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ownloaded files\A2\"/>
    </mc:Choice>
  </mc:AlternateContent>
  <bookViews>
    <workbookView xWindow="0" yWindow="0" windowWidth="21072" windowHeight="10428" firstSheet="20" activeTab="32"/>
  </bookViews>
  <sheets>
    <sheet name="Roster" sheetId="1" r:id="rId1"/>
    <sheet name="Submissions" sheetId="35" r:id="rId2"/>
    <sheet name="Grading Allocation" sheetId="2" r:id="rId3"/>
    <sheet name="Agni" sheetId="3" r:id="rId4"/>
    <sheet name="Alex" sheetId="4" r:id="rId5"/>
    <sheet name="Ameya" sheetId="5" r:id="rId6"/>
    <sheet name="Amir" sheetId="6" r:id="rId7"/>
    <sheet name="Carter" sheetId="7" r:id="rId8"/>
    <sheet name="Chenyu" sheetId="8" r:id="rId9"/>
    <sheet name="Depei" sheetId="9" r:id="rId10"/>
    <sheet name="Divya" sheetId="10" r:id="rId11"/>
    <sheet name="Ganesh" sheetId="11" r:id="rId12"/>
    <sheet name="Han Sung" sheetId="12" r:id="rId13"/>
    <sheet name="Junmo" sheetId="13" r:id="rId14"/>
    <sheet name="Merna" sheetId="14" r:id="rId15"/>
    <sheet name="Naim" sheetId="15" r:id="rId16"/>
    <sheet name="Paul" sheetId="16" r:id="rId17"/>
    <sheet name="Philip" sheetId="17" r:id="rId18"/>
    <sheet name="Radhika" sheetId="18" r:id="rId19"/>
    <sheet name="Renee" sheetId="19" r:id="rId20"/>
    <sheet name="Sanjana" sheetId="20" r:id="rId21"/>
    <sheet name="Sanya" sheetId="21" r:id="rId22"/>
    <sheet name="Sara" sheetId="22" r:id="rId23"/>
    <sheet name="Shiva" sheetId="23" r:id="rId24"/>
    <sheet name="Spencer" sheetId="24" r:id="rId25"/>
    <sheet name="Tianyu" sheetId="25" r:id="rId26"/>
    <sheet name="Vanshika" sheetId="26" r:id="rId27"/>
    <sheet name="Vidhi" sheetId="27" r:id="rId28"/>
    <sheet name="Viren" sheetId="28" r:id="rId29"/>
    <sheet name="Xueyang" sheetId="29" r:id="rId30"/>
    <sheet name="Yadhu" sheetId="30" r:id="rId31"/>
    <sheet name="TJ" sheetId="31" r:id="rId32"/>
    <sheet name="Jake" sheetId="32" r:id="rId33"/>
    <sheet name="John" sheetId="33" r:id="rId34"/>
    <sheet name="Jack" sheetId="34" r:id="rId35"/>
    <sheet name="Tracking" sheetId="37" state="hidden" r:id="rId36"/>
  </sheets>
  <definedNames>
    <definedName name="_xlnm._FilterDatabase" localSheetId="2" hidden="1">'Grading Allocation'!$A$2:$C$936</definedName>
    <definedName name="_xlnm._FilterDatabase" localSheetId="14" hidden="1">Merna!$A$1:$R$37</definedName>
    <definedName name="_xlnm._FilterDatabase" localSheetId="26" hidden="1">Vanshika!$A$1:$P$37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14" l="1"/>
  <c r="O3" i="14"/>
  <c r="P3" i="34"/>
  <c r="T4" i="17"/>
  <c r="P3" i="30"/>
  <c r="K35" i="16"/>
  <c r="K27" i="16"/>
  <c r="K25" i="16"/>
  <c r="K24" i="16"/>
  <c r="K21" i="16"/>
  <c r="B48" i="15"/>
  <c r="B47" i="15"/>
  <c r="X2" i="2"/>
  <c r="Y2" i="2"/>
  <c r="Z2" i="2"/>
  <c r="AA2" i="2"/>
  <c r="AB2" i="2"/>
  <c r="AC2" i="2"/>
  <c r="AD2" i="2"/>
  <c r="AE2" i="2"/>
  <c r="AF2" i="2"/>
  <c r="AG2" i="2"/>
  <c r="AH2" i="2"/>
  <c r="AI2" i="2"/>
  <c r="AJ2" i="2"/>
  <c r="AK2" i="2"/>
  <c r="AL2" i="2"/>
  <c r="AM2" i="2"/>
  <c r="AN2" i="2"/>
  <c r="AO2" i="2"/>
  <c r="AP2" i="2"/>
  <c r="AQ2" i="2"/>
  <c r="AQ4" i="2" s="1"/>
  <c r="AR2" i="2"/>
  <c r="AS2" i="2"/>
  <c r="AT2" i="2"/>
  <c r="AU2" i="2"/>
  <c r="AV2" i="2"/>
  <c r="AW2" i="2"/>
  <c r="AX2" i="2"/>
  <c r="W2" i="2"/>
  <c r="AH9" i="2" s="1"/>
  <c r="K36" i="15"/>
  <c r="K34" i="15"/>
  <c r="K32" i="15"/>
  <c r="K20" i="15"/>
  <c r="K18" i="15"/>
  <c r="K16" i="15"/>
  <c r="K15" i="15"/>
  <c r="K14" i="15"/>
  <c r="K12" i="15"/>
  <c r="K11" i="15"/>
  <c r="K6" i="15"/>
  <c r="O3" i="33"/>
  <c r="O2" i="21"/>
  <c r="K2" i="4"/>
  <c r="G6" i="1"/>
  <c r="B1" i="37"/>
  <c r="K2" i="15"/>
  <c r="O3" i="34"/>
  <c r="P2" i="34"/>
  <c r="O2" i="34"/>
  <c r="P3" i="33"/>
  <c r="P2" i="33"/>
  <c r="O2" i="33"/>
  <c r="P3" i="32"/>
  <c r="O3" i="32"/>
  <c r="P2" i="32"/>
  <c r="O2" i="32"/>
  <c r="P3" i="31"/>
  <c r="O3" i="31"/>
  <c r="P2" i="31"/>
  <c r="O2" i="31"/>
  <c r="P37" i="30"/>
  <c r="O37" i="30"/>
  <c r="P36" i="30"/>
  <c r="O36" i="30"/>
  <c r="P35" i="30"/>
  <c r="O35" i="30"/>
  <c r="P34" i="30"/>
  <c r="O34" i="30"/>
  <c r="P33" i="30"/>
  <c r="O33" i="30"/>
  <c r="P32" i="30"/>
  <c r="O32" i="30"/>
  <c r="P31" i="30"/>
  <c r="O31" i="30"/>
  <c r="P30" i="30"/>
  <c r="O30" i="30"/>
  <c r="P29" i="30"/>
  <c r="O29" i="30"/>
  <c r="P28" i="30"/>
  <c r="O28" i="30"/>
  <c r="P27" i="30"/>
  <c r="O27" i="30"/>
  <c r="P26" i="30"/>
  <c r="O26" i="30"/>
  <c r="P25" i="30"/>
  <c r="O25" i="30"/>
  <c r="P24" i="30"/>
  <c r="O24" i="30"/>
  <c r="P23" i="30"/>
  <c r="O23" i="30"/>
  <c r="P22" i="30"/>
  <c r="O22" i="30"/>
  <c r="P21" i="30"/>
  <c r="O21" i="30"/>
  <c r="P20" i="30"/>
  <c r="O20" i="30"/>
  <c r="P19" i="30"/>
  <c r="O19" i="30"/>
  <c r="P18" i="30"/>
  <c r="O18" i="30"/>
  <c r="P17" i="30"/>
  <c r="O17" i="30"/>
  <c r="P16" i="30"/>
  <c r="O16" i="30"/>
  <c r="P15" i="30"/>
  <c r="O15" i="30"/>
  <c r="P14" i="30"/>
  <c r="O14" i="30"/>
  <c r="P13" i="30"/>
  <c r="O13" i="30"/>
  <c r="P12" i="30"/>
  <c r="O12" i="30"/>
  <c r="P11" i="30"/>
  <c r="O11" i="30"/>
  <c r="P10" i="30"/>
  <c r="O10" i="30"/>
  <c r="P9" i="30"/>
  <c r="O9" i="30"/>
  <c r="P8" i="30"/>
  <c r="O8" i="30"/>
  <c r="P7" i="30"/>
  <c r="O7" i="30"/>
  <c r="P6" i="30"/>
  <c r="O6" i="30"/>
  <c r="P5" i="30"/>
  <c r="O5" i="30"/>
  <c r="P4" i="30"/>
  <c r="O4" i="30"/>
  <c r="O3" i="30"/>
  <c r="P2" i="30"/>
  <c r="O2" i="30"/>
  <c r="P37" i="29"/>
  <c r="O37" i="29"/>
  <c r="P36" i="29"/>
  <c r="O36" i="29"/>
  <c r="P35" i="29"/>
  <c r="O35" i="29"/>
  <c r="P34" i="29"/>
  <c r="O34" i="29"/>
  <c r="P33" i="29"/>
  <c r="O33" i="29"/>
  <c r="P32" i="29"/>
  <c r="O32" i="29"/>
  <c r="P31" i="29"/>
  <c r="O31" i="29"/>
  <c r="P30" i="29"/>
  <c r="O30" i="29"/>
  <c r="P29" i="29"/>
  <c r="O29" i="29"/>
  <c r="P28" i="29"/>
  <c r="O28" i="29"/>
  <c r="P27" i="29"/>
  <c r="O27" i="29"/>
  <c r="P26" i="29"/>
  <c r="O26" i="29"/>
  <c r="P25" i="29"/>
  <c r="O25" i="29"/>
  <c r="P24" i="29"/>
  <c r="O24" i="29"/>
  <c r="P23" i="29"/>
  <c r="O23" i="29"/>
  <c r="P22" i="29"/>
  <c r="O22" i="29"/>
  <c r="P21" i="29"/>
  <c r="O21" i="29"/>
  <c r="P20" i="29"/>
  <c r="O20" i="29"/>
  <c r="P19" i="29"/>
  <c r="O19" i="29"/>
  <c r="P18" i="29"/>
  <c r="O18" i="29"/>
  <c r="P17" i="29"/>
  <c r="O17" i="29"/>
  <c r="P16" i="29"/>
  <c r="O16" i="29"/>
  <c r="P15" i="29"/>
  <c r="O15" i="29"/>
  <c r="P14" i="29"/>
  <c r="O14" i="29"/>
  <c r="P13" i="29"/>
  <c r="O13" i="29"/>
  <c r="P12" i="29"/>
  <c r="O12" i="29"/>
  <c r="P11" i="29"/>
  <c r="O11" i="29"/>
  <c r="P10" i="29"/>
  <c r="O10" i="29"/>
  <c r="P9" i="29"/>
  <c r="O9" i="29"/>
  <c r="P8" i="29"/>
  <c r="O8" i="29"/>
  <c r="P7" i="29"/>
  <c r="O7" i="29"/>
  <c r="P6" i="29"/>
  <c r="O6" i="29"/>
  <c r="P5" i="29"/>
  <c r="O5" i="29"/>
  <c r="P4" i="29"/>
  <c r="O4" i="29"/>
  <c r="P3" i="29"/>
  <c r="O3" i="29"/>
  <c r="P2" i="29"/>
  <c r="O2" i="29"/>
  <c r="P37" i="28"/>
  <c r="O37" i="28"/>
  <c r="P36" i="28"/>
  <c r="O36" i="28"/>
  <c r="P35" i="28"/>
  <c r="O35" i="28"/>
  <c r="P34" i="28"/>
  <c r="O34" i="28"/>
  <c r="P33" i="28"/>
  <c r="O33" i="28"/>
  <c r="P32" i="28"/>
  <c r="O32" i="28"/>
  <c r="P31" i="28"/>
  <c r="O31" i="28"/>
  <c r="P30" i="28"/>
  <c r="O30" i="28"/>
  <c r="P29" i="28"/>
  <c r="O29" i="28"/>
  <c r="P28" i="28"/>
  <c r="O28" i="28"/>
  <c r="P27" i="28"/>
  <c r="O27" i="28"/>
  <c r="P26" i="28"/>
  <c r="O26" i="28"/>
  <c r="P25" i="28"/>
  <c r="O25" i="28"/>
  <c r="P24" i="28"/>
  <c r="O24" i="28"/>
  <c r="P23" i="28"/>
  <c r="O23" i="28"/>
  <c r="P22" i="28"/>
  <c r="O22" i="28"/>
  <c r="P21" i="28"/>
  <c r="O21" i="28"/>
  <c r="P20" i="28"/>
  <c r="O20" i="28"/>
  <c r="P19" i="28"/>
  <c r="O19" i="28"/>
  <c r="P18" i="28"/>
  <c r="O18" i="28"/>
  <c r="P17" i="28"/>
  <c r="O17" i="28"/>
  <c r="P16" i="28"/>
  <c r="O16" i="28"/>
  <c r="P15" i="28"/>
  <c r="O15" i="28"/>
  <c r="P14" i="28"/>
  <c r="O14" i="28"/>
  <c r="P13" i="28"/>
  <c r="O13" i="28"/>
  <c r="P12" i="28"/>
  <c r="O12" i="28"/>
  <c r="P11" i="28"/>
  <c r="O11" i="28"/>
  <c r="P10" i="28"/>
  <c r="O10" i="28"/>
  <c r="P9" i="28"/>
  <c r="O9" i="28"/>
  <c r="P8" i="28"/>
  <c r="O8" i="28"/>
  <c r="P7" i="28"/>
  <c r="O7" i="28"/>
  <c r="P6" i="28"/>
  <c r="O6" i="28"/>
  <c r="P5" i="28"/>
  <c r="O5" i="28"/>
  <c r="P4" i="28"/>
  <c r="O4" i="28"/>
  <c r="P3" i="28"/>
  <c r="O3" i="28"/>
  <c r="P2" i="28"/>
  <c r="O2" i="28"/>
  <c r="P37" i="27"/>
  <c r="O37" i="27"/>
  <c r="P36" i="27"/>
  <c r="O36" i="27"/>
  <c r="P35" i="27"/>
  <c r="O35" i="27"/>
  <c r="P34" i="27"/>
  <c r="O34" i="27"/>
  <c r="P33" i="27"/>
  <c r="O33" i="27"/>
  <c r="P32" i="27"/>
  <c r="O32" i="27"/>
  <c r="P31" i="27"/>
  <c r="O31" i="27"/>
  <c r="P30" i="27"/>
  <c r="O30" i="27"/>
  <c r="P29" i="27"/>
  <c r="O29" i="27"/>
  <c r="P28" i="27"/>
  <c r="O28" i="27"/>
  <c r="P27" i="27"/>
  <c r="O27" i="27"/>
  <c r="P26" i="27"/>
  <c r="O26" i="27"/>
  <c r="P25" i="27"/>
  <c r="O25" i="27"/>
  <c r="P24" i="27"/>
  <c r="O24" i="27"/>
  <c r="P23" i="27"/>
  <c r="O23" i="27"/>
  <c r="P22" i="27"/>
  <c r="O22" i="27"/>
  <c r="P21" i="27"/>
  <c r="O21" i="27"/>
  <c r="P20" i="27"/>
  <c r="O20" i="27"/>
  <c r="P19" i="27"/>
  <c r="O19" i="27"/>
  <c r="P18" i="27"/>
  <c r="O18" i="27"/>
  <c r="P17" i="27"/>
  <c r="O17" i="27"/>
  <c r="P16" i="27"/>
  <c r="O16" i="27"/>
  <c r="P15" i="27"/>
  <c r="O15" i="27"/>
  <c r="P14" i="27"/>
  <c r="O14" i="27"/>
  <c r="P13" i="27"/>
  <c r="O13" i="27"/>
  <c r="P12" i="27"/>
  <c r="O12" i="27"/>
  <c r="P11" i="27"/>
  <c r="O11" i="27"/>
  <c r="P10" i="27"/>
  <c r="O10" i="27"/>
  <c r="P9" i="27"/>
  <c r="O9" i="27"/>
  <c r="P8" i="27"/>
  <c r="O8" i="27"/>
  <c r="P7" i="27"/>
  <c r="O7" i="27"/>
  <c r="P6" i="27"/>
  <c r="O6" i="27"/>
  <c r="P5" i="27"/>
  <c r="O5" i="27"/>
  <c r="P4" i="27"/>
  <c r="O4" i="27"/>
  <c r="P3" i="27"/>
  <c r="O3" i="27"/>
  <c r="P2" i="27"/>
  <c r="O2" i="27"/>
  <c r="P37" i="26"/>
  <c r="O37" i="26"/>
  <c r="P36" i="26"/>
  <c r="O36" i="26"/>
  <c r="P35" i="26"/>
  <c r="O35" i="26"/>
  <c r="P34" i="26"/>
  <c r="O34" i="26"/>
  <c r="P33" i="26"/>
  <c r="O33" i="26"/>
  <c r="P32" i="26"/>
  <c r="O32" i="26"/>
  <c r="P31" i="26"/>
  <c r="O31" i="26"/>
  <c r="P30" i="26"/>
  <c r="O30" i="26"/>
  <c r="P29" i="26"/>
  <c r="O29" i="26"/>
  <c r="P28" i="26"/>
  <c r="O28" i="26"/>
  <c r="P27" i="26"/>
  <c r="O27" i="26"/>
  <c r="P26" i="26"/>
  <c r="O26" i="26"/>
  <c r="P25" i="26"/>
  <c r="O25" i="26"/>
  <c r="P24" i="26"/>
  <c r="O24" i="26"/>
  <c r="P23" i="26"/>
  <c r="O23" i="26"/>
  <c r="P22" i="26"/>
  <c r="O22" i="26"/>
  <c r="P21" i="26"/>
  <c r="O21" i="26"/>
  <c r="P20" i="26"/>
  <c r="O20" i="26"/>
  <c r="P19" i="26"/>
  <c r="O19" i="26"/>
  <c r="P18" i="26"/>
  <c r="O18" i="26"/>
  <c r="P17" i="26"/>
  <c r="O17" i="26"/>
  <c r="P16" i="26"/>
  <c r="O16" i="26"/>
  <c r="P15" i="26"/>
  <c r="O15" i="26"/>
  <c r="P14" i="26"/>
  <c r="O14" i="26"/>
  <c r="P13" i="26"/>
  <c r="O13" i="26"/>
  <c r="P12" i="26"/>
  <c r="O12" i="26"/>
  <c r="P11" i="26"/>
  <c r="O11" i="26"/>
  <c r="P10" i="26"/>
  <c r="O10" i="26"/>
  <c r="P9" i="26"/>
  <c r="O9" i="26"/>
  <c r="P8" i="26"/>
  <c r="O8" i="26"/>
  <c r="P7" i="26"/>
  <c r="O7" i="26"/>
  <c r="P6" i="26"/>
  <c r="O6" i="26"/>
  <c r="P5" i="26"/>
  <c r="O5" i="26"/>
  <c r="P4" i="26"/>
  <c r="O4" i="26"/>
  <c r="P3" i="26"/>
  <c r="O3" i="26"/>
  <c r="P2" i="26"/>
  <c r="O2" i="26"/>
  <c r="P37" i="25"/>
  <c r="O37" i="25"/>
  <c r="P36" i="25"/>
  <c r="O36" i="25"/>
  <c r="P35" i="25"/>
  <c r="O35" i="25"/>
  <c r="P34" i="25"/>
  <c r="O34" i="25"/>
  <c r="P33" i="25"/>
  <c r="O33" i="25"/>
  <c r="P32" i="25"/>
  <c r="O32" i="25"/>
  <c r="P31" i="25"/>
  <c r="O31" i="25"/>
  <c r="P30" i="25"/>
  <c r="O30" i="25"/>
  <c r="P29" i="25"/>
  <c r="O29" i="25"/>
  <c r="P28" i="25"/>
  <c r="O28" i="25"/>
  <c r="P27" i="25"/>
  <c r="O27" i="25"/>
  <c r="P26" i="25"/>
  <c r="O26" i="25"/>
  <c r="P25" i="25"/>
  <c r="O25" i="25"/>
  <c r="P24" i="25"/>
  <c r="O24" i="25"/>
  <c r="P23" i="25"/>
  <c r="O23" i="25"/>
  <c r="P22" i="25"/>
  <c r="O22" i="25"/>
  <c r="P21" i="25"/>
  <c r="O21" i="25"/>
  <c r="P20" i="25"/>
  <c r="O20" i="25"/>
  <c r="P19" i="25"/>
  <c r="O19" i="25"/>
  <c r="P18" i="25"/>
  <c r="O18" i="25"/>
  <c r="P17" i="25"/>
  <c r="O17" i="25"/>
  <c r="P16" i="25"/>
  <c r="O16" i="25"/>
  <c r="P15" i="25"/>
  <c r="O15" i="25"/>
  <c r="P14" i="25"/>
  <c r="O14" i="25"/>
  <c r="P13" i="25"/>
  <c r="O13" i="25"/>
  <c r="P12" i="25"/>
  <c r="O12" i="25"/>
  <c r="P11" i="25"/>
  <c r="O11" i="25"/>
  <c r="P10" i="25"/>
  <c r="O10" i="25"/>
  <c r="P9" i="25"/>
  <c r="O9" i="25"/>
  <c r="P8" i="25"/>
  <c r="O8" i="25"/>
  <c r="P7" i="25"/>
  <c r="O7" i="25"/>
  <c r="P6" i="25"/>
  <c r="O6" i="25"/>
  <c r="P5" i="25"/>
  <c r="O5" i="25"/>
  <c r="P4" i="25"/>
  <c r="O4" i="25"/>
  <c r="P3" i="25"/>
  <c r="O3" i="25"/>
  <c r="P2" i="25"/>
  <c r="O2" i="25"/>
  <c r="P37" i="24"/>
  <c r="O37" i="24"/>
  <c r="P36" i="24"/>
  <c r="O36" i="24"/>
  <c r="P35" i="24"/>
  <c r="O35" i="24"/>
  <c r="P34" i="24"/>
  <c r="O34" i="24"/>
  <c r="P33" i="24"/>
  <c r="O33" i="24"/>
  <c r="P32" i="24"/>
  <c r="O32" i="24"/>
  <c r="P31" i="24"/>
  <c r="O31" i="24"/>
  <c r="P30" i="24"/>
  <c r="O30" i="24"/>
  <c r="P29" i="24"/>
  <c r="O29" i="24"/>
  <c r="P28" i="24"/>
  <c r="O28" i="24"/>
  <c r="P27" i="24"/>
  <c r="O27" i="24"/>
  <c r="P26" i="24"/>
  <c r="O26" i="24"/>
  <c r="P25" i="24"/>
  <c r="O25" i="24"/>
  <c r="P24" i="24"/>
  <c r="O24" i="24"/>
  <c r="P23" i="24"/>
  <c r="O23" i="24"/>
  <c r="P22" i="24"/>
  <c r="O22" i="24"/>
  <c r="P21" i="24"/>
  <c r="O21" i="24"/>
  <c r="P20" i="24"/>
  <c r="O20" i="24"/>
  <c r="P19" i="24"/>
  <c r="O19" i="24"/>
  <c r="P18" i="24"/>
  <c r="O18" i="24"/>
  <c r="P17" i="24"/>
  <c r="O17" i="24"/>
  <c r="P16" i="24"/>
  <c r="O16" i="24"/>
  <c r="P15" i="24"/>
  <c r="O15" i="24"/>
  <c r="P14" i="24"/>
  <c r="O14" i="24"/>
  <c r="P13" i="24"/>
  <c r="O13" i="24"/>
  <c r="P12" i="24"/>
  <c r="O12" i="24"/>
  <c r="P11" i="24"/>
  <c r="O11" i="24"/>
  <c r="P10" i="24"/>
  <c r="O10" i="24"/>
  <c r="P9" i="24"/>
  <c r="O9" i="24"/>
  <c r="P8" i="24"/>
  <c r="O8" i="24"/>
  <c r="P7" i="24"/>
  <c r="O7" i="24"/>
  <c r="P6" i="24"/>
  <c r="O6" i="24"/>
  <c r="P5" i="24"/>
  <c r="O5" i="24"/>
  <c r="P4" i="24"/>
  <c r="O4" i="24"/>
  <c r="P3" i="24"/>
  <c r="O3" i="24"/>
  <c r="P2" i="24"/>
  <c r="O2" i="24"/>
  <c r="P19" i="23"/>
  <c r="O19" i="23"/>
  <c r="P18" i="23"/>
  <c r="O18" i="23"/>
  <c r="P17" i="23"/>
  <c r="O17" i="23"/>
  <c r="P16" i="23"/>
  <c r="O16" i="23"/>
  <c r="P15" i="23"/>
  <c r="O15" i="23"/>
  <c r="P14" i="23"/>
  <c r="O14" i="23"/>
  <c r="P13" i="23"/>
  <c r="O13" i="23"/>
  <c r="P12" i="23"/>
  <c r="O12" i="23"/>
  <c r="P11" i="23"/>
  <c r="O11" i="23"/>
  <c r="P10" i="23"/>
  <c r="O10" i="23"/>
  <c r="P9" i="23"/>
  <c r="O9" i="23"/>
  <c r="P8" i="23"/>
  <c r="O8" i="23"/>
  <c r="P7" i="23"/>
  <c r="O7" i="23"/>
  <c r="P6" i="23"/>
  <c r="O6" i="23"/>
  <c r="P5" i="23"/>
  <c r="O5" i="23"/>
  <c r="P4" i="23"/>
  <c r="O4" i="23"/>
  <c r="P3" i="23"/>
  <c r="O3" i="23"/>
  <c r="P2" i="23"/>
  <c r="O2" i="23"/>
  <c r="P37" i="22"/>
  <c r="O37" i="22"/>
  <c r="P36" i="22"/>
  <c r="O36" i="22"/>
  <c r="P35" i="22"/>
  <c r="O35" i="22"/>
  <c r="P34" i="22"/>
  <c r="O34" i="22"/>
  <c r="P33" i="22"/>
  <c r="O33" i="22"/>
  <c r="P32" i="22"/>
  <c r="O32" i="22"/>
  <c r="P31" i="22"/>
  <c r="O31" i="22"/>
  <c r="P30" i="22"/>
  <c r="O30" i="22"/>
  <c r="P29" i="22"/>
  <c r="O29" i="22"/>
  <c r="P28" i="22"/>
  <c r="O28" i="22"/>
  <c r="P27" i="22"/>
  <c r="O27" i="22"/>
  <c r="P26" i="22"/>
  <c r="O26" i="22"/>
  <c r="P25" i="22"/>
  <c r="O25" i="22"/>
  <c r="P24" i="22"/>
  <c r="O24" i="22"/>
  <c r="P23" i="22"/>
  <c r="O23" i="22"/>
  <c r="P22" i="22"/>
  <c r="O22" i="22"/>
  <c r="P21" i="22"/>
  <c r="O21" i="22"/>
  <c r="P20" i="22"/>
  <c r="O20" i="22"/>
  <c r="P19" i="22"/>
  <c r="O19" i="22"/>
  <c r="P18" i="22"/>
  <c r="O18" i="22"/>
  <c r="P17" i="22"/>
  <c r="O17" i="22"/>
  <c r="P16" i="22"/>
  <c r="O16" i="22"/>
  <c r="P15" i="22"/>
  <c r="O15" i="22"/>
  <c r="P14" i="22"/>
  <c r="O14" i="22"/>
  <c r="P13" i="22"/>
  <c r="O13" i="22"/>
  <c r="P12" i="22"/>
  <c r="O12" i="22"/>
  <c r="P11" i="22"/>
  <c r="O11" i="22"/>
  <c r="P10" i="22"/>
  <c r="O10" i="22"/>
  <c r="P9" i="22"/>
  <c r="O9" i="22"/>
  <c r="P8" i="22"/>
  <c r="O8" i="22"/>
  <c r="P7" i="22"/>
  <c r="O7" i="22"/>
  <c r="P6" i="22"/>
  <c r="O6" i="22"/>
  <c r="P5" i="22"/>
  <c r="O5" i="22"/>
  <c r="P4" i="22"/>
  <c r="O4" i="22"/>
  <c r="P3" i="22"/>
  <c r="O3" i="22"/>
  <c r="P2" i="22"/>
  <c r="O2" i="22"/>
  <c r="P37" i="21"/>
  <c r="O37" i="21"/>
  <c r="P36" i="21"/>
  <c r="O36" i="21"/>
  <c r="P35" i="21"/>
  <c r="O35" i="21"/>
  <c r="P34" i="21"/>
  <c r="O34" i="21"/>
  <c r="P33" i="21"/>
  <c r="O33" i="21"/>
  <c r="P32" i="21"/>
  <c r="O32" i="21"/>
  <c r="P31" i="21"/>
  <c r="O31" i="21"/>
  <c r="P30" i="21"/>
  <c r="O30" i="21"/>
  <c r="P29" i="21"/>
  <c r="O29" i="21"/>
  <c r="P28" i="21"/>
  <c r="O28" i="21"/>
  <c r="P27" i="21"/>
  <c r="O27" i="21"/>
  <c r="P26" i="21"/>
  <c r="O26" i="21"/>
  <c r="P25" i="21"/>
  <c r="O25" i="21"/>
  <c r="P24" i="21"/>
  <c r="O24" i="21"/>
  <c r="P23" i="21"/>
  <c r="O23" i="21"/>
  <c r="P22" i="21"/>
  <c r="O22" i="21"/>
  <c r="P21" i="21"/>
  <c r="O21" i="21"/>
  <c r="P20" i="21"/>
  <c r="O20" i="21"/>
  <c r="P19" i="21"/>
  <c r="O19" i="21"/>
  <c r="P18" i="21"/>
  <c r="O18" i="21"/>
  <c r="P17" i="21"/>
  <c r="O17" i="21"/>
  <c r="P16" i="21"/>
  <c r="O16" i="21"/>
  <c r="P15" i="21"/>
  <c r="O15" i="21"/>
  <c r="P14" i="21"/>
  <c r="O14" i="21"/>
  <c r="P13" i="21"/>
  <c r="O13" i="21"/>
  <c r="P12" i="21"/>
  <c r="O12" i="21"/>
  <c r="P11" i="21"/>
  <c r="O11" i="21"/>
  <c r="P10" i="21"/>
  <c r="O10" i="21"/>
  <c r="P9" i="21"/>
  <c r="O9" i="21"/>
  <c r="P8" i="21"/>
  <c r="O8" i="21"/>
  <c r="P7" i="21"/>
  <c r="O7" i="21"/>
  <c r="P6" i="21"/>
  <c r="O6" i="21"/>
  <c r="P5" i="21"/>
  <c r="O5" i="21"/>
  <c r="P4" i="21"/>
  <c r="O4" i="21"/>
  <c r="P3" i="21"/>
  <c r="O3" i="21"/>
  <c r="P2" i="21"/>
  <c r="P37" i="20"/>
  <c r="O37" i="20"/>
  <c r="P36" i="20"/>
  <c r="O36" i="20"/>
  <c r="P35" i="20"/>
  <c r="O35" i="20"/>
  <c r="P34" i="20"/>
  <c r="O34" i="20"/>
  <c r="P33" i="20"/>
  <c r="O33" i="20"/>
  <c r="P32" i="20"/>
  <c r="O32" i="20"/>
  <c r="P31" i="20"/>
  <c r="O31" i="20"/>
  <c r="P30" i="20"/>
  <c r="O30" i="20"/>
  <c r="P29" i="20"/>
  <c r="O29" i="20"/>
  <c r="P28" i="20"/>
  <c r="O28" i="20"/>
  <c r="P27" i="20"/>
  <c r="O27" i="20"/>
  <c r="P26" i="20"/>
  <c r="O26" i="20"/>
  <c r="P25" i="20"/>
  <c r="O25" i="20"/>
  <c r="P24" i="20"/>
  <c r="O24" i="20"/>
  <c r="P23" i="20"/>
  <c r="O23" i="20"/>
  <c r="P22" i="20"/>
  <c r="O22" i="20"/>
  <c r="P21" i="20"/>
  <c r="O21" i="20"/>
  <c r="P20" i="20"/>
  <c r="O20" i="20"/>
  <c r="P19" i="20"/>
  <c r="O19" i="20"/>
  <c r="P18" i="20"/>
  <c r="O18" i="20"/>
  <c r="P17" i="20"/>
  <c r="O17" i="20"/>
  <c r="P16" i="20"/>
  <c r="O16" i="20"/>
  <c r="P15" i="20"/>
  <c r="O15" i="20"/>
  <c r="P14" i="20"/>
  <c r="O14" i="20"/>
  <c r="P13" i="20"/>
  <c r="O13" i="20"/>
  <c r="P12" i="20"/>
  <c r="O12" i="20"/>
  <c r="P11" i="20"/>
  <c r="O11" i="20"/>
  <c r="P10" i="20"/>
  <c r="O10" i="20"/>
  <c r="P9" i="20"/>
  <c r="O9" i="20"/>
  <c r="P8" i="20"/>
  <c r="O8" i="20"/>
  <c r="P7" i="20"/>
  <c r="O7" i="20"/>
  <c r="P6" i="20"/>
  <c r="O6" i="20"/>
  <c r="P5" i="20"/>
  <c r="O5" i="20"/>
  <c r="P4" i="20"/>
  <c r="O4" i="20"/>
  <c r="P3" i="20"/>
  <c r="O3" i="20"/>
  <c r="P2" i="20"/>
  <c r="O2" i="20"/>
  <c r="P19" i="19"/>
  <c r="O19" i="19"/>
  <c r="P18" i="19"/>
  <c r="O18" i="19"/>
  <c r="P17" i="19"/>
  <c r="O17" i="19"/>
  <c r="P16" i="19"/>
  <c r="O16" i="19"/>
  <c r="P15" i="19"/>
  <c r="O15" i="19"/>
  <c r="P14" i="19"/>
  <c r="O14" i="19"/>
  <c r="P13" i="19"/>
  <c r="O13" i="19"/>
  <c r="P12" i="19"/>
  <c r="O12" i="19"/>
  <c r="P11" i="19"/>
  <c r="O11" i="19"/>
  <c r="P10" i="19"/>
  <c r="O10" i="19"/>
  <c r="P9" i="19"/>
  <c r="O9" i="19"/>
  <c r="P8" i="19"/>
  <c r="O8" i="19"/>
  <c r="P7" i="19"/>
  <c r="O7" i="19"/>
  <c r="P6" i="19"/>
  <c r="O6" i="19"/>
  <c r="P5" i="19"/>
  <c r="O5" i="19"/>
  <c r="P4" i="19"/>
  <c r="O4" i="19"/>
  <c r="P3" i="19"/>
  <c r="O3" i="19"/>
  <c r="P2" i="19"/>
  <c r="O2" i="19"/>
  <c r="P37" i="18"/>
  <c r="O37" i="18"/>
  <c r="P36" i="18"/>
  <c r="O36" i="18"/>
  <c r="P35" i="18"/>
  <c r="O35" i="18"/>
  <c r="P34" i="18"/>
  <c r="O34" i="18"/>
  <c r="P33" i="18"/>
  <c r="O33" i="18"/>
  <c r="P32" i="18"/>
  <c r="O32" i="18"/>
  <c r="P31" i="18"/>
  <c r="O31" i="18"/>
  <c r="P30" i="18"/>
  <c r="O30" i="18"/>
  <c r="P29" i="18"/>
  <c r="O29" i="18"/>
  <c r="P28" i="18"/>
  <c r="O28" i="18"/>
  <c r="P27" i="18"/>
  <c r="O27" i="18"/>
  <c r="P26" i="18"/>
  <c r="O26" i="18"/>
  <c r="P25" i="18"/>
  <c r="O25" i="18"/>
  <c r="P24" i="18"/>
  <c r="O24" i="18"/>
  <c r="P23" i="18"/>
  <c r="O23" i="18"/>
  <c r="P22" i="18"/>
  <c r="O22" i="18"/>
  <c r="P21" i="18"/>
  <c r="O21" i="18"/>
  <c r="P20" i="18"/>
  <c r="O20" i="18"/>
  <c r="P19" i="18"/>
  <c r="O19" i="18"/>
  <c r="P18" i="18"/>
  <c r="O18" i="18"/>
  <c r="P17" i="18"/>
  <c r="O17" i="18"/>
  <c r="P16" i="18"/>
  <c r="O16" i="18"/>
  <c r="P15" i="18"/>
  <c r="O15" i="18"/>
  <c r="P14" i="18"/>
  <c r="O14" i="18"/>
  <c r="P13" i="18"/>
  <c r="O13" i="18"/>
  <c r="P12" i="18"/>
  <c r="O12" i="18"/>
  <c r="P11" i="18"/>
  <c r="O11" i="18"/>
  <c r="P10" i="18"/>
  <c r="O10" i="18"/>
  <c r="P9" i="18"/>
  <c r="O9" i="18"/>
  <c r="P8" i="18"/>
  <c r="O8" i="18"/>
  <c r="P7" i="18"/>
  <c r="O7" i="18"/>
  <c r="P6" i="18"/>
  <c r="O6" i="18"/>
  <c r="P5" i="18"/>
  <c r="O5" i="18"/>
  <c r="P4" i="18"/>
  <c r="O4" i="18"/>
  <c r="P3" i="18"/>
  <c r="O3" i="18"/>
  <c r="P2" i="18"/>
  <c r="O2" i="18"/>
  <c r="P37" i="17"/>
  <c r="O37" i="17"/>
  <c r="P36" i="17"/>
  <c r="O36" i="17"/>
  <c r="P35" i="17"/>
  <c r="O35" i="17"/>
  <c r="P34" i="17"/>
  <c r="O34" i="17"/>
  <c r="P33" i="17"/>
  <c r="O33" i="17"/>
  <c r="P32" i="17"/>
  <c r="O32" i="17"/>
  <c r="P31" i="17"/>
  <c r="O31" i="17"/>
  <c r="P30" i="17"/>
  <c r="O30" i="17"/>
  <c r="P29" i="17"/>
  <c r="O29" i="17"/>
  <c r="P28" i="17"/>
  <c r="O28" i="17"/>
  <c r="P27" i="17"/>
  <c r="O27" i="17"/>
  <c r="P26" i="17"/>
  <c r="O26" i="17"/>
  <c r="P25" i="17"/>
  <c r="O25" i="17"/>
  <c r="P24" i="17"/>
  <c r="O24" i="17"/>
  <c r="P23" i="17"/>
  <c r="O23" i="17"/>
  <c r="P22" i="17"/>
  <c r="O22" i="17"/>
  <c r="P21" i="17"/>
  <c r="O21" i="17"/>
  <c r="P20" i="17"/>
  <c r="O20" i="17"/>
  <c r="P19" i="17"/>
  <c r="O19" i="17"/>
  <c r="P18" i="17"/>
  <c r="O18" i="17"/>
  <c r="P17" i="17"/>
  <c r="O17" i="17"/>
  <c r="P16" i="17"/>
  <c r="O16" i="17"/>
  <c r="P15" i="17"/>
  <c r="O15" i="17"/>
  <c r="P14" i="17"/>
  <c r="O14" i="17"/>
  <c r="P13" i="17"/>
  <c r="O13" i="17"/>
  <c r="P12" i="17"/>
  <c r="O12" i="17"/>
  <c r="P11" i="17"/>
  <c r="O11" i="17"/>
  <c r="P10" i="17"/>
  <c r="O10" i="17"/>
  <c r="P9" i="17"/>
  <c r="O9" i="17"/>
  <c r="P8" i="17"/>
  <c r="O8" i="17"/>
  <c r="P7" i="17"/>
  <c r="O7" i="17"/>
  <c r="P6" i="17"/>
  <c r="O6" i="17"/>
  <c r="P5" i="17"/>
  <c r="O5" i="17"/>
  <c r="P4" i="17"/>
  <c r="O4" i="17"/>
  <c r="P3" i="17"/>
  <c r="O3" i="17"/>
  <c r="P2" i="17"/>
  <c r="O2" i="17"/>
  <c r="P37" i="16"/>
  <c r="O37" i="16"/>
  <c r="P36" i="16"/>
  <c r="O36" i="16"/>
  <c r="P35" i="16"/>
  <c r="O35" i="16"/>
  <c r="P34" i="16"/>
  <c r="O34" i="16"/>
  <c r="P33" i="16"/>
  <c r="O33" i="16"/>
  <c r="P32" i="16"/>
  <c r="O32" i="16"/>
  <c r="P31" i="16"/>
  <c r="O31" i="16"/>
  <c r="P30" i="16"/>
  <c r="O30" i="16"/>
  <c r="P29" i="16"/>
  <c r="O29" i="16"/>
  <c r="P28" i="16"/>
  <c r="O28" i="16"/>
  <c r="P27" i="16"/>
  <c r="O27" i="16"/>
  <c r="P26" i="16"/>
  <c r="O26" i="16"/>
  <c r="P25" i="16"/>
  <c r="O25" i="16"/>
  <c r="P24" i="16"/>
  <c r="O24" i="16"/>
  <c r="P23" i="16"/>
  <c r="O23" i="16"/>
  <c r="P22" i="16"/>
  <c r="O22" i="16"/>
  <c r="P21" i="16"/>
  <c r="O21" i="16"/>
  <c r="P20" i="16"/>
  <c r="O20" i="16"/>
  <c r="P19" i="16"/>
  <c r="O19" i="16"/>
  <c r="P18" i="16"/>
  <c r="O18" i="16"/>
  <c r="P17" i="16"/>
  <c r="O17" i="16"/>
  <c r="P16" i="16"/>
  <c r="O16" i="16"/>
  <c r="P15" i="16"/>
  <c r="O15" i="16"/>
  <c r="P14" i="16"/>
  <c r="O14" i="16"/>
  <c r="P13" i="16"/>
  <c r="O13" i="16"/>
  <c r="P12" i="16"/>
  <c r="O12" i="16"/>
  <c r="P11" i="16"/>
  <c r="O11" i="16"/>
  <c r="P10" i="16"/>
  <c r="O10" i="16"/>
  <c r="P9" i="16"/>
  <c r="O9" i="16"/>
  <c r="P8" i="16"/>
  <c r="O8" i="16"/>
  <c r="P7" i="16"/>
  <c r="O7" i="16"/>
  <c r="P6" i="16"/>
  <c r="O6" i="16"/>
  <c r="P5" i="16"/>
  <c r="O5" i="16"/>
  <c r="P4" i="16"/>
  <c r="O4" i="16"/>
  <c r="P3" i="16"/>
  <c r="O3" i="16"/>
  <c r="P2" i="16"/>
  <c r="O2" i="16"/>
  <c r="P37" i="15"/>
  <c r="O37" i="15"/>
  <c r="P36" i="15"/>
  <c r="O36" i="15"/>
  <c r="P35" i="15"/>
  <c r="O35" i="15"/>
  <c r="P34" i="15"/>
  <c r="O34" i="15"/>
  <c r="P33" i="15"/>
  <c r="O33" i="15"/>
  <c r="P32" i="15"/>
  <c r="O32" i="15"/>
  <c r="P31" i="15"/>
  <c r="O31" i="15"/>
  <c r="P30" i="15"/>
  <c r="O30" i="15"/>
  <c r="P29" i="15"/>
  <c r="O29" i="15"/>
  <c r="P28" i="15"/>
  <c r="O28" i="15"/>
  <c r="P27" i="15"/>
  <c r="O27" i="15"/>
  <c r="P26" i="15"/>
  <c r="O26" i="15"/>
  <c r="P25" i="15"/>
  <c r="O25" i="15"/>
  <c r="P24" i="15"/>
  <c r="O24" i="15"/>
  <c r="P23" i="15"/>
  <c r="O23" i="15"/>
  <c r="P22" i="15"/>
  <c r="O22" i="15"/>
  <c r="P21" i="15"/>
  <c r="O21" i="15"/>
  <c r="P20" i="15"/>
  <c r="O20" i="15"/>
  <c r="P19" i="15"/>
  <c r="O19" i="15"/>
  <c r="P18" i="15"/>
  <c r="O18" i="15"/>
  <c r="P17" i="15"/>
  <c r="O17" i="15"/>
  <c r="P16" i="15"/>
  <c r="O16" i="15"/>
  <c r="P15" i="15"/>
  <c r="O15" i="15"/>
  <c r="P14" i="15"/>
  <c r="O14" i="15"/>
  <c r="P13" i="15"/>
  <c r="O13" i="15"/>
  <c r="P12" i="15"/>
  <c r="O12" i="15"/>
  <c r="P11" i="15"/>
  <c r="O11" i="15"/>
  <c r="P10" i="15"/>
  <c r="O10" i="15"/>
  <c r="P9" i="15"/>
  <c r="O9" i="15"/>
  <c r="P8" i="15"/>
  <c r="O8" i="15"/>
  <c r="P7" i="15"/>
  <c r="O7" i="15"/>
  <c r="P6" i="15"/>
  <c r="O6" i="15"/>
  <c r="P5" i="15"/>
  <c r="O5" i="15"/>
  <c r="P4" i="15"/>
  <c r="O4" i="15"/>
  <c r="P3" i="15"/>
  <c r="O3" i="15"/>
  <c r="P2" i="15"/>
  <c r="O2" i="15"/>
  <c r="P37" i="14"/>
  <c r="O37" i="14"/>
  <c r="P36" i="14"/>
  <c r="O36" i="14"/>
  <c r="P35" i="14"/>
  <c r="O35" i="14"/>
  <c r="P34" i="14"/>
  <c r="O34" i="14"/>
  <c r="P33" i="14"/>
  <c r="O33" i="14"/>
  <c r="P32" i="14"/>
  <c r="O32" i="14"/>
  <c r="P31" i="14"/>
  <c r="O31" i="14"/>
  <c r="P30" i="14"/>
  <c r="O30" i="14"/>
  <c r="P29" i="14"/>
  <c r="O29" i="14"/>
  <c r="P28" i="14"/>
  <c r="O28" i="14"/>
  <c r="P27" i="14"/>
  <c r="O27" i="14"/>
  <c r="P26" i="14"/>
  <c r="O26" i="14"/>
  <c r="P25" i="14"/>
  <c r="O25" i="14"/>
  <c r="P24" i="14"/>
  <c r="O24" i="14"/>
  <c r="P23" i="14"/>
  <c r="O23" i="14"/>
  <c r="P22" i="14"/>
  <c r="O22" i="14"/>
  <c r="P21" i="14"/>
  <c r="O21" i="14"/>
  <c r="P20" i="14"/>
  <c r="O20" i="14"/>
  <c r="P19" i="14"/>
  <c r="O19" i="14"/>
  <c r="P18" i="14"/>
  <c r="O18" i="14"/>
  <c r="P17" i="14"/>
  <c r="O17" i="14"/>
  <c r="P16" i="14"/>
  <c r="O16" i="14"/>
  <c r="P15" i="14"/>
  <c r="O15" i="14"/>
  <c r="P14" i="14"/>
  <c r="O14" i="14"/>
  <c r="P13" i="14"/>
  <c r="O13" i="14"/>
  <c r="P12" i="14"/>
  <c r="O12" i="14"/>
  <c r="P11" i="14"/>
  <c r="O11" i="14"/>
  <c r="P10" i="14"/>
  <c r="O10" i="14"/>
  <c r="P9" i="14"/>
  <c r="O9" i="14"/>
  <c r="P8" i="14"/>
  <c r="O8" i="14"/>
  <c r="P7" i="14"/>
  <c r="O7" i="14"/>
  <c r="P6" i="14"/>
  <c r="O6" i="14"/>
  <c r="P5" i="14"/>
  <c r="O5" i="14"/>
  <c r="P4" i="14"/>
  <c r="O4" i="14"/>
  <c r="P3" i="14"/>
  <c r="P2" i="14"/>
  <c r="O2" i="14"/>
  <c r="P37" i="13"/>
  <c r="O37" i="13"/>
  <c r="P36" i="13"/>
  <c r="O36" i="13"/>
  <c r="P35" i="13"/>
  <c r="O35" i="13"/>
  <c r="P34" i="13"/>
  <c r="O34" i="13"/>
  <c r="P33" i="13"/>
  <c r="O33" i="13"/>
  <c r="P32" i="13"/>
  <c r="O32" i="13"/>
  <c r="P31" i="13"/>
  <c r="O31" i="13"/>
  <c r="P30" i="13"/>
  <c r="O30" i="13"/>
  <c r="P29" i="13"/>
  <c r="O29" i="13"/>
  <c r="P28" i="13"/>
  <c r="O28" i="13"/>
  <c r="P27" i="13"/>
  <c r="O27" i="13"/>
  <c r="P26" i="13"/>
  <c r="O26" i="13"/>
  <c r="P25" i="13"/>
  <c r="O25" i="13"/>
  <c r="P24" i="13"/>
  <c r="O24" i="13"/>
  <c r="P23" i="13"/>
  <c r="O23" i="13"/>
  <c r="P22" i="13"/>
  <c r="O22" i="13"/>
  <c r="P21" i="13"/>
  <c r="O21" i="13"/>
  <c r="P20" i="13"/>
  <c r="O20" i="13"/>
  <c r="P19" i="13"/>
  <c r="O19" i="13"/>
  <c r="P18" i="13"/>
  <c r="O18" i="13"/>
  <c r="P17" i="13"/>
  <c r="O17" i="13"/>
  <c r="P16" i="13"/>
  <c r="O16" i="13"/>
  <c r="P15" i="13"/>
  <c r="O15" i="13"/>
  <c r="P14" i="13"/>
  <c r="O14" i="13"/>
  <c r="P13" i="13"/>
  <c r="O13" i="13"/>
  <c r="P12" i="13"/>
  <c r="O12" i="13"/>
  <c r="P11" i="13"/>
  <c r="O11" i="13"/>
  <c r="P10" i="13"/>
  <c r="O10" i="13"/>
  <c r="P9" i="13"/>
  <c r="O9" i="13"/>
  <c r="P8" i="13"/>
  <c r="O8" i="13"/>
  <c r="P7" i="13"/>
  <c r="O7" i="13"/>
  <c r="P6" i="13"/>
  <c r="O6" i="13"/>
  <c r="P5" i="13"/>
  <c r="O5" i="13"/>
  <c r="P4" i="13"/>
  <c r="O4" i="13"/>
  <c r="P3" i="13"/>
  <c r="O3" i="13"/>
  <c r="P2" i="13"/>
  <c r="O2" i="13"/>
  <c r="P37" i="12"/>
  <c r="O37" i="12"/>
  <c r="P36" i="12"/>
  <c r="O36" i="12"/>
  <c r="P35" i="12"/>
  <c r="O35" i="12"/>
  <c r="P34" i="12"/>
  <c r="O34" i="12"/>
  <c r="P33" i="12"/>
  <c r="O33" i="12"/>
  <c r="P32" i="12"/>
  <c r="O32" i="12"/>
  <c r="P31" i="12"/>
  <c r="O31" i="12"/>
  <c r="P30" i="12"/>
  <c r="O30" i="12"/>
  <c r="P29" i="12"/>
  <c r="O29" i="12"/>
  <c r="P28" i="12"/>
  <c r="O28" i="12"/>
  <c r="P27" i="12"/>
  <c r="O27" i="12"/>
  <c r="P26" i="12"/>
  <c r="O26" i="12"/>
  <c r="P25" i="12"/>
  <c r="O25" i="12"/>
  <c r="P24" i="12"/>
  <c r="O24" i="12"/>
  <c r="P23" i="12"/>
  <c r="O23" i="12"/>
  <c r="P22" i="12"/>
  <c r="O22" i="12"/>
  <c r="P21" i="12"/>
  <c r="O21" i="12"/>
  <c r="P20" i="12"/>
  <c r="O20" i="12"/>
  <c r="P19" i="12"/>
  <c r="O19" i="12"/>
  <c r="P18" i="12"/>
  <c r="O18" i="12"/>
  <c r="P17" i="12"/>
  <c r="O17" i="12"/>
  <c r="P16" i="12"/>
  <c r="O16" i="12"/>
  <c r="P15" i="12"/>
  <c r="O15" i="12"/>
  <c r="P14" i="12"/>
  <c r="O14" i="12"/>
  <c r="P13" i="12"/>
  <c r="O13" i="12"/>
  <c r="P12" i="12"/>
  <c r="O12" i="12"/>
  <c r="P11" i="12"/>
  <c r="O11" i="12"/>
  <c r="P10" i="12"/>
  <c r="O10" i="12"/>
  <c r="P9" i="12"/>
  <c r="O9" i="12"/>
  <c r="P8" i="12"/>
  <c r="O8" i="12"/>
  <c r="P7" i="12"/>
  <c r="O7" i="12"/>
  <c r="P6" i="12"/>
  <c r="O6" i="12"/>
  <c r="P5" i="12"/>
  <c r="O5" i="12"/>
  <c r="P4" i="12"/>
  <c r="O4" i="12"/>
  <c r="P3" i="12"/>
  <c r="O3" i="12"/>
  <c r="P2" i="12"/>
  <c r="O2" i="12"/>
  <c r="P37" i="11"/>
  <c r="O37" i="11"/>
  <c r="P36" i="11"/>
  <c r="O36" i="11"/>
  <c r="P35" i="11"/>
  <c r="O35" i="11"/>
  <c r="P34" i="11"/>
  <c r="O34" i="11"/>
  <c r="P33" i="11"/>
  <c r="O33" i="11"/>
  <c r="P32" i="11"/>
  <c r="O32" i="11"/>
  <c r="P31" i="11"/>
  <c r="O31" i="11"/>
  <c r="P30" i="11"/>
  <c r="O30" i="11"/>
  <c r="P29" i="11"/>
  <c r="O29" i="11"/>
  <c r="P28" i="11"/>
  <c r="O28" i="11"/>
  <c r="P27" i="11"/>
  <c r="O27" i="11"/>
  <c r="P26" i="11"/>
  <c r="O26" i="11"/>
  <c r="P25" i="11"/>
  <c r="O25" i="11"/>
  <c r="P24" i="11"/>
  <c r="O24" i="11"/>
  <c r="P23" i="11"/>
  <c r="O23" i="11"/>
  <c r="P22" i="11"/>
  <c r="O22" i="11"/>
  <c r="P21" i="11"/>
  <c r="O21" i="11"/>
  <c r="P20" i="11"/>
  <c r="O20" i="11"/>
  <c r="P19" i="11"/>
  <c r="O19" i="11"/>
  <c r="P18" i="11"/>
  <c r="O18" i="11"/>
  <c r="P17" i="11"/>
  <c r="O17" i="11"/>
  <c r="P16" i="11"/>
  <c r="O16" i="11"/>
  <c r="P15" i="11"/>
  <c r="O15" i="11"/>
  <c r="P14" i="11"/>
  <c r="O14" i="11"/>
  <c r="P13" i="11"/>
  <c r="O13" i="11"/>
  <c r="P12" i="11"/>
  <c r="O12" i="11"/>
  <c r="P11" i="11"/>
  <c r="O11" i="11"/>
  <c r="P10" i="11"/>
  <c r="O10" i="11"/>
  <c r="P9" i="11"/>
  <c r="O9" i="11"/>
  <c r="P8" i="11"/>
  <c r="O8" i="11"/>
  <c r="P7" i="11"/>
  <c r="O7" i="11"/>
  <c r="P6" i="11"/>
  <c r="O6" i="11"/>
  <c r="P5" i="11"/>
  <c r="O5" i="11"/>
  <c r="P4" i="11"/>
  <c r="O4" i="11"/>
  <c r="P3" i="11"/>
  <c r="O3" i="11"/>
  <c r="P2" i="11"/>
  <c r="O2" i="11"/>
  <c r="P37" i="10"/>
  <c r="O37" i="10"/>
  <c r="P36" i="10"/>
  <c r="O36" i="10"/>
  <c r="P35" i="10"/>
  <c r="O35" i="10"/>
  <c r="P34" i="10"/>
  <c r="O34" i="10"/>
  <c r="P33" i="10"/>
  <c r="O33" i="10"/>
  <c r="P32" i="10"/>
  <c r="O32" i="10"/>
  <c r="P31" i="10"/>
  <c r="O31" i="10"/>
  <c r="P30" i="10"/>
  <c r="O30" i="10"/>
  <c r="P29" i="10"/>
  <c r="O29" i="10"/>
  <c r="P28" i="10"/>
  <c r="O28" i="10"/>
  <c r="P27" i="10"/>
  <c r="O27" i="10"/>
  <c r="P26" i="10"/>
  <c r="O26" i="10"/>
  <c r="P25" i="10"/>
  <c r="O25" i="10"/>
  <c r="P24" i="10"/>
  <c r="O24" i="10"/>
  <c r="P23" i="10"/>
  <c r="O23" i="10"/>
  <c r="P22" i="10"/>
  <c r="O22" i="10"/>
  <c r="P21" i="10"/>
  <c r="O21" i="10"/>
  <c r="P20" i="10"/>
  <c r="O20" i="10"/>
  <c r="P19" i="10"/>
  <c r="O19" i="10"/>
  <c r="P18" i="10"/>
  <c r="O18" i="10"/>
  <c r="P17" i="10"/>
  <c r="O17" i="10"/>
  <c r="P16" i="10"/>
  <c r="O16" i="10"/>
  <c r="P15" i="10"/>
  <c r="O15" i="10"/>
  <c r="P14" i="10"/>
  <c r="O14" i="10"/>
  <c r="P13" i="10"/>
  <c r="O13" i="10"/>
  <c r="P12" i="10"/>
  <c r="O12" i="10"/>
  <c r="P11" i="10"/>
  <c r="O11" i="10"/>
  <c r="P10" i="10"/>
  <c r="O10" i="10"/>
  <c r="P9" i="10"/>
  <c r="O9" i="10"/>
  <c r="P8" i="10"/>
  <c r="O8" i="10"/>
  <c r="P7" i="10"/>
  <c r="O7" i="10"/>
  <c r="P6" i="10"/>
  <c r="O6" i="10"/>
  <c r="P5" i="10"/>
  <c r="O5" i="10"/>
  <c r="P4" i="10"/>
  <c r="O4" i="10"/>
  <c r="P3" i="10"/>
  <c r="O3" i="10"/>
  <c r="P2" i="10"/>
  <c r="O2" i="10"/>
  <c r="P37" i="9"/>
  <c r="O37" i="9"/>
  <c r="P36" i="9"/>
  <c r="O36" i="9"/>
  <c r="P35" i="9"/>
  <c r="O35" i="9"/>
  <c r="P34" i="9"/>
  <c r="O34" i="9"/>
  <c r="P33" i="9"/>
  <c r="O33" i="9"/>
  <c r="P32" i="9"/>
  <c r="O32" i="9"/>
  <c r="P31" i="9"/>
  <c r="O31" i="9"/>
  <c r="P30" i="9"/>
  <c r="O30" i="9"/>
  <c r="P29" i="9"/>
  <c r="O29" i="9"/>
  <c r="P28" i="9"/>
  <c r="O28" i="9"/>
  <c r="P27" i="9"/>
  <c r="O27" i="9"/>
  <c r="P26" i="9"/>
  <c r="O26" i="9"/>
  <c r="P25" i="9"/>
  <c r="O25" i="9"/>
  <c r="P24" i="9"/>
  <c r="O24" i="9"/>
  <c r="P23" i="9"/>
  <c r="O23" i="9"/>
  <c r="P22" i="9"/>
  <c r="O22" i="9"/>
  <c r="P21" i="9"/>
  <c r="O21" i="9"/>
  <c r="P20" i="9"/>
  <c r="O20" i="9"/>
  <c r="P19" i="9"/>
  <c r="O19" i="9"/>
  <c r="P18" i="9"/>
  <c r="O18" i="9"/>
  <c r="P17" i="9"/>
  <c r="O17" i="9"/>
  <c r="P16" i="9"/>
  <c r="O16" i="9"/>
  <c r="P15" i="9"/>
  <c r="O15" i="9"/>
  <c r="P14" i="9"/>
  <c r="O14" i="9"/>
  <c r="P13" i="9"/>
  <c r="O13" i="9"/>
  <c r="P12" i="9"/>
  <c r="O12" i="9"/>
  <c r="P11" i="9"/>
  <c r="O11" i="9"/>
  <c r="P10" i="9"/>
  <c r="O10" i="9"/>
  <c r="P9" i="9"/>
  <c r="O9" i="9"/>
  <c r="P8" i="9"/>
  <c r="O8" i="9"/>
  <c r="P7" i="9"/>
  <c r="O7" i="9"/>
  <c r="P6" i="9"/>
  <c r="O6" i="9"/>
  <c r="P5" i="9"/>
  <c r="O5" i="9"/>
  <c r="P4" i="9"/>
  <c r="O4" i="9"/>
  <c r="P3" i="9"/>
  <c r="O3" i="9"/>
  <c r="P2" i="9"/>
  <c r="O2" i="9"/>
  <c r="P37" i="8"/>
  <c r="O37" i="8"/>
  <c r="P36" i="8"/>
  <c r="O36" i="8"/>
  <c r="P35" i="8"/>
  <c r="O35" i="8"/>
  <c r="P34" i="8"/>
  <c r="O34" i="8"/>
  <c r="P33" i="8"/>
  <c r="O33" i="8"/>
  <c r="P32" i="8"/>
  <c r="O32" i="8"/>
  <c r="P31" i="8"/>
  <c r="O31" i="8"/>
  <c r="P30" i="8"/>
  <c r="O30" i="8"/>
  <c r="P29" i="8"/>
  <c r="O29" i="8"/>
  <c r="P28" i="8"/>
  <c r="O28" i="8"/>
  <c r="P27" i="8"/>
  <c r="O27" i="8"/>
  <c r="P26" i="8"/>
  <c r="O26" i="8"/>
  <c r="P25" i="8"/>
  <c r="O25" i="8"/>
  <c r="P24" i="8"/>
  <c r="O24" i="8"/>
  <c r="P23" i="8"/>
  <c r="O23" i="8"/>
  <c r="P22" i="8"/>
  <c r="O22" i="8"/>
  <c r="P21" i="8"/>
  <c r="O21" i="8"/>
  <c r="P20" i="8"/>
  <c r="O20" i="8"/>
  <c r="P19" i="8"/>
  <c r="O19" i="8"/>
  <c r="P18" i="8"/>
  <c r="O18" i="8"/>
  <c r="P17" i="8"/>
  <c r="O17" i="8"/>
  <c r="P16" i="8"/>
  <c r="O16" i="8"/>
  <c r="P15" i="8"/>
  <c r="O15" i="8"/>
  <c r="P14" i="8"/>
  <c r="O14" i="8"/>
  <c r="P13" i="8"/>
  <c r="O13" i="8"/>
  <c r="P12" i="8"/>
  <c r="O12" i="8"/>
  <c r="P11" i="8"/>
  <c r="O11" i="8"/>
  <c r="P10" i="8"/>
  <c r="O10" i="8"/>
  <c r="P9" i="8"/>
  <c r="O9" i="8"/>
  <c r="P8" i="8"/>
  <c r="O8" i="8"/>
  <c r="P7" i="8"/>
  <c r="O7" i="8"/>
  <c r="P6" i="8"/>
  <c r="O6" i="8"/>
  <c r="P5" i="8"/>
  <c r="O5" i="8"/>
  <c r="P4" i="8"/>
  <c r="O4" i="8"/>
  <c r="P3" i="8"/>
  <c r="O3" i="8"/>
  <c r="P2" i="8"/>
  <c r="O2" i="8"/>
  <c r="P37" i="7"/>
  <c r="O37" i="7"/>
  <c r="P36" i="7"/>
  <c r="O36" i="7"/>
  <c r="P35" i="7"/>
  <c r="O35" i="7"/>
  <c r="P34" i="7"/>
  <c r="O34" i="7"/>
  <c r="P33" i="7"/>
  <c r="O33" i="7"/>
  <c r="P32" i="7"/>
  <c r="O32" i="7"/>
  <c r="P31" i="7"/>
  <c r="O31" i="7"/>
  <c r="P30" i="7"/>
  <c r="O30" i="7"/>
  <c r="P29" i="7"/>
  <c r="O29" i="7"/>
  <c r="P28" i="7"/>
  <c r="O28" i="7"/>
  <c r="P27" i="7"/>
  <c r="O27" i="7"/>
  <c r="P26" i="7"/>
  <c r="O26" i="7"/>
  <c r="P25" i="7"/>
  <c r="O25" i="7"/>
  <c r="P24" i="7"/>
  <c r="O24" i="7"/>
  <c r="P23" i="7"/>
  <c r="O23" i="7"/>
  <c r="P22" i="7"/>
  <c r="O22" i="7"/>
  <c r="P21" i="7"/>
  <c r="O21" i="7"/>
  <c r="P20" i="7"/>
  <c r="O20" i="7"/>
  <c r="P19" i="7"/>
  <c r="O19" i="7"/>
  <c r="P18" i="7"/>
  <c r="O18" i="7"/>
  <c r="P17" i="7"/>
  <c r="O17" i="7"/>
  <c r="P16" i="7"/>
  <c r="O16" i="7"/>
  <c r="P15" i="7"/>
  <c r="O15" i="7"/>
  <c r="P14" i="7"/>
  <c r="O14" i="7"/>
  <c r="P13" i="7"/>
  <c r="O13" i="7"/>
  <c r="P12" i="7"/>
  <c r="O12" i="7"/>
  <c r="P11" i="7"/>
  <c r="O11" i="7"/>
  <c r="P10" i="7"/>
  <c r="O10" i="7"/>
  <c r="P9" i="7"/>
  <c r="O9" i="7"/>
  <c r="P8" i="7"/>
  <c r="O8" i="7"/>
  <c r="P7" i="7"/>
  <c r="O7" i="7"/>
  <c r="P6" i="7"/>
  <c r="O6" i="7"/>
  <c r="P5" i="7"/>
  <c r="O5" i="7"/>
  <c r="P4" i="7"/>
  <c r="O4" i="7"/>
  <c r="P3" i="7"/>
  <c r="O3" i="7"/>
  <c r="P2" i="7"/>
  <c r="O2" i="7"/>
  <c r="P37" i="6"/>
  <c r="O37" i="6"/>
  <c r="P36" i="6"/>
  <c r="O36" i="6"/>
  <c r="P35" i="6"/>
  <c r="O35" i="6"/>
  <c r="P34" i="6"/>
  <c r="O34" i="6"/>
  <c r="P33" i="6"/>
  <c r="O33" i="6"/>
  <c r="P32" i="6"/>
  <c r="O32" i="6"/>
  <c r="P31" i="6"/>
  <c r="O31" i="6"/>
  <c r="P30" i="6"/>
  <c r="O30" i="6"/>
  <c r="P29" i="6"/>
  <c r="O29" i="6"/>
  <c r="P28" i="6"/>
  <c r="O28" i="6"/>
  <c r="P27" i="6"/>
  <c r="O27" i="6"/>
  <c r="P26" i="6"/>
  <c r="O26" i="6"/>
  <c r="P25" i="6"/>
  <c r="O25" i="6"/>
  <c r="P24" i="6"/>
  <c r="O24" i="6"/>
  <c r="P23" i="6"/>
  <c r="O23" i="6"/>
  <c r="P22" i="6"/>
  <c r="O22" i="6"/>
  <c r="P21" i="6"/>
  <c r="O21" i="6"/>
  <c r="P20" i="6"/>
  <c r="O20" i="6"/>
  <c r="P19" i="6"/>
  <c r="O19" i="6"/>
  <c r="P18" i="6"/>
  <c r="O18" i="6"/>
  <c r="P17" i="6"/>
  <c r="O17" i="6"/>
  <c r="P16" i="6"/>
  <c r="O16" i="6"/>
  <c r="P15" i="6"/>
  <c r="O15" i="6"/>
  <c r="P14" i="6"/>
  <c r="O14" i="6"/>
  <c r="P13" i="6"/>
  <c r="O13" i="6"/>
  <c r="P12" i="6"/>
  <c r="O12" i="6"/>
  <c r="P11" i="6"/>
  <c r="O11" i="6"/>
  <c r="P10" i="6"/>
  <c r="O10" i="6"/>
  <c r="P9" i="6"/>
  <c r="O9" i="6"/>
  <c r="P8" i="6"/>
  <c r="O8" i="6"/>
  <c r="P7" i="6"/>
  <c r="O7" i="6"/>
  <c r="P6" i="6"/>
  <c r="O6" i="6"/>
  <c r="P5" i="6"/>
  <c r="O5" i="6"/>
  <c r="P4" i="6"/>
  <c r="O4" i="6"/>
  <c r="P3" i="6"/>
  <c r="O3" i="6"/>
  <c r="P2" i="6"/>
  <c r="O2" i="6"/>
  <c r="P37" i="5"/>
  <c r="O37" i="5"/>
  <c r="P36" i="5"/>
  <c r="O36" i="5"/>
  <c r="P35" i="5"/>
  <c r="O35" i="5"/>
  <c r="P34" i="5"/>
  <c r="O34" i="5"/>
  <c r="P33" i="5"/>
  <c r="O33" i="5"/>
  <c r="P32" i="5"/>
  <c r="O32" i="5"/>
  <c r="P31" i="5"/>
  <c r="O31" i="5"/>
  <c r="P30" i="5"/>
  <c r="O30" i="5"/>
  <c r="P29" i="5"/>
  <c r="O29" i="5"/>
  <c r="P28" i="5"/>
  <c r="O28" i="5"/>
  <c r="P27" i="5"/>
  <c r="O27" i="5"/>
  <c r="P26" i="5"/>
  <c r="O26" i="5"/>
  <c r="P25" i="5"/>
  <c r="O25" i="5"/>
  <c r="P24" i="5"/>
  <c r="O24" i="5"/>
  <c r="P23" i="5"/>
  <c r="O23" i="5"/>
  <c r="P22" i="5"/>
  <c r="O22" i="5"/>
  <c r="P21" i="5"/>
  <c r="O21" i="5"/>
  <c r="P20" i="5"/>
  <c r="O20" i="5"/>
  <c r="P19" i="5"/>
  <c r="O19" i="5"/>
  <c r="P18" i="5"/>
  <c r="O18" i="5"/>
  <c r="P17" i="5"/>
  <c r="O17" i="5"/>
  <c r="P16" i="5"/>
  <c r="O16" i="5"/>
  <c r="P15" i="5"/>
  <c r="O15" i="5"/>
  <c r="P14" i="5"/>
  <c r="O14" i="5"/>
  <c r="P13" i="5"/>
  <c r="O13" i="5"/>
  <c r="P12" i="5"/>
  <c r="O12" i="5"/>
  <c r="P11" i="5"/>
  <c r="O11" i="5"/>
  <c r="P10" i="5"/>
  <c r="O10" i="5"/>
  <c r="P9" i="5"/>
  <c r="O9" i="5"/>
  <c r="P8" i="5"/>
  <c r="O8" i="5"/>
  <c r="P7" i="5"/>
  <c r="O7" i="5"/>
  <c r="P6" i="5"/>
  <c r="O6" i="5"/>
  <c r="P5" i="5"/>
  <c r="O5" i="5"/>
  <c r="P4" i="5"/>
  <c r="O4" i="5"/>
  <c r="P3" i="5"/>
  <c r="O3" i="5"/>
  <c r="P2" i="5"/>
  <c r="O2" i="5"/>
  <c r="P37" i="4"/>
  <c r="O37" i="4"/>
  <c r="P36" i="4"/>
  <c r="O36" i="4"/>
  <c r="P35" i="4"/>
  <c r="O35" i="4"/>
  <c r="P34" i="4"/>
  <c r="O34" i="4"/>
  <c r="P33" i="4"/>
  <c r="O33" i="4"/>
  <c r="P32" i="4"/>
  <c r="O32" i="4"/>
  <c r="P31" i="4"/>
  <c r="O31" i="4"/>
  <c r="P30" i="4"/>
  <c r="O30" i="4"/>
  <c r="P29" i="4"/>
  <c r="O29" i="4"/>
  <c r="P28" i="4"/>
  <c r="O28" i="4"/>
  <c r="P27" i="4"/>
  <c r="O27" i="4"/>
  <c r="P26" i="4"/>
  <c r="O26" i="4"/>
  <c r="P25" i="4"/>
  <c r="O25" i="4"/>
  <c r="P24" i="4"/>
  <c r="O24" i="4"/>
  <c r="P23" i="4"/>
  <c r="O23" i="4"/>
  <c r="P22" i="4"/>
  <c r="O22" i="4"/>
  <c r="P21" i="4"/>
  <c r="O21" i="4"/>
  <c r="P20" i="4"/>
  <c r="O20" i="4"/>
  <c r="P19" i="4"/>
  <c r="O19" i="4"/>
  <c r="P18" i="4"/>
  <c r="O18" i="4"/>
  <c r="P17" i="4"/>
  <c r="O17" i="4"/>
  <c r="P16" i="4"/>
  <c r="O16" i="4"/>
  <c r="P15" i="4"/>
  <c r="O15" i="4"/>
  <c r="P14" i="4"/>
  <c r="O14" i="4"/>
  <c r="P13" i="4"/>
  <c r="O13" i="4"/>
  <c r="P12" i="4"/>
  <c r="O12" i="4"/>
  <c r="P11" i="4"/>
  <c r="O11" i="4"/>
  <c r="P10" i="4"/>
  <c r="O10" i="4"/>
  <c r="P9" i="4"/>
  <c r="O9" i="4"/>
  <c r="P8" i="4"/>
  <c r="O8" i="4"/>
  <c r="P7" i="4"/>
  <c r="O7" i="4"/>
  <c r="P6" i="4"/>
  <c r="O6" i="4"/>
  <c r="P5" i="4"/>
  <c r="O5" i="4"/>
  <c r="P4" i="4"/>
  <c r="O4" i="4"/>
  <c r="P3" i="4"/>
  <c r="O3" i="4"/>
  <c r="P2" i="4"/>
  <c r="O2" i="4"/>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2" i="3"/>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E3" i="1"/>
  <c r="K3" i="34"/>
  <c r="K2" i="34"/>
  <c r="K3" i="33"/>
  <c r="K2" i="33"/>
  <c r="K3" i="32"/>
  <c r="K2" i="32"/>
  <c r="K3" i="31"/>
  <c r="K2" i="31"/>
  <c r="K37" i="30"/>
  <c r="K36" i="30"/>
  <c r="K35" i="30"/>
  <c r="K34" i="30"/>
  <c r="K33" i="30"/>
  <c r="K32" i="30"/>
  <c r="K31" i="30"/>
  <c r="K30" i="30"/>
  <c r="K29" i="30"/>
  <c r="K28" i="30"/>
  <c r="K27" i="30"/>
  <c r="K26" i="30"/>
  <c r="K25" i="30"/>
  <c r="K24" i="30"/>
  <c r="K23" i="30"/>
  <c r="K22" i="30"/>
  <c r="K21" i="30"/>
  <c r="K20" i="30"/>
  <c r="K19" i="30"/>
  <c r="K18" i="30"/>
  <c r="K17" i="30"/>
  <c r="K16" i="30"/>
  <c r="K15" i="30"/>
  <c r="K14" i="30"/>
  <c r="K13" i="30"/>
  <c r="K12" i="30"/>
  <c r="K11" i="30"/>
  <c r="K10" i="30"/>
  <c r="K9" i="30"/>
  <c r="K8" i="30"/>
  <c r="K7" i="30"/>
  <c r="K6" i="30"/>
  <c r="K5" i="30"/>
  <c r="K4" i="30"/>
  <c r="K3" i="30"/>
  <c r="K2" i="30"/>
  <c r="K37" i="29"/>
  <c r="K36" i="29"/>
  <c r="K35" i="29"/>
  <c r="K34" i="29"/>
  <c r="K33" i="29"/>
  <c r="K32" i="29"/>
  <c r="K31" i="29"/>
  <c r="K30" i="29"/>
  <c r="K29" i="29"/>
  <c r="K28" i="29"/>
  <c r="K27" i="29"/>
  <c r="K26" i="29"/>
  <c r="K25" i="29"/>
  <c r="K24" i="29"/>
  <c r="K23" i="29"/>
  <c r="K22" i="29"/>
  <c r="K21" i="29"/>
  <c r="K20" i="29"/>
  <c r="K19" i="29"/>
  <c r="K18" i="29"/>
  <c r="K17" i="29"/>
  <c r="K16" i="29"/>
  <c r="K15" i="29"/>
  <c r="K14" i="29"/>
  <c r="K13" i="29"/>
  <c r="K12" i="29"/>
  <c r="K11" i="29"/>
  <c r="K10" i="29"/>
  <c r="K9" i="29"/>
  <c r="K8" i="29"/>
  <c r="K7" i="29"/>
  <c r="K6" i="29"/>
  <c r="K5" i="29"/>
  <c r="K4" i="29"/>
  <c r="K3" i="29"/>
  <c r="K2" i="29"/>
  <c r="K37" i="28"/>
  <c r="K36" i="28"/>
  <c r="K35" i="28"/>
  <c r="K34" i="28"/>
  <c r="K33" i="28"/>
  <c r="K32" i="28"/>
  <c r="K31" i="28"/>
  <c r="K30" i="28"/>
  <c r="K29" i="28"/>
  <c r="K28" i="28"/>
  <c r="K27" i="28"/>
  <c r="K26" i="28"/>
  <c r="K25" i="28"/>
  <c r="K24" i="28"/>
  <c r="K23" i="28"/>
  <c r="K22" i="28"/>
  <c r="K21" i="28"/>
  <c r="K20" i="28"/>
  <c r="K19" i="28"/>
  <c r="K18" i="28"/>
  <c r="K17" i="28"/>
  <c r="K16" i="28"/>
  <c r="K15" i="28"/>
  <c r="K14" i="28"/>
  <c r="K13" i="28"/>
  <c r="K12" i="28"/>
  <c r="K11" i="28"/>
  <c r="K10" i="28"/>
  <c r="K9" i="28"/>
  <c r="K8" i="28"/>
  <c r="K7" i="28"/>
  <c r="K6" i="28"/>
  <c r="K5" i="28"/>
  <c r="K4" i="28"/>
  <c r="K3" i="28"/>
  <c r="K2" i="28"/>
  <c r="K37" i="27"/>
  <c r="K36" i="27"/>
  <c r="K35" i="27"/>
  <c r="K34" i="27"/>
  <c r="K33" i="27"/>
  <c r="K32" i="27"/>
  <c r="K31" i="27"/>
  <c r="K30" i="27"/>
  <c r="K29" i="27"/>
  <c r="K28" i="27"/>
  <c r="K27" i="27"/>
  <c r="K26" i="27"/>
  <c r="K25" i="27"/>
  <c r="K24" i="27"/>
  <c r="K23" i="27"/>
  <c r="K22" i="27"/>
  <c r="K21" i="27"/>
  <c r="K20" i="27"/>
  <c r="K19" i="27"/>
  <c r="K18" i="27"/>
  <c r="K17" i="27"/>
  <c r="K16" i="27"/>
  <c r="K15" i="27"/>
  <c r="K14" i="27"/>
  <c r="K13" i="27"/>
  <c r="K12" i="27"/>
  <c r="K11" i="27"/>
  <c r="K10" i="27"/>
  <c r="K9" i="27"/>
  <c r="K8" i="27"/>
  <c r="K7" i="27"/>
  <c r="K6" i="27"/>
  <c r="K5" i="27"/>
  <c r="K4" i="27"/>
  <c r="K3" i="27"/>
  <c r="K2" i="27"/>
  <c r="K37" i="26"/>
  <c r="K36" i="26"/>
  <c r="K35" i="26"/>
  <c r="K34" i="26"/>
  <c r="K33" i="26"/>
  <c r="K32" i="26"/>
  <c r="K31" i="26"/>
  <c r="K30" i="26"/>
  <c r="K29" i="26"/>
  <c r="K28" i="26"/>
  <c r="K27" i="26"/>
  <c r="K26" i="26"/>
  <c r="K25" i="26"/>
  <c r="K24" i="26"/>
  <c r="K23" i="26"/>
  <c r="K22" i="26"/>
  <c r="K21" i="26"/>
  <c r="K20" i="26"/>
  <c r="K19" i="26"/>
  <c r="K18" i="26"/>
  <c r="K17" i="26"/>
  <c r="K16" i="26"/>
  <c r="K15" i="26"/>
  <c r="K14" i="26"/>
  <c r="K13" i="26"/>
  <c r="K12" i="26"/>
  <c r="K11" i="26"/>
  <c r="K10" i="26"/>
  <c r="K9" i="26"/>
  <c r="K8" i="26"/>
  <c r="K7" i="26"/>
  <c r="K6" i="26"/>
  <c r="K5" i="26"/>
  <c r="K4" i="26"/>
  <c r="K3" i="26"/>
  <c r="K2" i="26"/>
  <c r="K37" i="25"/>
  <c r="K36" i="25"/>
  <c r="K35" i="25"/>
  <c r="K34" i="25"/>
  <c r="K33" i="25"/>
  <c r="K32" i="25"/>
  <c r="K31" i="25"/>
  <c r="K30" i="25"/>
  <c r="K29" i="25"/>
  <c r="K28" i="25"/>
  <c r="K27" i="25"/>
  <c r="K26" i="25"/>
  <c r="K25" i="25"/>
  <c r="K24" i="25"/>
  <c r="K23" i="25"/>
  <c r="K22" i="25"/>
  <c r="K21" i="25"/>
  <c r="K20" i="25"/>
  <c r="K19" i="25"/>
  <c r="K18" i="25"/>
  <c r="K17" i="25"/>
  <c r="K16" i="25"/>
  <c r="K15" i="25"/>
  <c r="K14" i="25"/>
  <c r="K13" i="25"/>
  <c r="K12" i="25"/>
  <c r="K11" i="25"/>
  <c r="K10" i="25"/>
  <c r="K9" i="25"/>
  <c r="K8" i="25"/>
  <c r="K7" i="25"/>
  <c r="K6" i="25"/>
  <c r="K5" i="25"/>
  <c r="K4" i="25"/>
  <c r="K3" i="25"/>
  <c r="K2" i="25"/>
  <c r="K37" i="24"/>
  <c r="K36" i="24"/>
  <c r="K35" i="24"/>
  <c r="K34" i="24"/>
  <c r="K33" i="24"/>
  <c r="K32" i="24"/>
  <c r="K31" i="24"/>
  <c r="K30" i="24"/>
  <c r="K29" i="24"/>
  <c r="K28" i="24"/>
  <c r="K27" i="24"/>
  <c r="K26" i="24"/>
  <c r="K25" i="24"/>
  <c r="K24" i="24"/>
  <c r="K23" i="24"/>
  <c r="K22" i="24"/>
  <c r="K21" i="24"/>
  <c r="K20" i="24"/>
  <c r="K19" i="24"/>
  <c r="K18" i="24"/>
  <c r="K17" i="24"/>
  <c r="K16" i="24"/>
  <c r="K15" i="24"/>
  <c r="K14" i="24"/>
  <c r="K13" i="24"/>
  <c r="K12" i="24"/>
  <c r="K11" i="24"/>
  <c r="K10" i="24"/>
  <c r="K9" i="24"/>
  <c r="K8" i="24"/>
  <c r="K7" i="24"/>
  <c r="K6" i="24"/>
  <c r="K5" i="24"/>
  <c r="K4" i="24"/>
  <c r="K3" i="24"/>
  <c r="K2" i="24"/>
  <c r="K19" i="23"/>
  <c r="K18" i="23"/>
  <c r="K17" i="23"/>
  <c r="K16" i="23"/>
  <c r="K15" i="23"/>
  <c r="K14" i="23"/>
  <c r="K13" i="23"/>
  <c r="K12" i="23"/>
  <c r="K11" i="23"/>
  <c r="K10" i="23"/>
  <c r="K9" i="23"/>
  <c r="K8" i="23"/>
  <c r="K7" i="23"/>
  <c r="K6" i="23"/>
  <c r="K5" i="23"/>
  <c r="K4" i="23"/>
  <c r="K3" i="23"/>
  <c r="K2" i="23"/>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K3" i="22"/>
  <c r="K2" i="22"/>
  <c r="K37" i="21"/>
  <c r="K36" i="21"/>
  <c r="K35" i="21"/>
  <c r="K34" i="21"/>
  <c r="K33" i="21"/>
  <c r="K32" i="21"/>
  <c r="K31" i="21"/>
  <c r="K30" i="21"/>
  <c r="K29" i="21"/>
  <c r="K28" i="21"/>
  <c r="K27" i="21"/>
  <c r="K26" i="21"/>
  <c r="K25" i="21"/>
  <c r="K24" i="21"/>
  <c r="K23" i="21"/>
  <c r="K22" i="21"/>
  <c r="K21" i="21"/>
  <c r="K20" i="21"/>
  <c r="K19" i="21"/>
  <c r="K18" i="21"/>
  <c r="K17" i="21"/>
  <c r="K16" i="21"/>
  <c r="K15" i="21"/>
  <c r="K14" i="21"/>
  <c r="K13" i="21"/>
  <c r="K12" i="21"/>
  <c r="K11" i="21"/>
  <c r="K10" i="21"/>
  <c r="K9" i="21"/>
  <c r="K8" i="21"/>
  <c r="K7" i="21"/>
  <c r="K6" i="21"/>
  <c r="K5" i="21"/>
  <c r="K4" i="21"/>
  <c r="K3" i="21"/>
  <c r="K2" i="21"/>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9" i="19"/>
  <c r="K18" i="19"/>
  <c r="K17" i="19"/>
  <c r="K16" i="19"/>
  <c r="K15" i="19"/>
  <c r="K14" i="19"/>
  <c r="K13" i="19"/>
  <c r="K12" i="19"/>
  <c r="K11" i="19"/>
  <c r="K10" i="19"/>
  <c r="K9" i="19"/>
  <c r="K8" i="19"/>
  <c r="K7" i="19"/>
  <c r="K6" i="19"/>
  <c r="K5" i="19"/>
  <c r="K4" i="19"/>
  <c r="K3" i="19"/>
  <c r="K2" i="19"/>
  <c r="K37" i="18"/>
  <c r="K36" i="18"/>
  <c r="K35" i="18"/>
  <c r="K34" i="18"/>
  <c r="K33" i="18"/>
  <c r="K32" i="18"/>
  <c r="K31" i="18"/>
  <c r="K30" i="18"/>
  <c r="K29" i="18"/>
  <c r="K28" i="18"/>
  <c r="K27" i="18"/>
  <c r="K26" i="18"/>
  <c r="K25" i="18"/>
  <c r="K24" i="18"/>
  <c r="K23" i="18"/>
  <c r="K22" i="18"/>
  <c r="K21" i="18"/>
  <c r="K20" i="18"/>
  <c r="K19" i="18"/>
  <c r="K18" i="18"/>
  <c r="K17" i="18"/>
  <c r="K16" i="18"/>
  <c r="K15" i="18"/>
  <c r="K14" i="18"/>
  <c r="K13" i="18"/>
  <c r="K12" i="18"/>
  <c r="K11" i="18"/>
  <c r="K10" i="18"/>
  <c r="K9" i="18"/>
  <c r="K8" i="18"/>
  <c r="K7" i="18"/>
  <c r="K6" i="18"/>
  <c r="K5" i="18"/>
  <c r="K4" i="18"/>
  <c r="K3" i="18"/>
  <c r="K2" i="18"/>
  <c r="K37" i="17"/>
  <c r="K36" i="17"/>
  <c r="K35" i="17"/>
  <c r="K34" i="17"/>
  <c r="K33" i="17"/>
  <c r="K32" i="17"/>
  <c r="K31" i="17"/>
  <c r="K30" i="17"/>
  <c r="K29" i="17"/>
  <c r="K28" i="17"/>
  <c r="K27" i="17"/>
  <c r="K26" i="17"/>
  <c r="K25" i="17"/>
  <c r="K24" i="17"/>
  <c r="K23" i="17"/>
  <c r="K22" i="17"/>
  <c r="K21" i="17"/>
  <c r="K20" i="17"/>
  <c r="K19" i="17"/>
  <c r="K18" i="17"/>
  <c r="K17" i="17"/>
  <c r="K16" i="17"/>
  <c r="K15" i="17"/>
  <c r="K14" i="17"/>
  <c r="K13" i="17"/>
  <c r="K12" i="17"/>
  <c r="K11" i="17"/>
  <c r="K10" i="17"/>
  <c r="K9" i="17"/>
  <c r="K8" i="17"/>
  <c r="K7" i="17"/>
  <c r="K6" i="17"/>
  <c r="K5" i="17"/>
  <c r="K4" i="17"/>
  <c r="K3" i="17"/>
  <c r="K2" i="17"/>
  <c r="T5" i="17" s="1"/>
  <c r="K37" i="16"/>
  <c r="K36" i="16"/>
  <c r="K34" i="16"/>
  <c r="K33" i="16"/>
  <c r="K32" i="16"/>
  <c r="K31" i="16"/>
  <c r="K30" i="16"/>
  <c r="K29" i="16"/>
  <c r="K28" i="16"/>
  <c r="K26" i="16"/>
  <c r="K23" i="16"/>
  <c r="K22" i="16"/>
  <c r="K20" i="16"/>
  <c r="K19" i="16"/>
  <c r="K18" i="16"/>
  <c r="K17" i="16"/>
  <c r="K16" i="16"/>
  <c r="K15" i="16"/>
  <c r="K14" i="16"/>
  <c r="K13" i="16"/>
  <c r="K12" i="16"/>
  <c r="K11" i="16"/>
  <c r="K10" i="16"/>
  <c r="K9" i="16"/>
  <c r="K8" i="16"/>
  <c r="K7" i="16"/>
  <c r="K6" i="16"/>
  <c r="K5" i="16"/>
  <c r="K4" i="16"/>
  <c r="K3" i="16"/>
  <c r="K2" i="16"/>
  <c r="K37" i="15"/>
  <c r="K35" i="15"/>
  <c r="K33" i="15"/>
  <c r="K31" i="15"/>
  <c r="K30" i="15"/>
  <c r="K29" i="15"/>
  <c r="K28" i="15"/>
  <c r="K27" i="15"/>
  <c r="K26" i="15"/>
  <c r="K25" i="15"/>
  <c r="K24" i="15"/>
  <c r="K23" i="15"/>
  <c r="K22" i="15"/>
  <c r="K21" i="15"/>
  <c r="K19" i="15"/>
  <c r="K17" i="15"/>
  <c r="K13" i="15"/>
  <c r="K10" i="15"/>
  <c r="K9" i="15"/>
  <c r="K8" i="15"/>
  <c r="K7" i="15"/>
  <c r="K5" i="15"/>
  <c r="K4" i="15"/>
  <c r="K3" i="15"/>
  <c r="K37" i="14"/>
  <c r="K36" i="14"/>
  <c r="K35" i="14"/>
  <c r="K34" i="14"/>
  <c r="K33" i="14"/>
  <c r="K32" i="14"/>
  <c r="K31" i="14"/>
  <c r="K30" i="14"/>
  <c r="K29" i="14"/>
  <c r="K28" i="14"/>
  <c r="K27" i="14"/>
  <c r="K26" i="14"/>
  <c r="K25" i="14"/>
  <c r="K24" i="14"/>
  <c r="K23" i="14"/>
  <c r="K22" i="14"/>
  <c r="K21" i="14"/>
  <c r="K20" i="14"/>
  <c r="K19" i="14"/>
  <c r="K18" i="14"/>
  <c r="K17" i="14"/>
  <c r="K16" i="14"/>
  <c r="K15" i="14"/>
  <c r="K14" i="14"/>
  <c r="K13" i="14"/>
  <c r="K12" i="14"/>
  <c r="K11" i="14"/>
  <c r="K10" i="14"/>
  <c r="K9" i="14"/>
  <c r="K8" i="14"/>
  <c r="K7" i="14"/>
  <c r="K6" i="14"/>
  <c r="K5" i="14"/>
  <c r="K3" i="14"/>
  <c r="K2" i="14"/>
  <c r="K37" i="13"/>
  <c r="K36" i="13"/>
  <c r="K35" i="13"/>
  <c r="K34" i="13"/>
  <c r="K33" i="13"/>
  <c r="K32" i="13"/>
  <c r="K31" i="13"/>
  <c r="K30" i="13"/>
  <c r="K29" i="13"/>
  <c r="K28" i="13"/>
  <c r="K27" i="13"/>
  <c r="K26" i="13"/>
  <c r="K25" i="13"/>
  <c r="K24" i="13"/>
  <c r="K23" i="13"/>
  <c r="K22" i="13"/>
  <c r="K21" i="13"/>
  <c r="K20" i="13"/>
  <c r="K19" i="13"/>
  <c r="K18" i="13"/>
  <c r="K17" i="13"/>
  <c r="K16" i="13"/>
  <c r="K15" i="13"/>
  <c r="K14" i="13"/>
  <c r="K13" i="13"/>
  <c r="K12" i="13"/>
  <c r="K11" i="13"/>
  <c r="K10" i="13"/>
  <c r="K9" i="13"/>
  <c r="K8" i="13"/>
  <c r="K7" i="13"/>
  <c r="K6" i="13"/>
  <c r="K5" i="13"/>
  <c r="K4" i="13"/>
  <c r="K3" i="13"/>
  <c r="K2" i="13"/>
  <c r="K37" i="12"/>
  <c r="K36" i="12"/>
  <c r="K35" i="12"/>
  <c r="K34" i="12"/>
  <c r="K33" i="12"/>
  <c r="K32" i="12"/>
  <c r="K31" i="12"/>
  <c r="K30" i="12"/>
  <c r="K29" i="12"/>
  <c r="K28" i="12"/>
  <c r="K27" i="12"/>
  <c r="K26" i="12"/>
  <c r="K25" i="12"/>
  <c r="K24" i="12"/>
  <c r="K23" i="12"/>
  <c r="K22" i="12"/>
  <c r="K21" i="12"/>
  <c r="K20" i="12"/>
  <c r="K19" i="12"/>
  <c r="K18" i="12"/>
  <c r="K17" i="12"/>
  <c r="K16" i="12"/>
  <c r="K15" i="12"/>
  <c r="K14" i="12"/>
  <c r="K13" i="12"/>
  <c r="K12" i="12"/>
  <c r="K11" i="12"/>
  <c r="K10" i="12"/>
  <c r="K9" i="12"/>
  <c r="K8" i="12"/>
  <c r="K7" i="12"/>
  <c r="K6" i="12"/>
  <c r="K5" i="12"/>
  <c r="K4" i="12"/>
  <c r="K37" i="11"/>
  <c r="K36" i="11"/>
  <c r="K35" i="11"/>
  <c r="K34" i="11"/>
  <c r="K33" i="11"/>
  <c r="K32" i="11"/>
  <c r="K31" i="11"/>
  <c r="K30" i="11"/>
  <c r="K29" i="11"/>
  <c r="K28" i="11"/>
  <c r="K27" i="11"/>
  <c r="K26" i="11"/>
  <c r="K25" i="11"/>
  <c r="K24" i="11"/>
  <c r="K23" i="11"/>
  <c r="K22" i="11"/>
  <c r="K21" i="11"/>
  <c r="K20" i="11"/>
  <c r="K19" i="11"/>
  <c r="K18" i="11"/>
  <c r="K17" i="11"/>
  <c r="K16" i="11"/>
  <c r="K15" i="11"/>
  <c r="K14" i="11"/>
  <c r="K13" i="11"/>
  <c r="K12" i="11"/>
  <c r="K11" i="11"/>
  <c r="K10" i="11"/>
  <c r="K9" i="11"/>
  <c r="K8" i="11"/>
  <c r="K7" i="11"/>
  <c r="K6" i="11"/>
  <c r="K5" i="11"/>
  <c r="K4" i="11"/>
  <c r="K3" i="11"/>
  <c r="K2" i="11"/>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K5" i="10"/>
  <c r="K4" i="10"/>
  <c r="K3" i="10"/>
  <c r="K2" i="10"/>
  <c r="K37" i="9"/>
  <c r="K36" i="9"/>
  <c r="K35" i="9"/>
  <c r="K34" i="9"/>
  <c r="K33" i="9"/>
  <c r="K32" i="9"/>
  <c r="K31" i="9"/>
  <c r="K30" i="9"/>
  <c r="K29" i="9"/>
  <c r="K28" i="9"/>
  <c r="K27" i="9"/>
  <c r="K26" i="9"/>
  <c r="K25" i="9"/>
  <c r="K24" i="9"/>
  <c r="K23" i="9"/>
  <c r="K22" i="9"/>
  <c r="K21" i="9"/>
  <c r="K20" i="9"/>
  <c r="K19" i="9"/>
  <c r="K18" i="9"/>
  <c r="K17" i="9"/>
  <c r="K16" i="9"/>
  <c r="K15" i="9"/>
  <c r="K14" i="9"/>
  <c r="K13" i="9"/>
  <c r="K12" i="9"/>
  <c r="K11" i="9"/>
  <c r="K10" i="9"/>
  <c r="K9" i="9"/>
  <c r="K8" i="9"/>
  <c r="K7" i="9"/>
  <c r="K6" i="9"/>
  <c r="K5" i="9"/>
  <c r="K4" i="9"/>
  <c r="K3" i="9"/>
  <c r="K2" i="9"/>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K6" i="7"/>
  <c r="K5" i="7"/>
  <c r="K4" i="7"/>
  <c r="K3" i="7"/>
  <c r="K2" i="7"/>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K6" i="6"/>
  <c r="K5" i="6"/>
  <c r="K4" i="6"/>
  <c r="K3" i="6"/>
  <c r="K2" i="6"/>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K6" i="5"/>
  <c r="K5" i="5"/>
  <c r="K4" i="5"/>
  <c r="K3" i="5"/>
  <c r="K2" i="5"/>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K5" i="4"/>
  <c r="K4" i="4"/>
  <c r="K3" i="4"/>
  <c r="D3" i="1"/>
  <c r="D752" i="1"/>
  <c r="E752" i="1" s="1"/>
  <c r="D753" i="1"/>
  <c r="E753" i="1"/>
  <c r="D754" i="1"/>
  <c r="E754" i="1" s="1"/>
  <c r="D755" i="1"/>
  <c r="E755" i="1" s="1"/>
  <c r="D756" i="1"/>
  <c r="E756" i="1" s="1"/>
  <c r="D757" i="1"/>
  <c r="E757" i="1"/>
  <c r="D758" i="1"/>
  <c r="E758" i="1" s="1"/>
  <c r="D759" i="1"/>
  <c r="E759" i="1" s="1"/>
  <c r="D760" i="1"/>
  <c r="E760" i="1" s="1"/>
  <c r="D761" i="1"/>
  <c r="E761" i="1"/>
  <c r="D762" i="1"/>
  <c r="E762" i="1"/>
  <c r="D763" i="1"/>
  <c r="E763" i="1" s="1"/>
  <c r="D764" i="1"/>
  <c r="E764" i="1" s="1"/>
  <c r="D765" i="1"/>
  <c r="E765" i="1" s="1"/>
  <c r="D766" i="1"/>
  <c r="E766" i="1"/>
  <c r="D767" i="1"/>
  <c r="E767" i="1" s="1"/>
  <c r="D768" i="1"/>
  <c r="E768" i="1" s="1"/>
  <c r="D769" i="1"/>
  <c r="E769" i="1" s="1"/>
  <c r="D770" i="1"/>
  <c r="E770" i="1" s="1"/>
  <c r="D771" i="1"/>
  <c r="E771" i="1" s="1"/>
  <c r="D772" i="1"/>
  <c r="E772" i="1" s="1"/>
  <c r="D773" i="1"/>
  <c r="E773" i="1"/>
  <c r="D774" i="1"/>
  <c r="E774" i="1" s="1"/>
  <c r="D775" i="1"/>
  <c r="E775" i="1" s="1"/>
  <c r="D776" i="1"/>
  <c r="E776" i="1" s="1"/>
  <c r="D777" i="1"/>
  <c r="E777" i="1"/>
  <c r="D778" i="1"/>
  <c r="E778" i="1"/>
  <c r="D779" i="1"/>
  <c r="E779" i="1" s="1"/>
  <c r="D780" i="1"/>
  <c r="E780" i="1" s="1"/>
  <c r="D781" i="1"/>
  <c r="E781" i="1" s="1"/>
  <c r="D782" i="1"/>
  <c r="E782" i="1"/>
  <c r="D783" i="1"/>
  <c r="E783" i="1" s="1"/>
  <c r="D784" i="1"/>
  <c r="E784" i="1" s="1"/>
  <c r="D785" i="1"/>
  <c r="E785" i="1" s="1"/>
  <c r="D786" i="1"/>
  <c r="E786" i="1" s="1"/>
  <c r="D787" i="1"/>
  <c r="E787" i="1" s="1"/>
  <c r="D788" i="1"/>
  <c r="E788" i="1" s="1"/>
  <c r="D789" i="1"/>
  <c r="E789" i="1"/>
  <c r="D790" i="1"/>
  <c r="E790" i="1" s="1"/>
  <c r="D791" i="1"/>
  <c r="E791" i="1" s="1"/>
  <c r="D792" i="1"/>
  <c r="E792" i="1" s="1"/>
  <c r="D793" i="1"/>
  <c r="E793" i="1"/>
  <c r="D794" i="1"/>
  <c r="E794" i="1" s="1"/>
  <c r="D795" i="1"/>
  <c r="E795" i="1" s="1"/>
  <c r="D796" i="1"/>
  <c r="E796" i="1" s="1"/>
  <c r="D797" i="1"/>
  <c r="E797" i="1" s="1"/>
  <c r="D798" i="1"/>
  <c r="E798" i="1" s="1"/>
  <c r="D799" i="1"/>
  <c r="E799" i="1" s="1"/>
  <c r="D800" i="1"/>
  <c r="E800" i="1" s="1"/>
  <c r="D801" i="1"/>
  <c r="E801" i="1" s="1"/>
  <c r="D802" i="1"/>
  <c r="E802" i="1" s="1"/>
  <c r="D803" i="1"/>
  <c r="E803" i="1" s="1"/>
  <c r="D804" i="1"/>
  <c r="E804" i="1" s="1"/>
  <c r="D805" i="1"/>
  <c r="E805" i="1" s="1"/>
  <c r="D806" i="1"/>
  <c r="E806" i="1" s="1"/>
  <c r="D807" i="1"/>
  <c r="E807" i="1" s="1"/>
  <c r="D808" i="1"/>
  <c r="E808" i="1" s="1"/>
  <c r="D809" i="1"/>
  <c r="E809" i="1" s="1"/>
  <c r="D810" i="1"/>
  <c r="E810" i="1" s="1"/>
  <c r="D811" i="1"/>
  <c r="E811" i="1" s="1"/>
  <c r="D812" i="1"/>
  <c r="E812" i="1" s="1"/>
  <c r="D813" i="1"/>
  <c r="E813" i="1"/>
  <c r="D814" i="1"/>
  <c r="E814" i="1" s="1"/>
  <c r="D815" i="1"/>
  <c r="E815" i="1" s="1"/>
  <c r="D816" i="1"/>
  <c r="E816" i="1" s="1"/>
  <c r="D817" i="1"/>
  <c r="E817" i="1"/>
  <c r="D818" i="1"/>
  <c r="E818" i="1" s="1"/>
  <c r="D819" i="1"/>
  <c r="E819" i="1" s="1"/>
  <c r="D820" i="1"/>
  <c r="E820" i="1" s="1"/>
  <c r="D821" i="1"/>
  <c r="E821" i="1"/>
  <c r="D822" i="1"/>
  <c r="E822" i="1" s="1"/>
  <c r="D823" i="1"/>
  <c r="E823" i="1" s="1"/>
  <c r="D824" i="1"/>
  <c r="E824" i="1" s="1"/>
  <c r="D825" i="1"/>
  <c r="E825" i="1"/>
  <c r="D826" i="1"/>
  <c r="E826" i="1" s="1"/>
  <c r="D827" i="1"/>
  <c r="E827" i="1" s="1"/>
  <c r="D828" i="1"/>
  <c r="E828" i="1" s="1"/>
  <c r="D829" i="1"/>
  <c r="E829" i="1" s="1"/>
  <c r="D830" i="1"/>
  <c r="E830" i="1" s="1"/>
  <c r="D831" i="1"/>
  <c r="E831" i="1" s="1"/>
  <c r="D832" i="1"/>
  <c r="E832" i="1" s="1"/>
  <c r="D833" i="1"/>
  <c r="E833" i="1" s="1"/>
  <c r="D834" i="1"/>
  <c r="E834" i="1" s="1"/>
  <c r="D835" i="1"/>
  <c r="E835" i="1" s="1"/>
  <c r="D836" i="1"/>
  <c r="E836" i="1" s="1"/>
  <c r="D837" i="1"/>
  <c r="E837" i="1" s="1"/>
  <c r="D838" i="1"/>
  <c r="E838" i="1" s="1"/>
  <c r="D839" i="1"/>
  <c r="E839" i="1" s="1"/>
  <c r="D840" i="1"/>
  <c r="E840" i="1" s="1"/>
  <c r="D841" i="1"/>
  <c r="E841" i="1"/>
  <c r="D842" i="1"/>
  <c r="E842" i="1" s="1"/>
  <c r="D843" i="1"/>
  <c r="E843" i="1" s="1"/>
  <c r="D844" i="1"/>
  <c r="E844" i="1" s="1"/>
  <c r="D845" i="1"/>
  <c r="E845" i="1" s="1"/>
  <c r="D846" i="1"/>
  <c r="E846" i="1" s="1"/>
  <c r="D847" i="1"/>
  <c r="E847" i="1" s="1"/>
  <c r="D848" i="1"/>
  <c r="E848" i="1" s="1"/>
  <c r="D849" i="1"/>
  <c r="E849" i="1"/>
  <c r="D850" i="1"/>
  <c r="E850" i="1" s="1"/>
  <c r="D851" i="1"/>
  <c r="E851" i="1" s="1"/>
  <c r="D852" i="1"/>
  <c r="E852" i="1" s="1"/>
  <c r="D853" i="1"/>
  <c r="E853" i="1" s="1"/>
  <c r="D854" i="1"/>
  <c r="E854" i="1" s="1"/>
  <c r="D855" i="1"/>
  <c r="E855" i="1" s="1"/>
  <c r="D856" i="1"/>
  <c r="E856" i="1" s="1"/>
  <c r="D857" i="1"/>
  <c r="E857" i="1" s="1"/>
  <c r="D858" i="1"/>
  <c r="E858" i="1" s="1"/>
  <c r="D859" i="1"/>
  <c r="E859" i="1" s="1"/>
  <c r="D860" i="1"/>
  <c r="E860" i="1" s="1"/>
  <c r="D861" i="1"/>
  <c r="E861" i="1" s="1"/>
  <c r="D862" i="1"/>
  <c r="E862" i="1" s="1"/>
  <c r="D863" i="1"/>
  <c r="E863" i="1" s="1"/>
  <c r="D864" i="1"/>
  <c r="E864" i="1" s="1"/>
  <c r="D865" i="1"/>
  <c r="E865" i="1" s="1"/>
  <c r="D866" i="1"/>
  <c r="E866" i="1" s="1"/>
  <c r="D867" i="1"/>
  <c r="E867" i="1" s="1"/>
  <c r="D868" i="1"/>
  <c r="E868" i="1" s="1"/>
  <c r="D869" i="1"/>
  <c r="E869" i="1"/>
  <c r="D870" i="1"/>
  <c r="E870" i="1" s="1"/>
  <c r="D871" i="1"/>
  <c r="E871" i="1" s="1"/>
  <c r="D872" i="1"/>
  <c r="E872" i="1" s="1"/>
  <c r="D873" i="1"/>
  <c r="E873" i="1" s="1"/>
  <c r="D874" i="1"/>
  <c r="E874" i="1" s="1"/>
  <c r="D875" i="1"/>
  <c r="E875" i="1" s="1"/>
  <c r="D876" i="1"/>
  <c r="E876" i="1" s="1"/>
  <c r="D877" i="1"/>
  <c r="E877" i="1" s="1"/>
  <c r="D878" i="1"/>
  <c r="E878" i="1" s="1"/>
  <c r="D879" i="1"/>
  <c r="E879" i="1" s="1"/>
  <c r="D880" i="1"/>
  <c r="E880" i="1" s="1"/>
  <c r="D881" i="1"/>
  <c r="E881" i="1" s="1"/>
  <c r="D882" i="1"/>
  <c r="E882" i="1" s="1"/>
  <c r="D883" i="1"/>
  <c r="E883" i="1" s="1"/>
  <c r="D884" i="1"/>
  <c r="E884" i="1" s="1"/>
  <c r="D885" i="1"/>
  <c r="E885" i="1" s="1"/>
  <c r="D886" i="1"/>
  <c r="E886" i="1" s="1"/>
  <c r="D887" i="1"/>
  <c r="E887" i="1" s="1"/>
  <c r="D888" i="1"/>
  <c r="E888" i="1" s="1"/>
  <c r="D889" i="1"/>
  <c r="E889" i="1" s="1"/>
  <c r="D890" i="1"/>
  <c r="E890" i="1" s="1"/>
  <c r="D891" i="1"/>
  <c r="E891" i="1" s="1"/>
  <c r="D892" i="1"/>
  <c r="E892" i="1" s="1"/>
  <c r="D893" i="1"/>
  <c r="E893" i="1" s="1"/>
  <c r="D894" i="1"/>
  <c r="E894" i="1" s="1"/>
  <c r="D895" i="1"/>
  <c r="E895" i="1" s="1"/>
  <c r="D896" i="1"/>
  <c r="E896" i="1" s="1"/>
  <c r="D897" i="1"/>
  <c r="E897" i="1" s="1"/>
  <c r="D898" i="1"/>
  <c r="E898" i="1" s="1"/>
  <c r="D899" i="1"/>
  <c r="E899" i="1" s="1"/>
  <c r="D900" i="1"/>
  <c r="E900" i="1" s="1"/>
  <c r="D901" i="1"/>
  <c r="E901" i="1" s="1"/>
  <c r="D902" i="1"/>
  <c r="E902" i="1" s="1"/>
  <c r="D903" i="1"/>
  <c r="E903" i="1" s="1"/>
  <c r="D904" i="1"/>
  <c r="E904" i="1" s="1"/>
  <c r="D905" i="1"/>
  <c r="E905" i="1" s="1"/>
  <c r="D906" i="1"/>
  <c r="E906" i="1" s="1"/>
  <c r="D907" i="1"/>
  <c r="E907" i="1" s="1"/>
  <c r="D908" i="1"/>
  <c r="E908" i="1" s="1"/>
  <c r="D909" i="1"/>
  <c r="E909" i="1" s="1"/>
  <c r="D910" i="1"/>
  <c r="E910" i="1" s="1"/>
  <c r="D911" i="1"/>
  <c r="E911" i="1" s="1"/>
  <c r="D912" i="1"/>
  <c r="E912" i="1" s="1"/>
  <c r="D913" i="1"/>
  <c r="E913" i="1" s="1"/>
  <c r="D914" i="1"/>
  <c r="E914" i="1" s="1"/>
  <c r="D915" i="1"/>
  <c r="E915" i="1" s="1"/>
  <c r="D916" i="1"/>
  <c r="E916" i="1" s="1"/>
  <c r="D917" i="1"/>
  <c r="E917" i="1" s="1"/>
  <c r="D918" i="1"/>
  <c r="E918" i="1" s="1"/>
  <c r="D919" i="1"/>
  <c r="E919" i="1" s="1"/>
  <c r="D920" i="1"/>
  <c r="E920" i="1" s="1"/>
  <c r="D921" i="1"/>
  <c r="E921" i="1" s="1"/>
  <c r="D922" i="1"/>
  <c r="E922" i="1" s="1"/>
  <c r="D923" i="1"/>
  <c r="E923" i="1" s="1"/>
  <c r="D924" i="1"/>
  <c r="E924" i="1" s="1"/>
  <c r="D925" i="1"/>
  <c r="E925" i="1" s="1"/>
  <c r="D926" i="1"/>
  <c r="E926" i="1" s="1"/>
  <c r="D927" i="1"/>
  <c r="E927" i="1" s="1"/>
  <c r="D928" i="1"/>
  <c r="E928" i="1" s="1"/>
  <c r="D929" i="1"/>
  <c r="E929" i="1" s="1"/>
  <c r="D930" i="1"/>
  <c r="E930" i="1" s="1"/>
  <c r="D931" i="1"/>
  <c r="E931" i="1" s="1"/>
  <c r="D932" i="1"/>
  <c r="E932" i="1" s="1"/>
  <c r="D933" i="1"/>
  <c r="E933" i="1" s="1"/>
  <c r="D934" i="1"/>
  <c r="E934" i="1" s="1"/>
  <c r="D935" i="1"/>
  <c r="E935" i="1" s="1"/>
  <c r="D936" i="1"/>
  <c r="E936" i="1" s="1"/>
  <c r="E12" i="1"/>
  <c r="E13" i="1"/>
  <c r="E14" i="1"/>
  <c r="E20" i="1"/>
  <c r="E21" i="1"/>
  <c r="E22" i="1"/>
  <c r="E28" i="1"/>
  <c r="E29" i="1"/>
  <c r="E30" i="1"/>
  <c r="E37" i="1"/>
  <c r="E38" i="1"/>
  <c r="E46" i="1"/>
  <c r="E68" i="1"/>
  <c r="E76" i="1"/>
  <c r="E77" i="1"/>
  <c r="E78" i="1"/>
  <c r="E84" i="1"/>
  <c r="E85" i="1"/>
  <c r="E86" i="1"/>
  <c r="E92" i="1"/>
  <c r="E93" i="1"/>
  <c r="E94" i="1"/>
  <c r="E101" i="1"/>
  <c r="E102" i="1"/>
  <c r="E110" i="1"/>
  <c r="E132" i="1"/>
  <c r="E140" i="1"/>
  <c r="E141" i="1"/>
  <c r="E148" i="1"/>
  <c r="E149" i="1"/>
  <c r="E150" i="1"/>
  <c r="E156" i="1"/>
  <c r="E157" i="1"/>
  <c r="E158" i="1"/>
  <c r="E165" i="1"/>
  <c r="E166" i="1"/>
  <c r="E174" i="1"/>
  <c r="E196" i="1"/>
  <c r="E204" i="1"/>
  <c r="E205" i="1"/>
  <c r="E212" i="1"/>
  <c r="E213" i="1"/>
  <c r="E214" i="1"/>
  <c r="E220" i="1"/>
  <c r="E221" i="1"/>
  <c r="E222" i="1"/>
  <c r="E229" i="1"/>
  <c r="E230" i="1"/>
  <c r="E238" i="1"/>
  <c r="E260" i="1"/>
  <c r="E268" i="1"/>
  <c r="E269" i="1"/>
  <c r="E276" i="1"/>
  <c r="E277" i="1"/>
  <c r="E278" i="1"/>
  <c r="E284" i="1"/>
  <c r="E285" i="1"/>
  <c r="E286" i="1"/>
  <c r="E293" i="1"/>
  <c r="E294" i="1"/>
  <c r="E302" i="1"/>
  <c r="E324" i="1"/>
  <c r="E332" i="1"/>
  <c r="E333" i="1"/>
  <c r="E340" i="1"/>
  <c r="E341" i="1"/>
  <c r="E342" i="1"/>
  <c r="E348" i="1"/>
  <c r="E349" i="1"/>
  <c r="E350" i="1"/>
  <c r="E357" i="1"/>
  <c r="E358" i="1"/>
  <c r="E366" i="1"/>
  <c r="E388" i="1"/>
  <c r="E396" i="1"/>
  <c r="E397" i="1"/>
  <c r="E404" i="1"/>
  <c r="E405" i="1"/>
  <c r="E406" i="1"/>
  <c r="E412" i="1"/>
  <c r="E413" i="1"/>
  <c r="E414" i="1"/>
  <c r="E421" i="1"/>
  <c r="E422" i="1"/>
  <c r="E430" i="1"/>
  <c r="E452" i="1"/>
  <c r="E460" i="1"/>
  <c r="E461" i="1"/>
  <c r="E468" i="1"/>
  <c r="E469" i="1"/>
  <c r="E470" i="1"/>
  <c r="E476" i="1"/>
  <c r="E477" i="1"/>
  <c r="E478" i="1"/>
  <c r="E485" i="1"/>
  <c r="E486" i="1"/>
  <c r="E494" i="1"/>
  <c r="E516" i="1"/>
  <c r="E524" i="1"/>
  <c r="E525" i="1"/>
  <c r="E532" i="1"/>
  <c r="E533" i="1"/>
  <c r="E534" i="1"/>
  <c r="E540" i="1"/>
  <c r="E541" i="1"/>
  <c r="E542" i="1"/>
  <c r="E549" i="1"/>
  <c r="E550" i="1"/>
  <c r="E558" i="1"/>
  <c r="E580" i="1"/>
  <c r="E588" i="1"/>
  <c r="E589" i="1"/>
  <c r="E596" i="1"/>
  <c r="E597" i="1"/>
  <c r="E598" i="1"/>
  <c r="E604" i="1"/>
  <c r="E605" i="1"/>
  <c r="E606" i="1"/>
  <c r="E613" i="1"/>
  <c r="E614" i="1"/>
  <c r="E622" i="1"/>
  <c r="E644" i="1"/>
  <c r="E652" i="1"/>
  <c r="E653" i="1"/>
  <c r="E660" i="1"/>
  <c r="E661" i="1"/>
  <c r="E662" i="1"/>
  <c r="E668" i="1"/>
  <c r="E669" i="1"/>
  <c r="E670" i="1"/>
  <c r="E671" i="1"/>
  <c r="E676" i="1"/>
  <c r="E677" i="1"/>
  <c r="E678" i="1"/>
  <c r="E679" i="1"/>
  <c r="E684" i="1"/>
  <c r="E685" i="1"/>
  <c r="E686" i="1"/>
  <c r="E687" i="1"/>
  <c r="E692" i="1"/>
  <c r="E693" i="1"/>
  <c r="E694" i="1"/>
  <c r="E695" i="1"/>
  <c r="E700" i="1"/>
  <c r="E701" i="1"/>
  <c r="E702" i="1"/>
  <c r="E703" i="1"/>
  <c r="E708" i="1"/>
  <c r="E709" i="1"/>
  <c r="E710" i="1"/>
  <c r="E711" i="1"/>
  <c r="E716" i="1"/>
  <c r="E717" i="1"/>
  <c r="E718" i="1"/>
  <c r="E719" i="1"/>
  <c r="E724" i="1"/>
  <c r="E725" i="1"/>
  <c r="E726" i="1"/>
  <c r="E727" i="1"/>
  <c r="E732" i="1"/>
  <c r="E733" i="1"/>
  <c r="E734" i="1"/>
  <c r="E735" i="1"/>
  <c r="E740" i="1"/>
  <c r="E741" i="1"/>
  <c r="E742" i="1"/>
  <c r="E743" i="1"/>
  <c r="E748" i="1"/>
  <c r="E749" i="1"/>
  <c r="E750" i="1"/>
  <c r="E751" i="1"/>
  <c r="D4" i="1"/>
  <c r="E4" i="1" s="1"/>
  <c r="D6" i="1"/>
  <c r="E6" i="1" s="1"/>
  <c r="D7" i="1"/>
  <c r="E7" i="1" s="1"/>
  <c r="D8" i="1"/>
  <c r="E8" i="1" s="1"/>
  <c r="D9" i="1"/>
  <c r="E9" i="1" s="1"/>
  <c r="D10" i="1"/>
  <c r="E10" i="1" s="1"/>
  <c r="D11" i="1"/>
  <c r="E11" i="1" s="1"/>
  <c r="D12" i="1"/>
  <c r="D13" i="1"/>
  <c r="D14" i="1"/>
  <c r="D15" i="1"/>
  <c r="E15" i="1" s="1"/>
  <c r="D16" i="1"/>
  <c r="E16" i="1" s="1"/>
  <c r="D17" i="1"/>
  <c r="E17" i="1" s="1"/>
  <c r="D18" i="1"/>
  <c r="E18" i="1" s="1"/>
  <c r="D19" i="1"/>
  <c r="E19" i="1" s="1"/>
  <c r="D20" i="1"/>
  <c r="D21" i="1"/>
  <c r="D22" i="1"/>
  <c r="D23" i="1"/>
  <c r="E23" i="1" s="1"/>
  <c r="D24" i="1"/>
  <c r="E24" i="1" s="1"/>
  <c r="D25" i="1"/>
  <c r="E25" i="1" s="1"/>
  <c r="D26" i="1"/>
  <c r="E26" i="1" s="1"/>
  <c r="D27" i="1"/>
  <c r="E27" i="1" s="1"/>
  <c r="D28" i="1"/>
  <c r="D29" i="1"/>
  <c r="D30" i="1"/>
  <c r="D31" i="1"/>
  <c r="E31" i="1" s="1"/>
  <c r="D32" i="1"/>
  <c r="E32" i="1" s="1"/>
  <c r="D33" i="1"/>
  <c r="E33" i="1" s="1"/>
  <c r="D34" i="1"/>
  <c r="E34" i="1" s="1"/>
  <c r="D35" i="1"/>
  <c r="E35" i="1" s="1"/>
  <c r="D36" i="1"/>
  <c r="E36" i="1" s="1"/>
  <c r="D37" i="1"/>
  <c r="D38" i="1"/>
  <c r="D39" i="1"/>
  <c r="E39" i="1" s="1"/>
  <c r="D40" i="1"/>
  <c r="E40" i="1" s="1"/>
  <c r="D41" i="1"/>
  <c r="E41" i="1" s="1"/>
  <c r="D42" i="1"/>
  <c r="E42" i="1" s="1"/>
  <c r="D43" i="1"/>
  <c r="E43" i="1" s="1"/>
  <c r="D44" i="1"/>
  <c r="E44" i="1" s="1"/>
  <c r="D45" i="1"/>
  <c r="E45" i="1" s="1"/>
  <c r="D46" i="1"/>
  <c r="D47" i="1"/>
  <c r="E47" i="1" s="1"/>
  <c r="D48" i="1"/>
  <c r="E48" i="1" s="1"/>
  <c r="D49" i="1"/>
  <c r="E49" i="1" s="1"/>
  <c r="D50" i="1"/>
  <c r="E50" i="1" s="1"/>
  <c r="D51" i="1"/>
  <c r="E51" i="1" s="1"/>
  <c r="D52" i="1"/>
  <c r="E52" i="1" s="1"/>
  <c r="D53" i="1"/>
  <c r="E53" i="1" s="1"/>
  <c r="D54" i="1"/>
  <c r="E54" i="1" s="1"/>
  <c r="D55" i="1"/>
  <c r="E55" i="1" s="1"/>
  <c r="D56" i="1"/>
  <c r="E56" i="1" s="1"/>
  <c r="D57" i="1"/>
  <c r="E57" i="1" s="1"/>
  <c r="D58" i="1"/>
  <c r="E58" i="1" s="1"/>
  <c r="D59" i="1"/>
  <c r="E59" i="1" s="1"/>
  <c r="D60" i="1"/>
  <c r="E60" i="1" s="1"/>
  <c r="D61" i="1"/>
  <c r="E61" i="1" s="1"/>
  <c r="D62" i="1"/>
  <c r="E62" i="1" s="1"/>
  <c r="D63" i="1"/>
  <c r="E63" i="1" s="1"/>
  <c r="D64" i="1"/>
  <c r="E64" i="1" s="1"/>
  <c r="D65" i="1"/>
  <c r="E65" i="1" s="1"/>
  <c r="D66" i="1"/>
  <c r="E66" i="1" s="1"/>
  <c r="D67" i="1"/>
  <c r="E67" i="1" s="1"/>
  <c r="D68" i="1"/>
  <c r="D69" i="1"/>
  <c r="E69" i="1" s="1"/>
  <c r="D70" i="1"/>
  <c r="E70" i="1" s="1"/>
  <c r="D71" i="1"/>
  <c r="E71" i="1" s="1"/>
  <c r="D72" i="1"/>
  <c r="E72" i="1" s="1"/>
  <c r="D73" i="1"/>
  <c r="E73" i="1" s="1"/>
  <c r="D74" i="1"/>
  <c r="E74" i="1" s="1"/>
  <c r="D75" i="1"/>
  <c r="E75" i="1" s="1"/>
  <c r="D76" i="1"/>
  <c r="D77" i="1"/>
  <c r="D78" i="1"/>
  <c r="D79" i="1"/>
  <c r="E79" i="1" s="1"/>
  <c r="D80" i="1"/>
  <c r="E80" i="1" s="1"/>
  <c r="D81" i="1"/>
  <c r="E81" i="1" s="1"/>
  <c r="D82" i="1"/>
  <c r="E82" i="1" s="1"/>
  <c r="D83" i="1"/>
  <c r="E83" i="1" s="1"/>
  <c r="D84" i="1"/>
  <c r="D85" i="1"/>
  <c r="D86" i="1"/>
  <c r="D87" i="1"/>
  <c r="E87" i="1" s="1"/>
  <c r="D88" i="1"/>
  <c r="E88" i="1" s="1"/>
  <c r="D89" i="1"/>
  <c r="E89" i="1" s="1"/>
  <c r="D90" i="1"/>
  <c r="E90" i="1" s="1"/>
  <c r="D91" i="1"/>
  <c r="E91" i="1" s="1"/>
  <c r="D92" i="1"/>
  <c r="D93" i="1"/>
  <c r="D94" i="1"/>
  <c r="D95" i="1"/>
  <c r="E95" i="1" s="1"/>
  <c r="D96" i="1"/>
  <c r="E96" i="1" s="1"/>
  <c r="D97" i="1"/>
  <c r="E97" i="1" s="1"/>
  <c r="D98" i="1"/>
  <c r="E98" i="1" s="1"/>
  <c r="D99" i="1"/>
  <c r="E99" i="1" s="1"/>
  <c r="D100" i="1"/>
  <c r="E100" i="1" s="1"/>
  <c r="D101" i="1"/>
  <c r="D102" i="1"/>
  <c r="D103" i="1"/>
  <c r="E103" i="1" s="1"/>
  <c r="D104" i="1"/>
  <c r="E104" i="1" s="1"/>
  <c r="D105" i="1"/>
  <c r="E105" i="1" s="1"/>
  <c r="D106" i="1"/>
  <c r="E106" i="1" s="1"/>
  <c r="D107" i="1"/>
  <c r="E107" i="1" s="1"/>
  <c r="D108" i="1"/>
  <c r="E108" i="1" s="1"/>
  <c r="D109" i="1"/>
  <c r="E109" i="1" s="1"/>
  <c r="D110" i="1"/>
  <c r="D111" i="1"/>
  <c r="E111" i="1" s="1"/>
  <c r="D112" i="1"/>
  <c r="E112" i="1" s="1"/>
  <c r="D113" i="1"/>
  <c r="E113" i="1" s="1"/>
  <c r="D114" i="1"/>
  <c r="E114" i="1" s="1"/>
  <c r="D115" i="1"/>
  <c r="E115" i="1" s="1"/>
  <c r="D116" i="1"/>
  <c r="E116" i="1" s="1"/>
  <c r="D117" i="1"/>
  <c r="E117" i="1" s="1"/>
  <c r="D118" i="1"/>
  <c r="E118" i="1" s="1"/>
  <c r="D119" i="1"/>
  <c r="E119" i="1" s="1"/>
  <c r="D120" i="1"/>
  <c r="E120" i="1" s="1"/>
  <c r="D121" i="1"/>
  <c r="E121" i="1" s="1"/>
  <c r="D122" i="1"/>
  <c r="E122" i="1" s="1"/>
  <c r="D123" i="1"/>
  <c r="E123" i="1" s="1"/>
  <c r="D124" i="1"/>
  <c r="E124" i="1" s="1"/>
  <c r="D125" i="1"/>
  <c r="E125" i="1" s="1"/>
  <c r="D126" i="1"/>
  <c r="E126" i="1" s="1"/>
  <c r="D127" i="1"/>
  <c r="E127" i="1" s="1"/>
  <c r="D128" i="1"/>
  <c r="E128" i="1" s="1"/>
  <c r="D129" i="1"/>
  <c r="E129" i="1" s="1"/>
  <c r="D130" i="1"/>
  <c r="E130" i="1" s="1"/>
  <c r="D131" i="1"/>
  <c r="E131" i="1" s="1"/>
  <c r="D132" i="1"/>
  <c r="D133" i="1"/>
  <c r="E133" i="1" s="1"/>
  <c r="D134" i="1"/>
  <c r="E134" i="1" s="1"/>
  <c r="D135" i="1"/>
  <c r="E135" i="1" s="1"/>
  <c r="D136" i="1"/>
  <c r="E136" i="1" s="1"/>
  <c r="D137" i="1"/>
  <c r="E137" i="1" s="1"/>
  <c r="D138" i="1"/>
  <c r="E138" i="1" s="1"/>
  <c r="D139" i="1"/>
  <c r="E139" i="1" s="1"/>
  <c r="D140" i="1"/>
  <c r="D141" i="1"/>
  <c r="D142" i="1"/>
  <c r="E142" i="1" s="1"/>
  <c r="D143" i="1"/>
  <c r="E143" i="1" s="1"/>
  <c r="D144" i="1"/>
  <c r="E144" i="1" s="1"/>
  <c r="D145" i="1"/>
  <c r="E145" i="1" s="1"/>
  <c r="D146" i="1"/>
  <c r="E146" i="1" s="1"/>
  <c r="D147" i="1"/>
  <c r="E147" i="1" s="1"/>
  <c r="D148" i="1"/>
  <c r="D149" i="1"/>
  <c r="D150" i="1"/>
  <c r="D151" i="1"/>
  <c r="E151" i="1" s="1"/>
  <c r="D152" i="1"/>
  <c r="E152" i="1" s="1"/>
  <c r="D153" i="1"/>
  <c r="E153" i="1" s="1"/>
  <c r="D154" i="1"/>
  <c r="E154" i="1" s="1"/>
  <c r="D155" i="1"/>
  <c r="E155" i="1" s="1"/>
  <c r="D156" i="1"/>
  <c r="D157" i="1"/>
  <c r="D158" i="1"/>
  <c r="D159" i="1"/>
  <c r="E159" i="1" s="1"/>
  <c r="D160" i="1"/>
  <c r="E160" i="1" s="1"/>
  <c r="D161" i="1"/>
  <c r="E161" i="1" s="1"/>
  <c r="D162" i="1"/>
  <c r="E162" i="1" s="1"/>
  <c r="D163" i="1"/>
  <c r="E163" i="1" s="1"/>
  <c r="D164" i="1"/>
  <c r="E164" i="1" s="1"/>
  <c r="D165" i="1"/>
  <c r="D166" i="1"/>
  <c r="D167" i="1"/>
  <c r="E167" i="1" s="1"/>
  <c r="D168" i="1"/>
  <c r="E168" i="1" s="1"/>
  <c r="D169" i="1"/>
  <c r="E169" i="1" s="1"/>
  <c r="D170" i="1"/>
  <c r="E170" i="1" s="1"/>
  <c r="D171" i="1"/>
  <c r="E171" i="1" s="1"/>
  <c r="D172" i="1"/>
  <c r="E172" i="1" s="1"/>
  <c r="D173" i="1"/>
  <c r="E173" i="1" s="1"/>
  <c r="D174" i="1"/>
  <c r="D175" i="1"/>
  <c r="E175" i="1" s="1"/>
  <c r="D176" i="1"/>
  <c r="E176" i="1" s="1"/>
  <c r="D177" i="1"/>
  <c r="E177" i="1" s="1"/>
  <c r="D178" i="1"/>
  <c r="E178" i="1" s="1"/>
  <c r="D179" i="1"/>
  <c r="E179" i="1" s="1"/>
  <c r="D180" i="1"/>
  <c r="E180" i="1" s="1"/>
  <c r="D181" i="1"/>
  <c r="E181" i="1" s="1"/>
  <c r="D182" i="1"/>
  <c r="E182" i="1" s="1"/>
  <c r="D183" i="1"/>
  <c r="E183" i="1" s="1"/>
  <c r="D184" i="1"/>
  <c r="E184" i="1" s="1"/>
  <c r="D185" i="1"/>
  <c r="E185" i="1" s="1"/>
  <c r="D186" i="1"/>
  <c r="E186" i="1" s="1"/>
  <c r="D187" i="1"/>
  <c r="E187" i="1" s="1"/>
  <c r="D188" i="1"/>
  <c r="E188" i="1" s="1"/>
  <c r="D189" i="1"/>
  <c r="E189" i="1" s="1"/>
  <c r="D190" i="1"/>
  <c r="E190" i="1" s="1"/>
  <c r="D191" i="1"/>
  <c r="E191" i="1" s="1"/>
  <c r="D192" i="1"/>
  <c r="E192" i="1" s="1"/>
  <c r="D193" i="1"/>
  <c r="E193" i="1" s="1"/>
  <c r="D194" i="1"/>
  <c r="E194" i="1" s="1"/>
  <c r="D195" i="1"/>
  <c r="E195" i="1" s="1"/>
  <c r="D196" i="1"/>
  <c r="D197" i="1"/>
  <c r="E197" i="1" s="1"/>
  <c r="D198" i="1"/>
  <c r="E198" i="1" s="1"/>
  <c r="D199" i="1"/>
  <c r="E199" i="1" s="1"/>
  <c r="D200" i="1"/>
  <c r="E200" i="1" s="1"/>
  <c r="D201" i="1"/>
  <c r="E201" i="1" s="1"/>
  <c r="D202" i="1"/>
  <c r="E202" i="1" s="1"/>
  <c r="D203" i="1"/>
  <c r="E203" i="1" s="1"/>
  <c r="D204" i="1"/>
  <c r="D205" i="1"/>
  <c r="D206" i="1"/>
  <c r="E206" i="1" s="1"/>
  <c r="D207" i="1"/>
  <c r="E207" i="1" s="1"/>
  <c r="D208" i="1"/>
  <c r="E208" i="1" s="1"/>
  <c r="D209" i="1"/>
  <c r="E209" i="1" s="1"/>
  <c r="D210" i="1"/>
  <c r="E210" i="1" s="1"/>
  <c r="D211" i="1"/>
  <c r="E211" i="1" s="1"/>
  <c r="D212" i="1"/>
  <c r="D213" i="1"/>
  <c r="D214" i="1"/>
  <c r="D215" i="1"/>
  <c r="E215" i="1" s="1"/>
  <c r="D216" i="1"/>
  <c r="E216" i="1" s="1"/>
  <c r="D217" i="1"/>
  <c r="E217" i="1" s="1"/>
  <c r="D218" i="1"/>
  <c r="E218" i="1" s="1"/>
  <c r="D219" i="1"/>
  <c r="E219" i="1" s="1"/>
  <c r="D220" i="1"/>
  <c r="D221" i="1"/>
  <c r="D222" i="1"/>
  <c r="D223" i="1"/>
  <c r="E223" i="1" s="1"/>
  <c r="D224" i="1"/>
  <c r="E224" i="1" s="1"/>
  <c r="D225" i="1"/>
  <c r="E225" i="1" s="1"/>
  <c r="D226" i="1"/>
  <c r="E226" i="1" s="1"/>
  <c r="D227" i="1"/>
  <c r="E227" i="1" s="1"/>
  <c r="D228" i="1"/>
  <c r="E228" i="1" s="1"/>
  <c r="D229" i="1"/>
  <c r="D230" i="1"/>
  <c r="D231" i="1"/>
  <c r="E231" i="1" s="1"/>
  <c r="D232" i="1"/>
  <c r="E232" i="1" s="1"/>
  <c r="D233" i="1"/>
  <c r="E233" i="1" s="1"/>
  <c r="D234" i="1"/>
  <c r="E234" i="1" s="1"/>
  <c r="D235" i="1"/>
  <c r="E235" i="1" s="1"/>
  <c r="D236" i="1"/>
  <c r="E236" i="1" s="1"/>
  <c r="D237" i="1"/>
  <c r="E237" i="1" s="1"/>
  <c r="D238" i="1"/>
  <c r="D239" i="1"/>
  <c r="E239" i="1" s="1"/>
  <c r="D240" i="1"/>
  <c r="E240" i="1" s="1"/>
  <c r="D241" i="1"/>
  <c r="E241" i="1" s="1"/>
  <c r="D242" i="1"/>
  <c r="E242" i="1" s="1"/>
  <c r="D243" i="1"/>
  <c r="E243" i="1" s="1"/>
  <c r="D244" i="1"/>
  <c r="E244" i="1" s="1"/>
  <c r="D245" i="1"/>
  <c r="E245" i="1" s="1"/>
  <c r="D246" i="1"/>
  <c r="E246" i="1" s="1"/>
  <c r="D247" i="1"/>
  <c r="E247" i="1" s="1"/>
  <c r="D248" i="1"/>
  <c r="E248" i="1" s="1"/>
  <c r="D249" i="1"/>
  <c r="E249" i="1" s="1"/>
  <c r="D250" i="1"/>
  <c r="E250" i="1" s="1"/>
  <c r="D251" i="1"/>
  <c r="E251" i="1" s="1"/>
  <c r="D252" i="1"/>
  <c r="E252" i="1" s="1"/>
  <c r="D253" i="1"/>
  <c r="E253" i="1" s="1"/>
  <c r="D254" i="1"/>
  <c r="E254" i="1" s="1"/>
  <c r="D255" i="1"/>
  <c r="E255" i="1" s="1"/>
  <c r="D256" i="1"/>
  <c r="E256" i="1" s="1"/>
  <c r="D257" i="1"/>
  <c r="E257" i="1" s="1"/>
  <c r="D258" i="1"/>
  <c r="E258" i="1" s="1"/>
  <c r="D259" i="1"/>
  <c r="E259" i="1" s="1"/>
  <c r="D260" i="1"/>
  <c r="D261" i="1"/>
  <c r="E261" i="1" s="1"/>
  <c r="D262" i="1"/>
  <c r="E262" i="1" s="1"/>
  <c r="D263" i="1"/>
  <c r="E263" i="1" s="1"/>
  <c r="D264" i="1"/>
  <c r="E264" i="1" s="1"/>
  <c r="D265" i="1"/>
  <c r="E265" i="1" s="1"/>
  <c r="D266" i="1"/>
  <c r="E266" i="1" s="1"/>
  <c r="D267" i="1"/>
  <c r="E267" i="1" s="1"/>
  <c r="D268" i="1"/>
  <c r="D269" i="1"/>
  <c r="D270" i="1"/>
  <c r="E270" i="1" s="1"/>
  <c r="D271" i="1"/>
  <c r="E271" i="1" s="1"/>
  <c r="D272" i="1"/>
  <c r="E272" i="1" s="1"/>
  <c r="D273" i="1"/>
  <c r="E273" i="1" s="1"/>
  <c r="D274" i="1"/>
  <c r="E274" i="1" s="1"/>
  <c r="D275" i="1"/>
  <c r="E275" i="1" s="1"/>
  <c r="D276" i="1"/>
  <c r="D277" i="1"/>
  <c r="D278" i="1"/>
  <c r="D279" i="1"/>
  <c r="E279" i="1" s="1"/>
  <c r="D280" i="1"/>
  <c r="E280" i="1" s="1"/>
  <c r="D281" i="1"/>
  <c r="E281" i="1" s="1"/>
  <c r="D282" i="1"/>
  <c r="E282" i="1" s="1"/>
  <c r="D283" i="1"/>
  <c r="E283" i="1" s="1"/>
  <c r="D284" i="1"/>
  <c r="D285" i="1"/>
  <c r="D286" i="1"/>
  <c r="D287" i="1"/>
  <c r="E287" i="1" s="1"/>
  <c r="D288" i="1"/>
  <c r="E288" i="1" s="1"/>
  <c r="D289" i="1"/>
  <c r="E289" i="1" s="1"/>
  <c r="D290" i="1"/>
  <c r="E290" i="1" s="1"/>
  <c r="D291" i="1"/>
  <c r="E291" i="1" s="1"/>
  <c r="D292" i="1"/>
  <c r="E292" i="1" s="1"/>
  <c r="D293" i="1"/>
  <c r="D294" i="1"/>
  <c r="D295" i="1"/>
  <c r="E295" i="1" s="1"/>
  <c r="D296" i="1"/>
  <c r="E296" i="1" s="1"/>
  <c r="D297" i="1"/>
  <c r="E297" i="1" s="1"/>
  <c r="D298" i="1"/>
  <c r="E298" i="1" s="1"/>
  <c r="D299" i="1"/>
  <c r="E299" i="1" s="1"/>
  <c r="D300" i="1"/>
  <c r="E300" i="1" s="1"/>
  <c r="D301" i="1"/>
  <c r="E301" i="1" s="1"/>
  <c r="D302" i="1"/>
  <c r="D303" i="1"/>
  <c r="E303" i="1" s="1"/>
  <c r="D304" i="1"/>
  <c r="E304" i="1" s="1"/>
  <c r="D305" i="1"/>
  <c r="E305" i="1" s="1"/>
  <c r="D306" i="1"/>
  <c r="E306" i="1" s="1"/>
  <c r="D307" i="1"/>
  <c r="E307" i="1" s="1"/>
  <c r="D308" i="1"/>
  <c r="E308" i="1" s="1"/>
  <c r="D309" i="1"/>
  <c r="E309" i="1" s="1"/>
  <c r="D310" i="1"/>
  <c r="E310" i="1" s="1"/>
  <c r="D311" i="1"/>
  <c r="E311" i="1" s="1"/>
  <c r="D312" i="1"/>
  <c r="E312" i="1" s="1"/>
  <c r="D313" i="1"/>
  <c r="E313" i="1" s="1"/>
  <c r="D314" i="1"/>
  <c r="E314" i="1" s="1"/>
  <c r="D315" i="1"/>
  <c r="E315" i="1" s="1"/>
  <c r="D316" i="1"/>
  <c r="E316" i="1" s="1"/>
  <c r="D317" i="1"/>
  <c r="E317" i="1" s="1"/>
  <c r="D318" i="1"/>
  <c r="E318" i="1" s="1"/>
  <c r="D319" i="1"/>
  <c r="E319" i="1" s="1"/>
  <c r="D320" i="1"/>
  <c r="E320" i="1" s="1"/>
  <c r="D321" i="1"/>
  <c r="E321" i="1" s="1"/>
  <c r="D322" i="1"/>
  <c r="E322" i="1" s="1"/>
  <c r="D323" i="1"/>
  <c r="E323" i="1" s="1"/>
  <c r="D324" i="1"/>
  <c r="D325" i="1"/>
  <c r="E325" i="1" s="1"/>
  <c r="D326" i="1"/>
  <c r="E326" i="1" s="1"/>
  <c r="D327" i="1"/>
  <c r="E327" i="1" s="1"/>
  <c r="D328" i="1"/>
  <c r="E328" i="1" s="1"/>
  <c r="D329" i="1"/>
  <c r="E329" i="1" s="1"/>
  <c r="D330" i="1"/>
  <c r="E330" i="1" s="1"/>
  <c r="D331" i="1"/>
  <c r="E331" i="1" s="1"/>
  <c r="D332" i="1"/>
  <c r="D333" i="1"/>
  <c r="D334" i="1"/>
  <c r="E334" i="1" s="1"/>
  <c r="D335" i="1"/>
  <c r="E335" i="1" s="1"/>
  <c r="D336" i="1"/>
  <c r="E336" i="1" s="1"/>
  <c r="D337" i="1"/>
  <c r="E337" i="1" s="1"/>
  <c r="D338" i="1"/>
  <c r="E338" i="1" s="1"/>
  <c r="D339" i="1"/>
  <c r="E339" i="1" s="1"/>
  <c r="D340" i="1"/>
  <c r="D341" i="1"/>
  <c r="D342" i="1"/>
  <c r="D343" i="1"/>
  <c r="E343" i="1" s="1"/>
  <c r="D344" i="1"/>
  <c r="E344" i="1" s="1"/>
  <c r="D345" i="1"/>
  <c r="E345" i="1" s="1"/>
  <c r="D346" i="1"/>
  <c r="E346" i="1" s="1"/>
  <c r="D347" i="1"/>
  <c r="E347" i="1" s="1"/>
  <c r="D348" i="1"/>
  <c r="D349" i="1"/>
  <c r="D350" i="1"/>
  <c r="D351" i="1"/>
  <c r="E351" i="1" s="1"/>
  <c r="D352" i="1"/>
  <c r="E352" i="1" s="1"/>
  <c r="D353" i="1"/>
  <c r="E353" i="1" s="1"/>
  <c r="D354" i="1"/>
  <c r="E354" i="1" s="1"/>
  <c r="D355" i="1"/>
  <c r="E355" i="1" s="1"/>
  <c r="D356" i="1"/>
  <c r="E356" i="1" s="1"/>
  <c r="D357" i="1"/>
  <c r="D358" i="1"/>
  <c r="D359" i="1"/>
  <c r="E359" i="1" s="1"/>
  <c r="D360" i="1"/>
  <c r="E360" i="1" s="1"/>
  <c r="D361" i="1"/>
  <c r="E361" i="1" s="1"/>
  <c r="D362" i="1"/>
  <c r="E362" i="1" s="1"/>
  <c r="D363" i="1"/>
  <c r="E363" i="1" s="1"/>
  <c r="D364" i="1"/>
  <c r="E364" i="1" s="1"/>
  <c r="D365" i="1"/>
  <c r="E365" i="1" s="1"/>
  <c r="D366" i="1"/>
  <c r="D367" i="1"/>
  <c r="E367" i="1" s="1"/>
  <c r="D368" i="1"/>
  <c r="E368" i="1" s="1"/>
  <c r="D369" i="1"/>
  <c r="E369" i="1" s="1"/>
  <c r="D370" i="1"/>
  <c r="E370" i="1" s="1"/>
  <c r="D371" i="1"/>
  <c r="E371" i="1" s="1"/>
  <c r="D372" i="1"/>
  <c r="E372" i="1" s="1"/>
  <c r="D373" i="1"/>
  <c r="E373" i="1" s="1"/>
  <c r="D374" i="1"/>
  <c r="E374" i="1" s="1"/>
  <c r="D375" i="1"/>
  <c r="E375" i="1" s="1"/>
  <c r="D376" i="1"/>
  <c r="E376" i="1" s="1"/>
  <c r="D377" i="1"/>
  <c r="E377" i="1" s="1"/>
  <c r="D378" i="1"/>
  <c r="E378" i="1" s="1"/>
  <c r="D379" i="1"/>
  <c r="E379" i="1" s="1"/>
  <c r="D380" i="1"/>
  <c r="E380" i="1" s="1"/>
  <c r="D381" i="1"/>
  <c r="E381" i="1" s="1"/>
  <c r="D382" i="1"/>
  <c r="E382" i="1" s="1"/>
  <c r="D383" i="1"/>
  <c r="E383" i="1" s="1"/>
  <c r="D384" i="1"/>
  <c r="E384" i="1" s="1"/>
  <c r="D385" i="1"/>
  <c r="E385" i="1" s="1"/>
  <c r="D386" i="1"/>
  <c r="E386" i="1" s="1"/>
  <c r="D387" i="1"/>
  <c r="E387" i="1" s="1"/>
  <c r="D388" i="1"/>
  <c r="D389" i="1"/>
  <c r="E389" i="1" s="1"/>
  <c r="D390" i="1"/>
  <c r="E390" i="1" s="1"/>
  <c r="D391" i="1"/>
  <c r="E391" i="1" s="1"/>
  <c r="D392" i="1"/>
  <c r="E392" i="1" s="1"/>
  <c r="D393" i="1"/>
  <c r="E393" i="1" s="1"/>
  <c r="D394" i="1"/>
  <c r="E394" i="1" s="1"/>
  <c r="D395" i="1"/>
  <c r="E395" i="1" s="1"/>
  <c r="D396" i="1"/>
  <c r="D397" i="1"/>
  <c r="D398" i="1"/>
  <c r="E398" i="1" s="1"/>
  <c r="D399" i="1"/>
  <c r="E399" i="1" s="1"/>
  <c r="D400" i="1"/>
  <c r="E400" i="1" s="1"/>
  <c r="D401" i="1"/>
  <c r="E401" i="1" s="1"/>
  <c r="D402" i="1"/>
  <c r="E402" i="1" s="1"/>
  <c r="D403" i="1"/>
  <c r="E403" i="1" s="1"/>
  <c r="D404" i="1"/>
  <c r="D405" i="1"/>
  <c r="D406" i="1"/>
  <c r="D407" i="1"/>
  <c r="E407" i="1" s="1"/>
  <c r="D408" i="1"/>
  <c r="E408" i="1" s="1"/>
  <c r="D409" i="1"/>
  <c r="E409" i="1" s="1"/>
  <c r="D410" i="1"/>
  <c r="E410" i="1" s="1"/>
  <c r="D411" i="1"/>
  <c r="E411" i="1" s="1"/>
  <c r="D412" i="1"/>
  <c r="D413" i="1"/>
  <c r="D414" i="1"/>
  <c r="D415" i="1"/>
  <c r="E415" i="1" s="1"/>
  <c r="D416" i="1"/>
  <c r="E416" i="1" s="1"/>
  <c r="D417" i="1"/>
  <c r="E417" i="1" s="1"/>
  <c r="D418" i="1"/>
  <c r="E418" i="1" s="1"/>
  <c r="D419" i="1"/>
  <c r="E419" i="1" s="1"/>
  <c r="D420" i="1"/>
  <c r="E420" i="1" s="1"/>
  <c r="D421" i="1"/>
  <c r="D422" i="1"/>
  <c r="D423" i="1"/>
  <c r="E423" i="1" s="1"/>
  <c r="D424" i="1"/>
  <c r="E424" i="1" s="1"/>
  <c r="D425" i="1"/>
  <c r="E425" i="1" s="1"/>
  <c r="D426" i="1"/>
  <c r="E426" i="1" s="1"/>
  <c r="D427" i="1"/>
  <c r="E427" i="1" s="1"/>
  <c r="D428" i="1"/>
  <c r="E428" i="1" s="1"/>
  <c r="D429" i="1"/>
  <c r="E429" i="1" s="1"/>
  <c r="D430" i="1"/>
  <c r="D431" i="1"/>
  <c r="E431" i="1" s="1"/>
  <c r="D432" i="1"/>
  <c r="E432" i="1" s="1"/>
  <c r="D433" i="1"/>
  <c r="E433" i="1" s="1"/>
  <c r="D434" i="1"/>
  <c r="E434" i="1" s="1"/>
  <c r="D435" i="1"/>
  <c r="E435" i="1" s="1"/>
  <c r="D436" i="1"/>
  <c r="E436" i="1" s="1"/>
  <c r="D437" i="1"/>
  <c r="E437" i="1" s="1"/>
  <c r="D438" i="1"/>
  <c r="E438" i="1" s="1"/>
  <c r="D439" i="1"/>
  <c r="E439" i="1" s="1"/>
  <c r="D440" i="1"/>
  <c r="E440" i="1" s="1"/>
  <c r="D441" i="1"/>
  <c r="E441" i="1" s="1"/>
  <c r="D442" i="1"/>
  <c r="E442" i="1" s="1"/>
  <c r="D443" i="1"/>
  <c r="E443" i="1" s="1"/>
  <c r="D444" i="1"/>
  <c r="E444" i="1" s="1"/>
  <c r="D445" i="1"/>
  <c r="E445" i="1" s="1"/>
  <c r="D446" i="1"/>
  <c r="E446" i="1" s="1"/>
  <c r="D447" i="1"/>
  <c r="E447" i="1" s="1"/>
  <c r="D448" i="1"/>
  <c r="E448" i="1" s="1"/>
  <c r="D449" i="1"/>
  <c r="E449" i="1" s="1"/>
  <c r="D450" i="1"/>
  <c r="E450" i="1" s="1"/>
  <c r="D451" i="1"/>
  <c r="E451" i="1" s="1"/>
  <c r="D452" i="1"/>
  <c r="D453" i="1"/>
  <c r="E453" i="1" s="1"/>
  <c r="D454" i="1"/>
  <c r="E454" i="1" s="1"/>
  <c r="D455" i="1"/>
  <c r="E455" i="1" s="1"/>
  <c r="D456" i="1"/>
  <c r="E456" i="1" s="1"/>
  <c r="D457" i="1"/>
  <c r="E457" i="1" s="1"/>
  <c r="D458" i="1"/>
  <c r="E458" i="1" s="1"/>
  <c r="D459" i="1"/>
  <c r="E459" i="1" s="1"/>
  <c r="D460" i="1"/>
  <c r="D461" i="1"/>
  <c r="D462" i="1"/>
  <c r="E462" i="1" s="1"/>
  <c r="D463" i="1"/>
  <c r="E463" i="1" s="1"/>
  <c r="D464" i="1"/>
  <c r="E464" i="1" s="1"/>
  <c r="D465" i="1"/>
  <c r="E465" i="1" s="1"/>
  <c r="D466" i="1"/>
  <c r="E466" i="1" s="1"/>
  <c r="D467" i="1"/>
  <c r="E467" i="1" s="1"/>
  <c r="D468" i="1"/>
  <c r="D469" i="1"/>
  <c r="D470" i="1"/>
  <c r="D471" i="1"/>
  <c r="E471" i="1" s="1"/>
  <c r="D472" i="1"/>
  <c r="E472" i="1" s="1"/>
  <c r="D473" i="1"/>
  <c r="E473" i="1" s="1"/>
  <c r="D474" i="1"/>
  <c r="E474" i="1" s="1"/>
  <c r="D475" i="1"/>
  <c r="E475" i="1" s="1"/>
  <c r="D476" i="1"/>
  <c r="D477" i="1"/>
  <c r="D478" i="1"/>
  <c r="D479" i="1"/>
  <c r="E479" i="1" s="1"/>
  <c r="D480" i="1"/>
  <c r="E480" i="1" s="1"/>
  <c r="D481" i="1"/>
  <c r="E481" i="1" s="1"/>
  <c r="D482" i="1"/>
  <c r="E482" i="1" s="1"/>
  <c r="D483" i="1"/>
  <c r="E483" i="1" s="1"/>
  <c r="D484" i="1"/>
  <c r="E484" i="1" s="1"/>
  <c r="D485" i="1"/>
  <c r="D486" i="1"/>
  <c r="D487" i="1"/>
  <c r="E487" i="1" s="1"/>
  <c r="D488" i="1"/>
  <c r="E488" i="1" s="1"/>
  <c r="D489" i="1"/>
  <c r="E489" i="1" s="1"/>
  <c r="D490" i="1"/>
  <c r="E490" i="1" s="1"/>
  <c r="D491" i="1"/>
  <c r="E491" i="1" s="1"/>
  <c r="D492" i="1"/>
  <c r="E492" i="1" s="1"/>
  <c r="D493" i="1"/>
  <c r="E493" i="1" s="1"/>
  <c r="D494" i="1"/>
  <c r="D495" i="1"/>
  <c r="E495" i="1" s="1"/>
  <c r="D496" i="1"/>
  <c r="E496" i="1" s="1"/>
  <c r="D497" i="1"/>
  <c r="E497" i="1" s="1"/>
  <c r="D498" i="1"/>
  <c r="E498" i="1" s="1"/>
  <c r="D499" i="1"/>
  <c r="E499" i="1" s="1"/>
  <c r="D500" i="1"/>
  <c r="E500" i="1" s="1"/>
  <c r="D501" i="1"/>
  <c r="E501" i="1" s="1"/>
  <c r="D502" i="1"/>
  <c r="E502" i="1" s="1"/>
  <c r="D503" i="1"/>
  <c r="E503" i="1" s="1"/>
  <c r="D504" i="1"/>
  <c r="E504" i="1" s="1"/>
  <c r="D505" i="1"/>
  <c r="E505" i="1" s="1"/>
  <c r="D506" i="1"/>
  <c r="E506" i="1" s="1"/>
  <c r="D507" i="1"/>
  <c r="E507" i="1" s="1"/>
  <c r="D508" i="1"/>
  <c r="E508" i="1" s="1"/>
  <c r="D509" i="1"/>
  <c r="E509" i="1" s="1"/>
  <c r="D510" i="1"/>
  <c r="E510" i="1" s="1"/>
  <c r="D511" i="1"/>
  <c r="E511" i="1" s="1"/>
  <c r="D512" i="1"/>
  <c r="E512" i="1" s="1"/>
  <c r="D513" i="1"/>
  <c r="E513" i="1" s="1"/>
  <c r="D514" i="1"/>
  <c r="E514" i="1" s="1"/>
  <c r="D515" i="1"/>
  <c r="E515" i="1" s="1"/>
  <c r="D516" i="1"/>
  <c r="D517" i="1"/>
  <c r="E517" i="1" s="1"/>
  <c r="D518" i="1"/>
  <c r="E518" i="1" s="1"/>
  <c r="D519" i="1"/>
  <c r="E519" i="1" s="1"/>
  <c r="D520" i="1"/>
  <c r="E520" i="1" s="1"/>
  <c r="D521" i="1"/>
  <c r="E521" i="1" s="1"/>
  <c r="D522" i="1"/>
  <c r="E522" i="1" s="1"/>
  <c r="D523" i="1"/>
  <c r="E523" i="1" s="1"/>
  <c r="D524" i="1"/>
  <c r="D525" i="1"/>
  <c r="D526" i="1"/>
  <c r="E526" i="1" s="1"/>
  <c r="D527" i="1"/>
  <c r="E527" i="1" s="1"/>
  <c r="D528" i="1"/>
  <c r="E528" i="1" s="1"/>
  <c r="D529" i="1"/>
  <c r="E529" i="1" s="1"/>
  <c r="D530" i="1"/>
  <c r="E530" i="1" s="1"/>
  <c r="D531" i="1"/>
  <c r="E531" i="1" s="1"/>
  <c r="D532" i="1"/>
  <c r="D533" i="1"/>
  <c r="D534" i="1"/>
  <c r="D535" i="1"/>
  <c r="E535" i="1" s="1"/>
  <c r="D536" i="1"/>
  <c r="E536" i="1" s="1"/>
  <c r="D537" i="1"/>
  <c r="E537" i="1" s="1"/>
  <c r="D538" i="1"/>
  <c r="E538" i="1" s="1"/>
  <c r="D539" i="1"/>
  <c r="E539" i="1" s="1"/>
  <c r="D540" i="1"/>
  <c r="D541" i="1"/>
  <c r="D542" i="1"/>
  <c r="D543" i="1"/>
  <c r="E543" i="1" s="1"/>
  <c r="D544" i="1"/>
  <c r="E544" i="1" s="1"/>
  <c r="D545" i="1"/>
  <c r="E545" i="1" s="1"/>
  <c r="D546" i="1"/>
  <c r="E546" i="1" s="1"/>
  <c r="D547" i="1"/>
  <c r="E547" i="1" s="1"/>
  <c r="D548" i="1"/>
  <c r="E548" i="1" s="1"/>
  <c r="D549" i="1"/>
  <c r="D550" i="1"/>
  <c r="D551" i="1"/>
  <c r="E551" i="1" s="1"/>
  <c r="D552" i="1"/>
  <c r="E552" i="1" s="1"/>
  <c r="D553" i="1"/>
  <c r="E553" i="1" s="1"/>
  <c r="D554" i="1"/>
  <c r="E554" i="1" s="1"/>
  <c r="D555" i="1"/>
  <c r="E555" i="1" s="1"/>
  <c r="D556" i="1"/>
  <c r="E556" i="1" s="1"/>
  <c r="D557" i="1"/>
  <c r="E557" i="1" s="1"/>
  <c r="D558" i="1"/>
  <c r="D559" i="1"/>
  <c r="E559" i="1" s="1"/>
  <c r="D560" i="1"/>
  <c r="E560" i="1" s="1"/>
  <c r="D561" i="1"/>
  <c r="E561" i="1" s="1"/>
  <c r="D562" i="1"/>
  <c r="E562" i="1" s="1"/>
  <c r="D563" i="1"/>
  <c r="E563" i="1" s="1"/>
  <c r="D564" i="1"/>
  <c r="E564" i="1" s="1"/>
  <c r="D565" i="1"/>
  <c r="E565" i="1" s="1"/>
  <c r="D566" i="1"/>
  <c r="E566" i="1" s="1"/>
  <c r="D567" i="1"/>
  <c r="E567" i="1" s="1"/>
  <c r="D568" i="1"/>
  <c r="E568" i="1" s="1"/>
  <c r="D569" i="1"/>
  <c r="E569" i="1" s="1"/>
  <c r="D570" i="1"/>
  <c r="E570" i="1" s="1"/>
  <c r="D571" i="1"/>
  <c r="E571" i="1" s="1"/>
  <c r="D572" i="1"/>
  <c r="E572" i="1" s="1"/>
  <c r="D573" i="1"/>
  <c r="E573" i="1" s="1"/>
  <c r="D574" i="1"/>
  <c r="E574" i="1" s="1"/>
  <c r="D575" i="1"/>
  <c r="E575" i="1" s="1"/>
  <c r="D576" i="1"/>
  <c r="E576" i="1" s="1"/>
  <c r="D577" i="1"/>
  <c r="E577" i="1" s="1"/>
  <c r="D578" i="1"/>
  <c r="E578" i="1" s="1"/>
  <c r="D579" i="1"/>
  <c r="E579" i="1" s="1"/>
  <c r="D580" i="1"/>
  <c r="D581" i="1"/>
  <c r="E581" i="1" s="1"/>
  <c r="D582" i="1"/>
  <c r="E582" i="1" s="1"/>
  <c r="D583" i="1"/>
  <c r="E583" i="1" s="1"/>
  <c r="D584" i="1"/>
  <c r="E584" i="1" s="1"/>
  <c r="D585" i="1"/>
  <c r="E585" i="1" s="1"/>
  <c r="D586" i="1"/>
  <c r="E586" i="1" s="1"/>
  <c r="D587" i="1"/>
  <c r="E587" i="1" s="1"/>
  <c r="D588" i="1"/>
  <c r="D589" i="1"/>
  <c r="D590" i="1"/>
  <c r="E590" i="1" s="1"/>
  <c r="D591" i="1"/>
  <c r="E591" i="1" s="1"/>
  <c r="D592" i="1"/>
  <c r="E592" i="1" s="1"/>
  <c r="D593" i="1"/>
  <c r="E593" i="1" s="1"/>
  <c r="D594" i="1"/>
  <c r="E594" i="1" s="1"/>
  <c r="D595" i="1"/>
  <c r="E595" i="1" s="1"/>
  <c r="D596" i="1"/>
  <c r="D597" i="1"/>
  <c r="D598" i="1"/>
  <c r="D599" i="1"/>
  <c r="E599" i="1" s="1"/>
  <c r="D600" i="1"/>
  <c r="E600" i="1" s="1"/>
  <c r="D601" i="1"/>
  <c r="E601" i="1" s="1"/>
  <c r="D602" i="1"/>
  <c r="E602" i="1" s="1"/>
  <c r="D603" i="1"/>
  <c r="E603" i="1" s="1"/>
  <c r="D604" i="1"/>
  <c r="D605" i="1"/>
  <c r="D606" i="1"/>
  <c r="D607" i="1"/>
  <c r="E607" i="1" s="1"/>
  <c r="D608" i="1"/>
  <c r="E608" i="1" s="1"/>
  <c r="D609" i="1"/>
  <c r="E609" i="1" s="1"/>
  <c r="D610" i="1"/>
  <c r="E610" i="1" s="1"/>
  <c r="D611" i="1"/>
  <c r="E611" i="1" s="1"/>
  <c r="D612" i="1"/>
  <c r="E612" i="1" s="1"/>
  <c r="D613" i="1"/>
  <c r="D614" i="1"/>
  <c r="D615" i="1"/>
  <c r="E615" i="1" s="1"/>
  <c r="D616" i="1"/>
  <c r="E616" i="1" s="1"/>
  <c r="D617" i="1"/>
  <c r="E617" i="1" s="1"/>
  <c r="D618" i="1"/>
  <c r="E618" i="1" s="1"/>
  <c r="D619" i="1"/>
  <c r="E619" i="1" s="1"/>
  <c r="D620" i="1"/>
  <c r="E620" i="1" s="1"/>
  <c r="D621" i="1"/>
  <c r="E621" i="1" s="1"/>
  <c r="D622" i="1"/>
  <c r="D623" i="1"/>
  <c r="E623" i="1" s="1"/>
  <c r="D624" i="1"/>
  <c r="E624" i="1" s="1"/>
  <c r="D625" i="1"/>
  <c r="E625" i="1" s="1"/>
  <c r="D626" i="1"/>
  <c r="E626" i="1" s="1"/>
  <c r="D627" i="1"/>
  <c r="E627" i="1" s="1"/>
  <c r="D628" i="1"/>
  <c r="E628" i="1" s="1"/>
  <c r="D629" i="1"/>
  <c r="E629" i="1" s="1"/>
  <c r="D630" i="1"/>
  <c r="E630" i="1" s="1"/>
  <c r="D631" i="1"/>
  <c r="E631" i="1" s="1"/>
  <c r="D632" i="1"/>
  <c r="E632" i="1" s="1"/>
  <c r="D633" i="1"/>
  <c r="E633" i="1" s="1"/>
  <c r="D634" i="1"/>
  <c r="E634" i="1" s="1"/>
  <c r="D635" i="1"/>
  <c r="E635" i="1" s="1"/>
  <c r="D636" i="1"/>
  <c r="E636" i="1" s="1"/>
  <c r="D637" i="1"/>
  <c r="E637" i="1" s="1"/>
  <c r="D638" i="1"/>
  <c r="E638" i="1" s="1"/>
  <c r="D639" i="1"/>
  <c r="E639" i="1" s="1"/>
  <c r="D640" i="1"/>
  <c r="E640" i="1" s="1"/>
  <c r="D641" i="1"/>
  <c r="E641" i="1" s="1"/>
  <c r="D642" i="1"/>
  <c r="E642" i="1" s="1"/>
  <c r="D643" i="1"/>
  <c r="E643" i="1" s="1"/>
  <c r="D644" i="1"/>
  <c r="D645" i="1"/>
  <c r="E645" i="1" s="1"/>
  <c r="D646" i="1"/>
  <c r="E646" i="1" s="1"/>
  <c r="D647" i="1"/>
  <c r="E647" i="1" s="1"/>
  <c r="D648" i="1"/>
  <c r="E648" i="1" s="1"/>
  <c r="D649" i="1"/>
  <c r="E649" i="1" s="1"/>
  <c r="D650" i="1"/>
  <c r="E650" i="1" s="1"/>
  <c r="D651" i="1"/>
  <c r="E651" i="1" s="1"/>
  <c r="D652" i="1"/>
  <c r="D653" i="1"/>
  <c r="D654" i="1"/>
  <c r="E654" i="1" s="1"/>
  <c r="D655" i="1"/>
  <c r="E655" i="1" s="1"/>
  <c r="D656" i="1"/>
  <c r="E656" i="1" s="1"/>
  <c r="D657" i="1"/>
  <c r="E657" i="1" s="1"/>
  <c r="D658" i="1"/>
  <c r="E658" i="1" s="1"/>
  <c r="D659" i="1"/>
  <c r="E659" i="1" s="1"/>
  <c r="D660" i="1"/>
  <c r="D661" i="1"/>
  <c r="D662" i="1"/>
  <c r="D663" i="1"/>
  <c r="E663" i="1" s="1"/>
  <c r="D664" i="1"/>
  <c r="E664" i="1" s="1"/>
  <c r="D665" i="1"/>
  <c r="E665" i="1" s="1"/>
  <c r="D666" i="1"/>
  <c r="E666" i="1" s="1"/>
  <c r="D667" i="1"/>
  <c r="E667" i="1" s="1"/>
  <c r="D668" i="1"/>
  <c r="D669" i="1"/>
  <c r="D670" i="1"/>
  <c r="D671" i="1"/>
  <c r="D672" i="1"/>
  <c r="E672" i="1" s="1"/>
  <c r="D673" i="1"/>
  <c r="E673" i="1" s="1"/>
  <c r="D674" i="1"/>
  <c r="E674" i="1" s="1"/>
  <c r="D675" i="1"/>
  <c r="E675" i="1" s="1"/>
  <c r="D676" i="1"/>
  <c r="D677" i="1"/>
  <c r="D678" i="1"/>
  <c r="D679" i="1"/>
  <c r="D680" i="1"/>
  <c r="E680" i="1" s="1"/>
  <c r="D681" i="1"/>
  <c r="E681" i="1" s="1"/>
  <c r="D682" i="1"/>
  <c r="E682" i="1" s="1"/>
  <c r="D683" i="1"/>
  <c r="E683" i="1" s="1"/>
  <c r="D684" i="1"/>
  <c r="D685" i="1"/>
  <c r="D686" i="1"/>
  <c r="D687" i="1"/>
  <c r="D688" i="1"/>
  <c r="E688" i="1" s="1"/>
  <c r="D689" i="1"/>
  <c r="E689" i="1" s="1"/>
  <c r="D690" i="1"/>
  <c r="E690" i="1" s="1"/>
  <c r="D691" i="1"/>
  <c r="E691" i="1" s="1"/>
  <c r="D692" i="1"/>
  <c r="D693" i="1"/>
  <c r="D694" i="1"/>
  <c r="D695" i="1"/>
  <c r="D696" i="1"/>
  <c r="E696" i="1" s="1"/>
  <c r="D697" i="1"/>
  <c r="E697" i="1" s="1"/>
  <c r="D698" i="1"/>
  <c r="E698" i="1" s="1"/>
  <c r="D699" i="1"/>
  <c r="E699" i="1" s="1"/>
  <c r="D700" i="1"/>
  <c r="D701" i="1"/>
  <c r="D702" i="1"/>
  <c r="D703" i="1"/>
  <c r="D704" i="1"/>
  <c r="E704" i="1" s="1"/>
  <c r="D705" i="1"/>
  <c r="E705" i="1" s="1"/>
  <c r="D706" i="1"/>
  <c r="E706" i="1" s="1"/>
  <c r="D707" i="1"/>
  <c r="E707" i="1" s="1"/>
  <c r="D708" i="1"/>
  <c r="D709" i="1"/>
  <c r="D710" i="1"/>
  <c r="D711" i="1"/>
  <c r="D712" i="1"/>
  <c r="E712" i="1" s="1"/>
  <c r="D713" i="1"/>
  <c r="E713" i="1" s="1"/>
  <c r="D714" i="1"/>
  <c r="E714" i="1" s="1"/>
  <c r="D715" i="1"/>
  <c r="E715" i="1" s="1"/>
  <c r="D716" i="1"/>
  <c r="D717" i="1"/>
  <c r="D718" i="1"/>
  <c r="D719" i="1"/>
  <c r="D720" i="1"/>
  <c r="E720" i="1" s="1"/>
  <c r="D721" i="1"/>
  <c r="E721" i="1" s="1"/>
  <c r="D722" i="1"/>
  <c r="E722" i="1" s="1"/>
  <c r="D723" i="1"/>
  <c r="E723" i="1" s="1"/>
  <c r="D724" i="1"/>
  <c r="D725" i="1"/>
  <c r="D726" i="1"/>
  <c r="D727" i="1"/>
  <c r="D728" i="1"/>
  <c r="E728" i="1" s="1"/>
  <c r="D729" i="1"/>
  <c r="E729" i="1" s="1"/>
  <c r="D730" i="1"/>
  <c r="E730" i="1" s="1"/>
  <c r="D731" i="1"/>
  <c r="E731" i="1" s="1"/>
  <c r="D732" i="1"/>
  <c r="D733" i="1"/>
  <c r="D734" i="1"/>
  <c r="D735" i="1"/>
  <c r="D736" i="1"/>
  <c r="E736" i="1" s="1"/>
  <c r="D737" i="1"/>
  <c r="E737" i="1" s="1"/>
  <c r="D738" i="1"/>
  <c r="E738" i="1" s="1"/>
  <c r="D739" i="1"/>
  <c r="E739" i="1" s="1"/>
  <c r="D740" i="1"/>
  <c r="D741" i="1"/>
  <c r="D742" i="1"/>
  <c r="D743" i="1"/>
  <c r="D744" i="1"/>
  <c r="E744" i="1" s="1"/>
  <c r="D745" i="1"/>
  <c r="E745" i="1" s="1"/>
  <c r="D746" i="1"/>
  <c r="E746" i="1" s="1"/>
  <c r="D747" i="1"/>
  <c r="E747" i="1" s="1"/>
  <c r="D748" i="1"/>
  <c r="D749" i="1"/>
  <c r="D750" i="1"/>
  <c r="D751" i="1"/>
  <c r="D5" i="1"/>
  <c r="H13" i="37" a="1"/>
  <c r="G13" i="37" a="1"/>
  <c r="G28" i="37" a="1"/>
  <c r="H35" i="37" a="1"/>
  <c r="G29" i="37" a="1"/>
  <c r="H9" i="37" a="1"/>
  <c r="H34" i="37" a="1"/>
  <c r="G32" i="37" a="1"/>
  <c r="G26" i="37" a="1"/>
  <c r="G31" i="37" a="1"/>
  <c r="H26" i="37" a="1"/>
  <c r="H32" i="37" a="1"/>
  <c r="G27" i="37" a="1"/>
  <c r="G36" i="37" a="1"/>
  <c r="H12" i="37" a="1"/>
  <c r="G25" i="37" a="1"/>
  <c r="H33" i="37" a="1"/>
  <c r="H11" i="37" a="1"/>
  <c r="H15" i="37" a="1"/>
  <c r="G14" i="37" a="1"/>
  <c r="G34" i="37" a="1"/>
  <c r="G7" i="37" a="1"/>
  <c r="H28" i="37" a="1"/>
  <c r="H5" i="37" a="1"/>
  <c r="G10" i="37" a="1"/>
  <c r="H17" i="37" a="1"/>
  <c r="G8" i="37" a="1"/>
  <c r="H24" i="37" a="1"/>
  <c r="H7" i="37" a="1"/>
  <c r="H6" i="37" a="1"/>
  <c r="G18" i="37" a="1"/>
  <c r="G19" i="37" a="1"/>
  <c r="H30" i="37" a="1"/>
  <c r="H21" i="37" a="1"/>
  <c r="G22" i="37" a="1"/>
  <c r="G9" i="37" a="1"/>
  <c r="H27" i="37" a="1"/>
  <c r="H23" i="37" a="1"/>
  <c r="G11" i="37" a="1"/>
  <c r="H31" i="37" a="1"/>
  <c r="H22" i="37" a="1"/>
  <c r="H19" i="37" a="1"/>
  <c r="H16" i="37" a="1"/>
  <c r="H29" i="37" a="1"/>
  <c r="H10" i="37" a="1"/>
  <c r="H14" i="37" a="1"/>
  <c r="H25" i="37" a="1"/>
  <c r="G33" i="37" a="1"/>
  <c r="G12" i="37" a="1"/>
  <c r="G5" i="37" a="1"/>
  <c r="G17" i="37" a="1"/>
  <c r="G23" i="37" a="1"/>
  <c r="G21" i="37" a="1"/>
  <c r="G15" i="37" a="1"/>
  <c r="G16" i="37" a="1"/>
  <c r="G24" i="37" a="1"/>
  <c r="H36" i="37" a="1"/>
  <c r="H20" i="37" a="1"/>
  <c r="G6" i="37" a="1"/>
  <c r="G30" i="37" a="1"/>
  <c r="H8" i="37" a="1"/>
  <c r="G20" i="37" a="1"/>
  <c r="H18" i="37" a="1"/>
  <c r="G35" i="37" a="1"/>
  <c r="K39" i="16" l="1"/>
  <c r="K40" i="16" s="1"/>
  <c r="G21" i="37"/>
  <c r="S21" i="37" s="1"/>
  <c r="B49" i="15"/>
  <c r="B50" i="15"/>
  <c r="B51" i="15"/>
  <c r="G29" i="37"/>
  <c r="S29" i="37" s="1"/>
  <c r="G35" i="37"/>
  <c r="S35" i="37" s="1"/>
  <c r="G31" i="37"/>
  <c r="S31" i="37" s="1"/>
  <c r="G27" i="37"/>
  <c r="S27" i="37" s="1"/>
  <c r="G23" i="37"/>
  <c r="G19" i="37"/>
  <c r="G15" i="37"/>
  <c r="G11" i="37"/>
  <c r="G34" i="37"/>
  <c r="S34" i="37" s="1"/>
  <c r="G30" i="37"/>
  <c r="S30" i="37" s="1"/>
  <c r="G26" i="37"/>
  <c r="S26" i="37" s="1"/>
  <c r="G22" i="37"/>
  <c r="S22" i="37" s="1"/>
  <c r="G18" i="37"/>
  <c r="S18" i="37" s="1"/>
  <c r="G14" i="37"/>
  <c r="S14" i="37" s="1"/>
  <c r="G10" i="37"/>
  <c r="G17" i="37"/>
  <c r="S17" i="37" s="1"/>
  <c r="G9" i="37"/>
  <c r="S9" i="37" s="1"/>
  <c r="G33" i="37"/>
  <c r="S33" i="37" s="1"/>
  <c r="G25" i="37"/>
  <c r="S25" i="37" s="1"/>
  <c r="G13" i="37"/>
  <c r="G36" i="37"/>
  <c r="G32" i="37"/>
  <c r="G28" i="37"/>
  <c r="G24" i="37"/>
  <c r="S24" i="37" s="1"/>
  <c r="G20" i="37"/>
  <c r="S20" i="37" s="1"/>
  <c r="G16" i="37"/>
  <c r="S16" i="37" s="1"/>
  <c r="G12" i="37"/>
  <c r="S12" i="37" s="1"/>
  <c r="G8" i="37"/>
  <c r="S8" i="37" s="1"/>
  <c r="G7" i="37"/>
  <c r="S7" i="37" s="1"/>
  <c r="G6" i="37"/>
  <c r="S6" i="37" s="1"/>
  <c r="G5" i="37"/>
  <c r="H25" i="37"/>
  <c r="H20" i="37"/>
  <c r="H10" i="37"/>
  <c r="H34" i="37"/>
  <c r="H30" i="37"/>
  <c r="H26" i="37"/>
  <c r="H22" i="37"/>
  <c r="H18" i="37"/>
  <c r="H14" i="37"/>
  <c r="H9" i="37"/>
  <c r="H33" i="37"/>
  <c r="H13" i="37"/>
  <c r="H8" i="37"/>
  <c r="H21" i="37"/>
  <c r="H12" i="37"/>
  <c r="H29" i="37"/>
  <c r="H17" i="37"/>
  <c r="H36" i="37"/>
  <c r="H32" i="37"/>
  <c r="H28" i="37"/>
  <c r="H24" i="37"/>
  <c r="H16" i="37"/>
  <c r="H35" i="37"/>
  <c r="H31" i="37"/>
  <c r="H27" i="37"/>
  <c r="H23" i="37"/>
  <c r="H19" i="37"/>
  <c r="H15" i="37"/>
  <c r="H11" i="37"/>
  <c r="H7" i="37"/>
  <c r="H5" i="37"/>
  <c r="H6" i="37"/>
  <c r="G3" i="1"/>
  <c r="H3" i="1"/>
  <c r="I3" i="1" s="1"/>
  <c r="E5" i="1"/>
  <c r="F16" i="37" l="1"/>
  <c r="K16" i="37" s="1"/>
  <c r="F18" i="37"/>
  <c r="K18" i="37" s="1"/>
  <c r="F22" i="37"/>
  <c r="I22" i="37" s="1"/>
  <c r="F26" i="37"/>
  <c r="K26" i="37" s="1"/>
  <c r="F7" i="37"/>
  <c r="I7" i="37" s="1"/>
  <c r="F20" i="37"/>
  <c r="I20" i="37" s="1"/>
  <c r="F8" i="37"/>
  <c r="I8" i="37" s="1"/>
  <c r="F17" i="37"/>
  <c r="F30" i="37"/>
  <c r="K30" i="37" s="1"/>
  <c r="F21" i="37"/>
  <c r="K21" i="37" s="1"/>
  <c r="F35" i="37"/>
  <c r="I35" i="37" s="1"/>
  <c r="F12" i="37"/>
  <c r="K12" i="37" s="1"/>
  <c r="G39" i="37"/>
  <c r="H39" i="37"/>
  <c r="F6" i="37"/>
  <c r="I6" i="37" s="1"/>
  <c r="F33" i="37"/>
  <c r="K33" i="37" s="1"/>
  <c r="J28" i="37"/>
  <c r="S28" i="37"/>
  <c r="J11" i="37"/>
  <c r="S11" i="37"/>
  <c r="J32" i="37"/>
  <c r="S32" i="37"/>
  <c r="J19" i="37"/>
  <c r="S19" i="37"/>
  <c r="J13" i="37"/>
  <c r="S13" i="37"/>
  <c r="J10" i="37"/>
  <c r="S10" i="37"/>
  <c r="J15" i="37"/>
  <c r="S15" i="37"/>
  <c r="J36" i="37"/>
  <c r="S36" i="37"/>
  <c r="J23" i="37"/>
  <c r="S23" i="37"/>
  <c r="J5" i="37"/>
  <c r="S5" i="37"/>
  <c r="F29" i="37"/>
  <c r="J17" i="37"/>
  <c r="J14" i="37"/>
  <c r="F24" i="37"/>
  <c r="F31" i="37"/>
  <c r="F34" i="37"/>
  <c r="J27" i="37"/>
  <c r="F9" i="37"/>
  <c r="J16" i="37"/>
  <c r="J25" i="37"/>
  <c r="J26" i="37"/>
  <c r="J31" i="37"/>
  <c r="J8" i="37"/>
  <c r="J18" i="37"/>
  <c r="J21" i="37"/>
  <c r="J20" i="37"/>
  <c r="J33" i="37"/>
  <c r="J30" i="37"/>
  <c r="J35" i="37"/>
  <c r="J12" i="37"/>
  <c r="J22" i="37"/>
  <c r="J24" i="37"/>
  <c r="J9" i="37"/>
  <c r="J34" i="37"/>
  <c r="J29" i="37"/>
  <c r="J7" i="37"/>
  <c r="J6" i="37"/>
  <c r="F5" i="37"/>
  <c r="F11" i="37"/>
  <c r="F15" i="37"/>
  <c r="F13" i="37"/>
  <c r="F19" i="37"/>
  <c r="F32" i="37"/>
  <c r="F10" i="37"/>
  <c r="F28" i="37"/>
  <c r="F36" i="37"/>
  <c r="F23" i="37"/>
  <c r="F27" i="37"/>
  <c r="F14" i="37"/>
  <c r="F25" i="37"/>
  <c r="I16" i="37" l="1"/>
  <c r="I18" i="37"/>
  <c r="O18" i="37" s="1"/>
  <c r="K22" i="37"/>
  <c r="I26" i="37"/>
  <c r="O26" i="37" s="1"/>
  <c r="I21" i="37"/>
  <c r="O21" i="37" s="1"/>
  <c r="K20" i="37"/>
  <c r="K8" i="37"/>
  <c r="K7" i="37"/>
  <c r="I30" i="37"/>
  <c r="Q30" i="37" s="1"/>
  <c r="J39" i="37"/>
  <c r="K35" i="37"/>
  <c r="I12" i="37"/>
  <c r="Q12" i="37" s="1"/>
  <c r="F39" i="37"/>
  <c r="I39" i="37" s="1"/>
  <c r="K6" i="37"/>
  <c r="I33" i="37"/>
  <c r="O33" i="37" s="1"/>
  <c r="O6" i="37"/>
  <c r="Q6" i="37"/>
  <c r="O7" i="37"/>
  <c r="Q7" i="37"/>
  <c r="O8" i="37"/>
  <c r="Q8" i="37"/>
  <c r="Q18" i="37"/>
  <c r="O16" i="37"/>
  <c r="Q16" i="37"/>
  <c r="O20" i="37"/>
  <c r="Q20" i="37"/>
  <c r="O35" i="37"/>
  <c r="Q35" i="37"/>
  <c r="O22" i="37"/>
  <c r="Q22" i="37"/>
  <c r="I23" i="37"/>
  <c r="K23" i="37"/>
  <c r="I31" i="37"/>
  <c r="K31" i="37"/>
  <c r="I36" i="37"/>
  <c r="K36" i="37"/>
  <c r="I28" i="37"/>
  <c r="K28" i="37"/>
  <c r="I27" i="37"/>
  <c r="K27" i="37"/>
  <c r="I15" i="37"/>
  <c r="K15" i="37"/>
  <c r="I34" i="37"/>
  <c r="K34" i="37"/>
  <c r="I11" i="37"/>
  <c r="K11" i="37"/>
  <c r="I25" i="37"/>
  <c r="K25" i="37"/>
  <c r="I32" i="37"/>
  <c r="K32" i="37"/>
  <c r="I29" i="37"/>
  <c r="K29" i="37"/>
  <c r="I24" i="37"/>
  <c r="K24" i="37"/>
  <c r="I10" i="37"/>
  <c r="K10" i="37"/>
  <c r="I19" i="37"/>
  <c r="K19" i="37"/>
  <c r="I9" i="37"/>
  <c r="K9" i="37"/>
  <c r="I14" i="37"/>
  <c r="K14" i="37"/>
  <c r="I17" i="37"/>
  <c r="K17" i="37"/>
  <c r="I13" i="37"/>
  <c r="K13" i="37"/>
  <c r="I5" i="37"/>
  <c r="O5" i="37" s="1"/>
  <c r="K5" i="37"/>
  <c r="Q26" i="37" l="1"/>
  <c r="Q21" i="37"/>
  <c r="O12" i="37"/>
  <c r="O30" i="37"/>
  <c r="Q33" i="37"/>
  <c r="O9" i="37"/>
  <c r="Q9" i="37"/>
  <c r="O15" i="37"/>
  <c r="Q15" i="37"/>
  <c r="O29" i="37"/>
  <c r="Q29" i="37"/>
  <c r="O36" i="37"/>
  <c r="Q36" i="37"/>
  <c r="O19" i="37"/>
  <c r="Q19" i="37"/>
  <c r="O25" i="37"/>
  <c r="Q25" i="37"/>
  <c r="O23" i="37"/>
  <c r="Q23" i="37"/>
  <c r="O13" i="37"/>
  <c r="Q13" i="37"/>
  <c r="O31" i="37"/>
  <c r="Q31" i="37"/>
  <c r="O34" i="37"/>
  <c r="Q34" i="37"/>
  <c r="O32" i="37"/>
  <c r="Q32" i="37"/>
  <c r="O17" i="37"/>
  <c r="Q17" i="37"/>
  <c r="O10" i="37"/>
  <c r="Q10" i="37"/>
  <c r="O27" i="37"/>
  <c r="Q27" i="37"/>
  <c r="O14" i="37"/>
  <c r="Q14" i="37"/>
  <c r="O24" i="37"/>
  <c r="Q24" i="37"/>
  <c r="O11" i="37"/>
  <c r="Q11" i="37"/>
  <c r="O28" i="37"/>
  <c r="Q28" i="37"/>
  <c r="Q5" i="3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<sst xmlns="http://schemas.openxmlformats.org/spreadsheetml/2006/main" count="18622" uniqueCount="2676">
  <si>
    <t>This report is the confidential and proprietary information of Georgia Institute of Technology. It may only be used in a secure form within Georgia Tech. It is not to be shared or used for any purpose other than that for which it is expressly provided. See https://registrar.gatech.edu/ferpa.</t>
  </si>
  <si>
    <t>Student Name</t>
  </si>
  <si>
    <t>Student User ID</t>
  </si>
  <si>
    <t>Student GT Account</t>
  </si>
  <si>
    <t>Submitted?</t>
  </si>
  <si>
    <t>Submission URL</t>
  </si>
  <si>
    <t>Submission Count</t>
  </si>
  <si>
    <t>Missing Count</t>
  </si>
  <si>
    <t>Total</t>
  </si>
  <si>
    <t>Molnar, Paul Thomas</t>
  </si>
  <si>
    <t>pmolnar30</t>
  </si>
  <si>
    <t>Chu, David N</t>
  </si>
  <si>
    <t>dchu63</t>
  </si>
  <si>
    <t>Sun, John Hui</t>
  </si>
  <si>
    <t>jsun601</t>
  </si>
  <si>
    <t>Last Updated (ET)</t>
  </si>
  <si>
    <t>Pradhan, Jui</t>
  </si>
  <si>
    <t>jpradhan6</t>
  </si>
  <si>
    <t>Jin, Yoolim</t>
  </si>
  <si>
    <t>yjin408</t>
  </si>
  <si>
    <t>Sequeira Sanchez, Jose Armando</t>
  </si>
  <si>
    <t>jsanchez343</t>
  </si>
  <si>
    <t>Zhuo, Jeff</t>
  </si>
  <si>
    <t>jzhuo33</t>
  </si>
  <si>
    <t>Teferi, Astin</t>
  </si>
  <si>
    <t>ateferi3</t>
  </si>
  <si>
    <t>Mendes, Russel</t>
  </si>
  <si>
    <t>rmendes32</t>
  </si>
  <si>
    <t>Kogan, Isroel</t>
  </si>
  <si>
    <t>ikogan7</t>
  </si>
  <si>
    <t>Snow, Jonathan Michael</t>
  </si>
  <si>
    <t>jsnow32</t>
  </si>
  <si>
    <t>Rossi, Davide</t>
  </si>
  <si>
    <t>drossi9</t>
  </si>
  <si>
    <t>Patel, Dhvani</t>
  </si>
  <si>
    <t>dpatel843</t>
  </si>
  <si>
    <t>Zhong, Eric Yue</t>
  </si>
  <si>
    <t>ezhong37</t>
  </si>
  <si>
    <t>Bishnoi, Charu</t>
  </si>
  <si>
    <t>cbishnoi3</t>
  </si>
  <si>
    <t>Brauner, Kyle</t>
  </si>
  <si>
    <t>kbrauner3</t>
  </si>
  <si>
    <t>Damian, Peter Joseph</t>
  </si>
  <si>
    <t>pdamian3</t>
  </si>
  <si>
    <t>Ibrahim, Yousef Amr Salah</t>
  </si>
  <si>
    <t>yibrahim33</t>
  </si>
  <si>
    <t>Olson, Halle Brooke</t>
  </si>
  <si>
    <t>holson7</t>
  </si>
  <si>
    <t>Bunge, Matthew E</t>
  </si>
  <si>
    <t>mbunge3</t>
  </si>
  <si>
    <t>Robinson, James</t>
  </si>
  <si>
    <t>jrobinson377</t>
  </si>
  <si>
    <t>Zhou, Kevin Weijin</t>
  </si>
  <si>
    <t>kzhou320</t>
  </si>
  <si>
    <t>MacPherson, Connor James</t>
  </si>
  <si>
    <t>cmacpherson7</t>
  </si>
  <si>
    <t>Sheridan, Cole Nathaniel</t>
  </si>
  <si>
    <t>csheridan30</t>
  </si>
  <si>
    <t>Lee, James</t>
  </si>
  <si>
    <t>jlee4535</t>
  </si>
  <si>
    <t>Pajarito, Bryan Buning</t>
  </si>
  <si>
    <t>bpajarito3</t>
  </si>
  <si>
    <t>Sharma, Ankur</t>
  </si>
  <si>
    <t>asharma989</t>
  </si>
  <si>
    <t>Tse, Wingyin</t>
  </si>
  <si>
    <t>wtse30</t>
  </si>
  <si>
    <t>Rougeau, Jeremy</t>
  </si>
  <si>
    <t>jrougeau3</t>
  </si>
  <si>
    <t>Hsu, Joseph</t>
  </si>
  <si>
    <t>jhsu311</t>
  </si>
  <si>
    <t>Jiang, Chen</t>
  </si>
  <si>
    <t>cjiang74</t>
  </si>
  <si>
    <t>Gubanov, Oleksii</t>
  </si>
  <si>
    <t>ogubanov3</t>
  </si>
  <si>
    <t>Rahman, Imtiaz</t>
  </si>
  <si>
    <t>irahman7</t>
  </si>
  <si>
    <t>Pizana Vela, Luis Guillermo</t>
  </si>
  <si>
    <t>lvela3</t>
  </si>
  <si>
    <t>Fetyko, Anthony David</t>
  </si>
  <si>
    <t>afetyko3</t>
  </si>
  <si>
    <t>Basaldua Gonzalez, Porfirio</t>
  </si>
  <si>
    <t>pgonzalez42</t>
  </si>
  <si>
    <t>Jain, Archita</t>
  </si>
  <si>
    <t>ajain375</t>
  </si>
  <si>
    <t>Butler, Mitchell Dominick</t>
  </si>
  <si>
    <t>mbutler93</t>
  </si>
  <si>
    <t>Ahluwalia, Prabhjot Singh</t>
  </si>
  <si>
    <t>pahluwalia7</t>
  </si>
  <si>
    <t>Xia, Yi</t>
  </si>
  <si>
    <t>yxia335</t>
  </si>
  <si>
    <t>Cui, Haoen</t>
  </si>
  <si>
    <t>hcui37</t>
  </si>
  <si>
    <t>Liu, Michael Wang</t>
  </si>
  <si>
    <t>mliu611</t>
  </si>
  <si>
    <t>Batra, Vishita</t>
  </si>
  <si>
    <t>vbatra9</t>
  </si>
  <si>
    <t>Bharadwaj, Tejas</t>
  </si>
  <si>
    <t>tbharadwaj8</t>
  </si>
  <si>
    <t>Seo, Eunju</t>
  </si>
  <si>
    <t>eseo38</t>
  </si>
  <si>
    <t>Zhu, Jiajie</t>
  </si>
  <si>
    <t>jzhu374</t>
  </si>
  <si>
    <t>Dilbarov, Nickey Gregory</t>
  </si>
  <si>
    <t>ndilbarov3</t>
  </si>
  <si>
    <t>Wang, Yepu</t>
  </si>
  <si>
    <t>ywang4378</t>
  </si>
  <si>
    <t>Wilkins, David James</t>
  </si>
  <si>
    <t>dwilkins36</t>
  </si>
  <si>
    <t>Sok, Dara</t>
  </si>
  <si>
    <t>dsok7</t>
  </si>
  <si>
    <t>Lam, Connie Alexandra</t>
  </si>
  <si>
    <t>clam79</t>
  </si>
  <si>
    <t>Pelletier, Kristofer Daniel</t>
  </si>
  <si>
    <t>kpelletier8</t>
  </si>
  <si>
    <t>Xu, Jere Tiger</t>
  </si>
  <si>
    <t>jxu372</t>
  </si>
  <si>
    <t>Sakthivadivelu, Nandhini Devi</t>
  </si>
  <si>
    <t>nds3</t>
  </si>
  <si>
    <t>Erazo, Bryan</t>
  </si>
  <si>
    <t>berazo6</t>
  </si>
  <si>
    <t>Ojha, Ayush</t>
  </si>
  <si>
    <t>aojha47</t>
  </si>
  <si>
    <t>Kowalpadoli, Arunkumar Laxman</t>
  </si>
  <si>
    <t>akowalpadoli3</t>
  </si>
  <si>
    <t>Tung, Austin</t>
  </si>
  <si>
    <t>atung9</t>
  </si>
  <si>
    <t>Dutta, Swastik</t>
  </si>
  <si>
    <t>sdutta322</t>
  </si>
  <si>
    <t>YAN, Xin</t>
  </si>
  <si>
    <t>xyan97</t>
  </si>
  <si>
    <t>Ke, Shoujing</t>
  </si>
  <si>
    <t>ske38</t>
  </si>
  <si>
    <t>Punt, Richard Eric</t>
  </si>
  <si>
    <t>rpunt3</t>
  </si>
  <si>
    <t>Shehadeh, Mahmoud Mohammad</t>
  </si>
  <si>
    <t>mshehadeh3</t>
  </si>
  <si>
    <t>Joe, Cameron Kenzo</t>
  </si>
  <si>
    <t>cjoe6</t>
  </si>
  <si>
    <t>Li, Rui</t>
  </si>
  <si>
    <t>rli373</t>
  </si>
  <si>
    <t>Saha, Utsab</t>
  </si>
  <si>
    <t>usaha7</t>
  </si>
  <si>
    <t>Yap, Eric</t>
  </si>
  <si>
    <t>eyap8</t>
  </si>
  <si>
    <t>Larsen, Ole Christoffer Lund</t>
  </si>
  <si>
    <t>olarsen3</t>
  </si>
  <si>
    <t>Dabrera, Aidan Anthony Evan</t>
  </si>
  <si>
    <t>adabrera3</t>
  </si>
  <si>
    <t>Kammala, Shivanandh</t>
  </si>
  <si>
    <t>skammala3</t>
  </si>
  <si>
    <t>Hackler, Tatum Yoonhee</t>
  </si>
  <si>
    <t>thackler3</t>
  </si>
  <si>
    <t>Poudel, Rajesh Mani</t>
  </si>
  <si>
    <t>rpoudel8</t>
  </si>
  <si>
    <t>Horace, Leslie A</t>
  </si>
  <si>
    <t>lhorace3</t>
  </si>
  <si>
    <t>Quach, Hung</t>
  </si>
  <si>
    <t>hquach6</t>
  </si>
  <si>
    <t>Farooq, Maheer</t>
  </si>
  <si>
    <t>mfarooq35</t>
  </si>
  <si>
    <t>Finnegan, Jake</t>
  </si>
  <si>
    <t>jfinnegan9</t>
  </si>
  <si>
    <t>Steele, Nicholas Lester</t>
  </si>
  <si>
    <t>nsteele8</t>
  </si>
  <si>
    <t>Hoisie, Michael</t>
  </si>
  <si>
    <t>mhoisie3</t>
  </si>
  <si>
    <t>Komiya, Marii</t>
  </si>
  <si>
    <t>mkomiya6</t>
  </si>
  <si>
    <t>Chen, Yuhao</t>
  </si>
  <si>
    <t>ychen677</t>
  </si>
  <si>
    <t>Duncan, Arthur James III</t>
  </si>
  <si>
    <t>aduncan71</t>
  </si>
  <si>
    <t>Karkare, Avani</t>
  </si>
  <si>
    <t>akarkare7</t>
  </si>
  <si>
    <t>Ngo, Dieu Thy</t>
  </si>
  <si>
    <t>dngo45</t>
  </si>
  <si>
    <t>Lu, Yueheng</t>
  </si>
  <si>
    <t>ylu697</t>
  </si>
  <si>
    <t>Chou, Jonathan</t>
  </si>
  <si>
    <t>jchou45</t>
  </si>
  <si>
    <t>Tann, Philippe</t>
  </si>
  <si>
    <t>ptann3</t>
  </si>
  <si>
    <t>Harville, Isaiah Russell</t>
  </si>
  <si>
    <t>iharville3</t>
  </si>
  <si>
    <t>Saxena, Nikita</t>
  </si>
  <si>
    <t>nsaxena34</t>
  </si>
  <si>
    <t>Koh, Beom Seok</t>
  </si>
  <si>
    <t>bkoh33</t>
  </si>
  <si>
    <t>Ghodasara, Dev</t>
  </si>
  <si>
    <t>dghodasara3</t>
  </si>
  <si>
    <t>Tsue, Miles Joseph</t>
  </si>
  <si>
    <t>mtsue3</t>
  </si>
  <si>
    <t>Soni, Radhika</t>
  </si>
  <si>
    <t>rsoni46</t>
  </si>
  <si>
    <t>Rayyan, Fadey</t>
  </si>
  <si>
    <t>frayyan3</t>
  </si>
  <si>
    <t>K G, Nayana</t>
  </si>
  <si>
    <t>ng74</t>
  </si>
  <si>
    <t>Scott-Murphy, Zachary James Kelloway</t>
  </si>
  <si>
    <t>zscottmurphy3</t>
  </si>
  <si>
    <t>Gonzalez, Eli Abdiel</t>
  </si>
  <si>
    <t>egonzalez320</t>
  </si>
  <si>
    <t>Dodd, Ava</t>
  </si>
  <si>
    <t>adodd9</t>
  </si>
  <si>
    <t>Patel, Akshar Tushar</t>
  </si>
  <si>
    <t>apatel3267</t>
  </si>
  <si>
    <t>Monday, Neil</t>
  </si>
  <si>
    <t>nmonday3</t>
  </si>
  <si>
    <t>Khaja, Ilyas</t>
  </si>
  <si>
    <t>ikhaja3</t>
  </si>
  <si>
    <t>Lin, Hely</t>
  </si>
  <si>
    <t>hlin476</t>
  </si>
  <si>
    <t>Zheng, Hezhong</t>
  </si>
  <si>
    <t>hzheng378</t>
  </si>
  <si>
    <t>Toy, Muhammed Faruk</t>
  </si>
  <si>
    <t>mtoy7</t>
  </si>
  <si>
    <t>Ghannad, Pedram</t>
  </si>
  <si>
    <t>pghannad3</t>
  </si>
  <si>
    <t>Chen, Xi</t>
  </si>
  <si>
    <t>xchen378</t>
  </si>
  <si>
    <t>Leong Shi Yin, Vanessa</t>
  </si>
  <si>
    <t>sleong35</t>
  </si>
  <si>
    <t>Sorensen, Christopher John</t>
  </si>
  <si>
    <t>csorensen7</t>
  </si>
  <si>
    <t>Agrawal, Shivangi</t>
  </si>
  <si>
    <t>sagrawal393</t>
  </si>
  <si>
    <t>Liu, Mu-Li</t>
  </si>
  <si>
    <t>mliu38</t>
  </si>
  <si>
    <t>Peng, Xiao</t>
  </si>
  <si>
    <t>xpeng90</t>
  </si>
  <si>
    <t>Bandish, Ashley</t>
  </si>
  <si>
    <t>abandish3</t>
  </si>
  <si>
    <t>Schulz, David</t>
  </si>
  <si>
    <t>dschulz31</t>
  </si>
  <si>
    <t>Ng, Yu Xuan</t>
  </si>
  <si>
    <t>yng63</t>
  </si>
  <si>
    <t>Singh, Gur Gaurav</t>
  </si>
  <si>
    <t>g8</t>
  </si>
  <si>
    <t>Shrestha, Ruby</t>
  </si>
  <si>
    <t>rshrestha49</t>
  </si>
  <si>
    <t>Nisar, Farah</t>
  </si>
  <si>
    <t>fnisar6</t>
  </si>
  <si>
    <t>Apantaku, Ayomide Daniel</t>
  </si>
  <si>
    <t>aapantaku3</t>
  </si>
  <si>
    <t>Lim, Qin Da</t>
  </si>
  <si>
    <t>qlim7</t>
  </si>
  <si>
    <t>An, Myeongcheol</t>
  </si>
  <si>
    <t>man38</t>
  </si>
  <si>
    <t>Tran, Benjamin Quoc Viet</t>
  </si>
  <si>
    <t>btran85</t>
  </si>
  <si>
    <t>Schmucki, Kaleb Andrew</t>
  </si>
  <si>
    <t>kschmucki3</t>
  </si>
  <si>
    <t>Liu, Alec R</t>
  </si>
  <si>
    <t>aliu481</t>
  </si>
  <si>
    <t>Yendapalli, Lakshmi</t>
  </si>
  <si>
    <t>ryendapalli3</t>
  </si>
  <si>
    <t>Rawat, Smriti</t>
  </si>
  <si>
    <t>srawat39</t>
  </si>
  <si>
    <t>M Avinash, FNU</t>
  </si>
  <si>
    <t>m32</t>
  </si>
  <si>
    <t>Ponugoti, Pranav Rao</t>
  </si>
  <si>
    <t>pponugoti3</t>
  </si>
  <si>
    <t>Zheng, Zitao</t>
  </si>
  <si>
    <t>zzheng378</t>
  </si>
  <si>
    <t>Kofman, Maxwell</t>
  </si>
  <si>
    <t>mkofman3</t>
  </si>
  <si>
    <t>Gotlur, Meghana</t>
  </si>
  <si>
    <t>mgotlur3</t>
  </si>
  <si>
    <t>Estrada, Ricardo Luis</t>
  </si>
  <si>
    <t>restrada8</t>
  </si>
  <si>
    <t>Crist, Michael</t>
  </si>
  <si>
    <t>mcrist7</t>
  </si>
  <si>
    <t>Spada, Brandon</t>
  </si>
  <si>
    <t>bspada3</t>
  </si>
  <si>
    <t>Gutu, Cristian</t>
  </si>
  <si>
    <t>cgutu3</t>
  </si>
  <si>
    <t>Lee, Ji Seob</t>
  </si>
  <si>
    <t>jlee4490</t>
  </si>
  <si>
    <t>Sagiraji, Sainikitha</t>
  </si>
  <si>
    <t>ssagiraji3</t>
  </si>
  <si>
    <t>Mohamed, Abdillahi</t>
  </si>
  <si>
    <t>amohamed89</t>
  </si>
  <si>
    <t>McSweeney, Payton Jane</t>
  </si>
  <si>
    <t>pmcsweeney3</t>
  </si>
  <si>
    <t>Alexander, Sean David</t>
  </si>
  <si>
    <t>salexander68</t>
  </si>
  <si>
    <t>Bhat, Tejas</t>
  </si>
  <si>
    <t>tbhat30</t>
  </si>
  <si>
    <t>Zhao, Qiang</t>
  </si>
  <si>
    <t>qzhao329</t>
  </si>
  <si>
    <t>Jagadish, Bharath</t>
  </si>
  <si>
    <t>bjagadish3</t>
  </si>
  <si>
    <t>David, Exiga Cody</t>
  </si>
  <si>
    <t>edavid9</t>
  </si>
  <si>
    <t>Hayduk, Christopher</t>
  </si>
  <si>
    <t>chayduk3</t>
  </si>
  <si>
    <t>Zeytuncu, Yunus</t>
  </si>
  <si>
    <t>yzeytuncu3</t>
  </si>
  <si>
    <t>Lin, Jacob</t>
  </si>
  <si>
    <t>jlin741</t>
  </si>
  <si>
    <t>Chaurasiya, Aditya Rajkumar</t>
  </si>
  <si>
    <t>achaurasiya6</t>
  </si>
  <si>
    <t>Gui, Wai Siong</t>
  </si>
  <si>
    <t>wgui7</t>
  </si>
  <si>
    <t>Hagood, John M</t>
  </si>
  <si>
    <t>jhagood7</t>
  </si>
  <si>
    <t>Nguyen, Quinn Minh</t>
  </si>
  <si>
    <t>qnguyen301</t>
  </si>
  <si>
    <t>Wang, Yanru</t>
  </si>
  <si>
    <t>ywang4521</t>
  </si>
  <si>
    <t>Liang, Hanwen</t>
  </si>
  <si>
    <t>hliang68</t>
  </si>
  <si>
    <t>Zhang, Jiahao</t>
  </si>
  <si>
    <t>jzhang3251</t>
  </si>
  <si>
    <t>Nguyen, Anne Song</t>
  </si>
  <si>
    <t>anguyen471</t>
  </si>
  <si>
    <t>Qin, Lisha</t>
  </si>
  <si>
    <t>lqin46</t>
  </si>
  <si>
    <t>Patel, Vatsal Anandkumar</t>
  </si>
  <si>
    <t>vpatel618</t>
  </si>
  <si>
    <t>Barkey, Christopher</t>
  </si>
  <si>
    <t>cbarkey3</t>
  </si>
  <si>
    <t>Bueres-Torres, Brayckner A</t>
  </si>
  <si>
    <t>bbuerestorres3</t>
  </si>
  <si>
    <t>Gupta, Drishti</t>
  </si>
  <si>
    <t>dgupta356</t>
  </si>
  <si>
    <t>Myers, Cole Mitchell</t>
  </si>
  <si>
    <t>cmyers85</t>
  </si>
  <si>
    <t>Qureshi, Abdul Baqi</t>
  </si>
  <si>
    <t>aqureshi63</t>
  </si>
  <si>
    <t>Zeng, Zhenqiang</t>
  </si>
  <si>
    <t>zzeng329</t>
  </si>
  <si>
    <t>Wang, Eric B</t>
  </si>
  <si>
    <t>ewang436</t>
  </si>
  <si>
    <t>Sah, Prashant</t>
  </si>
  <si>
    <t>psah8</t>
  </si>
  <si>
    <t>Kikuchi, Kenji</t>
  </si>
  <si>
    <t>kkikuchi8</t>
  </si>
  <si>
    <t>Tasnim, Sumaiya</t>
  </si>
  <si>
    <t>stasnim9</t>
  </si>
  <si>
    <t>Webster, Mark Stephen II</t>
  </si>
  <si>
    <t>mwebster37</t>
  </si>
  <si>
    <t>Li, Pak Ho</t>
  </si>
  <si>
    <t>pli391</t>
  </si>
  <si>
    <t>Sierra, Victor Ignacio</t>
  </si>
  <si>
    <t>vsierra3</t>
  </si>
  <si>
    <t>Pal, Arghya Pratim</t>
  </si>
  <si>
    <t>apal82</t>
  </si>
  <si>
    <t>Sadhal, Manveer Singh</t>
  </si>
  <si>
    <t>msadhal3</t>
  </si>
  <si>
    <t>Aggarwal, Aditya</t>
  </si>
  <si>
    <t>aaggarwal363</t>
  </si>
  <si>
    <t>Singh, Aryan Kumar</t>
  </si>
  <si>
    <t>asingh3209</t>
  </si>
  <si>
    <t>Ramirez, Michael</t>
  </si>
  <si>
    <t>mramirez76</t>
  </si>
  <si>
    <t>Gao, Mingze</t>
  </si>
  <si>
    <t>mgao318</t>
  </si>
  <si>
    <t>Sung, Eric Mingeon</t>
  </si>
  <si>
    <t>msung33</t>
  </si>
  <si>
    <t>Patel, Mugdha Prakash</t>
  </si>
  <si>
    <t>mpatel372</t>
  </si>
  <si>
    <t>Shah, Vaibhav</t>
  </si>
  <si>
    <t>vshah413</t>
  </si>
  <si>
    <t>Sadman, Kazi</t>
  </si>
  <si>
    <t>ksadman3</t>
  </si>
  <si>
    <t>Hammad, Muhammad</t>
  </si>
  <si>
    <t>mhammad30</t>
  </si>
  <si>
    <t>Ravichandran, Saravanan</t>
  </si>
  <si>
    <t>sravicha34</t>
  </si>
  <si>
    <t>Thavittupalayam Manivannan, Sri Harisuhas</t>
  </si>
  <si>
    <t>smanivannan9</t>
  </si>
  <si>
    <t>Lu, Ziyue</t>
  </si>
  <si>
    <t>zlu362</t>
  </si>
  <si>
    <t>Liu, Hao</t>
  </si>
  <si>
    <t>hliu779</t>
  </si>
  <si>
    <t>Yin, Sheng</t>
  </si>
  <si>
    <t>syin82</t>
  </si>
  <si>
    <t>Chua, Man Chin</t>
  </si>
  <si>
    <t>mchua35</t>
  </si>
  <si>
    <t>Foo, Audrey</t>
  </si>
  <si>
    <t>kfoo6</t>
  </si>
  <si>
    <t>Tecson, Lance Oliver A</t>
  </si>
  <si>
    <t>ltecson3</t>
  </si>
  <si>
    <t>Burghart, Jason Patrick</t>
  </si>
  <si>
    <t>jburghart3</t>
  </si>
  <si>
    <t>Ibiribigbe, Saidat</t>
  </si>
  <si>
    <t>sibiribigbe3</t>
  </si>
  <si>
    <t>Famakin, Daniel</t>
  </si>
  <si>
    <t>dfamakin3</t>
  </si>
  <si>
    <t>Jones, Dawson Whitfield</t>
  </si>
  <si>
    <t>djones458</t>
  </si>
  <si>
    <t>Sarin, Akul</t>
  </si>
  <si>
    <t>asarin9</t>
  </si>
  <si>
    <t>Doyle, Steve</t>
  </si>
  <si>
    <t>sdoyle34</t>
  </si>
  <si>
    <t>Kyen, Keun Gang</t>
  </si>
  <si>
    <t>kkyen3</t>
  </si>
  <si>
    <t>Fouda, Ahmed Elsayed</t>
  </si>
  <si>
    <t>afouda3</t>
  </si>
  <si>
    <t>Wilkerson, McKay Joseph</t>
  </si>
  <si>
    <t>mwilkerson8</t>
  </si>
  <si>
    <t>Sanabria, Jonathan</t>
  </si>
  <si>
    <t>jsanabria31</t>
  </si>
  <si>
    <t>Tan, Dehong</t>
  </si>
  <si>
    <t>dtan75</t>
  </si>
  <si>
    <t>Gandhi, Sehajpreet Singh</t>
  </si>
  <si>
    <t>sgandhi78</t>
  </si>
  <si>
    <t>Olney, Braeden Lee</t>
  </si>
  <si>
    <t>bolney3</t>
  </si>
  <si>
    <t>Nethipudi, Nithin</t>
  </si>
  <si>
    <t>nnethipudi3</t>
  </si>
  <si>
    <t>Chung, Steven Phuc Vinh</t>
  </si>
  <si>
    <t>schung338</t>
  </si>
  <si>
    <t>Ortiz, Anthony Michael</t>
  </si>
  <si>
    <t>aortiz83</t>
  </si>
  <si>
    <t>Harmon, Luke Connor</t>
  </si>
  <si>
    <t>lharmon7</t>
  </si>
  <si>
    <t>Tran, Calvin Nguyen</t>
  </si>
  <si>
    <t>ctran71</t>
  </si>
  <si>
    <t>Gokaraju, Venkat Preetham Varma</t>
  </si>
  <si>
    <t>vgokaraju3</t>
  </si>
  <si>
    <t>Wang, Zeqi</t>
  </si>
  <si>
    <t>zwang3082</t>
  </si>
  <si>
    <t>Xie, Tianfang</t>
  </si>
  <si>
    <t>txie35</t>
  </si>
  <si>
    <t>Thayamballi, Neil</t>
  </si>
  <si>
    <t>nthayamballi3</t>
  </si>
  <si>
    <t>Tawfik, Bishoy</t>
  </si>
  <si>
    <t>btawfik3</t>
  </si>
  <si>
    <t>Menner, Tristan Richard</t>
  </si>
  <si>
    <t>tmenner3</t>
  </si>
  <si>
    <t>Fursa, Andry</t>
  </si>
  <si>
    <t>afursa3</t>
  </si>
  <si>
    <t>Zhou, Yi</t>
  </si>
  <si>
    <t>yzhou949</t>
  </si>
  <si>
    <t>Thakur, Rupak-Kumar</t>
  </si>
  <si>
    <t>rthakur47</t>
  </si>
  <si>
    <t>Hilweh, Zaid Samir</t>
  </si>
  <si>
    <t>zhilweh3</t>
  </si>
  <si>
    <t>Nejadi, Siavash</t>
  </si>
  <si>
    <t>snejadi3</t>
  </si>
  <si>
    <t>Lauture, Christian Ludovic</t>
  </si>
  <si>
    <t>clauture3</t>
  </si>
  <si>
    <t>Choi, Fabio</t>
  </si>
  <si>
    <t>fchoi30</t>
  </si>
  <si>
    <t>Lee, Yeahwon V</t>
  </si>
  <si>
    <t>ylee936</t>
  </si>
  <si>
    <t>Azar, Brandon</t>
  </si>
  <si>
    <t>bazar3</t>
  </si>
  <si>
    <t>Li, Qiuying</t>
  </si>
  <si>
    <t>qli429</t>
  </si>
  <si>
    <t>Shahkhan, Ahmed</t>
  </si>
  <si>
    <t>ashahkhan3</t>
  </si>
  <si>
    <t>Recker, Linus Corvin</t>
  </si>
  <si>
    <t>lrecker3</t>
  </si>
  <si>
    <t>Gnanasekar, Ashwin</t>
  </si>
  <si>
    <t>agnanasekar3</t>
  </si>
  <si>
    <t>Brockway, Brent Matthew</t>
  </si>
  <si>
    <t>bbrockway6</t>
  </si>
  <si>
    <t>Adarkwah, David</t>
  </si>
  <si>
    <t>dadarkwah3</t>
  </si>
  <si>
    <t>Wang, Liqiao</t>
  </si>
  <si>
    <t>lwang88</t>
  </si>
  <si>
    <t>De Sarkar, Debayan</t>
  </si>
  <si>
    <t>dsarkar36</t>
  </si>
  <si>
    <t>Lopez Argote, Carlota</t>
  </si>
  <si>
    <t>cargote3</t>
  </si>
  <si>
    <t>Vogler, Brian</t>
  </si>
  <si>
    <t>bvogler6</t>
  </si>
  <si>
    <t>Betancourth, Sara</t>
  </si>
  <si>
    <t>sbetancourth3</t>
  </si>
  <si>
    <t>Sokolova, Mariya</t>
  </si>
  <si>
    <t>msokolova3</t>
  </si>
  <si>
    <t>Patel, Aakash Atulkumar</t>
  </si>
  <si>
    <t>apatel3059</t>
  </si>
  <si>
    <t>LaLonde, Luke</t>
  </si>
  <si>
    <t>llalonde6</t>
  </si>
  <si>
    <t>Sridhar, Nikhil Kannan</t>
  </si>
  <si>
    <t>nsridhar30</t>
  </si>
  <si>
    <t>Lucas, Blake Gerald</t>
  </si>
  <si>
    <t>blucas40</t>
  </si>
  <si>
    <t>Hua, Keping</t>
  </si>
  <si>
    <t>khua32</t>
  </si>
  <si>
    <t>Field, Francis</t>
  </si>
  <si>
    <t>ffield7</t>
  </si>
  <si>
    <t>Poey, Kai En Ian</t>
  </si>
  <si>
    <t>kpoey3</t>
  </si>
  <si>
    <t>Maxcy, Joshua Kane</t>
  </si>
  <si>
    <t>jmaxcy3</t>
  </si>
  <si>
    <t>Ucles, Manuel Jeancarlos</t>
  </si>
  <si>
    <t>mucles3</t>
  </si>
  <si>
    <t>Doyle-Wood, Stannis</t>
  </si>
  <si>
    <t>sdoylewood3</t>
  </si>
  <si>
    <t>Yusuf, Ahmed</t>
  </si>
  <si>
    <t>ayusuf35</t>
  </si>
  <si>
    <t>Shaikh, Wasif Samad</t>
  </si>
  <si>
    <t>wshaikh6</t>
  </si>
  <si>
    <t>Xia, Shunxiang</t>
  </si>
  <si>
    <t>sxia70</t>
  </si>
  <si>
    <t>Koh, Tristan</t>
  </si>
  <si>
    <t>tkoh36</t>
  </si>
  <si>
    <t>Guo, Wilson</t>
  </si>
  <si>
    <t>wguo308</t>
  </si>
  <si>
    <t>Patel, Amar</t>
  </si>
  <si>
    <t>apatel3166</t>
  </si>
  <si>
    <t>Kng, Wei Ming</t>
  </si>
  <si>
    <t>wkng3</t>
  </si>
  <si>
    <t>Moore, James Claibourne</t>
  </si>
  <si>
    <t>jmoore429</t>
  </si>
  <si>
    <t>Brotman, Parker Isaiah</t>
  </si>
  <si>
    <t>pbrotman6</t>
  </si>
  <si>
    <t>Wickramarachchi, Wickrama Arachchige Ayesh Thiwanka</t>
  </si>
  <si>
    <t>waatw3</t>
  </si>
  <si>
    <t>Patel, Vraj Dharmendra</t>
  </si>
  <si>
    <t>vpatel617</t>
  </si>
  <si>
    <t>Agarwal, Anshul</t>
  </si>
  <si>
    <t>aagarwal681</t>
  </si>
  <si>
    <t>Liu, Chang</t>
  </si>
  <si>
    <t>cliu766</t>
  </si>
  <si>
    <t>Chaturvedi, Utkarsh</t>
  </si>
  <si>
    <t>uchaturvedi9</t>
  </si>
  <si>
    <t>Seah, Daniel Jieh Tzen</t>
  </si>
  <si>
    <t>dseah7</t>
  </si>
  <si>
    <t>Rinehart, Francis Sergio</t>
  </si>
  <si>
    <t>frinehart6</t>
  </si>
  <si>
    <t>Puri, Ritwik</t>
  </si>
  <si>
    <t>rpuri43</t>
  </si>
  <si>
    <t>Castro, Luis Yael</t>
  </si>
  <si>
    <t>lcastro41</t>
  </si>
  <si>
    <t>Sharma, Akhil</t>
  </si>
  <si>
    <t>asharma906</t>
  </si>
  <si>
    <t>Holmes, Justin Lansing</t>
  </si>
  <si>
    <t>jholmes81</t>
  </si>
  <si>
    <t>Radovanovic, Isidora</t>
  </si>
  <si>
    <t>iradovanovic3</t>
  </si>
  <si>
    <t>Sivalingam, Jenny Snehalatha</t>
  </si>
  <si>
    <t>jsivalingam3</t>
  </si>
  <si>
    <t>Sehra, Rajpreet</t>
  </si>
  <si>
    <t>rsehra3</t>
  </si>
  <si>
    <t>Feng, Tiancheng</t>
  </si>
  <si>
    <t>tfeng79</t>
  </si>
  <si>
    <t>Kishore, Amber</t>
  </si>
  <si>
    <t>akishore36</t>
  </si>
  <si>
    <t>Modi, Zain Amirali</t>
  </si>
  <si>
    <t>zmodi3</t>
  </si>
  <si>
    <t>Skallet, Mark Andrew</t>
  </si>
  <si>
    <t>mskallet3</t>
  </si>
  <si>
    <t>Nguyen, John</t>
  </si>
  <si>
    <t>jnguyen478</t>
  </si>
  <si>
    <t>Hertzog, Jason Lee</t>
  </si>
  <si>
    <t>jhertzog6</t>
  </si>
  <si>
    <t>Prasad, Nishtha</t>
  </si>
  <si>
    <t>nprasad35</t>
  </si>
  <si>
    <t>Young, Nathaniel Joseph</t>
  </si>
  <si>
    <t>nyoung84</t>
  </si>
  <si>
    <t>Jha, Divyansh</t>
  </si>
  <si>
    <t>djha32</t>
  </si>
  <si>
    <t>Nguyen, Kenny Dang</t>
  </si>
  <si>
    <t>knguyen675</t>
  </si>
  <si>
    <t>Yu, Yu</t>
  </si>
  <si>
    <t>yyu424</t>
  </si>
  <si>
    <t>Treworgy, Eric</t>
  </si>
  <si>
    <t>etreworgy3</t>
  </si>
  <si>
    <t>Dinh, Thuong Le Xuan</t>
  </si>
  <si>
    <t>tdinh61</t>
  </si>
  <si>
    <t>Wu, Sophya Qizhen</t>
  </si>
  <si>
    <t>swu404</t>
  </si>
  <si>
    <t>Mukherjee, Partha Pratim</t>
  </si>
  <si>
    <t>pmukherjee42</t>
  </si>
  <si>
    <t>Younis, Ashraf</t>
  </si>
  <si>
    <t>ayounis6</t>
  </si>
  <si>
    <t>Bett, Dominic Kipngetich</t>
  </si>
  <si>
    <t>dbett3</t>
  </si>
  <si>
    <t>Karlsberg, Benjamin Elliot</t>
  </si>
  <si>
    <t>bkarlsberg3</t>
  </si>
  <si>
    <t>Kim, Minseok</t>
  </si>
  <si>
    <t>mkim3064</t>
  </si>
  <si>
    <t>McKnight, Derek Tyler</t>
  </si>
  <si>
    <t>dmcknight8</t>
  </si>
  <si>
    <t>Prabahar, Abishek</t>
  </si>
  <si>
    <t>aprabahar6</t>
  </si>
  <si>
    <t>Mejia, Dahiana</t>
  </si>
  <si>
    <t>dmejia34</t>
  </si>
  <si>
    <t>Jogalekar, Kaustubh R</t>
  </si>
  <si>
    <t>kjogalekar3</t>
  </si>
  <si>
    <t>Kelly, Maia</t>
  </si>
  <si>
    <t>mkelly81</t>
  </si>
  <si>
    <t>Seran, Darin Arca</t>
  </si>
  <si>
    <t>dseran3</t>
  </si>
  <si>
    <t>Chanchai, Pasworn</t>
  </si>
  <si>
    <t>pchanchai3</t>
  </si>
  <si>
    <t>Rutherford, Steven</t>
  </si>
  <si>
    <t>srutherford30</t>
  </si>
  <si>
    <t>Ho, Ka Chun</t>
  </si>
  <si>
    <t>kho3</t>
  </si>
  <si>
    <t>Woodall, Julia Lins Arrighi</t>
  </si>
  <si>
    <t>jwoodall9</t>
  </si>
  <si>
    <t>Wirz, Christopher Robert</t>
  </si>
  <si>
    <t>cwirz3</t>
  </si>
  <si>
    <t>Xu, Qizhi</t>
  </si>
  <si>
    <t>qxu44</t>
  </si>
  <si>
    <t>Biguvu, Praisy</t>
  </si>
  <si>
    <t>pbiguvu3</t>
  </si>
  <si>
    <t>Tejwani, Ayush</t>
  </si>
  <si>
    <t>atejwani6</t>
  </si>
  <si>
    <t>Hurd, Caleb</t>
  </si>
  <si>
    <t>churd6</t>
  </si>
  <si>
    <t>Li, Kai</t>
  </si>
  <si>
    <t>kli640</t>
  </si>
  <si>
    <t>Idak, Andrew</t>
  </si>
  <si>
    <t>aidak3</t>
  </si>
  <si>
    <t>Rizvi, Syed Muhammad Fahad</t>
  </si>
  <si>
    <t>srizvi63</t>
  </si>
  <si>
    <t>Mamun, S M Al</t>
  </si>
  <si>
    <t>smamun6</t>
  </si>
  <si>
    <t>Heller, Miriam</t>
  </si>
  <si>
    <t>mheller8</t>
  </si>
  <si>
    <t>Kaufman, Jason Michael</t>
  </si>
  <si>
    <t>jkaufman39</t>
  </si>
  <si>
    <t>Wu, Mei</t>
  </si>
  <si>
    <t>mwu420</t>
  </si>
  <si>
    <t>Shamsi, Umair Asif</t>
  </si>
  <si>
    <t>ushamsi3</t>
  </si>
  <si>
    <t>Nima, Sean</t>
  </si>
  <si>
    <t>snima3</t>
  </si>
  <si>
    <t>Tamanna, Sharmin Sultana</t>
  </si>
  <si>
    <t>stamanna3</t>
  </si>
  <si>
    <t>Tin Latt, Cherry</t>
  </si>
  <si>
    <t>clatt3</t>
  </si>
  <si>
    <t>Baid, Ritik</t>
  </si>
  <si>
    <t>rbaid6</t>
  </si>
  <si>
    <t>Tran, Dustin Danh</t>
  </si>
  <si>
    <t>dtran342</t>
  </si>
  <si>
    <t>Sarkar, Sounok</t>
  </si>
  <si>
    <t>ssarkar60</t>
  </si>
  <si>
    <t>Amtataw, Bisrat Menberu</t>
  </si>
  <si>
    <t>bamtataw3</t>
  </si>
  <si>
    <t>Ebelt, Skyler</t>
  </si>
  <si>
    <t>sebelt3</t>
  </si>
  <si>
    <t>Ilyas, Khubaib Mohamed</t>
  </si>
  <si>
    <t>kilyas3</t>
  </si>
  <si>
    <t>Mittal, Chirag</t>
  </si>
  <si>
    <t>cmittal9</t>
  </si>
  <si>
    <t>Le, Brian</t>
  </si>
  <si>
    <t>brian6</t>
  </si>
  <si>
    <t>Lin, Yuqun</t>
  </si>
  <si>
    <t>ylin672</t>
  </si>
  <si>
    <t>Harper, David Peter</t>
  </si>
  <si>
    <t>dharper67</t>
  </si>
  <si>
    <t>Sharma, Shantanu</t>
  </si>
  <si>
    <t>ssharma779</t>
  </si>
  <si>
    <t>Flebbe, Sean Ryan</t>
  </si>
  <si>
    <t>sflebbe3</t>
  </si>
  <si>
    <t>Foo, Hee Wei Gary</t>
  </si>
  <si>
    <t>hfoo3</t>
  </si>
  <si>
    <t>Augustin, Alisha Isabelle</t>
  </si>
  <si>
    <t>aaugustin3</t>
  </si>
  <si>
    <t>Caneday, Thomas</t>
  </si>
  <si>
    <t>tcaneday3</t>
  </si>
  <si>
    <t>Yan, Yu</t>
  </si>
  <si>
    <t>yyan368</t>
  </si>
  <si>
    <t>Roy, Varun</t>
  </si>
  <si>
    <t>vroy9</t>
  </si>
  <si>
    <t>Chu, Andrew Perry</t>
  </si>
  <si>
    <t>achu47</t>
  </si>
  <si>
    <t>Naseeb, Haaris Ahmad</t>
  </si>
  <si>
    <t>hnaseeb3</t>
  </si>
  <si>
    <t>Houston, Emma Kaitlyn</t>
  </si>
  <si>
    <t>eroerty3</t>
  </si>
  <si>
    <t>Ordaz Lopez, Alejandra</t>
  </si>
  <si>
    <t>alopez357</t>
  </si>
  <si>
    <t>Brooks, Charles Hunter</t>
  </si>
  <si>
    <t>cbrooks37</t>
  </si>
  <si>
    <t>Au, Samuel</t>
  </si>
  <si>
    <t>sau31</t>
  </si>
  <si>
    <t>Nicklay, David Jerome</t>
  </si>
  <si>
    <t>dnicklay3</t>
  </si>
  <si>
    <t>Ahn, John Eui-Joon Wesley</t>
  </si>
  <si>
    <t>jahn83</t>
  </si>
  <si>
    <t>Gandhi, Satnam Singh</t>
  </si>
  <si>
    <t>sgandhi95</t>
  </si>
  <si>
    <t>Roy, Showmik</t>
  </si>
  <si>
    <t>sroy390</t>
  </si>
  <si>
    <t>Teffera, Yaphet Wondwossen</t>
  </si>
  <si>
    <t>yteffera3</t>
  </si>
  <si>
    <t>Martinez, Jesse</t>
  </si>
  <si>
    <t>jmartinez348</t>
  </si>
  <si>
    <t>Li, Bin</t>
  </si>
  <si>
    <t>bli684</t>
  </si>
  <si>
    <t>Mahmood, Maisha</t>
  </si>
  <si>
    <t>mmahmood43</t>
  </si>
  <si>
    <t>Brown, Kyle Harrison</t>
  </si>
  <si>
    <t>kbrown452</t>
  </si>
  <si>
    <t>Chen, Vivian Naing</t>
  </si>
  <si>
    <t>vchen91</t>
  </si>
  <si>
    <t>Phillips, Pierce</t>
  </si>
  <si>
    <t>pphillips45</t>
  </si>
  <si>
    <t>Chia, Wen Han</t>
  </si>
  <si>
    <t>wchia7</t>
  </si>
  <si>
    <t>Carter, Lenix L</t>
  </si>
  <si>
    <t>lcarter63</t>
  </si>
  <si>
    <t>Patil, Kiran Hukoomchand</t>
  </si>
  <si>
    <t>kpatil42</t>
  </si>
  <si>
    <t>Tam, Vivienne Zhang</t>
  </si>
  <si>
    <t>vtam7</t>
  </si>
  <si>
    <t>Kabir, Sakib</t>
  </si>
  <si>
    <t>skabir35</t>
  </si>
  <si>
    <t>Dai, Weiqi</t>
  </si>
  <si>
    <t>wdai79</t>
  </si>
  <si>
    <t>Trost, Ezra Ephraim</t>
  </si>
  <si>
    <t>etrost3</t>
  </si>
  <si>
    <t>Patel, Kush Mahesh</t>
  </si>
  <si>
    <t>kpatel820</t>
  </si>
  <si>
    <t>Kwon, William</t>
  </si>
  <si>
    <t>wkwon36</t>
  </si>
  <si>
    <t>Singh, Eashan G</t>
  </si>
  <si>
    <t>esingh33</t>
  </si>
  <si>
    <t>Nikseresht, Ali</t>
  </si>
  <si>
    <t>anikseresht3</t>
  </si>
  <si>
    <t>Daniels, Sean</t>
  </si>
  <si>
    <t>sdaniels35</t>
  </si>
  <si>
    <t>Walelign, Michael Yohannes</t>
  </si>
  <si>
    <t>mwalelign3</t>
  </si>
  <si>
    <t>Hidalgo, Marc Francis Villarojo</t>
  </si>
  <si>
    <t>mhidalgo9</t>
  </si>
  <si>
    <t>Khan, Aryaan</t>
  </si>
  <si>
    <t>akhan669</t>
  </si>
  <si>
    <t>Howell, Emily Therese Lockyear</t>
  </si>
  <si>
    <t>ehowell40</t>
  </si>
  <si>
    <t>Edel, Matthew Thomas</t>
  </si>
  <si>
    <t>medel3</t>
  </si>
  <si>
    <t>Jain, Deepsha</t>
  </si>
  <si>
    <t>djain74</t>
  </si>
  <si>
    <t>Wang, Yuan</t>
  </si>
  <si>
    <t>ywang4231</t>
  </si>
  <si>
    <t>Cosentino, Tyler Robert</t>
  </si>
  <si>
    <t>tcosentino3</t>
  </si>
  <si>
    <t>Kim, Insu</t>
  </si>
  <si>
    <t>ikim318</t>
  </si>
  <si>
    <t>Ercevik, Furkan</t>
  </si>
  <si>
    <t>fercevik3</t>
  </si>
  <si>
    <t>Chen, Kaining</t>
  </si>
  <si>
    <t>kchen710</t>
  </si>
  <si>
    <t>Xiao, Rui</t>
  </si>
  <si>
    <t>rxiao65</t>
  </si>
  <si>
    <t>Alkhalil, Laith Mohannad Ali</t>
  </si>
  <si>
    <t>lalkhalil3</t>
  </si>
  <si>
    <t>Shabou, Amer</t>
  </si>
  <si>
    <t>ashabou3</t>
  </si>
  <si>
    <t>Kingsley, Roberto Tomas</t>
  </si>
  <si>
    <t>rkingsley6</t>
  </si>
  <si>
    <t>Wang, Haoyun</t>
  </si>
  <si>
    <t>hwang3077</t>
  </si>
  <si>
    <t>Keefe, Kayleigh Emma</t>
  </si>
  <si>
    <t>kkeefe7</t>
  </si>
  <si>
    <t>Taylor, Jordan</t>
  </si>
  <si>
    <t>jtaylor471</t>
  </si>
  <si>
    <t>Liu, Eric</t>
  </si>
  <si>
    <t>eliu353</t>
  </si>
  <si>
    <t>Sirigiri, Ritesh</t>
  </si>
  <si>
    <t>rsirigiri6</t>
  </si>
  <si>
    <t>Subramanian, Murali krishnan</t>
  </si>
  <si>
    <t>msubramanian35</t>
  </si>
  <si>
    <t>Areti, Chiranjeevi Lakshmi SathyaMani</t>
  </si>
  <si>
    <t>careti3</t>
  </si>
  <si>
    <t>Nair, Aditya</t>
  </si>
  <si>
    <t>anair94</t>
  </si>
  <si>
    <t>Monajemi, Avash Pasha</t>
  </si>
  <si>
    <t>amonajemi3</t>
  </si>
  <si>
    <t>McClain, Michael Steven</t>
  </si>
  <si>
    <t>mmcclain35</t>
  </si>
  <si>
    <t>Meserve, Matthew Jeffrey</t>
  </si>
  <si>
    <t>mmeserve3</t>
  </si>
  <si>
    <t>Behrend, Philip</t>
  </si>
  <si>
    <t>pbehrend3</t>
  </si>
  <si>
    <t>Rai, Arjot Singh</t>
  </si>
  <si>
    <t>arai304</t>
  </si>
  <si>
    <t>Subbaiya Gounder Ponnusamy, Karthick Prabu</t>
  </si>
  <si>
    <t>kponnusamy6</t>
  </si>
  <si>
    <t>Sharma, Twinkle</t>
  </si>
  <si>
    <t>tsharma85</t>
  </si>
  <si>
    <t>Singhal, Sanskriti</t>
  </si>
  <si>
    <t>ssinghal82</t>
  </si>
  <si>
    <t>Qureshi, Hammad</t>
  </si>
  <si>
    <t>hqureshi38</t>
  </si>
  <si>
    <t>Chen, Ning</t>
  </si>
  <si>
    <t>nchen324</t>
  </si>
  <si>
    <t>Lee, Jason Wei</t>
  </si>
  <si>
    <t>jlee4373</t>
  </si>
  <si>
    <t>Itepu, Jesse</t>
  </si>
  <si>
    <t>jitepu3</t>
  </si>
  <si>
    <t>Yildirim, Rukiye</t>
  </si>
  <si>
    <t>ryildirim3</t>
  </si>
  <si>
    <t>Gyer, Charles</t>
  </si>
  <si>
    <t>cgyer3</t>
  </si>
  <si>
    <t>Nguyen, John Vuong</t>
  </si>
  <si>
    <t>jnguyen461</t>
  </si>
  <si>
    <t>White, Vanessa</t>
  </si>
  <si>
    <t>vwhite36</t>
  </si>
  <si>
    <t>Mishra, Ameet K</t>
  </si>
  <si>
    <t>amishra448</t>
  </si>
  <si>
    <t>Abdelhalim, Salma Emad</t>
  </si>
  <si>
    <t>sabdelhalim3</t>
  </si>
  <si>
    <t>Hedman, Hayden Dana</t>
  </si>
  <si>
    <t>hhedman3</t>
  </si>
  <si>
    <t>Estrada, Marcos</t>
  </si>
  <si>
    <t>mestrada37</t>
  </si>
  <si>
    <t>Shah, Kush Tusharkumar</t>
  </si>
  <si>
    <t>kshah462</t>
  </si>
  <si>
    <t>Filsoof, Reza</t>
  </si>
  <si>
    <t>rfilsoof3</t>
  </si>
  <si>
    <t>Hiatt, Tyler Nathan</t>
  </si>
  <si>
    <t>thiatt3</t>
  </si>
  <si>
    <t>Lok, Matthew</t>
  </si>
  <si>
    <t>mlok3</t>
  </si>
  <si>
    <t>Wong, Cheuk Yin</t>
  </si>
  <si>
    <t>cwong326</t>
  </si>
  <si>
    <t>Leung, Christopher Gabriel</t>
  </si>
  <si>
    <t>cleung62</t>
  </si>
  <si>
    <t>Cziprusz, Gabriel</t>
  </si>
  <si>
    <t>gcziprusz3</t>
  </si>
  <si>
    <t>Mishra, Himanshu</t>
  </si>
  <si>
    <t>hmishra30</t>
  </si>
  <si>
    <t>Chen, Vincent</t>
  </si>
  <si>
    <t>vchen301</t>
  </si>
  <si>
    <t>Artacho Sierras, Lourdes Maria</t>
  </si>
  <si>
    <t>lsierras3</t>
  </si>
  <si>
    <t>Mangelsdorf, Benjamin David</t>
  </si>
  <si>
    <t>bmangelsdorf3</t>
  </si>
  <si>
    <t>Lee, Jenny</t>
  </si>
  <si>
    <t>jlee3413</t>
  </si>
  <si>
    <t>Gulati, Rahul</t>
  </si>
  <si>
    <t>rgulati41</t>
  </si>
  <si>
    <t>Ghose Chowdhury, Spandan</t>
  </si>
  <si>
    <t>schowdhury320</t>
  </si>
  <si>
    <t>Vohra, Sumbul</t>
  </si>
  <si>
    <t>svohra38</t>
  </si>
  <si>
    <t>Lubin, Ariel</t>
  </si>
  <si>
    <t>alubin6</t>
  </si>
  <si>
    <t>Shreshtha, Kriti</t>
  </si>
  <si>
    <t>kshreshtha3</t>
  </si>
  <si>
    <t>Kumar, Akash</t>
  </si>
  <si>
    <t>akumar708</t>
  </si>
  <si>
    <t>Chan, Wai Long Justin</t>
  </si>
  <si>
    <t>wchan78</t>
  </si>
  <si>
    <t>Mohammad, Abdullah</t>
  </si>
  <si>
    <t>amohammad43</t>
  </si>
  <si>
    <t>Gopalsamy, Vijay</t>
  </si>
  <si>
    <t>vgopalsamy3</t>
  </si>
  <si>
    <t>Mishra, Abhishek</t>
  </si>
  <si>
    <t>amishra442</t>
  </si>
  <si>
    <t>Hauzel, Jason Zorinsanga</t>
  </si>
  <si>
    <t>jhauzel3</t>
  </si>
  <si>
    <t>Bhayana, Dixit</t>
  </si>
  <si>
    <t>dbhayana3</t>
  </si>
  <si>
    <t>Berardi, Matthew</t>
  </si>
  <si>
    <t>mberardi6</t>
  </si>
  <si>
    <t>Xiao, Chenxi</t>
  </si>
  <si>
    <t>cxiao61</t>
  </si>
  <si>
    <t>Viswanathan Viswathana, Murugan</t>
  </si>
  <si>
    <t>mviswathana3</t>
  </si>
  <si>
    <t>Fey, Zachary Ingram</t>
  </si>
  <si>
    <t>zfey3</t>
  </si>
  <si>
    <t>Crum, Charles Henry III</t>
  </si>
  <si>
    <t>ccrum3</t>
  </si>
  <si>
    <t>Ekbote, Issac</t>
  </si>
  <si>
    <t>iekbote3</t>
  </si>
  <si>
    <t>Kuznetcova, Elena</t>
  </si>
  <si>
    <t>ekuznetcova3</t>
  </si>
  <si>
    <t>Sharma, Karna</t>
  </si>
  <si>
    <t>ksharma48</t>
  </si>
  <si>
    <t>Russo, Sarino Daniel</t>
  </si>
  <si>
    <t>srusso6</t>
  </si>
  <si>
    <t>Kogo, Mathew Kiprono</t>
  </si>
  <si>
    <t>mkogo3</t>
  </si>
  <si>
    <t>Ferragamo, Pietro</t>
  </si>
  <si>
    <t>pferragamo3</t>
  </si>
  <si>
    <t>Delouane, Mehdi</t>
  </si>
  <si>
    <t>mdelouane3</t>
  </si>
  <si>
    <t>Thompson, Austin Michael</t>
  </si>
  <si>
    <t>athompson370</t>
  </si>
  <si>
    <t>Keo, Valerie</t>
  </si>
  <si>
    <t>vkeo3</t>
  </si>
  <si>
    <t>Loeffler, Jan</t>
  </si>
  <si>
    <t>jloeffler30</t>
  </si>
  <si>
    <t>Tang, Wenke</t>
  </si>
  <si>
    <t>wtang318</t>
  </si>
  <si>
    <t>Bullard, Wilson</t>
  </si>
  <si>
    <t>wbullard3</t>
  </si>
  <si>
    <t>Liu, Rongpeng</t>
  </si>
  <si>
    <t>rliu491</t>
  </si>
  <si>
    <t>Blanco Garcia, Jaime Arturo</t>
  </si>
  <si>
    <t>jgarcia384</t>
  </si>
  <si>
    <t>Barlow, Alex K</t>
  </si>
  <si>
    <t>abarlow31</t>
  </si>
  <si>
    <t>Tarde, Aditya</t>
  </si>
  <si>
    <t>atarde3</t>
  </si>
  <si>
    <t>Grazziani, Michael</t>
  </si>
  <si>
    <t>mgrazziani3</t>
  </si>
  <si>
    <t>Park, Youngwoo</t>
  </si>
  <si>
    <t>ypark436</t>
  </si>
  <si>
    <t>Dev, Puskar</t>
  </si>
  <si>
    <t>pdev8</t>
  </si>
  <si>
    <t>Hollebrandse, Johannes Cornelis</t>
  </si>
  <si>
    <t>jhollebrandse3</t>
  </si>
  <si>
    <t>Seam, Curran Mohan</t>
  </si>
  <si>
    <t>cseam30</t>
  </si>
  <si>
    <t>Rahmani Neishabour, Matin</t>
  </si>
  <si>
    <t>mneishabour3</t>
  </si>
  <si>
    <t>Qu, Qianyi</t>
  </si>
  <si>
    <t>qqu3</t>
  </si>
  <si>
    <t>Hauser, Jake</t>
  </si>
  <si>
    <t>jhauser35</t>
  </si>
  <si>
    <t>Kalra, Pooja</t>
  </si>
  <si>
    <t>pkalra34</t>
  </si>
  <si>
    <t>Turner, Clayton A</t>
  </si>
  <si>
    <t>cturner37</t>
  </si>
  <si>
    <t>Liu, Li</t>
  </si>
  <si>
    <t>lliu499</t>
  </si>
  <si>
    <t>Nordby, Erik Russell</t>
  </si>
  <si>
    <t>enordby3</t>
  </si>
  <si>
    <t>Ho, Bradley Tyler</t>
  </si>
  <si>
    <t>bho63</t>
  </si>
  <si>
    <t>Shah, Rushabh Umesh</t>
  </si>
  <si>
    <t>rshah377</t>
  </si>
  <si>
    <t>Martin, Juan A</t>
  </si>
  <si>
    <t>jmartin362</t>
  </si>
  <si>
    <t>Dokka, Shananda Varanavi</t>
  </si>
  <si>
    <t>sdokka3</t>
  </si>
  <si>
    <t>Yang, Jason</t>
  </si>
  <si>
    <t>jyang3001</t>
  </si>
  <si>
    <t>Kulkarni, Varad Vasant</t>
  </si>
  <si>
    <t>vkulkarni39</t>
  </si>
  <si>
    <t>Herd, Gunter</t>
  </si>
  <si>
    <t>gherd3</t>
  </si>
  <si>
    <t>Ponakala, Venkata Dheeraj</t>
  </si>
  <si>
    <t>vponakala6</t>
  </si>
  <si>
    <t>Sun, Brian Tan</t>
  </si>
  <si>
    <t>tsun31</t>
  </si>
  <si>
    <t>Sanchez, Elbert</t>
  </si>
  <si>
    <t>esanchez60</t>
  </si>
  <si>
    <t>Youssfi, Houssain</t>
  </si>
  <si>
    <t>hyoussfi3</t>
  </si>
  <si>
    <t>Scheid, Michael Charles</t>
  </si>
  <si>
    <t>mscheid6</t>
  </si>
  <si>
    <t>Dan, Guangyu</t>
  </si>
  <si>
    <t>gdan3</t>
  </si>
  <si>
    <t>Sivakumar, Rohith</t>
  </si>
  <si>
    <t>rsivakumar32</t>
  </si>
  <si>
    <t>Shahzad, Haroon Muhammad</t>
  </si>
  <si>
    <t>hshahzad9</t>
  </si>
  <si>
    <t>Giannakoulias, Sam George</t>
  </si>
  <si>
    <t>sgg6</t>
  </si>
  <si>
    <t>Tran, Thi Van Trinh</t>
  </si>
  <si>
    <t>ttran493</t>
  </si>
  <si>
    <t>Li, Jingwei</t>
  </si>
  <si>
    <t>jli3293</t>
  </si>
  <si>
    <t>Zhang, Longhe</t>
  </si>
  <si>
    <t>lzhang66</t>
  </si>
  <si>
    <t>Patterson, Scott Gregory</t>
  </si>
  <si>
    <t>spatterson66</t>
  </si>
  <si>
    <t>BIswas, Prosenjit</t>
  </si>
  <si>
    <t>pbiswas35</t>
  </si>
  <si>
    <t>Hosokawa, Hajime</t>
  </si>
  <si>
    <t>hhosokawa3</t>
  </si>
  <si>
    <t>Shaik, Fayaz Hussain</t>
  </si>
  <si>
    <t>fshaik31</t>
  </si>
  <si>
    <t>Bandla, Krishna Mohan Rao</t>
  </si>
  <si>
    <t>kbandla3</t>
  </si>
  <si>
    <t>Gomez Polo, Diego Andres</t>
  </si>
  <si>
    <t>dpolo3</t>
  </si>
  <si>
    <t>Yang, Hao PhD</t>
  </si>
  <si>
    <t>hphd9</t>
  </si>
  <si>
    <t>Li, Zhao</t>
  </si>
  <si>
    <t>zli3218</t>
  </si>
  <si>
    <t>Cantor, Casey Lee</t>
  </si>
  <si>
    <t>ccantor7</t>
  </si>
  <si>
    <t>Garza, Paul Victor</t>
  </si>
  <si>
    <t>pgarza8</t>
  </si>
  <si>
    <t>Jamil, Fatima</t>
  </si>
  <si>
    <t>fjamil6</t>
  </si>
  <si>
    <t>Reyes, Ramoncito</t>
  </si>
  <si>
    <t>rreyes34</t>
  </si>
  <si>
    <t>Ma, Xuetao</t>
  </si>
  <si>
    <t>xma370</t>
  </si>
  <si>
    <t>Cheng, Kelvin</t>
  </si>
  <si>
    <t>kcheng307</t>
  </si>
  <si>
    <t>Panayil, Daniel Paul</t>
  </si>
  <si>
    <t>dpanayil3</t>
  </si>
  <si>
    <t>Pandey, Manav</t>
  </si>
  <si>
    <t>mpandey32</t>
  </si>
  <si>
    <t>Massah, Reza</t>
  </si>
  <si>
    <t>rmassah3</t>
  </si>
  <si>
    <t>Yang, Zhen</t>
  </si>
  <si>
    <t>zyang764</t>
  </si>
  <si>
    <t>Yoo, Jessica Kyungmin</t>
  </si>
  <si>
    <t>jyoo356</t>
  </si>
  <si>
    <t>Mapa, Matthew Rizal</t>
  </si>
  <si>
    <t>mmapa3</t>
  </si>
  <si>
    <t>Zhang, Zhenzhe</t>
  </si>
  <si>
    <t>zzhang3128</t>
  </si>
  <si>
    <t>Atmadja, Alvina Elizabeth</t>
  </si>
  <si>
    <t>aatmadja3</t>
  </si>
  <si>
    <t>Sharma, Swati</t>
  </si>
  <si>
    <t>ssharma95</t>
  </si>
  <si>
    <t>Hamill, Daniel John</t>
  </si>
  <si>
    <t>dhamill3</t>
  </si>
  <si>
    <t>Liu, Zhipeng</t>
  </si>
  <si>
    <t>zliu352</t>
  </si>
  <si>
    <t>Khanna, Rahul Dev</t>
  </si>
  <si>
    <t>rkhanna49</t>
  </si>
  <si>
    <t>Lee, Michael Yuchen</t>
  </si>
  <si>
    <t>yli3860</t>
  </si>
  <si>
    <t>Weeratunga, Tharindu Menushka</t>
  </si>
  <si>
    <t>tweeratunga3</t>
  </si>
  <si>
    <t>Maxfield, Mitchell Jackson</t>
  </si>
  <si>
    <t>mmaxfield3</t>
  </si>
  <si>
    <t>Avalos, Christian F</t>
  </si>
  <si>
    <t>cavalos3</t>
  </si>
  <si>
    <t>Larochelle, Joseph</t>
  </si>
  <si>
    <t>jlarochelle6</t>
  </si>
  <si>
    <t>Harris, Robert Hunter II</t>
  </si>
  <si>
    <t>gth844q</t>
  </si>
  <si>
    <t>Behrouz Ahmadian, Mehrdad</t>
  </si>
  <si>
    <t>mahmadian3</t>
  </si>
  <si>
    <t>Huffman, Ezra</t>
  </si>
  <si>
    <t>ehuffman30</t>
  </si>
  <si>
    <t>Choi, Myeongsun</t>
  </si>
  <si>
    <t>mchoi345</t>
  </si>
  <si>
    <t>Shan, Xu</t>
  </si>
  <si>
    <t>xshan33</t>
  </si>
  <si>
    <t>Ahmad, Syed Shayan</t>
  </si>
  <si>
    <t>sahmad95</t>
  </si>
  <si>
    <t>Bimal, Justin Sr.</t>
  </si>
  <si>
    <t>jbimal3</t>
  </si>
  <si>
    <t>Lin, Yu-An</t>
  </si>
  <si>
    <t>ylin804</t>
  </si>
  <si>
    <t>Dhameliya, Love</t>
  </si>
  <si>
    <t>ldhameliya3</t>
  </si>
  <si>
    <t>Patel, Akulkumar</t>
  </si>
  <si>
    <t>apatel3161</t>
  </si>
  <si>
    <t>Cayabyab, Angelina</t>
  </si>
  <si>
    <t>acayabyab3</t>
  </si>
  <si>
    <t>Chen, Crown Fu</t>
  </si>
  <si>
    <t>cchen884</t>
  </si>
  <si>
    <t>Tiwari, Pradeepkumar Amarnath</t>
  </si>
  <si>
    <t>ptiwari49</t>
  </si>
  <si>
    <t>Rajmohan, Abilasha</t>
  </si>
  <si>
    <t>arajmohan3</t>
  </si>
  <si>
    <t>Sanchez Mercedes, Luis</t>
  </si>
  <si>
    <t>lmercedes6</t>
  </si>
  <si>
    <t>Miara, Michael</t>
  </si>
  <si>
    <t>mmiara3</t>
  </si>
  <si>
    <t>Thapaliya, Prashant</t>
  </si>
  <si>
    <t>pthapaliya6</t>
  </si>
  <si>
    <t>Hussain, Taha</t>
  </si>
  <si>
    <t>thussain35</t>
  </si>
  <si>
    <t>Li, Hanxia</t>
  </si>
  <si>
    <t>hli751</t>
  </si>
  <si>
    <t>Albis Ramos, Arhian Leandro</t>
  </si>
  <si>
    <t>aramos72</t>
  </si>
  <si>
    <t>Shao, Chenjie</t>
  </si>
  <si>
    <t>cshao8</t>
  </si>
  <si>
    <t>Gowd, Dhruv Chagi</t>
  </si>
  <si>
    <t>dgowd3</t>
  </si>
  <si>
    <t>Ho, Minh D</t>
  </si>
  <si>
    <t>mho42</t>
  </si>
  <si>
    <t>Schwartz, Lindsay Renee</t>
  </si>
  <si>
    <t>lschwartz33</t>
  </si>
  <si>
    <t>Tan, Rongqiu</t>
  </si>
  <si>
    <t>rtan68</t>
  </si>
  <si>
    <t>Min, Kyoungho</t>
  </si>
  <si>
    <t>kmin67</t>
  </si>
  <si>
    <t>Baghal, Zaid</t>
  </si>
  <si>
    <t>zbaghal3</t>
  </si>
  <si>
    <t>Crosby, Murphy Holland</t>
  </si>
  <si>
    <t>mcrosby8</t>
  </si>
  <si>
    <t>Prince, Ryan Nelson</t>
  </si>
  <si>
    <t>rprince33</t>
  </si>
  <si>
    <t>Srivastava, Awanika</t>
  </si>
  <si>
    <t>asrivastava422</t>
  </si>
  <si>
    <t>Laikhter, Daniel Andrei</t>
  </si>
  <si>
    <t>dlaikhter3</t>
  </si>
  <si>
    <t>Agcaoili, Rodel</t>
  </si>
  <si>
    <t>ragcaoili3</t>
  </si>
  <si>
    <t>Tang, Yiteng</t>
  </si>
  <si>
    <t>ytang459</t>
  </si>
  <si>
    <t>Koh, Jia Xuan</t>
  </si>
  <si>
    <t>jkoh65</t>
  </si>
  <si>
    <t>Price, Benjamin Mukesh</t>
  </si>
  <si>
    <t>bprice36</t>
  </si>
  <si>
    <t>Thapa, Bijay</t>
  </si>
  <si>
    <t>bthapa30</t>
  </si>
  <si>
    <t>Dohrmann, Ruth Elizabeth</t>
  </si>
  <si>
    <t>rdohrmann3</t>
  </si>
  <si>
    <t>Prentice, Evan J</t>
  </si>
  <si>
    <t>eprentice6</t>
  </si>
  <si>
    <t>Pu, Yitao</t>
  </si>
  <si>
    <t>ypu43</t>
  </si>
  <si>
    <t>Shropshire, Nicholas Andrew</t>
  </si>
  <si>
    <t>nshropshire3</t>
  </si>
  <si>
    <t>Tayal, Aditi</t>
  </si>
  <si>
    <t>atayal8</t>
  </si>
  <si>
    <t>Teklea, David G</t>
  </si>
  <si>
    <t>dteklea3</t>
  </si>
  <si>
    <t>Akiba, Hiroshi Alexander</t>
  </si>
  <si>
    <t>hakiba3</t>
  </si>
  <si>
    <t>Jin, Ji Min</t>
  </si>
  <si>
    <t>jjin303</t>
  </si>
  <si>
    <t>Koh, Daniel</t>
  </si>
  <si>
    <t>dkoh41</t>
  </si>
  <si>
    <t>Dehbi, Amir</t>
  </si>
  <si>
    <t>adehbi3</t>
  </si>
  <si>
    <t>Gao, Ruoyuan</t>
  </si>
  <si>
    <t>rgao84</t>
  </si>
  <si>
    <t>Wahlen, Alexander Maxwell</t>
  </si>
  <si>
    <t>awahlen6</t>
  </si>
  <si>
    <t>Rao, Anirudh M</t>
  </si>
  <si>
    <t>arao438</t>
  </si>
  <si>
    <t>Zhang, Haoyuan</t>
  </si>
  <si>
    <t>hzhang3023</t>
  </si>
  <si>
    <t>Leonard, Nathaniel Anthony</t>
  </si>
  <si>
    <t>nleonard33</t>
  </si>
  <si>
    <t>Albrecht, Eric</t>
  </si>
  <si>
    <t>ealbrecht7</t>
  </si>
  <si>
    <t>Vivekanandan, Vishal</t>
  </si>
  <si>
    <t>vvivekanandan6</t>
  </si>
  <si>
    <t>Strauss, Ren</t>
  </si>
  <si>
    <t>rstrauss6</t>
  </si>
  <si>
    <t>Kaplan, Zachary Thomas</t>
  </si>
  <si>
    <t>zkaplan8</t>
  </si>
  <si>
    <t>Ojima, Yuga</t>
  </si>
  <si>
    <t>yojima3</t>
  </si>
  <si>
    <t>Martinez, Jonathan Tonatiuh</t>
  </si>
  <si>
    <t>jmartinez395</t>
  </si>
  <si>
    <t>Khade, Prateek</t>
  </si>
  <si>
    <t>pkhade6</t>
  </si>
  <si>
    <t>Bess, Nigel Eugene Emanuel</t>
  </si>
  <si>
    <t>nbess6</t>
  </si>
  <si>
    <t>Calderon, Edwin Javier</t>
  </si>
  <si>
    <t>ecalderon8</t>
  </si>
  <si>
    <t>Barseghyan, Levon</t>
  </si>
  <si>
    <t>lbarseghyan3</t>
  </si>
  <si>
    <t>Ahmed, Namil</t>
  </si>
  <si>
    <t>nahmed86</t>
  </si>
  <si>
    <t>Tan, Peikai</t>
  </si>
  <si>
    <t>ptan60</t>
  </si>
  <si>
    <t>Hoffmann, Alexander Daniel</t>
  </si>
  <si>
    <t>ahoffmann31</t>
  </si>
  <si>
    <t>Fayala, Mohamed</t>
  </si>
  <si>
    <t>mfayala3</t>
  </si>
  <si>
    <t>Getachew, Kaleb Solomon</t>
  </si>
  <si>
    <t>kgetachew3</t>
  </si>
  <si>
    <t>Mansoor, Zubia</t>
  </si>
  <si>
    <t>zmansoor7</t>
  </si>
  <si>
    <t>Mohagheghian, Erfan</t>
  </si>
  <si>
    <t>emohagheghian3</t>
  </si>
  <si>
    <t>Akiba, Satoshi Maximilian Leo</t>
  </si>
  <si>
    <t>sakiba3</t>
  </si>
  <si>
    <t>Holt, Mitchell</t>
  </si>
  <si>
    <t>mholt39</t>
  </si>
  <si>
    <t>Siddiqua, Ayesha</t>
  </si>
  <si>
    <t>asiddiqua8</t>
  </si>
  <si>
    <t>Hassan, Abdelrahman Fathy</t>
  </si>
  <si>
    <t>ahassan84</t>
  </si>
  <si>
    <t>Pandkar, Mugdhesh Kiran</t>
  </si>
  <si>
    <t>mpandkar3</t>
  </si>
  <si>
    <t>Prince, Andrew R</t>
  </si>
  <si>
    <t>aprince34</t>
  </si>
  <si>
    <t>Hamirani, Ahad Amin</t>
  </si>
  <si>
    <t>ahamirani3</t>
  </si>
  <si>
    <t>Yadav, Utkarsh</t>
  </si>
  <si>
    <t>uyadav32</t>
  </si>
  <si>
    <t>Gebrecristos, Yaphet Kidane</t>
  </si>
  <si>
    <t>ygebrecristos3</t>
  </si>
  <si>
    <t>Boon, Christopher</t>
  </si>
  <si>
    <t>cboon3</t>
  </si>
  <si>
    <t>Zhang, Yujie</t>
  </si>
  <si>
    <t>yzhang4271</t>
  </si>
  <si>
    <t>Goenka, Yashdeep</t>
  </si>
  <si>
    <t>ygoenka7</t>
  </si>
  <si>
    <t>Hart, Nathaniel Tsvi</t>
  </si>
  <si>
    <t>nhart33</t>
  </si>
  <si>
    <t>Park, Jaehong</t>
  </si>
  <si>
    <t>jpark3301</t>
  </si>
  <si>
    <t>Todd, Brandon James</t>
  </si>
  <si>
    <t>btodd31</t>
  </si>
  <si>
    <t>Karjol, Akshay</t>
  </si>
  <si>
    <t>akarjol3</t>
  </si>
  <si>
    <t>Sandys, Katherine</t>
  </si>
  <si>
    <t>ksandys3</t>
  </si>
  <si>
    <t>Sze-to, Ka Wing</t>
  </si>
  <si>
    <t>kszeto6</t>
  </si>
  <si>
    <t>Yadav, Rishi</t>
  </si>
  <si>
    <t>ryadav67</t>
  </si>
  <si>
    <t>Bari, Suhaib</t>
  </si>
  <si>
    <t>sbari8</t>
  </si>
  <si>
    <t>Chu, Katherine Chia-Yiing</t>
  </si>
  <si>
    <t>kchu48</t>
  </si>
  <si>
    <t>Bagheri, Alireza</t>
  </si>
  <si>
    <t>abagheri6</t>
  </si>
  <si>
    <t>Cui, Jing Xuan</t>
  </si>
  <si>
    <t>jcui310</t>
  </si>
  <si>
    <t>Potarlanka, Avyay</t>
  </si>
  <si>
    <t>apotarlanka3</t>
  </si>
  <si>
    <t>Uniyal, Mohit</t>
  </si>
  <si>
    <t>muniyal6</t>
  </si>
  <si>
    <t>Dhaka, Ankit</t>
  </si>
  <si>
    <t>adhaka6</t>
  </si>
  <si>
    <t>Gustafson, John Edward III</t>
  </si>
  <si>
    <t>jgustafson32</t>
  </si>
  <si>
    <t>Wang, Benjamin Chiwon</t>
  </si>
  <si>
    <t>bwang421</t>
  </si>
  <si>
    <t>Chen, Hui</t>
  </si>
  <si>
    <t>hchen825</t>
  </si>
  <si>
    <t>Flickinger, David</t>
  </si>
  <si>
    <t>dflickinger6</t>
  </si>
  <si>
    <t>Wang, Xiaohan</t>
  </si>
  <si>
    <t>xwang3185</t>
  </si>
  <si>
    <t>Deditch, Aaron Christopher</t>
  </si>
  <si>
    <t>adeditch3</t>
  </si>
  <si>
    <t>Vu, Cong Chi</t>
  </si>
  <si>
    <t>cvu31</t>
  </si>
  <si>
    <t>Kaden, Eric Justin</t>
  </si>
  <si>
    <t>ekaden3</t>
  </si>
  <si>
    <t>McGrath, Tyler</t>
  </si>
  <si>
    <t>tmcgrath9</t>
  </si>
  <si>
    <t>Akhtemov, Timur</t>
  </si>
  <si>
    <t>takhtemov3</t>
  </si>
  <si>
    <t>Cheng, Tuoyuan</t>
  </si>
  <si>
    <t>tcheng95</t>
  </si>
  <si>
    <t>Manandhar, Shiva</t>
  </si>
  <si>
    <t>smanandhar7</t>
  </si>
  <si>
    <t>Amirault, Douglas Richard</t>
  </si>
  <si>
    <t>damirault6</t>
  </si>
  <si>
    <t>Goddu, Sneha</t>
  </si>
  <si>
    <t>sgoddu6</t>
  </si>
  <si>
    <t>Zhou, Catherine</t>
  </si>
  <si>
    <t>zzhou647</t>
  </si>
  <si>
    <t>Childers, Kevin</t>
  </si>
  <si>
    <t>kchilders8</t>
  </si>
  <si>
    <t>Senaweera, Malith</t>
  </si>
  <si>
    <t>msenaweera3</t>
  </si>
  <si>
    <t>Singh, Satyam Kumar</t>
  </si>
  <si>
    <t>ssingh934</t>
  </si>
  <si>
    <t>Datta, Sandeepan</t>
  </si>
  <si>
    <t>sdatta44</t>
  </si>
  <si>
    <t>Jaison, Jeyoos</t>
  </si>
  <si>
    <t>jjaison6</t>
  </si>
  <si>
    <t>Scheele, Alec Benjamin</t>
  </si>
  <si>
    <t>ascheele3</t>
  </si>
  <si>
    <t>Hicks, Zachary Tyler</t>
  </si>
  <si>
    <t>zhicks8</t>
  </si>
  <si>
    <t>Chandrashekaran Nair, Bibin</t>
  </si>
  <si>
    <t>bnair32</t>
  </si>
  <si>
    <t>Yau, Michelle Yi-An</t>
  </si>
  <si>
    <t>myau30</t>
  </si>
  <si>
    <t>Xiang, Wenwei</t>
  </si>
  <si>
    <t>wxiang36</t>
  </si>
  <si>
    <t>Rizvi, Zehra</t>
  </si>
  <si>
    <t>zrizvi6</t>
  </si>
  <si>
    <t>Wang, Yixiao</t>
  </si>
  <si>
    <t>ywang4470</t>
  </si>
  <si>
    <t>Ghotbi, Abdoulreza</t>
  </si>
  <si>
    <t>aghotbi3</t>
  </si>
  <si>
    <t>Chen, Qijue</t>
  </si>
  <si>
    <t>qchen374</t>
  </si>
  <si>
    <t>Chua, Jing Jie</t>
  </si>
  <si>
    <t>jchua48</t>
  </si>
  <si>
    <t>Kusakin, Andrei</t>
  </si>
  <si>
    <t>akusakin3</t>
  </si>
  <si>
    <t>Sheikhi Garjan, Yousef</t>
  </si>
  <si>
    <t>ygarjan3</t>
  </si>
  <si>
    <t>Powell, Stephan</t>
  </si>
  <si>
    <t>spowell78</t>
  </si>
  <si>
    <t>Wang, Jeff L</t>
  </si>
  <si>
    <t>jwang3605</t>
  </si>
  <si>
    <t>Watts, Robert J II</t>
  </si>
  <si>
    <t>rwatts40</t>
  </si>
  <si>
    <t>Hole, Anjali</t>
  </si>
  <si>
    <t>ahole3</t>
  </si>
  <si>
    <t>Nandi, Gitanjali</t>
  </si>
  <si>
    <t>gnandi6</t>
  </si>
  <si>
    <t>Eells, Raymond</t>
  </si>
  <si>
    <t>reells6</t>
  </si>
  <si>
    <t>Aggarwal, Ashray</t>
  </si>
  <si>
    <t>aaggarwal362</t>
  </si>
  <si>
    <t>Lukyanenko, Nikita</t>
  </si>
  <si>
    <t>nlukyanenko3</t>
  </si>
  <si>
    <t>Webber, Kolton</t>
  </si>
  <si>
    <t>kwebber7</t>
  </si>
  <si>
    <t>Pham, Minh Duc</t>
  </si>
  <si>
    <t>mpham80</t>
  </si>
  <si>
    <t>Nair, Pranav Jayasankar</t>
  </si>
  <si>
    <t>pnair46</t>
  </si>
  <si>
    <t>Zheng, Jason</t>
  </si>
  <si>
    <t>jzheng429</t>
  </si>
  <si>
    <t>Shi, Chen</t>
  </si>
  <si>
    <t>cshi307</t>
  </si>
  <si>
    <t>Alabssie, Elias</t>
  </si>
  <si>
    <t>ealabssie3</t>
  </si>
  <si>
    <t>Phan, Jacob</t>
  </si>
  <si>
    <t>jphan45</t>
  </si>
  <si>
    <t>Kerr, Ryan Whitney</t>
  </si>
  <si>
    <t>rkerr34</t>
  </si>
  <si>
    <t>Zemzem, Hajar</t>
  </si>
  <si>
    <t>hzemzem3</t>
  </si>
  <si>
    <t>Wang, Qian</t>
  </si>
  <si>
    <t>qwang638</t>
  </si>
  <si>
    <t>Garg, Ravi</t>
  </si>
  <si>
    <t>rgarg90</t>
  </si>
  <si>
    <t>Opara, Chidozie</t>
  </si>
  <si>
    <t>copara8</t>
  </si>
  <si>
    <t>Chazen, Jacob Lee</t>
  </si>
  <si>
    <t>jchazen3</t>
  </si>
  <si>
    <t>Wong, Jesmer</t>
  </si>
  <si>
    <t>jwong304</t>
  </si>
  <si>
    <t>Le, Quang Duy</t>
  </si>
  <si>
    <t>qduy3</t>
  </si>
  <si>
    <t>Hassan, Farhan</t>
  </si>
  <si>
    <t>fhassan36</t>
  </si>
  <si>
    <t>Kim, Minjoo</t>
  </si>
  <si>
    <t>mkim908</t>
  </si>
  <si>
    <t>Dickerson, Preston</t>
  </si>
  <si>
    <t>cdickerson9</t>
  </si>
  <si>
    <t>Chao, Jonathan</t>
  </si>
  <si>
    <t>jchao47</t>
  </si>
  <si>
    <t>Austin, Quinton Thomas</t>
  </si>
  <si>
    <t>qaustin3</t>
  </si>
  <si>
    <t>Sheriff, William Jerome</t>
  </si>
  <si>
    <t>wsheriff3</t>
  </si>
  <si>
    <t>Zhang, Yu</t>
  </si>
  <si>
    <t>yzhang667</t>
  </si>
  <si>
    <t>Wu, Qikun</t>
  </si>
  <si>
    <t>qwu74</t>
  </si>
  <si>
    <t>Chen, Shuang</t>
  </si>
  <si>
    <t>schen3097</t>
  </si>
  <si>
    <t>Hsiao, En-Ting</t>
  </si>
  <si>
    <t>ehsiao8</t>
  </si>
  <si>
    <t>Zhu, Rui</t>
  </si>
  <si>
    <t>rzhu312</t>
  </si>
  <si>
    <t>Zhuang, Renfei</t>
  </si>
  <si>
    <t>rzhuang7</t>
  </si>
  <si>
    <t>Cochran, Michael</t>
  </si>
  <si>
    <t>mcochran42</t>
  </si>
  <si>
    <t>Gray, Helena A</t>
  </si>
  <si>
    <t>hgray38</t>
  </si>
  <si>
    <t>Chambers, Ceylene</t>
  </si>
  <si>
    <t>cchambers49</t>
  </si>
  <si>
    <t>Joyner, William Kenneth</t>
  </si>
  <si>
    <t>wjoyner8</t>
  </si>
  <si>
    <t>Xu, Cheng Cheng</t>
  </si>
  <si>
    <t>cxu419</t>
  </si>
  <si>
    <t>Yoo, Jimin</t>
  </si>
  <si>
    <t>jyoo345</t>
  </si>
  <si>
    <t>Balasubramanian, Sreeratcha</t>
  </si>
  <si>
    <t>sbalasub70</t>
  </si>
  <si>
    <t>Klotz, Justin Jerome</t>
  </si>
  <si>
    <t>jklotz9</t>
  </si>
  <si>
    <t>McKinnon, Christian Akira</t>
  </si>
  <si>
    <t>cmckinnon9</t>
  </si>
  <si>
    <t>Whittle, Anderson L</t>
  </si>
  <si>
    <t>awhittle6</t>
  </si>
  <si>
    <t>Anderson, William R</t>
  </si>
  <si>
    <t>wanderson80</t>
  </si>
  <si>
    <t>Khant, Paing Hein</t>
  </si>
  <si>
    <t>pkhant3</t>
  </si>
  <si>
    <t>Aggarwal, Rahul</t>
  </si>
  <si>
    <t>raggarwal61</t>
  </si>
  <si>
    <t>Xiong, Seng Pao</t>
  </si>
  <si>
    <t>sxiong6</t>
  </si>
  <si>
    <t>Yadav, Prakhar</t>
  </si>
  <si>
    <t>pyadav67</t>
  </si>
  <si>
    <t>Quah, Wai Kuan</t>
  </si>
  <si>
    <t>wquah3</t>
  </si>
  <si>
    <t>Zhang, Letao</t>
  </si>
  <si>
    <t>lzhang35</t>
  </si>
  <si>
    <t>Stelmach, Andrew Bohdan</t>
  </si>
  <si>
    <t>astelmach3</t>
  </si>
  <si>
    <t>Yin, Xuehui</t>
  </si>
  <si>
    <t>xyin82</t>
  </si>
  <si>
    <t>Sangree, Haden Cole</t>
  </si>
  <si>
    <t>hsangree3</t>
  </si>
  <si>
    <t>Magdaleno, Diego Maximiliano</t>
  </si>
  <si>
    <t>dmagdaleno3</t>
  </si>
  <si>
    <t>Martinez, Christopher</t>
  </si>
  <si>
    <t>cmartinez92</t>
  </si>
  <si>
    <t>Luu, Anthony Kai</t>
  </si>
  <si>
    <t>aluu34</t>
  </si>
  <si>
    <t>Woolley, Philip George Martin</t>
  </si>
  <si>
    <t>pwoolley3</t>
  </si>
  <si>
    <t>Yang, Yixin</t>
  </si>
  <si>
    <t>yyang3192</t>
  </si>
  <si>
    <t>Roth, Geoffrey Mark</t>
  </si>
  <si>
    <t>groth32</t>
  </si>
  <si>
    <t>Osmita, Juana Ahsan</t>
  </si>
  <si>
    <t>josmita3</t>
  </si>
  <si>
    <t>Ton, Bao That Thien</t>
  </si>
  <si>
    <t>bton6</t>
  </si>
  <si>
    <t>Bhatia, Mihir Krishnakumar</t>
  </si>
  <si>
    <t>mbhatia34</t>
  </si>
  <si>
    <t>Li, Xiaoxiao</t>
  </si>
  <si>
    <t>xli3080</t>
  </si>
  <si>
    <t>Sangani, Varun Jayesh</t>
  </si>
  <si>
    <t>vsangani6</t>
  </si>
  <si>
    <t>Creech, Hannah Ruth</t>
  </si>
  <si>
    <t>hcreech3</t>
  </si>
  <si>
    <t>Fang, Cuixia</t>
  </si>
  <si>
    <t>cfang76</t>
  </si>
  <si>
    <t>Saadat Dehghan, Atilla</t>
  </si>
  <si>
    <t>adehghan7</t>
  </si>
  <si>
    <t>Chang, Jiyoung</t>
  </si>
  <si>
    <t>jchang431</t>
  </si>
  <si>
    <t>Xia, Linqiao</t>
  </si>
  <si>
    <t>lxia46</t>
  </si>
  <si>
    <t>Liu, Qiyao</t>
  </si>
  <si>
    <t>qliu474</t>
  </si>
  <si>
    <t>Hassan, Haziq</t>
  </si>
  <si>
    <t>hhassan41</t>
  </si>
  <si>
    <t>Weber, Sean Kenneth</t>
  </si>
  <si>
    <t>sweber43</t>
  </si>
  <si>
    <t>Sujeebun, Chhavi Deeksha</t>
  </si>
  <si>
    <t>csujeebun3</t>
  </si>
  <si>
    <t>Leal Diaz, Sonia</t>
  </si>
  <si>
    <t>sdiaz48</t>
  </si>
  <si>
    <t>Save, Mrinal</t>
  </si>
  <si>
    <t>msave6</t>
  </si>
  <si>
    <t>Mallemadugula, Divya</t>
  </si>
  <si>
    <t>dmallema3</t>
  </si>
  <si>
    <t>Warner, Elliot Charles</t>
  </si>
  <si>
    <t>ewarner7</t>
  </si>
  <si>
    <t>Gallego Cuervo, Ivan</t>
  </si>
  <si>
    <t>icuervo6</t>
  </si>
  <si>
    <t>Kathirvel Kokilaveni, Aryaa</t>
  </si>
  <si>
    <t>akokilaveni3</t>
  </si>
  <si>
    <t>Pham, Don Tran</t>
  </si>
  <si>
    <t>dpham92</t>
  </si>
  <si>
    <t>Ratsko, Timofej</t>
  </si>
  <si>
    <t>tratsko3</t>
  </si>
  <si>
    <t>Zhou, Zhipeng</t>
  </si>
  <si>
    <t>zzhou656</t>
  </si>
  <si>
    <t>McDonald, Dax Lee</t>
  </si>
  <si>
    <t>dmcdonald60</t>
  </si>
  <si>
    <t>Yang, Jun</t>
  </si>
  <si>
    <t>jyang944</t>
  </si>
  <si>
    <t>Saini, Ishita</t>
  </si>
  <si>
    <t>isaini9</t>
  </si>
  <si>
    <t>Potok, Gideon Raphael</t>
  </si>
  <si>
    <t>gpotok3</t>
  </si>
  <si>
    <t>Zhang, Jiaming</t>
  </si>
  <si>
    <t>jzhang892</t>
  </si>
  <si>
    <t>Protzman, Brian Joseph</t>
  </si>
  <si>
    <t>bprotzman6</t>
  </si>
  <si>
    <t>Li, Aaron</t>
  </si>
  <si>
    <t>ali697</t>
  </si>
  <si>
    <t>Zhu, Jiajian</t>
  </si>
  <si>
    <t>jzhu654</t>
  </si>
  <si>
    <t>Boziuk, Thomas Robert</t>
  </si>
  <si>
    <t>tboziuk3</t>
  </si>
  <si>
    <t>Wakabayashi, Ryan</t>
  </si>
  <si>
    <t>rwakabayashi3</t>
  </si>
  <si>
    <t>Mohan, Gaurav Anand</t>
  </si>
  <si>
    <t>gmohan31</t>
  </si>
  <si>
    <t>Bari, Sohaib Bin Abdul</t>
  </si>
  <si>
    <t>sbari9</t>
  </si>
  <si>
    <t>Ohtani, Kento</t>
  </si>
  <si>
    <t>kohtani3</t>
  </si>
  <si>
    <t>Gomez, Jason</t>
  </si>
  <si>
    <t>jgomez313</t>
  </si>
  <si>
    <t>Condie, Philip Mitchell</t>
  </si>
  <si>
    <t>pcondie6</t>
  </si>
  <si>
    <t>Bolatimi, Oluwademilade Paul</t>
  </si>
  <si>
    <t>obolatimi3</t>
  </si>
  <si>
    <t>Godwin, Catherine</t>
  </si>
  <si>
    <t>cgodwin33</t>
  </si>
  <si>
    <t>Hofstetter, Matthew</t>
  </si>
  <si>
    <t>mhofstetter3</t>
  </si>
  <si>
    <t>Thorburn, Kenneth Duffield</t>
  </si>
  <si>
    <t>kthorburn6</t>
  </si>
  <si>
    <t>Patel, Tirth Sanjaykumar</t>
  </si>
  <si>
    <t>tpatel377</t>
  </si>
  <si>
    <t>Casas, Alan Rainer</t>
  </si>
  <si>
    <t>acasas7</t>
  </si>
  <si>
    <t>Kankipati, Srinilai</t>
  </si>
  <si>
    <t>skankipati6</t>
  </si>
  <si>
    <t>Sharma, Piyush</t>
  </si>
  <si>
    <t>psharma398</t>
  </si>
  <si>
    <t>Morrison, Elizabeth Jessica</t>
  </si>
  <si>
    <t>emorrison32</t>
  </si>
  <si>
    <t>Lai, Clement Ching-Yan</t>
  </si>
  <si>
    <t>clai74</t>
  </si>
  <si>
    <t>Duong, Kenneth</t>
  </si>
  <si>
    <t>kduong49</t>
  </si>
  <si>
    <t>Cui, Lingyan</t>
  </si>
  <si>
    <t>lcui73</t>
  </si>
  <si>
    <t>Santos, Luis Javier</t>
  </si>
  <si>
    <t>lsantos40</t>
  </si>
  <si>
    <t>Jiang, Feng</t>
  </si>
  <si>
    <t>fjiang65</t>
  </si>
  <si>
    <t>Jairath, Atharv</t>
  </si>
  <si>
    <t>ajairath8</t>
  </si>
  <si>
    <t>Liu, Yongjia</t>
  </si>
  <si>
    <t>yliu3894</t>
  </si>
  <si>
    <t>Rai, Astha</t>
  </si>
  <si>
    <t>arai303</t>
  </si>
  <si>
    <t>Dey, Sumit</t>
  </si>
  <si>
    <t>sdey92</t>
  </si>
  <si>
    <t>Loftin, William Joseph</t>
  </si>
  <si>
    <t>wloftin6</t>
  </si>
  <si>
    <t>Yao, Kiana Manahan Allen</t>
  </si>
  <si>
    <t>kyao49</t>
  </si>
  <si>
    <t>Inocencio, Phillippe Adriane</t>
  </si>
  <si>
    <t>pinocencio3</t>
  </si>
  <si>
    <t>Putnam, Dustin Blake</t>
  </si>
  <si>
    <t>dputnam9</t>
  </si>
  <si>
    <t>Gula, Walter Blake</t>
  </si>
  <si>
    <t>wgula3</t>
  </si>
  <si>
    <t>Ercikti, Kemal Emre</t>
  </si>
  <si>
    <t>kercikti3</t>
  </si>
  <si>
    <t>Yashvardhan, Utkarsh</t>
  </si>
  <si>
    <t>uyashvardhan3</t>
  </si>
  <si>
    <t>Kareeparampil, Tony Thomas</t>
  </si>
  <si>
    <t>ttk3</t>
  </si>
  <si>
    <t>Lavelle, Joseph Michael Kirton</t>
  </si>
  <si>
    <t>jlavelle8</t>
  </si>
  <si>
    <t>Arandia Vega, Sharon Kelly</t>
  </si>
  <si>
    <t>svega37</t>
  </si>
  <si>
    <t>Rafi, Umar</t>
  </si>
  <si>
    <t>urafi3</t>
  </si>
  <si>
    <t>Kang, Byeongjin</t>
  </si>
  <si>
    <t>bkang87</t>
  </si>
  <si>
    <t>Kagi, Sammed Shantinath</t>
  </si>
  <si>
    <t>skagi3</t>
  </si>
  <si>
    <t>Conrad, Matthew Robert</t>
  </si>
  <si>
    <t>mconrad35</t>
  </si>
  <si>
    <t>Hariharan, Ajay Anand</t>
  </si>
  <si>
    <t>ahariharan33</t>
  </si>
  <si>
    <t>Naik, Ranjita J</t>
  </si>
  <si>
    <t>rnaik36</t>
  </si>
  <si>
    <t>Nifadkar, Chaitanya Sushil</t>
  </si>
  <si>
    <t>cnifadkar3</t>
  </si>
  <si>
    <t>Pirouz, Amirabbas</t>
  </si>
  <si>
    <t>apirouz3</t>
  </si>
  <si>
    <t>Sharma, Yash H</t>
  </si>
  <si>
    <t>ysharma78</t>
  </si>
  <si>
    <t>Bera, Diya</t>
  </si>
  <si>
    <t>dbera3</t>
  </si>
  <si>
    <t>Achour, Ali</t>
  </si>
  <si>
    <t>aachour3</t>
  </si>
  <si>
    <t>Mazzarelli, Corrado Ruperto</t>
  </si>
  <si>
    <t>cmazzarelli3</t>
  </si>
  <si>
    <t>Nguyen, Henry Gia</t>
  </si>
  <si>
    <t>hnguyen673</t>
  </si>
  <si>
    <t>Bangalore Chandrashekar, Sreeganeshji</t>
  </si>
  <si>
    <t>sbc8</t>
  </si>
  <si>
    <t>Tran, Christopher</t>
  </si>
  <si>
    <t>ctran310</t>
  </si>
  <si>
    <t>Kogan, Guy</t>
  </si>
  <si>
    <t>gkogan7</t>
  </si>
  <si>
    <t>Chang, Jin Xian Daniel</t>
  </si>
  <si>
    <t>jchang428</t>
  </si>
  <si>
    <t>Asumadu, Augustine</t>
  </si>
  <si>
    <t>aasumadu3</t>
  </si>
  <si>
    <t>Fares, Islam Mohamad</t>
  </si>
  <si>
    <t>ifares3</t>
  </si>
  <si>
    <t>Barajas, Adrian</t>
  </si>
  <si>
    <t>abarajas7</t>
  </si>
  <si>
    <t>Dwitami, Inggriany</t>
  </si>
  <si>
    <t>idwitami3</t>
  </si>
  <si>
    <t>Tam, Stanley Ck</t>
  </si>
  <si>
    <t>stam32</t>
  </si>
  <si>
    <t>Ogunshola, Abolaji</t>
  </si>
  <si>
    <t>aogunshola3</t>
  </si>
  <si>
    <t>Soo, Wai Dzing Enson</t>
  </si>
  <si>
    <t>wsoo3</t>
  </si>
  <si>
    <t>Anco, Darren Po-Ying</t>
  </si>
  <si>
    <t>danco3</t>
  </si>
  <si>
    <t>Ganesh, Varun</t>
  </si>
  <si>
    <t>vganesh33</t>
  </si>
  <si>
    <t>Yang, Yanyang</t>
  </si>
  <si>
    <t>yyang3193</t>
  </si>
  <si>
    <t>Klier, Alexander Daniel</t>
  </si>
  <si>
    <t>aklier6</t>
  </si>
  <si>
    <t>Suarez Alarcon, Jorge Agustin</t>
  </si>
  <si>
    <t>jalarcon7</t>
  </si>
  <si>
    <t>Chandrasekaran, Karthik</t>
  </si>
  <si>
    <t>kchandra34</t>
  </si>
  <si>
    <t>Mattison, Quinn Jeremy</t>
  </si>
  <si>
    <t>qmattison3</t>
  </si>
  <si>
    <t>Krishnan, Padmini</t>
  </si>
  <si>
    <t>pkrishnan47</t>
  </si>
  <si>
    <t>Rice, Alex Joseph</t>
  </si>
  <si>
    <t>arice49</t>
  </si>
  <si>
    <t>Jorgensen, Shelby Paris</t>
  </si>
  <si>
    <t>sjorgensen7</t>
  </si>
  <si>
    <t>Mishra, Mayank</t>
  </si>
  <si>
    <t>mmishra71</t>
  </si>
  <si>
    <t>Gao, Tuo</t>
  </si>
  <si>
    <t>tgao79</t>
  </si>
  <si>
    <t>Peng, Zhixiang</t>
  </si>
  <si>
    <t>zpeng99</t>
  </si>
  <si>
    <t>Aleshinloye, Mohammed Ahmed Damilola</t>
  </si>
  <si>
    <t>maleshinloye3</t>
  </si>
  <si>
    <t>Kapoor, Prateek</t>
  </si>
  <si>
    <t>pkapoor40</t>
  </si>
  <si>
    <t>Zhou, Jacqueline Wenya</t>
  </si>
  <si>
    <t>jzhou674</t>
  </si>
  <si>
    <t>Coto, Amanda Maria</t>
  </si>
  <si>
    <t>acoto7</t>
  </si>
  <si>
    <t>Beslay, Guillaume</t>
  </si>
  <si>
    <t>gbeslay3</t>
  </si>
  <si>
    <t>Mistry, Siyona</t>
  </si>
  <si>
    <t>smistry48</t>
  </si>
  <si>
    <t>Angst, Jacob</t>
  </si>
  <si>
    <t>jangst6</t>
  </si>
  <si>
    <t>Alonso sanchez, Daniela</t>
  </si>
  <si>
    <t>dsanchez76</t>
  </si>
  <si>
    <t>Brown, Matthew Collin</t>
  </si>
  <si>
    <t>mbrown473</t>
  </si>
  <si>
    <t>Keel, Gregory</t>
  </si>
  <si>
    <t>gkeel3</t>
  </si>
  <si>
    <t>Petrovski, George</t>
  </si>
  <si>
    <t>gpetrovski3</t>
  </si>
  <si>
    <t>Sancheti, Sahil</t>
  </si>
  <si>
    <t>ssancheti3</t>
  </si>
  <si>
    <t>Basnet, Kabir Dhoj</t>
  </si>
  <si>
    <t>kbasnet6</t>
  </si>
  <si>
    <t>Kurella, Akhila Reddy</t>
  </si>
  <si>
    <t>akurella3</t>
  </si>
  <si>
    <t>Bundy, Nicholas M</t>
  </si>
  <si>
    <t>nbundy3</t>
  </si>
  <si>
    <t>Hawley, Christian Ray</t>
  </si>
  <si>
    <t>chawley35</t>
  </si>
  <si>
    <t>Tiwari, Ayush</t>
  </si>
  <si>
    <t>atiwari320</t>
  </si>
  <si>
    <t>Namburi, Tejaswi</t>
  </si>
  <si>
    <t>tnamburi3</t>
  </si>
  <si>
    <t>Seo, HyunDuk</t>
  </si>
  <si>
    <t>hseo72</t>
  </si>
  <si>
    <t>Xie, Xingyao</t>
  </si>
  <si>
    <t>xxie326</t>
  </si>
  <si>
    <t>Ellsworth, Taylor Jake</t>
  </si>
  <si>
    <t>tellsworth3</t>
  </si>
  <si>
    <t>Patel, Nirmal Pradipkumar</t>
  </si>
  <si>
    <t>npatel668</t>
  </si>
  <si>
    <t>Ye, Xuesong</t>
  </si>
  <si>
    <t>xye91</t>
  </si>
  <si>
    <t>Hynes, Christopher Scott</t>
  </si>
  <si>
    <t>chynes3</t>
  </si>
  <si>
    <t>Ojha, Distanta</t>
  </si>
  <si>
    <t>dojha8</t>
  </si>
  <si>
    <t>Lim, Evelyn</t>
  </si>
  <si>
    <t>slim374</t>
  </si>
  <si>
    <t>Rhee, Even</t>
  </si>
  <si>
    <t>erhee9</t>
  </si>
  <si>
    <t>Kavosi, Jamshid</t>
  </si>
  <si>
    <t>jkavosi3</t>
  </si>
  <si>
    <t>Ambros Pereira, Gui</t>
  </si>
  <si>
    <t>gpereira33</t>
  </si>
  <si>
    <t>Jackman, Philip James</t>
  </si>
  <si>
    <t>pjackman3</t>
  </si>
  <si>
    <t>Hosseinzadeh Maleki, Pegah</t>
  </si>
  <si>
    <t>pmaleki3</t>
  </si>
  <si>
    <t>El Mrabet, Aimane</t>
  </si>
  <si>
    <t>amrabet3</t>
  </si>
  <si>
    <t>Rife, Andrew Hansford</t>
  </si>
  <si>
    <t>arife7</t>
  </si>
  <si>
    <t>Alvarenga Munoz, Axel Rolando</t>
  </si>
  <si>
    <t>amunoz42</t>
  </si>
  <si>
    <t>Mittal, Arnav</t>
  </si>
  <si>
    <t>amittal351</t>
  </si>
  <si>
    <t>Abraham, Roshen</t>
  </si>
  <si>
    <t>rabraham45</t>
  </si>
  <si>
    <t>Grover, Purushottam</t>
  </si>
  <si>
    <t>pgrover35</t>
  </si>
  <si>
    <t>Smedley, Connor Michael</t>
  </si>
  <si>
    <t>csmedley3</t>
  </si>
  <si>
    <t>Kanojiya, Kavita Ashokkumar</t>
  </si>
  <si>
    <t>kkanojiya3</t>
  </si>
  <si>
    <t>Yi, Fangxu</t>
  </si>
  <si>
    <t>fyi33</t>
  </si>
  <si>
    <t>Lee, Daeho</t>
  </si>
  <si>
    <t>dlee3059</t>
  </si>
  <si>
    <t>Ju, Duo</t>
  </si>
  <si>
    <t>dju30</t>
  </si>
  <si>
    <t>Ali, Anas</t>
  </si>
  <si>
    <t>aali364</t>
  </si>
  <si>
    <t>Truong, Thao M</t>
  </si>
  <si>
    <t>ttruong42</t>
  </si>
  <si>
    <t>Sahu, Vaibhav</t>
  </si>
  <si>
    <t>vsahu31</t>
  </si>
  <si>
    <t>Grover, Tanish</t>
  </si>
  <si>
    <t>tgrover9</t>
  </si>
  <si>
    <t>Airey, Hunter Matthew</t>
  </si>
  <si>
    <t>hairey3</t>
  </si>
  <si>
    <t>Li, Ruixue</t>
  </si>
  <si>
    <t>rli309</t>
  </si>
  <si>
    <t>Parmar, Avish Vipulkumar</t>
  </si>
  <si>
    <t>aparmar43</t>
  </si>
  <si>
    <t>Elsaedi, Ayman Mahmoud</t>
  </si>
  <si>
    <t>aelsaedi3</t>
  </si>
  <si>
    <t>Periut, Matthew Sebastian</t>
  </si>
  <si>
    <t>mperiut3</t>
  </si>
  <si>
    <t>Peluso, Michael Francesco</t>
  </si>
  <si>
    <t>mpeluso3</t>
  </si>
  <si>
    <t>He, Jiaying</t>
  </si>
  <si>
    <t>jhe394</t>
  </si>
  <si>
    <t>Chen, Junhui</t>
  </si>
  <si>
    <t>jchen3479</t>
  </si>
  <si>
    <t>Chen, Min Liang</t>
  </si>
  <si>
    <t>mchen696</t>
  </si>
  <si>
    <t>Li, Jingwen</t>
  </si>
  <si>
    <t>jli3608</t>
  </si>
  <si>
    <t>Lyubomirov, Alexander</t>
  </si>
  <si>
    <t>alyubomirov3</t>
  </si>
  <si>
    <t>Gopavajhala, Gayatri</t>
  </si>
  <si>
    <t>ggopavajhala3</t>
  </si>
  <si>
    <t>Li, Yunqi</t>
  </si>
  <si>
    <t>yli3880</t>
  </si>
  <si>
    <t>Reiner, Meredith Nicol</t>
  </si>
  <si>
    <t>mreiner3</t>
  </si>
  <si>
    <t>Zhou, Qianyu</t>
  </si>
  <si>
    <t>qzhou355</t>
  </si>
  <si>
    <t>Tananda, Hans</t>
  </si>
  <si>
    <t>htananda3</t>
  </si>
  <si>
    <t>Mayer, Scott</t>
  </si>
  <si>
    <t>smayer30</t>
  </si>
  <si>
    <t>Goil, Aritejh Kr Kr</t>
  </si>
  <si>
    <t>agoil7</t>
  </si>
  <si>
    <t>Ssembajjwe, Acacia Bengo</t>
  </si>
  <si>
    <t>assembajjwe3</t>
  </si>
  <si>
    <t>Hinojosa Lopez, Rafael</t>
  </si>
  <si>
    <t>rlopez84</t>
  </si>
  <si>
    <t>Dusane, Swati</t>
  </si>
  <si>
    <t>sdusane3</t>
  </si>
  <si>
    <t>Pendota, Premchand</t>
  </si>
  <si>
    <t>ppendota3</t>
  </si>
  <si>
    <t>Matele, Sulabh</t>
  </si>
  <si>
    <t>smatele3</t>
  </si>
  <si>
    <t>Kowdle, Nikhil Girish</t>
  </si>
  <si>
    <t>nkowdle3</t>
  </si>
  <si>
    <t>Vamossy, Domonkos F</t>
  </si>
  <si>
    <t>dvamossy3</t>
  </si>
  <si>
    <t>Won, Donghyun</t>
  </si>
  <si>
    <t>dwon36</t>
  </si>
  <si>
    <t>Ramakanth, Vinay Nagaraj</t>
  </si>
  <si>
    <t>vramakanth3</t>
  </si>
  <si>
    <t>Ma, Yu Chen</t>
  </si>
  <si>
    <t>yma635</t>
  </si>
  <si>
    <t>Baldwin-Hunter, Ashley Lauren</t>
  </si>
  <si>
    <t>alb6</t>
  </si>
  <si>
    <t>Nallan Chakravarthi, Adithya</t>
  </si>
  <si>
    <t>anc30</t>
  </si>
  <si>
    <t>Ta, Tony Toan</t>
  </si>
  <si>
    <t>tta34</t>
  </si>
  <si>
    <t>Gupta, Prerit</t>
  </si>
  <si>
    <t>pgupta443</t>
  </si>
  <si>
    <t>Rojas, Daniel</t>
  </si>
  <si>
    <t>drojas37</t>
  </si>
  <si>
    <t>Molina Rios, Edelis</t>
  </si>
  <si>
    <t>erios38</t>
  </si>
  <si>
    <t>Raji, Emmanuel</t>
  </si>
  <si>
    <t>eraji6</t>
  </si>
  <si>
    <t>Nayak, Ansuman</t>
  </si>
  <si>
    <t>anayak306</t>
  </si>
  <si>
    <t>Jenkins, Nicholas</t>
  </si>
  <si>
    <t>njenkins39</t>
  </si>
  <si>
    <t>Reaves, Camille Eden</t>
  </si>
  <si>
    <t>creaves7</t>
  </si>
  <si>
    <t>Husserl, Dylan B</t>
  </si>
  <si>
    <t>dhusserl3</t>
  </si>
  <si>
    <t>Adams, Alex</t>
  </si>
  <si>
    <t>aadams333</t>
  </si>
  <si>
    <t>Hardy, Michael</t>
  </si>
  <si>
    <t>mhernandez308</t>
  </si>
  <si>
    <t>Lee, Hyelin</t>
  </si>
  <si>
    <t>hlee961</t>
  </si>
  <si>
    <t>Saeed, Muammar Abdulwahid</t>
  </si>
  <si>
    <t>msaeed36</t>
  </si>
  <si>
    <t>Halvorson, Catherine Roxanne</t>
  </si>
  <si>
    <t>chalvorson3</t>
  </si>
  <si>
    <t>Karn, Matthew Green</t>
  </si>
  <si>
    <t>mkarn6</t>
  </si>
  <si>
    <t>Gunasekaran, Nanda kumar</t>
  </si>
  <si>
    <t>ngunasekaran3</t>
  </si>
  <si>
    <t>Deshpande, Bhagwanth Pradeep</t>
  </si>
  <si>
    <t>bdeshpande7</t>
  </si>
  <si>
    <t>Fields, Najio Alex</t>
  </si>
  <si>
    <t>nfields3</t>
  </si>
  <si>
    <t>Negm, Abdelrahman Mohamed</t>
  </si>
  <si>
    <t>anegm3</t>
  </si>
  <si>
    <t>Hitchcock, Aaron Mitchell</t>
  </si>
  <si>
    <t>ahitchcock3</t>
  </si>
  <si>
    <t>Rayat, Nehareeka</t>
  </si>
  <si>
    <t>nrayat3</t>
  </si>
  <si>
    <t>Antonacci, Austin John</t>
  </si>
  <si>
    <t>aantonacci6</t>
  </si>
  <si>
    <t>Mandal, Amik</t>
  </si>
  <si>
    <t>amandal61</t>
  </si>
  <si>
    <t>Ko, Roy</t>
  </si>
  <si>
    <t>rko31</t>
  </si>
  <si>
    <t>Machado, Ramses</t>
  </si>
  <si>
    <t>rmachado6</t>
  </si>
  <si>
    <t>Somasundaram, Jeyashree</t>
  </si>
  <si>
    <t>jsomasundaram6</t>
  </si>
  <si>
    <t>Kesler, Cody</t>
  </si>
  <si>
    <t>ckesler3</t>
  </si>
  <si>
    <t>Zhou, Ao</t>
  </si>
  <si>
    <t>azhou316</t>
  </si>
  <si>
    <t>Won, Bokyoung</t>
  </si>
  <si>
    <t>bwon7</t>
  </si>
  <si>
    <t>Kim, Dong Woo</t>
  </si>
  <si>
    <t>dkim942</t>
  </si>
  <si>
    <t>Amjad, Areeb Fareed</t>
  </si>
  <si>
    <t>aamjad6</t>
  </si>
  <si>
    <t>Kriegel, Phillip Alex</t>
  </si>
  <si>
    <t>pkriegel3</t>
  </si>
  <si>
    <t>Breese, Aaron Lewis</t>
  </si>
  <si>
    <t>abreese6</t>
  </si>
  <si>
    <t>Sinha, Vignesh</t>
  </si>
  <si>
    <t>vsinha41</t>
  </si>
  <si>
    <t>Hempel, Adam Piotr</t>
  </si>
  <si>
    <t>ahempel3</t>
  </si>
  <si>
    <t>Yendapally, Srikar Venkat</t>
  </si>
  <si>
    <t>syendapally7</t>
  </si>
  <si>
    <t>Nuggehalli, Keshava</t>
  </si>
  <si>
    <t>knuggehalli3</t>
  </si>
  <si>
    <t>Wadatkar, Amit Shrikrishn</t>
  </si>
  <si>
    <t>awadatkar6</t>
  </si>
  <si>
    <t>Tronsen, Sean Tyler</t>
  </si>
  <si>
    <t>stronsen3</t>
  </si>
  <si>
    <t>Williams, Monne'T</t>
  </si>
  <si>
    <t>mwilliams624</t>
  </si>
  <si>
    <t>Palmie, Davis Edward</t>
  </si>
  <si>
    <t>dpalmie3</t>
  </si>
  <si>
    <t>Hansen, David Leonard</t>
  </si>
  <si>
    <t>dhansen36</t>
  </si>
  <si>
    <t>Li, Beite</t>
  </si>
  <si>
    <t>bli375</t>
  </si>
  <si>
    <t>Sanders, Delia Maria</t>
  </si>
  <si>
    <t>dsanders92</t>
  </si>
  <si>
    <t>Kamenetskiy, Igor</t>
  </si>
  <si>
    <t>ikamenetskiy3</t>
  </si>
  <si>
    <t>Dinh, Ngoc</t>
  </si>
  <si>
    <t>ndinh9</t>
  </si>
  <si>
    <t>Beckett, Jonathan Taylor</t>
  </si>
  <si>
    <t>jbeckett6</t>
  </si>
  <si>
    <t>Murphy, Joshua Thomas</t>
  </si>
  <si>
    <t>jmurphy312</t>
  </si>
  <si>
    <t>Guha, Aaran</t>
  </si>
  <si>
    <t>aguha36</t>
  </si>
  <si>
    <t>Ecott, Curt</t>
  </si>
  <si>
    <t>cecott3</t>
  </si>
  <si>
    <t>Ocotlan Garcia, Jared</t>
  </si>
  <si>
    <t>jgarcia402</t>
  </si>
  <si>
    <t>Lee, David Sung Han</t>
  </si>
  <si>
    <t>dlee365</t>
  </si>
  <si>
    <t>Yang, Fan</t>
  </si>
  <si>
    <t>fyang323</t>
  </si>
  <si>
    <t>Rege, Kunal Mukund</t>
  </si>
  <si>
    <t>krege6</t>
  </si>
  <si>
    <t>Zhang, Jie</t>
  </si>
  <si>
    <t>jzhang3713</t>
  </si>
  <si>
    <t>Nase, Shawn</t>
  </si>
  <si>
    <t>snase6</t>
  </si>
  <si>
    <t>Yao, Alexander</t>
  </si>
  <si>
    <t>ayao32</t>
  </si>
  <si>
    <t>Ma, Qian</t>
  </si>
  <si>
    <t>qma79</t>
  </si>
  <si>
    <t>Deffarges, Lindsay Thomas</t>
  </si>
  <si>
    <t>ldeffarges3</t>
  </si>
  <si>
    <t>Mishra, Ashwin</t>
  </si>
  <si>
    <t>amishra446</t>
  </si>
  <si>
    <t>Evans, Kathryn E</t>
  </si>
  <si>
    <t>kevans82</t>
  </si>
  <si>
    <t>Arora, Raj Deep</t>
  </si>
  <si>
    <t>rarora63</t>
  </si>
  <si>
    <t>user_id</t>
  </si>
  <si>
    <t>preview_url</t>
  </si>
  <si>
    <t>https://gatech.instructure.com/courses/459570/assignments/2189990/submissions/914?version=1</t>
  </si>
  <si>
    <t>https://gatech.instructure.com/courses/459570/assignments/2189990/submissions/10547?version=2</t>
  </si>
  <si>
    <t>https://gatech.instructure.com/courses/459570/assignments/2189990/submissions/11182?version=2</t>
  </si>
  <si>
    <t>https://gatech.instructure.com/courses/459570/assignments/2189990/submissions/13791?version=1</t>
  </si>
  <si>
    <t>https://gatech.instructure.com/courses/459570/assignments/2189990/submissions/18501?version=2</t>
  </si>
  <si>
    <t>https://gatech.instructure.com/courses/459570/assignments/2189990/submissions/19732?version=1</t>
  </si>
  <si>
    <t>https://gatech.instructure.com/courses/459570/assignments/2189990/submissions/23760?version=1</t>
  </si>
  <si>
    <t>https://gatech.instructure.com/courses/459570/assignments/2189990/submissions/24477?version=1</t>
  </si>
  <si>
    <t>https://gatech.instructure.com/courses/459570/assignments/2189990/submissions/25768?version=2</t>
  </si>
  <si>
    <t>https://gatech.instructure.com/courses/459570/assignments/2189990/submissions/26014?version=1</t>
  </si>
  <si>
    <t>https://gatech.instructure.com/courses/459570/assignments/2189990/submissions/26829?version=2</t>
  </si>
  <si>
    <t>https://gatech.instructure.com/courses/459570/assignments/2189990/submissions/27245?version=1</t>
  </si>
  <si>
    <t>https://gatech.instructure.com/courses/459570/assignments/2189990/submissions/28117?version=1</t>
  </si>
  <si>
    <t>https://gatech.instructure.com/courses/459570/assignments/2189990/submissions/33458?version=1</t>
  </si>
  <si>
    <t>https://gatech.instructure.com/courses/459570/assignments/2189990/submissions/33547?version=2</t>
  </si>
  <si>
    <t>https://gatech.instructure.com/courses/459570/assignments/2189990/submissions/33980?version=4</t>
  </si>
  <si>
    <t>https://gatech.instructure.com/courses/459570/assignments/2189990/submissions/47467?version=1</t>
  </si>
  <si>
    <t>https://gatech.instructure.com/courses/459570/assignments/2189990/submissions/56687?version=1</t>
  </si>
  <si>
    <t>https://gatech.instructure.com/courses/459570/assignments/2189990/submissions/57297?version=1</t>
  </si>
  <si>
    <t>https://gatech.instructure.com/courses/459570/assignments/2189990/submissions/62115?version=1</t>
  </si>
  <si>
    <t>https://gatech.instructure.com/courses/459570/assignments/2189990/submissions/62517?version=1</t>
  </si>
  <si>
    <t>https://gatech.instructure.com/courses/459570/assignments/2189990/submissions/70747?version=1</t>
  </si>
  <si>
    <t>https://gatech.instructure.com/courses/459570/assignments/2189990/submissions/74019?version=1</t>
  </si>
  <si>
    <t>https://gatech.instructure.com/courses/459570/assignments/2189990/submissions/78973?version=1</t>
  </si>
  <si>
    <t>https://gatech.instructure.com/courses/459570/assignments/2189990/submissions/83342?version=3</t>
  </si>
  <si>
    <t>https://gatech.instructure.com/courses/459570/assignments/2189990/submissions/84999?version=1</t>
  </si>
  <si>
    <t>https://gatech.instructure.com/courses/459570/assignments/2189990/submissions/85062?version=1</t>
  </si>
  <si>
    <t>https://gatech.instructure.com/courses/459570/assignments/2189990/submissions/93085?version=1</t>
  </si>
  <si>
    <t>https://gatech.instructure.com/courses/459570/assignments/2189990/submissions/94332?version=1</t>
  </si>
  <si>
    <t>https://gatech.instructure.com/courses/459570/assignments/2189990/submissions/108147?version=1</t>
  </si>
  <si>
    <t>https://gatech.instructure.com/courses/459570/assignments/2189990/submissions/109654?version=1</t>
  </si>
  <si>
    <t>https://gatech.instructure.com/courses/459570/assignments/2189990/submissions/116311?version=2</t>
  </si>
  <si>
    <t>https://gatech.instructure.com/courses/459570/assignments/2189990/submissions/139126?version=1</t>
  </si>
  <si>
    <t>https://gatech.instructure.com/courses/459570/assignments/2189990/submissions/186850?version=1</t>
  </si>
  <si>
    <t>https://gatech.instructure.com/courses/459570/assignments/2189990/submissions/197820?version=1</t>
  </si>
  <si>
    <t>https://gatech.instructure.com/courses/459570/assignments/2189990/submissions/205422?version=1</t>
  </si>
  <si>
    <t>https://gatech.instructure.com/courses/459570/assignments/2189990/submissions/232844?version=1</t>
  </si>
  <si>
    <t>https://gatech.instructure.com/courses/459570/assignments/2189990/submissions/263308?version=1</t>
  </si>
  <si>
    <t>https://gatech.instructure.com/courses/459570/assignments/2189990/submissions/267050?version=1</t>
  </si>
  <si>
    <t>https://gatech.instructure.com/courses/459570/assignments/2189990/submissions/311038?version=1</t>
  </si>
  <si>
    <t>https://gatech.instructure.com/courses/459570/assignments/2189990/submissions/312946?version=2</t>
  </si>
  <si>
    <t>https://gatech.instructure.com/courses/459570/assignments/2189990/submissions/314362?version=1</t>
  </si>
  <si>
    <t>https://gatech.instructure.com/courses/459570/assignments/2189990/submissions/324804?version=1</t>
  </si>
  <si>
    <t>https://gatech.instructure.com/courses/459570/assignments/2189990/submissions/326926?version=1</t>
  </si>
  <si>
    <t>https://gatech.instructure.com/courses/459570/assignments/2189990/submissions/328796?version=1</t>
  </si>
  <si>
    <t>https://gatech.instructure.com/courses/459570/assignments/2189990/submissions/336758?version=1</t>
  </si>
  <si>
    <t>https://gatech.instructure.com/courses/459570/assignments/2189990/submissions/353376?version=2</t>
  </si>
  <si>
    <t>https://gatech.instructure.com/courses/459570/assignments/2189990/submissions/370426?version=1</t>
  </si>
  <si>
    <t>https://gatech.instructure.com/courses/459570/assignments/2189990/submissions/446158?version=1</t>
  </si>
  <si>
    <t>https://gatech.instructure.com/courses/459570/assignments/2189990/submissions/457688?version=1</t>
  </si>
  <si>
    <t>https://gatech.instructure.com/courses/459570/assignments/2189990/submissions/482340?version=1</t>
  </si>
  <si>
    <t>https://gatech.instructure.com/courses/459570/assignments/2189990/submissions/495130?version=3</t>
  </si>
  <si>
    <t>https://gatech.instructure.com/courses/459570/assignments/2189990/submissions/510080?version=2</t>
  </si>
  <si>
    <t>https://gatech.instructure.com/courses/459570/assignments/2189990/submissions/515198?version=1</t>
  </si>
  <si>
    <t>https://gatech.instructure.com/courses/459570/assignments/2189990/submissions/521824?version=2</t>
  </si>
  <si>
    <t>https://gatech.instructure.com/courses/459570/assignments/2189990/submissions/532584?version=1</t>
  </si>
  <si>
    <t>https://gatech.instructure.com/courses/459570/assignments/2189990/submissions/532966?version=3</t>
  </si>
  <si>
    <t>https://gatech.instructure.com/courses/459570/assignments/2189990/submissions/534548?version=1</t>
  </si>
  <si>
    <t>https://gatech.instructure.com/courses/459570/assignments/2189990/submissions/545340?version=1</t>
  </si>
  <si>
    <t>https://gatech.instructure.com/courses/459570/assignments/2189990/submissions/574256?version=1</t>
  </si>
  <si>
    <t>https://gatech.instructure.com/courses/459570/assignments/2189990/submissions/620402?version=1</t>
  </si>
  <si>
    <t>https://gatech.instructure.com/courses/459570/assignments/2189990/submissions/620616?version=2</t>
  </si>
  <si>
    <t>https://gatech.instructure.com/courses/459570/assignments/2189990/submissions/628072?version=1</t>
  </si>
  <si>
    <t>https://gatech.instructure.com/courses/459570/assignments/2189990/submissions/629418?version=1</t>
  </si>
  <si>
    <t>https://gatech.instructure.com/courses/459570/assignments/2189990/submissions/646002?version=1</t>
  </si>
  <si>
    <t>https://gatech.instructure.com/courses/459570/assignments/2189990/submissions/696506?version=1</t>
  </si>
  <si>
    <t>https://gatech.instructure.com/courses/459570/assignments/2189990/submissions/713334?version=1</t>
  </si>
  <si>
    <t>https://gatech.instructure.com/courses/459570/assignments/2189990/submissions/728928?version=1</t>
  </si>
  <si>
    <t>https://gatech.instructure.com/courses/459570/assignments/2189990/submissions/735684?version=2</t>
  </si>
  <si>
    <t>https://gatech.instructure.com/courses/459570/assignments/2189990/submissions/838250?version=1</t>
  </si>
  <si>
    <t>https://gatech.instructure.com/courses/459570/assignments/2189990/submissions/843390?version=1</t>
  </si>
  <si>
    <t>https://gatech.instructure.com/courses/459570/assignments/2189990/submissions/847106?version=2</t>
  </si>
  <si>
    <t>https://gatech.instructure.com/courses/459570/assignments/2189990/submissions/848224?version=1</t>
  </si>
  <si>
    <t>https://gatech.instructure.com/courses/459570/assignments/2189990/submissions/863712?version=1</t>
  </si>
  <si>
    <t>https://gatech.instructure.com/courses/459570/assignments/2189990/submissions/871374?version=1</t>
  </si>
  <si>
    <t>https://gatech.instructure.com/courses/459570/assignments/2189990/submissions/886224?version=1</t>
  </si>
  <si>
    <t>https://gatech.instructure.com/courses/459570/assignments/2189990/submissions/886396?version=1</t>
  </si>
  <si>
    <t>https://gatech.instructure.com/courses/459570/assignments/2189990/submissions/888282?version=1</t>
  </si>
  <si>
    <t>https://gatech.instructure.com/courses/459570/assignments/2189990/submissions/888312?version=2</t>
  </si>
  <si>
    <t>https://gatech.instructure.com/courses/459570/assignments/2189990/submissions/892892?version=1</t>
  </si>
  <si>
    <t>https://gatech.instructure.com/courses/459570/assignments/2189990/submissions/893000?version=1</t>
  </si>
  <si>
    <t>https://gatech.instructure.com/courses/459570/assignments/2189990/submissions/905940?version=1</t>
  </si>
  <si>
    <t>https://gatech.instructure.com/courses/459570/assignments/2189990/submissions/907872?version=1</t>
  </si>
  <si>
    <t>https://gatech.instructure.com/courses/459570/assignments/2189990/submissions/909226?version=2</t>
  </si>
  <si>
    <t>https://gatech.instructure.com/courses/459570/assignments/2189990/submissions/914308?version=2</t>
  </si>
  <si>
    <t>https://gatech.instructure.com/courses/459570/assignments/2189990/submissions/921330?version=2</t>
  </si>
  <si>
    <t>https://gatech.instructure.com/courses/459570/assignments/2189990/submissions/922032?version=2</t>
  </si>
  <si>
    <t>https://gatech.instructure.com/courses/459570/assignments/2189990/submissions/923178?version=1</t>
  </si>
  <si>
    <t>https://gatech.instructure.com/courses/459570/assignments/2189990/submissions/923318?version=1</t>
  </si>
  <si>
    <t>https://gatech.instructure.com/courses/459570/assignments/2189990/submissions/923808?version=1</t>
  </si>
  <si>
    <t>https://gatech.instructure.com/courses/459570/assignments/2189990/submissions/957294?version=1</t>
  </si>
  <si>
    <t>https://gatech.instructure.com/courses/459570/assignments/2189990/submissions/974728?version=2</t>
  </si>
  <si>
    <t>https://gatech.instructure.com/courses/459570/assignments/2189990/submissions/984568?version=1</t>
  </si>
  <si>
    <t>https://gatech.instructure.com/courses/459570/assignments/2189990/submissions/990220?version=1</t>
  </si>
  <si>
    <t>https://gatech.instructure.com/courses/459570/assignments/2189990/submissions/994390?version=2</t>
  </si>
  <si>
    <t>https://gatech.instructure.com/courses/459570/assignments/2189990/submissions/994756?version=1</t>
  </si>
  <si>
    <t>https://gatech.instructure.com/courses/459570/assignments/2189990/submissions/994930?version=1</t>
  </si>
  <si>
    <t>https://gatech.instructure.com/courses/459570/assignments/2189990/submissions/995022?version=1</t>
  </si>
  <si>
    <t>https://gatech.instructure.com/courses/459570/assignments/2189990/submissions/1001436?version=1</t>
  </si>
  <si>
    <t>https://gatech.instructure.com/courses/459570/assignments/2189990/submissions/1002746?version=1</t>
  </si>
  <si>
    <t>https://gatech.instructure.com/courses/459570/assignments/2189990/submissions/1034432?version=3</t>
  </si>
  <si>
    <t>https://gatech.instructure.com/courses/459570/assignments/2189990/submissions/1037474?version=2</t>
  </si>
  <si>
    <t>https://gatech.instructure.com/courses/459570/assignments/2189990/submissions/1037512?version=1</t>
  </si>
  <si>
    <t>https://gatech.instructure.com/courses/459570/assignments/2189990/submissions/1039672?version=3</t>
  </si>
  <si>
    <t>https://gatech.instructure.com/courses/459570/assignments/2189990/submissions/1041060?version=1</t>
  </si>
  <si>
    <t>https://gatech.instructure.com/courses/459570/assignments/2189990/submissions/1041596?version=2</t>
  </si>
  <si>
    <t>https://gatech.instructure.com/courses/459570/assignments/2189990/submissions/1042296?version=1</t>
  </si>
  <si>
    <t>https://gatech.instructure.com/courses/459570/assignments/2189990/submissions/1046180?version=2</t>
  </si>
  <si>
    <t>https://gatech.instructure.com/courses/459570/assignments/2189990/submissions/1046682?version=1</t>
  </si>
  <si>
    <t>https://gatech.instructure.com/courses/459570/assignments/2189990/submissions/1046702?version=2</t>
  </si>
  <si>
    <t>https://gatech.instructure.com/courses/459570/assignments/2189990/submissions/1047958?version=1</t>
  </si>
  <si>
    <t>https://gatech.instructure.com/courses/459570/assignments/2189990/submissions/1048100?version=1</t>
  </si>
  <si>
    <t>https://gatech.instructure.com/courses/459570/assignments/2189990/submissions/1048314?version=2</t>
  </si>
  <si>
    <t>https://gatech.instructure.com/courses/459570/assignments/2189990/submissions/1048920?version=1</t>
  </si>
  <si>
    <t>https://gatech.instructure.com/courses/459570/assignments/2189990/submissions/1049202?version=2</t>
  </si>
  <si>
    <t>https://gatech.instructure.com/courses/459570/assignments/2189990/submissions/1049682?version=3</t>
  </si>
  <si>
    <t>https://gatech.instructure.com/courses/459570/assignments/2189990/submissions/1052906?version=2</t>
  </si>
  <si>
    <t>https://gatech.instructure.com/courses/459570/assignments/2189990/submissions/1053368?version=1</t>
  </si>
  <si>
    <t>https://gatech.instructure.com/courses/459570/assignments/2189990/submissions/1065022?version=1</t>
  </si>
  <si>
    <t>https://gatech.instructure.com/courses/459570/assignments/2189990/submissions/1065050?version=1</t>
  </si>
  <si>
    <t>https://gatech.instructure.com/courses/459570/assignments/2189990/submissions/1068934?version=1</t>
  </si>
  <si>
    <t>https://gatech.instructure.com/courses/459570/assignments/2189990/submissions/1070642?version=1</t>
  </si>
  <si>
    <t>https://gatech.instructure.com/courses/459570/assignments/2189990/submissions/1084878?version=1</t>
  </si>
  <si>
    <t>https://gatech.instructure.com/courses/459570/assignments/2189990/submissions/1088224?version=1</t>
  </si>
  <si>
    <t>https://gatech.instructure.com/courses/459570/assignments/2189990/submissions/1090964?version=1</t>
  </si>
  <si>
    <t>https://gatech.instructure.com/courses/459570/assignments/2189990/submissions/1097330?version=1</t>
  </si>
  <si>
    <t>https://gatech.instructure.com/courses/459570/assignments/2189990/submissions/1099382?version=1</t>
  </si>
  <si>
    <t>https://gatech.instructure.com/courses/459570/assignments/2189990/submissions/1102114?version=1</t>
  </si>
  <si>
    <t>https://gatech.instructure.com/courses/459570/assignments/2189990/submissions/1103396?version=1</t>
  </si>
  <si>
    <t>https://gatech.instructure.com/courses/459570/assignments/2189990/submissions/1104236?version=3</t>
  </si>
  <si>
    <t>https://gatech.instructure.com/courses/459570/assignments/2189990/submissions/1104584?version=1</t>
  </si>
  <si>
    <t>https://gatech.instructure.com/courses/459570/assignments/2189990/submissions/1107162?version=1</t>
  </si>
  <si>
    <t>https://gatech.instructure.com/courses/459570/assignments/2189990/submissions/1107854?version=3</t>
  </si>
  <si>
    <t>https://gatech.instructure.com/courses/459570/assignments/2189990/submissions/1108272?version=1</t>
  </si>
  <si>
    <t>https://gatech.instructure.com/courses/459570/assignments/2189990/submissions/1109840?version=1</t>
  </si>
  <si>
    <t>https://gatech.instructure.com/courses/459570/assignments/2189990/submissions/1111248?version=1</t>
  </si>
  <si>
    <t>https://gatech.instructure.com/courses/459570/assignments/2189990/submissions/1111730?version=2</t>
  </si>
  <si>
    <t>https://gatech.instructure.com/courses/459570/assignments/2189990/submissions/1113872?version=1</t>
  </si>
  <si>
    <t>https://gatech.instructure.com/courses/459570/assignments/2189990/submissions/1116488?version=3</t>
  </si>
  <si>
    <t>https://gatech.instructure.com/courses/459570/assignments/2189990/submissions/1134054?version=3</t>
  </si>
  <si>
    <t>https://gatech.instructure.com/courses/459570/assignments/2189990/submissions/1173864?version=1</t>
  </si>
  <si>
    <t>https://gatech.instructure.com/courses/459570/assignments/2189990/submissions/1174670?version=1</t>
  </si>
  <si>
    <t>https://gatech.instructure.com/courses/459570/assignments/2189990/submissions/1175014?version=1</t>
  </si>
  <si>
    <t>https://gatech.instructure.com/courses/459570/assignments/2189990/submissions/1177594?version=1</t>
  </si>
  <si>
    <t>https://gatech.instructure.com/courses/459570/assignments/2189990/submissions/1180988?version=1</t>
  </si>
  <si>
    <t>https://gatech.instructure.com/courses/459570/assignments/2189990/submissions/1181330?version=1</t>
  </si>
  <si>
    <t>https://gatech.instructure.com/courses/459570/assignments/2189990/submissions/1182538?version=1</t>
  </si>
  <si>
    <t>https://gatech.instructure.com/courses/459570/assignments/2189990/submissions/1183704?version=1</t>
  </si>
  <si>
    <t>https://gatech.instructure.com/courses/459570/assignments/2189990/submissions/1184102?version=1</t>
  </si>
  <si>
    <t>https://gatech.instructure.com/courses/459570/assignments/2189990/submissions/1184170?version=1</t>
  </si>
  <si>
    <t>https://gatech.instructure.com/courses/459570/assignments/2189990/submissions/1188236?version=1</t>
  </si>
  <si>
    <t>https://gatech.instructure.com/courses/459570/assignments/2189990/submissions/1194772?version=2</t>
  </si>
  <si>
    <t>https://gatech.instructure.com/courses/459570/assignments/2189990/submissions/1195468?version=1</t>
  </si>
  <si>
    <t>https://gatech.instructure.com/courses/459570/assignments/2189990/submissions/1209800?version=1</t>
  </si>
  <si>
    <t>https://gatech.instructure.com/courses/459570/assignments/2189990/submissions/1214808?version=1</t>
  </si>
  <si>
    <t>https://gatech.instructure.com/courses/459570/assignments/2189990/submissions/1221268?version=1</t>
  </si>
  <si>
    <t>https://gatech.instructure.com/courses/459570/assignments/2189990/submissions/1221650?version=1</t>
  </si>
  <si>
    <t>https://gatech.instructure.com/courses/459570/assignments/2189990/submissions/1222344?version=1</t>
  </si>
  <si>
    <t>https://gatech.instructure.com/courses/459570/assignments/2189990/submissions/1224130?version=5</t>
  </si>
  <si>
    <t>https://gatech.instructure.com/courses/459570/assignments/2189990/submissions/1224144?version=1</t>
  </si>
  <si>
    <t>https://gatech.instructure.com/courses/459570/assignments/2189990/submissions/1225512?version=1</t>
  </si>
  <si>
    <t>https://gatech.instructure.com/courses/459570/assignments/2189990/submissions/1226900?version=1</t>
  </si>
  <si>
    <t>https://gatech.instructure.com/courses/459570/assignments/2189990/submissions/1228310?version=1</t>
  </si>
  <si>
    <t>https://gatech.instructure.com/courses/459570/assignments/2189990/submissions/1236484?version=1</t>
  </si>
  <si>
    <t>https://gatech.instructure.com/courses/459570/assignments/2189990/submissions/1237584?version=2</t>
  </si>
  <si>
    <t>https://gatech.instructure.com/courses/459570/assignments/2189990/submissions/1237954?version=1</t>
  </si>
  <si>
    <t>https://gatech.instructure.com/courses/459570/assignments/2189990/submissions/1237958?version=1</t>
  </si>
  <si>
    <t>https://gatech.instructure.com/courses/459570/assignments/2189990/submissions/1238522?version=1</t>
  </si>
  <si>
    <t>https://gatech.instructure.com/courses/459570/assignments/2189990/submissions/1238942?version=1</t>
  </si>
  <si>
    <t>https://gatech.instructure.com/courses/459570/assignments/2189990/submissions/1239080?version=1</t>
  </si>
  <si>
    <t>https://gatech.instructure.com/courses/459570/assignments/2189990/submissions/1241432?version=1</t>
  </si>
  <si>
    <t>https://gatech.instructure.com/courses/459570/assignments/2189990/submissions/1241634?version=1</t>
  </si>
  <si>
    <t>https://gatech.instructure.com/courses/459570/assignments/2189990/submissions/1242014?version=1</t>
  </si>
  <si>
    <t>https://gatech.instructure.com/courses/459570/assignments/2189990/submissions/1242270?version=1</t>
  </si>
  <si>
    <t>https://gatech.instructure.com/courses/459570/assignments/2189990/submissions/1257818?version=1</t>
  </si>
  <si>
    <t>https://gatech.instructure.com/courses/459570/assignments/2189990/submissions/1259338?version=1</t>
  </si>
  <si>
    <t>https://gatech.instructure.com/courses/459570/assignments/2189990/submissions/1260396?version=1</t>
  </si>
  <si>
    <t>https://gatech.instructure.com/courses/459570/assignments/2189990/submissions/1263238?version=1</t>
  </si>
  <si>
    <t>https://gatech.instructure.com/courses/459570/assignments/2189990/submissions/1267358?version=1</t>
  </si>
  <si>
    <t>https://gatech.instructure.com/courses/459570/assignments/2189990/submissions/1276848?version=1</t>
  </si>
  <si>
    <t>https://gatech.instructure.com/courses/459570/assignments/2189990/submissions/1280720?version=1</t>
  </si>
  <si>
    <t>https://gatech.instructure.com/courses/459570/assignments/2189990/submissions/1283708?version=4</t>
  </si>
  <si>
    <t>https://gatech.instructure.com/courses/459570/assignments/2189990/submissions/1284300?version=1</t>
  </si>
  <si>
    <t>https://gatech.instructure.com/courses/459570/assignments/2189990/submissions/1284672?version=1</t>
  </si>
  <si>
    <t>https://gatech.instructure.com/courses/459570/assignments/2189990/submissions/1285094?version=1</t>
  </si>
  <si>
    <t>https://gatech.instructure.com/courses/459570/assignments/2189990/submissions/1290582?version=1</t>
  </si>
  <si>
    <t>https://gatech.instructure.com/courses/459570/assignments/2189990/submissions/1291090?version=1</t>
  </si>
  <si>
    <t>https://gatech.instructure.com/courses/459570/assignments/2189990/submissions/1295986?version=1</t>
  </si>
  <si>
    <t>https://gatech.instructure.com/courses/459570/assignments/2189990/submissions/1296222?version=1</t>
  </si>
  <si>
    <t>https://gatech.instructure.com/courses/459570/assignments/2189990/submissions/1296812?version=3</t>
  </si>
  <si>
    <t>https://gatech.instructure.com/courses/459570/assignments/2189990/submissions/1296904?version=1</t>
  </si>
  <si>
    <t>https://gatech.instructure.com/courses/459570/assignments/2189990/submissions/1296978?version=1</t>
  </si>
  <si>
    <t>https://gatech.instructure.com/courses/459570/assignments/2189990/submissions/1298312?version=3</t>
  </si>
  <si>
    <t>https://gatech.instructure.com/courses/459570/assignments/2189990/submissions/1298344?version=1</t>
  </si>
  <si>
    <t>https://gatech.instructure.com/courses/459570/assignments/2189990/submissions/1298372?version=2</t>
  </si>
  <si>
    <t>https://gatech.instructure.com/courses/459570/assignments/2189990/submissions/1298402?version=3</t>
  </si>
  <si>
    <t>https://gatech.instructure.com/courses/459570/assignments/2189990/submissions/1298612?version=1</t>
  </si>
  <si>
    <t>https://gatech.instructure.com/courses/459570/assignments/2189990/submissions/1299440?version=1</t>
  </si>
  <si>
    <t>https://gatech.instructure.com/courses/459570/assignments/2189990/submissions/1299516?version=1</t>
  </si>
  <si>
    <t>https://gatech.instructure.com/courses/459570/assignments/2189990/submissions/1299538?version=1</t>
  </si>
  <si>
    <t>https://gatech.instructure.com/courses/459570/assignments/2189990/submissions/1299544?version=2</t>
  </si>
  <si>
    <t>https://gatech.instructure.com/courses/459570/assignments/2189990/submissions/1299566?version=1</t>
  </si>
  <si>
    <t>https://gatech.instructure.com/courses/459570/assignments/2189990/submissions/1299598?version=1</t>
  </si>
  <si>
    <t>https://gatech.instructure.com/courses/459570/assignments/2189990/submissions/1300274?version=1</t>
  </si>
  <si>
    <t>https://gatech.instructure.com/courses/459570/assignments/2189990/submissions/1300558?version=1</t>
  </si>
  <si>
    <t>https://gatech.instructure.com/courses/459570/assignments/2189990/submissions/1301086?version=1</t>
  </si>
  <si>
    <t>https://gatech.instructure.com/courses/459570/assignments/2189990/submissions/1301518?version=1</t>
  </si>
  <si>
    <t>https://gatech.instructure.com/courses/459570/assignments/2189990/submissions/1301952?version=1</t>
  </si>
  <si>
    <t>https://gatech.instructure.com/courses/459570/assignments/2189990/submissions/1302160?version=2</t>
  </si>
  <si>
    <t>https://gatech.instructure.com/courses/459570/assignments/2189990/submissions/1302258?version=1</t>
  </si>
  <si>
    <t>https://gatech.instructure.com/courses/459570/assignments/2189990/submissions/1302360?version=3</t>
  </si>
  <si>
    <t>https://gatech.instructure.com/courses/459570/assignments/2189990/submissions/1302714?version=1</t>
  </si>
  <si>
    <t>https://gatech.instructure.com/courses/459570/assignments/2189990/submissions/1302740?version=1</t>
  </si>
  <si>
    <t>https://gatech.instructure.com/courses/459570/assignments/2189990/submissions/1302848?version=1</t>
  </si>
  <si>
    <t>https://gatech.instructure.com/courses/459570/assignments/2189990/submissions/1302860?version=1</t>
  </si>
  <si>
    <t>https://gatech.instructure.com/courses/459570/assignments/2189990/submissions/1303014?version=1</t>
  </si>
  <si>
    <t>https://gatech.instructure.com/courses/459570/assignments/2189990/submissions/1303072?version=1</t>
  </si>
  <si>
    <t>https://gatech.instructure.com/courses/459570/assignments/2189990/submissions/1303264?version=4</t>
  </si>
  <si>
    <t>https://gatech.instructure.com/courses/459570/assignments/2189990/submissions/1303396?version=1</t>
  </si>
  <si>
    <t>https://gatech.instructure.com/courses/459570/assignments/2189990/submissions/1303740?version=2</t>
  </si>
  <si>
    <t>https://gatech.instructure.com/courses/459570/assignments/2189990/submissions/1303822?version=1</t>
  </si>
  <si>
    <t>https://gatech.instructure.com/courses/459570/assignments/2189990/submissions/1303900?version=1</t>
  </si>
  <si>
    <t>https://gatech.instructure.com/courses/459570/assignments/2189990/submissions/1303912?version=1</t>
  </si>
  <si>
    <t>https://gatech.instructure.com/courses/459570/assignments/2189990/submissions/1304002?version=1</t>
  </si>
  <si>
    <t>https://gatech.instructure.com/courses/459570/assignments/2189990/submissions/1304192?version=2</t>
  </si>
  <si>
    <t>https://gatech.instructure.com/courses/459570/assignments/2189990/submissions/1304212?version=1</t>
  </si>
  <si>
    <t>https://gatech.instructure.com/courses/459570/assignments/2189990/submissions/1304254?version=2</t>
  </si>
  <si>
    <t>https://gatech.instructure.com/courses/459570/assignments/2189990/submissions/1304796?version=1</t>
  </si>
  <si>
    <t>https://gatech.instructure.com/courses/459570/assignments/2189990/submissions/1305052?version=1</t>
  </si>
  <si>
    <t>https://gatech.instructure.com/courses/459570/assignments/2189990/submissions/1305762?version=1</t>
  </si>
  <si>
    <t>https://gatech.instructure.com/courses/459570/assignments/2189990/submissions/1306622?version=1</t>
  </si>
  <si>
    <t>https://gatech.instructure.com/courses/459570/assignments/2189990/submissions/1306730?version=2</t>
  </si>
  <si>
    <t>https://gatech.instructure.com/courses/459570/assignments/2189990/submissions/1307598?version=2</t>
  </si>
  <si>
    <t>https://gatech.instructure.com/courses/459570/assignments/2189990/submissions/1307638?version=1</t>
  </si>
  <si>
    <t>https://gatech.instructure.com/courses/459570/assignments/2189990/submissions/1307650?version=1</t>
  </si>
  <si>
    <t>https://gatech.instructure.com/courses/459570/assignments/2189990/submissions/1307692?version=1</t>
  </si>
  <si>
    <t>https://gatech.instructure.com/courses/459570/assignments/2189990/submissions/1307724?version=2</t>
  </si>
  <si>
    <t>https://gatech.instructure.com/courses/459570/assignments/2189990/submissions/1309058?version=1</t>
  </si>
  <si>
    <t>https://gatech.instructure.com/courses/459570/assignments/2189990/submissions/1309196?version=2</t>
  </si>
  <si>
    <t>https://gatech.instructure.com/courses/459570/assignments/2189990/submissions/1310696?version=1</t>
  </si>
  <si>
    <t>https://gatech.instructure.com/courses/459570/assignments/2189990/submissions/1310740?version=1</t>
  </si>
  <si>
    <t>https://gatech.instructure.com/courses/459570/assignments/2189990/submissions/1310764?version=1</t>
  </si>
  <si>
    <t>https://gatech.instructure.com/courses/459570/assignments/2189990/submissions/1310886?version=4</t>
  </si>
  <si>
    <t>https://gatech.instructure.com/courses/459570/assignments/2189990/submissions/1311824?version=1</t>
  </si>
  <si>
    <t>https://gatech.instructure.com/courses/459570/assignments/2189990/submissions/1312752?version=1</t>
  </si>
  <si>
    <t>https://gatech.instructure.com/courses/459570/assignments/2189990/submissions/1313642?version=1</t>
  </si>
  <si>
    <t>https://gatech.instructure.com/courses/459570/assignments/2189990/submissions/1315642?version=2</t>
  </si>
  <si>
    <t>https://gatech.instructure.com/courses/459570/assignments/2189990/submissions/1316364?version=1</t>
  </si>
  <si>
    <t>https://gatech.instructure.com/courses/459570/assignments/2189990/submissions/1317430?version=1</t>
  </si>
  <si>
    <t>https://gatech.instructure.com/courses/459570/assignments/2189990/submissions/1317768?version=1</t>
  </si>
  <si>
    <t>https://gatech.instructure.com/courses/459570/assignments/2189990/submissions/1320850?version=5</t>
  </si>
  <si>
    <t>https://gatech.instructure.com/courses/459570/assignments/2189990/submissions/1330094?version=1</t>
  </si>
  <si>
    <t>https://gatech.instructure.com/courses/459570/assignments/2189990/submissions/1338706?version=3</t>
  </si>
  <si>
    <t>https://gatech.instructure.com/courses/459570/assignments/2189990/submissions/1344642?version=1</t>
  </si>
  <si>
    <t>https://gatech.instructure.com/courses/459570/assignments/2189990/submissions/1366804?version=1</t>
  </si>
  <si>
    <t>https://gatech.instructure.com/courses/459570/assignments/2189990/submissions/1375310?version=1</t>
  </si>
  <si>
    <t>https://gatech.instructure.com/courses/459570/assignments/2189990/submissions/1375332?version=1</t>
  </si>
  <si>
    <t>https://gatech.instructure.com/courses/459570/assignments/2189990/submissions/1378454?version=1</t>
  </si>
  <si>
    <t>https://gatech.instructure.com/courses/459570/assignments/2189990/submissions/1387350?version=1</t>
  </si>
  <si>
    <t>https://gatech.instructure.com/courses/459570/assignments/2189990/submissions/1388150?version=1</t>
  </si>
  <si>
    <t>https://gatech.instructure.com/courses/459570/assignments/2189990/submissions/1391506?version=1</t>
  </si>
  <si>
    <t>https://gatech.instructure.com/courses/459570/assignments/2189990/submissions/1393590?version=2</t>
  </si>
  <si>
    <t>https://gatech.instructure.com/courses/459570/assignments/2189990/submissions/1394722?version=1</t>
  </si>
  <si>
    <t>https://gatech.instructure.com/courses/459570/assignments/2189990/submissions/1400242?version=1</t>
  </si>
  <si>
    <t>https://gatech.instructure.com/courses/459570/assignments/2189990/submissions/1400396?version=1</t>
  </si>
  <si>
    <t>https://gatech.instructure.com/courses/459570/assignments/2189990/submissions/1400424?version=1</t>
  </si>
  <si>
    <t>https://gatech.instructure.com/courses/459570/assignments/2189990/submissions/1400814?version=1</t>
  </si>
  <si>
    <t>https://gatech.instructure.com/courses/459570/assignments/2189990/submissions/1401090?version=1</t>
  </si>
  <si>
    <t>https://gatech.instructure.com/courses/459570/assignments/2189990/submissions/1402086?version=1</t>
  </si>
  <si>
    <t>https://gatech.instructure.com/courses/459570/assignments/2189990/submissions/1403418?version=1</t>
  </si>
  <si>
    <t>https://gatech.instructure.com/courses/459570/assignments/2189990/submissions/1413300?version=1</t>
  </si>
  <si>
    <t>https://gatech.instructure.com/courses/459570/assignments/2189990/submissions/1417042?version=3</t>
  </si>
  <si>
    <t>https://gatech.instructure.com/courses/459570/assignments/2189990/submissions/1419742?version=1</t>
  </si>
  <si>
    <t>https://gatech.instructure.com/courses/459570/assignments/2189990/submissions/1419804?version=1</t>
  </si>
  <si>
    <t>https://gatech.instructure.com/courses/459570/assignments/2189990/submissions/1419888?version=2</t>
  </si>
  <si>
    <t>https://gatech.instructure.com/courses/459570/assignments/2189990/submissions/1419944?version=2</t>
  </si>
  <si>
    <t>https://gatech.instructure.com/courses/459570/assignments/2189990/submissions/1420078?version=1</t>
  </si>
  <si>
    <t>https://gatech.instructure.com/courses/459570/assignments/2189990/submissions/1426378?version=1</t>
  </si>
  <si>
    <t>https://gatech.instructure.com/courses/459570/assignments/2189990/submissions/1426634?version=2</t>
  </si>
  <si>
    <t>https://gatech.instructure.com/courses/459570/assignments/2189990/submissions/1427752?version=1</t>
  </si>
  <si>
    <t>https://gatech.instructure.com/courses/459570/assignments/2189990/submissions/1428332?version=1</t>
  </si>
  <si>
    <t>https://gatech.instructure.com/courses/459570/assignments/2189990/submissions/1438728?version=1</t>
  </si>
  <si>
    <t>https://gatech.instructure.com/courses/459570/assignments/2189990/submissions/1438796?version=1</t>
  </si>
  <si>
    <t>https://gatech.instructure.com/courses/459570/assignments/2189990/submissions/1439494?version=2</t>
  </si>
  <si>
    <t>https://gatech.instructure.com/courses/459570/assignments/2189990/submissions/1439510?version=1</t>
  </si>
  <si>
    <t>https://gatech.instructure.com/courses/459570/assignments/2189990/submissions/1439618?version=1</t>
  </si>
  <si>
    <t>https://gatech.instructure.com/courses/459570/assignments/2189990/submissions/1440594?version=1</t>
  </si>
  <si>
    <t>https://gatech.instructure.com/courses/459570/assignments/2189990/submissions/1442126?version=1</t>
  </si>
  <si>
    <t>https://gatech.instructure.com/courses/459570/assignments/2189990/submissions/1442520?version=3</t>
  </si>
  <si>
    <t>https://gatech.instructure.com/courses/459570/assignments/2189990/submissions/1444178?version=1</t>
  </si>
  <si>
    <t>https://gatech.instructure.com/courses/459570/assignments/2189990/submissions/1444180?version=1</t>
  </si>
  <si>
    <t>https://gatech.instructure.com/courses/459570/assignments/2189990/submissions/1444224?version=1</t>
  </si>
  <si>
    <t>https://gatech.instructure.com/courses/459570/assignments/2189990/submissions/1445506?version=2</t>
  </si>
  <si>
    <t>https://gatech.instructure.com/courses/459570/assignments/2189990/submissions/1445628?version=2</t>
  </si>
  <si>
    <t>https://gatech.instructure.com/courses/459570/assignments/2189990/submissions/1446632?version=1</t>
  </si>
  <si>
    <t>https://gatech.instructure.com/courses/459570/assignments/2189990/submissions/1446690?version=1</t>
  </si>
  <si>
    <t>https://gatech.instructure.com/courses/459570/assignments/2189990/submissions/1447022?version=1</t>
  </si>
  <si>
    <t>https://gatech.instructure.com/courses/459570/assignments/2189990/submissions/1448096?version=1</t>
  </si>
  <si>
    <t>https://gatech.instructure.com/courses/459570/assignments/2189990/submissions/1448942?version=2</t>
  </si>
  <si>
    <t>https://gatech.instructure.com/courses/459570/assignments/2189990/submissions/1449026?version=1</t>
  </si>
  <si>
    <t>https://gatech.instructure.com/courses/459570/assignments/2189990/submissions/1452624?version=2</t>
  </si>
  <si>
    <t>https://gatech.instructure.com/courses/459570/assignments/2189990/submissions/1452780?version=1</t>
  </si>
  <si>
    <t>https://gatech.instructure.com/courses/459570/assignments/2189990/submissions/1452822?version=1</t>
  </si>
  <si>
    <t>https://gatech.instructure.com/courses/459570/assignments/2189990/submissions/1452906?version=1</t>
  </si>
  <si>
    <t>https://gatech.instructure.com/courses/459570/assignments/2189990/submissions/1453172?version=1</t>
  </si>
  <si>
    <t>https://gatech.instructure.com/courses/459570/assignments/2189990/submissions/1453232?version=1</t>
  </si>
  <si>
    <t>https://gatech.instructure.com/courses/459570/assignments/2189990/submissions/1453254?version=2</t>
  </si>
  <si>
    <t>https://gatech.instructure.com/courses/459570/assignments/2189990/submissions/1454018?version=1</t>
  </si>
  <si>
    <t>https://gatech.instructure.com/courses/459570/assignments/2189990/submissions/1454022?version=1</t>
  </si>
  <si>
    <t>https://gatech.instructure.com/courses/459570/assignments/2189990/submissions/1454124?version=3</t>
  </si>
  <si>
    <t>https://gatech.instructure.com/courses/459570/assignments/2189990/submissions/1457110?version=1</t>
  </si>
  <si>
    <t>https://gatech.instructure.com/courses/459570/assignments/2189990/submissions/1457116?version=2</t>
  </si>
  <si>
    <t>https://gatech.instructure.com/courses/459570/assignments/2189990/submissions/1457190?version=1</t>
  </si>
  <si>
    <t>https://gatech.instructure.com/courses/459570/assignments/2189990/submissions/1457276?version=2</t>
  </si>
  <si>
    <t>https://gatech.instructure.com/courses/459570/assignments/2189990/submissions/1457380?version=1</t>
  </si>
  <si>
    <t>https://gatech.instructure.com/courses/459570/assignments/2189990/submissions/1457520?version=2</t>
  </si>
  <si>
    <t>https://gatech.instructure.com/courses/459570/assignments/2189990/submissions/1457554?version=1</t>
  </si>
  <si>
    <t>https://gatech.instructure.com/courses/459570/assignments/2189990/submissions/1457922?version=1</t>
  </si>
  <si>
    <t>https://gatech.instructure.com/courses/459570/assignments/2189990/submissions/1458066?version=1</t>
  </si>
  <si>
    <t>https://gatech.instructure.com/courses/459570/assignments/2189990/submissions/1458132?version=2</t>
  </si>
  <si>
    <t>https://gatech.instructure.com/courses/459570/assignments/2189990/submissions/1458384?version=2</t>
  </si>
  <si>
    <t>https://gatech.instructure.com/courses/459570/assignments/2189990/submissions/1458622?version=1</t>
  </si>
  <si>
    <t>https://gatech.instructure.com/courses/459570/assignments/2189990/submissions/1458682?version=1</t>
  </si>
  <si>
    <t>https://gatech.instructure.com/courses/459570/assignments/2189990/submissions/1458760?version=1</t>
  </si>
  <si>
    <t>https://gatech.instructure.com/courses/459570/assignments/2189990/submissions/1458776?version=1</t>
  </si>
  <si>
    <t>https://gatech.instructure.com/courses/459570/assignments/2189990/submissions/1458928?version=1</t>
  </si>
  <si>
    <t>https://gatech.instructure.com/courses/459570/assignments/2189990/submissions/1458952?version=4</t>
  </si>
  <si>
    <t>https://gatech.instructure.com/courses/459570/assignments/2189990/submissions/1459140?version=1</t>
  </si>
  <si>
    <t>https://gatech.instructure.com/courses/459570/assignments/2189990/submissions/1459160?version=1</t>
  </si>
  <si>
    <t>https://gatech.instructure.com/courses/459570/assignments/2189990/submissions/1459338?version=2</t>
  </si>
  <si>
    <t>https://gatech.instructure.com/courses/459570/assignments/2189990/submissions/1459354?version=1</t>
  </si>
  <si>
    <t>https://gatech.instructure.com/courses/459570/assignments/2189990/submissions/1459510?version=1</t>
  </si>
  <si>
    <t>https://gatech.instructure.com/courses/459570/assignments/2189990/submissions/1460444?version=2</t>
  </si>
  <si>
    <t>https://gatech.instructure.com/courses/459570/assignments/2189990/submissions/1460486?version=1</t>
  </si>
  <si>
    <t>https://gatech.instructure.com/courses/459570/assignments/2189990/submissions/1460530?version=1</t>
  </si>
  <si>
    <t>https://gatech.instructure.com/courses/459570/assignments/2189990/submissions/1460788?version=1</t>
  </si>
  <si>
    <t>https://gatech.instructure.com/courses/459570/assignments/2189990/submissions/1460844?version=1</t>
  </si>
  <si>
    <t>https://gatech.instructure.com/courses/459570/assignments/2189990/submissions/1460896?version=3</t>
  </si>
  <si>
    <t>https://gatech.instructure.com/courses/459570/assignments/2189990/submissions/1461100?version=1</t>
  </si>
  <si>
    <t>https://gatech.instructure.com/courses/459570/assignments/2189990/submissions/1461114?version=1</t>
  </si>
  <si>
    <t>https://gatech.instructure.com/courses/459570/assignments/2189990/submissions/1461266?version=1</t>
  </si>
  <si>
    <t>https://gatech.instructure.com/courses/459570/assignments/2189990/submissions/1461780?version=1</t>
  </si>
  <si>
    <t>https://gatech.instructure.com/courses/459570/assignments/2189990/submissions/1461806?version=1</t>
  </si>
  <si>
    <t>https://gatech.instructure.com/courses/459570/assignments/2189990/submissions/1461838?version=1</t>
  </si>
  <si>
    <t>https://gatech.instructure.com/courses/459570/assignments/2189990/submissions/1461948?version=1</t>
  </si>
  <si>
    <t>https://gatech.instructure.com/courses/459570/assignments/2189990/submissions/1461962?version=1</t>
  </si>
  <si>
    <t>https://gatech.instructure.com/courses/459570/assignments/2189990/submissions/1462130?version=3</t>
  </si>
  <si>
    <t>https://gatech.instructure.com/courses/459570/assignments/2189990/submissions/1462292?version=1</t>
  </si>
  <si>
    <t>https://gatech.instructure.com/courses/459570/assignments/2189990/submissions/1462410?version=1</t>
  </si>
  <si>
    <t>https://gatech.instructure.com/courses/459570/assignments/2189990/submissions/1462500?version=3</t>
  </si>
  <si>
    <t>https://gatech.instructure.com/courses/459570/assignments/2189990/submissions/1462616?version=1</t>
  </si>
  <si>
    <t>https://gatech.instructure.com/courses/459570/assignments/2189990/submissions/1462636?version=1</t>
  </si>
  <si>
    <t>https://gatech.instructure.com/courses/459570/assignments/2189990/submissions/1462640?version=1</t>
  </si>
  <si>
    <t>https://gatech.instructure.com/courses/459570/assignments/2189990/submissions/1463316?version=1</t>
  </si>
  <si>
    <t>https://gatech.instructure.com/courses/459570/assignments/2189990/submissions/1463514?version=1</t>
  </si>
  <si>
    <t>https://gatech.instructure.com/courses/459570/assignments/2189990/submissions/1468012?version=1</t>
  </si>
  <si>
    <t>https://gatech.instructure.com/courses/459570/assignments/2189990/submissions/1468022?version=1</t>
  </si>
  <si>
    <t>https://gatech.instructure.com/courses/459570/assignments/2189990/submissions/1471046?version=1</t>
  </si>
  <si>
    <t>https://gatech.instructure.com/courses/459570/assignments/2189990/submissions/1471966?version=1</t>
  </si>
  <si>
    <t>https://gatech.instructure.com/courses/459570/assignments/2189990/submissions/1472420?version=2</t>
  </si>
  <si>
    <t>https://gatech.instructure.com/courses/459570/assignments/2189990/submissions/1472620?version=1</t>
  </si>
  <si>
    <t>https://gatech.instructure.com/courses/459570/assignments/2189990/submissions/1472794?version=2</t>
  </si>
  <si>
    <t>https://gatech.instructure.com/courses/459570/assignments/2189990/submissions/1473542?version=1</t>
  </si>
  <si>
    <t>https://gatech.instructure.com/courses/459570/assignments/2189990/submissions/1474444?version=1</t>
  </si>
  <si>
    <t>https://gatech.instructure.com/courses/459570/assignments/2189990/submissions/1474914?version=2</t>
  </si>
  <si>
    <t>https://gatech.instructure.com/courses/459570/assignments/2189990/submissions/1475058?version=1</t>
  </si>
  <si>
    <t>https://gatech.instructure.com/courses/459570/assignments/2189990/submissions/1475082?version=4</t>
  </si>
  <si>
    <t>https://gatech.instructure.com/courses/459570/assignments/2189990/submissions/1477076?version=1</t>
  </si>
  <si>
    <t>https://gatech.instructure.com/courses/459570/assignments/2189990/submissions/1477218?version=1</t>
  </si>
  <si>
    <t>https://gatech.instructure.com/courses/459570/assignments/2189990/submissions/1477228?version=1</t>
  </si>
  <si>
    <t>https://gatech.instructure.com/courses/459570/assignments/2189990/submissions/1477272?version=1</t>
  </si>
  <si>
    <t>https://gatech.instructure.com/courses/459570/assignments/2189990/submissions/1477564?version=1</t>
  </si>
  <si>
    <t>https://gatech.instructure.com/courses/459570/assignments/2189990/submissions/1478312?version=1</t>
  </si>
  <si>
    <t>https://gatech.instructure.com/courses/459570/assignments/2189990/submissions/1479656?version=1</t>
  </si>
  <si>
    <t>https://gatech.instructure.com/courses/459570/assignments/2189990/submissions/1479668?version=1</t>
  </si>
  <si>
    <t>https://gatech.instructure.com/courses/459570/assignments/2189990/submissions/1479680?version=1</t>
  </si>
  <si>
    <t>https://gatech.instructure.com/courses/459570/assignments/2189990/submissions/1479830?version=1</t>
  </si>
  <si>
    <t>https://gatech.instructure.com/courses/459570/assignments/2189990/submissions/1480288?version=1</t>
  </si>
  <si>
    <t>https://gatech.instructure.com/courses/459570/assignments/2189990/submissions/1481046?version=1</t>
  </si>
  <si>
    <t>https://gatech.instructure.com/courses/459570/assignments/2189990/submissions/1481122?version=1</t>
  </si>
  <si>
    <t>https://gatech.instructure.com/courses/459570/assignments/2189990/submissions/1481914?version=1</t>
  </si>
  <si>
    <t>https://gatech.instructure.com/courses/459570/assignments/2189990/submissions/1482042?version=2</t>
  </si>
  <si>
    <t>https://gatech.instructure.com/courses/459570/assignments/2189990/submissions/1482882?version=1</t>
  </si>
  <si>
    <t>https://gatech.instructure.com/courses/459570/assignments/2189990/submissions/1482910?version=1</t>
  </si>
  <si>
    <t>https://gatech.instructure.com/courses/459570/assignments/2189990/submissions/1483208?version=2</t>
  </si>
  <si>
    <t>https://gatech.instructure.com/courses/459570/assignments/2189990/submissions/1483294?version=2</t>
  </si>
  <si>
    <t>https://gatech.instructure.com/courses/459570/assignments/2189990/submissions/1483304?version=1</t>
  </si>
  <si>
    <t>https://gatech.instructure.com/courses/459570/assignments/2189990/submissions/1483470?version=1</t>
  </si>
  <si>
    <t>https://gatech.instructure.com/courses/459570/assignments/2189990/submissions/1483526?version=1</t>
  </si>
  <si>
    <t>https://gatech.instructure.com/courses/459570/assignments/2189990/submissions/1483618?version=3</t>
  </si>
  <si>
    <t>https://gatech.instructure.com/courses/459570/assignments/2189990/submissions/1487514?version=1</t>
  </si>
  <si>
    <t>https://gatech.instructure.com/courses/459570/assignments/2189990/submissions/1487708?version=1</t>
  </si>
  <si>
    <t>https://gatech.instructure.com/courses/459570/assignments/2189990/submissions/1489682?version=1</t>
  </si>
  <si>
    <t>https://gatech.instructure.com/courses/459570/assignments/2189990/submissions/1489822?version=1</t>
  </si>
  <si>
    <t>https://gatech.instructure.com/courses/459570/assignments/2189990/submissions/1490504?version=1</t>
  </si>
  <si>
    <t>https://gatech.instructure.com/courses/459570/assignments/2189990/submissions/1491486?version=2</t>
  </si>
  <si>
    <t>https://gatech.instructure.com/courses/459570/assignments/2189990/submissions/1491782?version=1</t>
  </si>
  <si>
    <t>https://gatech.instructure.com/courses/459570/assignments/2189990/submissions/1493228?version=1</t>
  </si>
  <si>
    <t>https://gatech.instructure.com/courses/459570/assignments/2189990/submissions/1494200?version=1</t>
  </si>
  <si>
    <t>https://gatech.instructure.com/courses/459570/assignments/2189990/submissions/1495584?version=1</t>
  </si>
  <si>
    <t>https://gatech.instructure.com/courses/459570/assignments/2189990/submissions/1496030?version=1</t>
  </si>
  <si>
    <t>https://gatech.instructure.com/courses/459570/assignments/2189990/submissions/1496044?version=6</t>
  </si>
  <si>
    <t>https://gatech.instructure.com/courses/459570/assignments/2189990/submissions/1496288?version=1</t>
  </si>
  <si>
    <t>https://gatech.instructure.com/courses/459570/assignments/2189990/submissions/1496376?version=2</t>
  </si>
  <si>
    <t>https://gatech.instructure.com/courses/459570/assignments/2189990/submissions/1496906?version=1</t>
  </si>
  <si>
    <t>https://gatech.instructure.com/courses/459570/assignments/2189990/submissions/1497906?version=1</t>
  </si>
  <si>
    <t>https://gatech.instructure.com/courses/459570/assignments/2189990/submissions/1498426?version=2</t>
  </si>
  <si>
    <t>https://gatech.instructure.com/courses/459570/assignments/2189990/submissions/1498504?version=1</t>
  </si>
  <si>
    <t>https://gatech.instructure.com/courses/459570/assignments/2189990/submissions/1500062?version=1</t>
  </si>
  <si>
    <t>https://gatech.instructure.com/courses/459570/assignments/2189990/submissions/1500340?version=2</t>
  </si>
  <si>
    <t>https://gatech.instructure.com/courses/459570/assignments/2189990/submissions/1500718?version=1</t>
  </si>
  <si>
    <t>https://gatech.instructure.com/courses/459570/assignments/2189990/submissions/1501084?version=1</t>
  </si>
  <si>
    <t>https://gatech.instructure.com/courses/459570/assignments/2189990/submissions/1501114?version=1</t>
  </si>
  <si>
    <t>https://gatech.instructure.com/courses/459570/assignments/2189990/submissions/1501122?version=2</t>
  </si>
  <si>
    <t>https://gatech.instructure.com/courses/459570/assignments/2189990/submissions/1501408?version=1</t>
  </si>
  <si>
    <t>https://gatech.instructure.com/courses/459570/assignments/2189990/submissions/1501742?version=2</t>
  </si>
  <si>
    <t>https://gatech.instructure.com/courses/459570/assignments/2189990/submissions/1501796?version=2</t>
  </si>
  <si>
    <t>https://gatech.instructure.com/courses/459570/assignments/2189990/submissions/1501838?version=1</t>
  </si>
  <si>
    <t>https://gatech.instructure.com/courses/459570/assignments/2189990/submissions/1502548?version=3</t>
  </si>
  <si>
    <t>https://gatech.instructure.com/courses/459570/assignments/2189990/submissions/1503468?version=1</t>
  </si>
  <si>
    <t>https://gatech.instructure.com/courses/459570/assignments/2189990/submissions/1503746?version=1</t>
  </si>
  <si>
    <t>https://gatech.instructure.com/courses/459570/assignments/2189990/submissions/1516514?version=2</t>
  </si>
  <si>
    <t>https://gatech.instructure.com/courses/459570/assignments/2189990/submissions/1516560?version=1</t>
  </si>
  <si>
    <t>https://gatech.instructure.com/courses/459570/assignments/2189990/submissions/1516628?version=1</t>
  </si>
  <si>
    <t>https://gatech.instructure.com/courses/459570/assignments/2189990/submissions/1516674?version=1</t>
  </si>
  <si>
    <t>https://gatech.instructure.com/courses/459570/assignments/2189990/submissions/1516716?version=1</t>
  </si>
  <si>
    <t>https://gatech.instructure.com/courses/459570/assignments/2189990/submissions/1516868?version=1</t>
  </si>
  <si>
    <t>https://gatech.instructure.com/courses/459570/assignments/2189990/submissions/1516950?version=1</t>
  </si>
  <si>
    <t>https://gatech.instructure.com/courses/459570/assignments/2189990/submissions/1517094?version=1</t>
  </si>
  <si>
    <t>https://gatech.instructure.com/courses/459570/assignments/2189990/submissions/1517382?version=1</t>
  </si>
  <si>
    <t>https://gatech.instructure.com/courses/459570/assignments/2189990/submissions/1517418?version=1</t>
  </si>
  <si>
    <t>https://gatech.instructure.com/courses/459570/assignments/2189990/submissions/1517578?version=1</t>
  </si>
  <si>
    <t>https://gatech.instructure.com/courses/459570/assignments/2189990/submissions/1517592?version=3</t>
  </si>
  <si>
    <t>https://gatech.instructure.com/courses/459570/assignments/2189990/submissions/1518150?version=2</t>
  </si>
  <si>
    <t>https://gatech.instructure.com/courses/459570/assignments/2189990/submissions/1518190?version=2</t>
  </si>
  <si>
    <t>https://gatech.instructure.com/courses/459570/assignments/2189990/submissions/1518690?version=1</t>
  </si>
  <si>
    <t>https://gatech.instructure.com/courses/459570/assignments/2189990/submissions/1519152?version=1</t>
  </si>
  <si>
    <t>https://gatech.instructure.com/courses/459570/assignments/2189990/submissions/1519398?version=1</t>
  </si>
  <si>
    <t>https://gatech.instructure.com/courses/459570/assignments/2189990/submissions/1519494?version=1</t>
  </si>
  <si>
    <t>https://gatech.instructure.com/courses/459570/assignments/2189990/submissions/1519790?version=1</t>
  </si>
  <si>
    <t>https://gatech.instructure.com/courses/459570/assignments/2189990/submissions/1519932?version=1</t>
  </si>
  <si>
    <t>https://gatech.instructure.com/courses/459570/assignments/2189990/submissions/1520002?version=1</t>
  </si>
  <si>
    <t>https://gatech.instructure.com/courses/459570/assignments/2189990/submissions/1520390?version=2</t>
  </si>
  <si>
    <t>https://gatech.instructure.com/courses/459570/assignments/2189990/submissions/1520790?version=1</t>
  </si>
  <si>
    <t>https://gatech.instructure.com/courses/459570/assignments/2189990/submissions/1520870?version=1</t>
  </si>
  <si>
    <t>https://gatech.instructure.com/courses/459570/assignments/2189990/submissions/1520980?version=2</t>
  </si>
  <si>
    <t>https://gatech.instructure.com/courses/459570/assignments/2189990/submissions/1521002?version=1</t>
  </si>
  <si>
    <t>https://gatech.instructure.com/courses/459570/assignments/2189990/submissions/1522034?version=1</t>
  </si>
  <si>
    <t>https://gatech.instructure.com/courses/459570/assignments/2189990/submissions/1522338?version=1</t>
  </si>
  <si>
    <t>https://gatech.instructure.com/courses/459570/assignments/2189990/submissions/1522432?version=1</t>
  </si>
  <si>
    <t>https://gatech.instructure.com/courses/459570/assignments/2189990/submissions/1522478?version=2</t>
  </si>
  <si>
    <t>https://gatech.instructure.com/courses/459570/assignments/2189990/submissions/1522482?version=1</t>
  </si>
  <si>
    <t>https://gatech.instructure.com/courses/459570/assignments/2189990/submissions/1522486?version=2</t>
  </si>
  <si>
    <t>https://gatech.instructure.com/courses/459570/assignments/2189990/submissions/1522530?version=1</t>
  </si>
  <si>
    <t>https://gatech.instructure.com/courses/459570/assignments/2189990/submissions/1522660?version=1</t>
  </si>
  <si>
    <t>https://gatech.instructure.com/courses/459570/assignments/2189990/submissions/1522772?version=1</t>
  </si>
  <si>
    <t>https://gatech.instructure.com/courses/459570/assignments/2189990/submissions/1522806?version=2</t>
  </si>
  <si>
    <t>https://gatech.instructure.com/courses/459570/assignments/2189990/submissions/1523098?version=2</t>
  </si>
  <si>
    <t>https://gatech.instructure.com/courses/459570/assignments/2189990/submissions/1523702?version=1</t>
  </si>
  <si>
    <t>https://gatech.instructure.com/courses/459570/assignments/2189990/submissions/1523958?version=5</t>
  </si>
  <si>
    <t>https://gatech.instructure.com/courses/459570/assignments/2189990/submissions/1523960?version=1</t>
  </si>
  <si>
    <t>https://gatech.instructure.com/courses/459570/assignments/2189990/submissions/1523992?version=1</t>
  </si>
  <si>
    <t>https://gatech.instructure.com/courses/459570/assignments/2189990/submissions/1524220?version=1</t>
  </si>
  <si>
    <t>https://gatech.instructure.com/courses/459570/assignments/2189990/submissions/1524822?version=1</t>
  </si>
  <si>
    <t>https://gatech.instructure.com/courses/459570/assignments/2189990/submissions/1524876?version=2</t>
  </si>
  <si>
    <t>https://gatech.instructure.com/courses/459570/assignments/2189990/submissions/1524924?version=2</t>
  </si>
  <si>
    <t>https://gatech.instructure.com/courses/459570/assignments/2189990/submissions/1525002?version=1</t>
  </si>
  <si>
    <t>https://gatech.instructure.com/courses/459570/assignments/2189990/submissions/1525242?version=1</t>
  </si>
  <si>
    <t>https://gatech.instructure.com/courses/459570/assignments/2189990/submissions/1525244?version=1</t>
  </si>
  <si>
    <t>https://gatech.instructure.com/courses/459570/assignments/2189990/submissions/1525252?version=2</t>
  </si>
  <si>
    <t>https://gatech.instructure.com/courses/459570/assignments/2189990/submissions/1525388?version=1</t>
  </si>
  <si>
    <t>https://gatech.instructure.com/courses/459570/assignments/2189990/submissions/1525390?version=1</t>
  </si>
  <si>
    <t>https://gatech.instructure.com/courses/459570/assignments/2189990/submissions/1525434?version=1</t>
  </si>
  <si>
    <t>https://gatech.instructure.com/courses/459570/assignments/2189990/submissions/1525598?version=1</t>
  </si>
  <si>
    <t>https://gatech.instructure.com/courses/459570/assignments/2189990/submissions/1525810?version=1</t>
  </si>
  <si>
    <t>https://gatech.instructure.com/courses/459570/assignments/2189990/submissions/1525830?version=1</t>
  </si>
  <si>
    <t>https://gatech.instructure.com/courses/459570/assignments/2189990/submissions/1525844?version=1</t>
  </si>
  <si>
    <t>https://gatech.instructure.com/courses/459570/assignments/2189990/submissions/1525866?version=1</t>
  </si>
  <si>
    <t>https://gatech.instructure.com/courses/459570/assignments/2189990/submissions/1526092?version=1</t>
  </si>
  <si>
    <t>https://gatech.instructure.com/courses/459570/assignments/2189990/submissions/1526132?version=1</t>
  </si>
  <si>
    <t>https://gatech.instructure.com/courses/459570/assignments/2189990/submissions/1526166?version=1</t>
  </si>
  <si>
    <t>https://gatech.instructure.com/courses/459570/assignments/2189990/submissions/1526266?version=1</t>
  </si>
  <si>
    <t>https://gatech.instructure.com/courses/459570/assignments/2189990/submissions/1526278?version=1</t>
  </si>
  <si>
    <t>https://gatech.instructure.com/courses/459570/assignments/2189990/submissions/1526282?version=1</t>
  </si>
  <si>
    <t>https://gatech.instructure.com/courses/459570/assignments/2189990/submissions/1526296?version=2</t>
  </si>
  <si>
    <t>https://gatech.instructure.com/courses/459570/assignments/2189990/submissions/1526432?version=2</t>
  </si>
  <si>
    <t>https://gatech.instructure.com/courses/459570/assignments/2189990/submissions/1526530?version=1</t>
  </si>
  <si>
    <t>https://gatech.instructure.com/courses/459570/assignments/2189990/submissions/1526608?version=1</t>
  </si>
  <si>
    <t>https://gatech.instructure.com/courses/459570/assignments/2189990/submissions/1526734?version=1</t>
  </si>
  <si>
    <t>https://gatech.instructure.com/courses/459570/assignments/2189990/submissions/1527500?version=1</t>
  </si>
  <si>
    <t>https://gatech.instructure.com/courses/459570/assignments/2189990/submissions/1527760?version=1</t>
  </si>
  <si>
    <t>https://gatech.instructure.com/courses/459570/assignments/2189990/submissions/1527872?version=1</t>
  </si>
  <si>
    <t>https://gatech.instructure.com/courses/459570/assignments/2189990/submissions/1527914?version=1</t>
  </si>
  <si>
    <t>https://gatech.instructure.com/courses/459570/assignments/2189990/submissions/1527990?version=1</t>
  </si>
  <si>
    <t>https://gatech.instructure.com/courses/459570/assignments/2189990/submissions/1528020?version=1</t>
  </si>
  <si>
    <t>https://gatech.instructure.com/courses/459570/assignments/2189990/submissions/1528114?version=1</t>
  </si>
  <si>
    <t>https://gatech.instructure.com/courses/459570/assignments/2189990/submissions/1528160?version=1</t>
  </si>
  <si>
    <t>https://gatech.instructure.com/courses/459570/assignments/2189990/submissions/1528508?version=1</t>
  </si>
  <si>
    <t>https://gatech.instructure.com/courses/459570/assignments/2189990/submissions/1528566?version=1</t>
  </si>
  <si>
    <t>https://gatech.instructure.com/courses/459570/assignments/2189990/submissions/1528618?version=1</t>
  </si>
  <si>
    <t>https://gatech.instructure.com/courses/459570/assignments/2189990/submissions/1528640?version=1</t>
  </si>
  <si>
    <t>https://gatech.instructure.com/courses/459570/assignments/2189990/submissions/1528988?version=1</t>
  </si>
  <si>
    <t>https://gatech.instructure.com/courses/459570/assignments/2189990/submissions/1529012?version=1</t>
  </si>
  <si>
    <t>https://gatech.instructure.com/courses/459570/assignments/2189990/submissions/1529084?version=2</t>
  </si>
  <si>
    <t>https://gatech.instructure.com/courses/459570/assignments/2189990/submissions/1529158?version=1</t>
  </si>
  <si>
    <t>https://gatech.instructure.com/courses/459570/assignments/2189990/submissions/1529228?version=1</t>
  </si>
  <si>
    <t>https://gatech.instructure.com/courses/459570/assignments/2189990/submissions/1529318?version=1</t>
  </si>
  <si>
    <t>https://gatech.instructure.com/courses/459570/assignments/2189990/submissions/1529378?version=1</t>
  </si>
  <si>
    <t>https://gatech.instructure.com/courses/459570/assignments/2189990/submissions/1529832?version=1</t>
  </si>
  <si>
    <t>https://gatech.instructure.com/courses/459570/assignments/2189990/submissions/1529896?version=1</t>
  </si>
  <si>
    <t>https://gatech.instructure.com/courses/459570/assignments/2189990/submissions/1529906?version=1</t>
  </si>
  <si>
    <t>https://gatech.instructure.com/courses/459570/assignments/2189990/submissions/1530624?version=1</t>
  </si>
  <si>
    <t>https://gatech.instructure.com/courses/459570/assignments/2189990/submissions/1532050?version=1</t>
  </si>
  <si>
    <t>https://gatech.instructure.com/courses/459570/assignments/2189990/submissions/1532108?version=1</t>
  </si>
  <si>
    <t>https://gatech.instructure.com/courses/459570/assignments/2189990/submissions/1533382?version=1</t>
  </si>
  <si>
    <t>https://gatech.instructure.com/courses/459570/assignments/2189990/submissions/1535472?version=1</t>
  </si>
  <si>
    <t>https://gatech.instructure.com/courses/459570/assignments/2189990/submissions/1558436?version=1</t>
  </si>
  <si>
    <t>https://gatech.instructure.com/courses/459570/assignments/2189990/submissions/1564558?version=1</t>
  </si>
  <si>
    <t>https://gatech.instructure.com/courses/459570/assignments/2189990/submissions/1564600?version=1</t>
  </si>
  <si>
    <t>https://gatech.instructure.com/courses/459570/assignments/2189990/submissions/1581272?version=1</t>
  </si>
  <si>
    <t>https://gatech.instructure.com/courses/459570/assignments/2189990/submissions/1583654?version=1</t>
  </si>
  <si>
    <t>https://gatech.instructure.com/courses/459570/assignments/2189990/submissions/1603542?version=1</t>
  </si>
  <si>
    <t>https://gatech.instructure.com/courses/459570/assignments/2189990/submissions/1604176?version=1</t>
  </si>
  <si>
    <t>https://gatech.instructure.com/courses/459570/assignments/2189990/submissions/1604926?version=1</t>
  </si>
  <si>
    <t>https://gatech.instructure.com/courses/459570/assignments/2189990/submissions/1607982?version=2</t>
  </si>
  <si>
    <t>https://gatech.instructure.com/courses/459570/assignments/2189990/submissions/1608008?version=1</t>
  </si>
  <si>
    <t>https://gatech.instructure.com/courses/459570/assignments/2189990/submissions/1608326?version=3</t>
  </si>
  <si>
    <t>https://gatech.instructure.com/courses/459570/assignments/2189990/submissions/1610062?version=1</t>
  </si>
  <si>
    <t>https://gatech.instructure.com/courses/459570/assignments/2189990/submissions/1610066?version=3</t>
  </si>
  <si>
    <t>https://gatech.instructure.com/courses/459570/assignments/2189990/submissions/1610068?version=1</t>
  </si>
  <si>
    <t>https://gatech.instructure.com/courses/459570/assignments/2189990/submissions/1610320?version=2</t>
  </si>
  <si>
    <t>https://gatech.instructure.com/courses/459570/assignments/2189990/submissions/1612422?version=1</t>
  </si>
  <si>
    <t>https://gatech.instructure.com/courses/459570/assignments/2189990/submissions/1612520?version=1</t>
  </si>
  <si>
    <t>https://gatech.instructure.com/courses/459570/assignments/2189990/submissions/1612528?version=1</t>
  </si>
  <si>
    <t>https://gatech.instructure.com/courses/459570/assignments/2189990/submissions/1616766?version=1</t>
  </si>
  <si>
    <t>https://gatech.instructure.com/courses/459570/assignments/2189990/submissions/1618016?version=1</t>
  </si>
  <si>
    <t>https://gatech.instructure.com/courses/459570/assignments/2189990/submissions/1618412?version=1</t>
  </si>
  <si>
    <t>https://gatech.instructure.com/courses/459570/assignments/2189990/submissions/1618832?version=1</t>
  </si>
  <si>
    <t>https://gatech.instructure.com/courses/459570/assignments/2189990/submissions/1619134?version=1</t>
  </si>
  <si>
    <t>https://gatech.instructure.com/courses/459570/assignments/2189990/submissions/1619144?version=1</t>
  </si>
  <si>
    <t>https://gatech.instructure.com/courses/459570/assignments/2189990/submissions/1620680?version=1</t>
  </si>
  <si>
    <t>https://gatech.instructure.com/courses/459570/assignments/2189990/submissions/1621380?version=1</t>
  </si>
  <si>
    <t>https://gatech.instructure.com/courses/459570/assignments/2189990/submissions/1621402?version=1</t>
  </si>
  <si>
    <t>https://gatech.instructure.com/courses/459570/assignments/2189990/submissions/1621404?version=1</t>
  </si>
  <si>
    <t>https://gatech.instructure.com/courses/459570/assignments/2189990/submissions/1621478?version=2</t>
  </si>
  <si>
    <t>https://gatech.instructure.com/courses/459570/assignments/2189990/submissions/1621482?version=1</t>
  </si>
  <si>
    <t>https://gatech.instructure.com/courses/459570/assignments/2189990/submissions/1621524?version=2</t>
  </si>
  <si>
    <t>https://gatech.instructure.com/courses/459570/assignments/2189990/submissions/1621566?version=3</t>
  </si>
  <si>
    <t>https://gatech.instructure.com/courses/459570/assignments/2189990/submissions/1621608?version=1</t>
  </si>
  <si>
    <t>https://gatech.instructure.com/courses/459570/assignments/2189990/submissions/1621612?version=2</t>
  </si>
  <si>
    <t>https://gatech.instructure.com/courses/459570/assignments/2189990/submissions/1621636?version=1</t>
  </si>
  <si>
    <t>https://gatech.instructure.com/courses/459570/assignments/2189990/submissions/1621672?version=1</t>
  </si>
  <si>
    <t>https://gatech.instructure.com/courses/459570/assignments/2189990/submissions/1621702?version=2</t>
  </si>
  <si>
    <t>https://gatech.instructure.com/courses/459570/assignments/2189990/submissions/1621724?version=1</t>
  </si>
  <si>
    <t>https://gatech.instructure.com/courses/459570/assignments/2189990/submissions/1621740?version=2</t>
  </si>
  <si>
    <t>https://gatech.instructure.com/courses/459570/assignments/2189990/submissions/1621786?version=2</t>
  </si>
  <si>
    <t>https://gatech.instructure.com/courses/459570/assignments/2189990/submissions/1621792?version=1</t>
  </si>
  <si>
    <t>https://gatech.instructure.com/courses/459570/assignments/2189990/submissions/1621800?version=1</t>
  </si>
  <si>
    <t>https://gatech.instructure.com/courses/459570/assignments/2189990/submissions/1621858?version=2</t>
  </si>
  <si>
    <t>https://gatech.instructure.com/courses/459570/assignments/2189990/submissions/1621878?version=1</t>
  </si>
  <si>
    <t>https://gatech.instructure.com/courses/459570/assignments/2189990/submissions/1621950?version=2</t>
  </si>
  <si>
    <t>https://gatech.instructure.com/courses/459570/assignments/2189990/submissions/1625196?version=1</t>
  </si>
  <si>
    <t>https://gatech.instructure.com/courses/459570/assignments/2189990/submissions/1625730?version=2</t>
  </si>
  <si>
    <t>https://gatech.instructure.com/courses/459570/assignments/2189990/submissions/1627622?version=1</t>
  </si>
  <si>
    <t>https://gatech.instructure.com/courses/459570/assignments/2189990/submissions/1628366?version=1</t>
  </si>
  <si>
    <t>https://gatech.instructure.com/courses/459570/assignments/2189990/submissions/1639476?version=2</t>
  </si>
  <si>
    <t>https://gatech.instructure.com/courses/459570/assignments/2189990/submissions/1643906?version=1</t>
  </si>
  <si>
    <t>https://gatech.instructure.com/courses/459570/assignments/2189990/submissions/1645810?version=1</t>
  </si>
  <si>
    <t>https://gatech.instructure.com/courses/459570/assignments/2189990/submissions/1665362?version=1</t>
  </si>
  <si>
    <t>https://gatech.instructure.com/courses/459570/assignments/2189990/submissions/1666470?version=1</t>
  </si>
  <si>
    <t>https://gatech.instructure.com/courses/459570/assignments/2189990/submissions/1669352?version=1</t>
  </si>
  <si>
    <t>https://gatech.instructure.com/courses/459570/assignments/2189990/submissions/1670168?version=1</t>
  </si>
  <si>
    <t>https://gatech.instructure.com/courses/459570/assignments/2189990/submissions/1672212?version=1</t>
  </si>
  <si>
    <t>https://gatech.instructure.com/courses/459570/assignments/2189990/submissions/1672294?version=1</t>
  </si>
  <si>
    <t>https://gatech.instructure.com/courses/459570/assignments/2189990/submissions/1673604?version=1</t>
  </si>
  <si>
    <t>https://gatech.instructure.com/courses/459570/assignments/2189990/submissions/1673848?version=1</t>
  </si>
  <si>
    <t>https://gatech.instructure.com/courses/459570/assignments/2189990/submissions/1673858?version=1</t>
  </si>
  <si>
    <t>https://gatech.instructure.com/courses/459570/assignments/2189990/submissions/1673920?version=1</t>
  </si>
  <si>
    <t>https://gatech.instructure.com/courses/459570/assignments/2189990/submissions/1674250?version=1</t>
  </si>
  <si>
    <t>https://gatech.instructure.com/courses/459570/assignments/2189990/submissions/1675184?version=1</t>
  </si>
  <si>
    <t>https://gatech.instructure.com/courses/459570/assignments/2189990/submissions/1683360?version=1</t>
  </si>
  <si>
    <t>https://gatech.instructure.com/courses/459570/assignments/2189990/submissions/1687430?version=1</t>
  </si>
  <si>
    <t>https://gatech.instructure.com/courses/459570/assignments/2189990/submissions/1687530?version=2</t>
  </si>
  <si>
    <t>https://gatech.instructure.com/courses/459570/assignments/2189990/submissions/1688132?version=1</t>
  </si>
  <si>
    <t>https://gatech.instructure.com/courses/459570/assignments/2189990/submissions/1688286?version=2</t>
  </si>
  <si>
    <t>https://gatech.instructure.com/courses/459570/assignments/2189990/submissions/1688412?version=1</t>
  </si>
  <si>
    <t>https://gatech.instructure.com/courses/459570/assignments/2189990/submissions/1688582?version=3</t>
  </si>
  <si>
    <t>https://gatech.instructure.com/courses/459570/assignments/2189990/submissions/1717336?version=2</t>
  </si>
  <si>
    <t>https://gatech.instructure.com/courses/459570/assignments/2189990/submissions/1718362?version=2</t>
  </si>
  <si>
    <t>https://gatech.instructure.com/courses/459570/assignments/2189990/submissions/1727038?version=2</t>
  </si>
  <si>
    <t>https://gatech.instructure.com/courses/459570/assignments/2189990/submissions/1733736?version=2</t>
  </si>
  <si>
    <t>https://gatech.instructure.com/courses/459570/assignments/2189990/submissions/1734284?version=1</t>
  </si>
  <si>
    <t>https://gatech.instructure.com/courses/459570/assignments/2189990/submissions/1736208?version=1</t>
  </si>
  <si>
    <t>https://gatech.instructure.com/courses/459570/assignments/2189990/submissions/1736528?version=1</t>
  </si>
  <si>
    <t>https://gatech.instructure.com/courses/459570/assignments/2189990/submissions/1737874?version=1</t>
  </si>
  <si>
    <t>https://gatech.instructure.com/courses/459570/assignments/2189990/submissions/1739012?version=1</t>
  </si>
  <si>
    <t>https://gatech.instructure.com/courses/459570/assignments/2189990/submissions/1740082?version=1</t>
  </si>
  <si>
    <t>https://gatech.instructure.com/courses/459570/assignments/2189990/submissions/1741008?version=2</t>
  </si>
  <si>
    <t>https://gatech.instructure.com/courses/459570/assignments/2189990/submissions/1742342?version=2</t>
  </si>
  <si>
    <t>https://gatech.instructure.com/courses/459570/assignments/2189990/submissions/1742688?version=1</t>
  </si>
  <si>
    <t>https://gatech.instructure.com/courses/459570/assignments/2189990/submissions/1742798?version=2</t>
  </si>
  <si>
    <t>https://gatech.instructure.com/courses/459570/assignments/2189990/submissions/1742834?version=1</t>
  </si>
  <si>
    <t>https://gatech.instructure.com/courses/459570/assignments/2189990/submissions/1742934?version=1</t>
  </si>
  <si>
    <t>https://gatech.instructure.com/courses/459570/assignments/2189990/submissions/1743162?version=2</t>
  </si>
  <si>
    <t>https://gatech.instructure.com/courses/459570/assignments/2189990/submissions/1743258?version=1</t>
  </si>
  <si>
    <t>https://gatech.instructure.com/courses/459570/assignments/2189990/submissions/1743326?version=1</t>
  </si>
  <si>
    <t>https://gatech.instructure.com/courses/459570/assignments/2189990/submissions/1743550?version=2</t>
  </si>
  <si>
    <t>https://gatech.instructure.com/courses/459570/assignments/2189990/submissions/1743632?version=1</t>
  </si>
  <si>
    <t>https://gatech.instructure.com/courses/459570/assignments/2189990/submissions/1743820?version=1</t>
  </si>
  <si>
    <t>https://gatech.instructure.com/courses/459570/assignments/2189990/submissions/1743886?version=1</t>
  </si>
  <si>
    <t>https://gatech.instructure.com/courses/459570/assignments/2189990/submissions/1745230?version=1</t>
  </si>
  <si>
    <t>https://gatech.instructure.com/courses/459570/assignments/2189990/submissions/1747474?version=1</t>
  </si>
  <si>
    <t>https://gatech.instructure.com/courses/459570/assignments/2189990/submissions/1747864?version=1</t>
  </si>
  <si>
    <t>https://gatech.instructure.com/courses/459570/assignments/2189990/submissions/1748346?version=1</t>
  </si>
  <si>
    <t>https://gatech.instructure.com/courses/459570/assignments/2189990/submissions/1751420?version=1</t>
  </si>
  <si>
    <t>https://gatech.instructure.com/courses/459570/assignments/2189990/submissions/1752830?version=1</t>
  </si>
  <si>
    <t>https://gatech.instructure.com/courses/459570/assignments/2189990/submissions/1752992?version=1</t>
  </si>
  <si>
    <t>https://gatech.instructure.com/courses/459570/assignments/2189990/submissions/1756506?version=1</t>
  </si>
  <si>
    <t>https://gatech.instructure.com/courses/459570/assignments/2189990/submissions/1756784?version=1</t>
  </si>
  <si>
    <t>https://gatech.instructure.com/courses/459570/assignments/2189990/submissions/1756836?version=2</t>
  </si>
  <si>
    <t>https://gatech.instructure.com/courses/459570/assignments/2189990/submissions/1756994?version=1</t>
  </si>
  <si>
    <t>https://gatech.instructure.com/courses/459570/assignments/2189990/submissions/1757172?version=1</t>
  </si>
  <si>
    <t>https://gatech.instructure.com/courses/459570/assignments/2189990/submissions/1757198?version=2</t>
  </si>
  <si>
    <t>https://gatech.instructure.com/courses/459570/assignments/2189990/submissions/1757318?version=1</t>
  </si>
  <si>
    <t>https://gatech.instructure.com/courses/459570/assignments/2189990/submissions/1757344?version=1</t>
  </si>
  <si>
    <t>https://gatech.instructure.com/courses/459570/assignments/2189990/submissions/1757468?version=1</t>
  </si>
  <si>
    <t>https://gatech.instructure.com/courses/459570/assignments/2189990/submissions/1757474?version=1</t>
  </si>
  <si>
    <t>https://gatech.instructure.com/courses/459570/assignments/2189990/submissions/1757490?version=1</t>
  </si>
  <si>
    <t>https://gatech.instructure.com/courses/459570/assignments/2189990/submissions/1757512?version=2</t>
  </si>
  <si>
    <t>https://gatech.instructure.com/courses/459570/assignments/2189990/submissions/1757526?version=1</t>
  </si>
  <si>
    <t>https://gatech.instructure.com/courses/459570/assignments/2189990/submissions/1757540?version=1</t>
  </si>
  <si>
    <t>https://gatech.instructure.com/courses/459570/assignments/2189990/submissions/1757600?version=3</t>
  </si>
  <si>
    <t>https://gatech.instructure.com/courses/459570/assignments/2189990/submissions/1757914?version=1</t>
  </si>
  <si>
    <t>https://gatech.instructure.com/courses/459570/assignments/2189990/submissions/1759012?version=1</t>
  </si>
  <si>
    <t>https://gatech.instructure.com/courses/459570/assignments/2189990/submissions/1761744?version=1</t>
  </si>
  <si>
    <t>https://gatech.instructure.com/courses/459570/assignments/2189990/submissions/1762654?version=1</t>
  </si>
  <si>
    <t>https://gatech.instructure.com/courses/459570/assignments/2189990/submissions/1763428?version=4</t>
  </si>
  <si>
    <t>https://gatech.instructure.com/courses/459570/assignments/2189990/submissions/1765068?version=3</t>
  </si>
  <si>
    <t>Agni</t>
  </si>
  <si>
    <t>Alex</t>
  </si>
  <si>
    <t>Ameya</t>
  </si>
  <si>
    <t>Amir</t>
  </si>
  <si>
    <t>Carter</t>
  </si>
  <si>
    <t>Chenyu</t>
  </si>
  <si>
    <t>Depei</t>
  </si>
  <si>
    <t>Divya</t>
  </si>
  <si>
    <t>Ganesh</t>
  </si>
  <si>
    <t>Han Sung</t>
  </si>
  <si>
    <t>Junmo</t>
  </si>
  <si>
    <t>Merna</t>
  </si>
  <si>
    <t>Naim</t>
  </si>
  <si>
    <t>Paul</t>
  </si>
  <si>
    <t>Philip</t>
  </si>
  <si>
    <t>Radhika</t>
  </si>
  <si>
    <t>Renee</t>
  </si>
  <si>
    <t>Sanjana</t>
  </si>
  <si>
    <t>Sanya</t>
  </si>
  <si>
    <t>Sara</t>
  </si>
  <si>
    <t>Shiva</t>
  </si>
  <si>
    <t>Spencer</t>
  </si>
  <si>
    <t>Tianyu</t>
  </si>
  <si>
    <t>Vanshika</t>
  </si>
  <si>
    <t>Vidhi</t>
  </si>
  <si>
    <t>Viren</t>
  </si>
  <si>
    <t>Xueyang</t>
  </si>
  <si>
    <t>Yadhu</t>
  </si>
  <si>
    <t>TA Grader</t>
  </si>
  <si>
    <t>Everyone</t>
  </si>
  <si>
    <t>Goal</t>
  </si>
  <si>
    <t>Difference</t>
  </si>
  <si>
    <t>Requirements
(10 pts)</t>
  </si>
  <si>
    <t>Hypothesis
(10 pts)</t>
  </si>
  <si>
    <t>Part 1: Later Layers RO 
(24 pts)</t>
  </si>
  <si>
    <t>Part 2: Adam Ablation 
(26 pts)</t>
  </si>
  <si>
    <t>Part 3: Regularization Study 
(24 pts)</t>
  </si>
  <si>
    <t>Conclusion 
(6 pts)</t>
  </si>
  <si>
    <t>EC 
(+5 pts)</t>
  </si>
  <si>
    <t>Total 
(100)</t>
  </si>
  <si>
    <t>TA Comments</t>
  </si>
  <si>
    <t>Grading Duration</t>
  </si>
  <si>
    <t>Github Hash
[erase 'TODO' 
if none provided]</t>
  </si>
  <si>
    <t>Github 
Link</t>
  </si>
  <si>
    <t>Submission
Link</t>
  </si>
  <si>
    <t>Head TA Comments</t>
  </si>
  <si>
    <t>Instructor Comments</t>
  </si>
  <si>
    <t>General Feedback: Good work on your assignment, Paul! Your report is well-structured and clearly written. You did a great job following through on your hypothesis in each section, which created a strong narrative. The experiments are sound, and your results tables and figures show you performed the required runs. The primary area for improvement is moving from descriptive reporting to deeper analysis. Many sections would benefit from more detail on why the results occurred, linking your findings back to optimization theory and model behavior (e.g., convergence speed, generalization, the bias-variance trade-off). Strengthening this analytical aspect will make your excellent experimental work even more impactful.
Requirements (10/10)
What you did well
Report written in LaTeX and submitted as a PDF via Overleaf.
GitHub commit hash provided and resolves correctly.
DOCSTRING includes full, runnable setup instructions.
Report length meets the page limit.
Figures and tables are clear and readable.
References are consistent and include external sources.
Both required datasets (Hotel Bookings and US Accidents) are used correctly.
Hypothesis (8/10)
What you did well
You stated a clear and consistent hypothesis that optimization techniques would improve model performance.
You effectively revisited the hypothesis throughout the report, using your results to confirm or reject it for each section.
What needs improvement
The hypothesis is very general and not grounded in literature or specific theory. A stronger hypothesis would predict which methods might work best and why, citing course concepts.
Part 1: Randomized Optimization on the Last Several Layers (14/24)
What you did well
You implemented all three required algorithms: RHC, SA, and GA.
You correctly maintained scope hygiene by tuning only the final layers and reporting the parameter count.
You included quantitative tables and progress curves for both datasets.
What needs improvement
Missing Disclosures: Key algorithm details were missing, such as the RHC restart policy, SA cooling schedule, and GA selection/crossover operators. These are needed for reproducibility.
Missing Generalization Analysis: The report lacked train versus validation curves, making it difficult to analyze the generalization performance of the models.
Analysis Depth: The analysis was more qualitative than mechanistic. The discussion would be stronger with an explanation of why each algorithm behaved as it did based on its search strategy and the problem structure.
Missing Compute Accounting: Per-run function evaluation counts and wall-clock times were not summarized in the results table.
Part 2: Adam Ablations on the Full Network (18/26)
What you did well
You ran experiments for all seven required optimizers and included them in your summary table.
You correctly performed a grid search for Adam parameters and included the corresponding heatmaps.
You identified dataset-specific winners and demonstrated performance gains over the baseline.
What needs improvement
Incomplete Analysis: While your table included all optimizers, your plots and discussion only covered a subset. A full comparative analysis requires visualizing and discussing all methods.
Missing Generalization Gap Analysis: A critical omission was the lack of training vs. validation curves. Without them, it's impossible to analyze the generalization gap or discuss overfitting.
Missing Disclosures and Handoff: You did not provide a full disclosure of the final hyperparameters used (e.g., batch size, learning rate schedule) or explicitly state which configuration was carried forward into Part 3.
Part 3: Regularization Study (12/24)
What you did well
You correctly used the Adam optimizer from Part 2, isolating the effects of regularization.
You evaluated multiple regularizers and reported comparative results.
What needs improvement
Missing Required Techniques: The study was incomplete. You were required to attempt all five regularizers, but early stopping and modality-appropriate augmentation were not included.
Improper "Best Single" Comparison: You did not test all regularizers individually to find the "best single" performer before creating a combination. This skips a required step in the analysis.
Missing Generalization Analysis: As in previous sections, this part lacked the crucial training vs. validation curves. The main purpose of regularization is to control overfitting, and this cannot be analyzed without those plots.
Missing Disclosures: You did not provide specific details on dropout placement or L2 coupling.
Conclusion (3/6)
What you did well
You effectively revisited your hypothesis and summarized the high-level findings from your experiments.
You identified the Adam optimizer as the best performer and proposed relevant future work.
What needs improvement
Missing Quantitative Synthesis: The conclusion lacked a final, quantitative synthesis of the results. This could have been a summary table or compute-aware discussion comparing the best performers from all three parts.
No Final Recipe: You did not state a final, recommended training recipe (optimizer + regularization combo) for each dataset.
Missing Limitations: The discussion could have been strengthened by acknowledging the limitations of your study, such as dataset imbalance or seed variability.</t>
  </si>
  <si>
    <t>4b86ecd71d90a84bbb1477f113fca36222883b80</t>
  </si>
  <si>
    <t>TODO</t>
  </si>
  <si>
    <t xml:space="preserve">General Feedback:
Great job on this report! You clearly put a lot of effort into running all the experiments across Randomized Optimization, Adam-family optimizers, and Regularization. Your figures and tables are clear and thoughtfully presented, and your explanations show a solid understanding of how each method behaves on the datasets. I really appreciate the level of organization and your inclusion of AI assistance disclosures, it shows professionalism and transparency. That said, a few key analytical details could make your work even stronger. Try including more explicit compute accounting, parameter values, and short discussions that explain why your results look the way they do. Connecting the behavior of each optimizer or regularizer to underlying mechanisms, such as gradient noise or loss surface shape, would make your analysis feel more complete and insightful. You’re doing great, keep building on this foundation and adding more depth to your discussions next time.
Requirements (9 / 10)
What you did well
•	The report follows the correct format and is within the 8-page limit.
•	LaTeX formatting and figure readability are solid at 100 % zoom.
•	Both required datasets (Hotel Booking Demand and US Accidents) are used correctly.
•	You cite references consistently and maintain clear organization.
What needs improvement
•	Citation is not following concistent formatting, like IEEE
Hypothesis (4 / 10)
What you did well
•	You clearly state a general hypothesis predicting performance improvements through optimization and regularization.
•	The hypothesis provides a unifying goal for the report and is revisited briefly in the conclusion.
What needs improvement
•	The hypothesis lacks grounding in theoretical or empirical evidence (e.g., why adaptive optimizers should outperform SGD).
•	It is stated qualitatively rather than quantitatively, no measurable expectation or falsifiable test is defined.
•	The follow-up discussion summarizes outcomes but does not analyze why the hypothesis failed or succeeded.
A hypothesis connects experimentation to theory. By specifying a measurable prediction and referencing known behaviors (e.g., Adam’s bias correction improving convergence), you demonstrate analytical rigor and narrative continuity.
Part 1: Randomized Optimization on the Last Several Layers (12 / 24)
What you did well
•	All three algorithms, Randomized Hill Climbing, Simulated Annealing, and Genetic Algorithm, are implemented and compared on both datasets.
•	You correctly restrict tuning to the last two layers (~8 k parameters).
•	Objective evaluation uses the proper evaluation mode (dropout off, BatchNorm fixed).
•	Your plots show progression over iterations, showing that you understand convergence tracking.
What needs improvement
•	Disclosures are incomplete: no explicit restart policy, perturbation scale, or acceptance-rate tracking.
•	Equal function-evaluation budgets are not verified, and plateau-stopping rules are unclear.
•	Perturbation scaling is not layer-aware (fan-in/RMS normalization missing).
•	Mechanistic discussion is descriptive rather than analytical, you note GA’s higher cost but not why population diversity changes exploration efficiency.
•	No compute accounting (wall-clock or evaluation counts).
Reproducibility and fairness depend on clear disclosures. Mechanism-level reasoning (e.g., how cooling schedules balance exploration vs. exploitation) distinguishes surface reporting from expert-level analysis.
Part 2: Adam Ablations on the Full Network (14 / 26)
What you did well
•	All seven optimizers are evaluated (SGD, Momentum, Nesterov, Adam variants, AdamW).
•	You include heatmaps showing sensitivity to learning-rate and β-parameter variations.
•	Experiments maintain consistent data splits and hardware environments.
•	Compute accounting is mentioned in passing, and optimizer behavior is interpreted coherently.
What needs improvement
•	Validation-loss threshold (ℓ) for time-to-convergence is undefined, so cross-optimizer comparisons lack consistency.
•	Train–validation generalization curves are missing, which prevents discussion of overfitting/underfitting.
•	Stability across seeds (median / IQR) not reported.
•	The final “decision rule” per dataset, stating which optimizer is best and why, is missing.
•	Limited explanation of why specific β₁/β₂ settings affect gradient variance or stability.
The rubric rewards compute-aware comparisons and theoretical interpretation. Without thresholds, dispersion, or decision rules, your analysis cannot demonstrate robust optimizer conclusions.
Part 3: Regularization Study (Standard Adam Only) (16 / 24)
What you did well
•	You correctly reuse the Part 2 Adam hyperparameters without retuning.
•	L2 weight decay, dropout, and label smoothing are implemented and compared.
•	You follow baseline → single → combination format with reasonable plots.
•	Results are interpreted with awareness that Adam’s adaptivity may already act as implicit regularization.
What needs improvement
•	Early-stopping and data-augmentation/input-noise regularizers are missing.
•	Dropout placement and rate are not documented; L2 exclusion rules (bias / BN) unspecified.
•	Compute accounting absent (no gradient-evaluation or wall-clock logs).
•	Mechanism-level explanations (e.g., “label smoothing improves calibration”) remain qualitative, no calibration metrics or variance plots.
The regularization study tests understanding of generalization theory. Omitting early-stopping or augmentation leaves major gaps, and missing parameter disclosures prevent reproducibility. Explaining mechanisms connects observed improvements to fundamental bias–variance control.
Conclusion (3 / 6)
What you did well
•	Summarizes major findings for each part and restates the overall hypothesis.
•	References specific tables and figures to support claims.
What needs improvement
•	Does not provide at least three evidence-backed takeaways comparing compute cost, stability, and performance.
•	Lacks Type I/II error analysis or bias–variance framing.
•	Omits compute-aware frontier (test metric vs total compute).
•	Missing discussion of limitations (seed variance, class imbalance, data shift) and concrete next steps.
The conclusion should demonstrate synthesis, how optimizer, regularization, and Randomized Optimization results relate conceptually. Without this integration, the narrative ends descriptively rather than analytically.
Extra Credit ,  Part 4 Integrated Best Combination (0 / 5)
Not attempted.
</t>
  </si>
  <si>
    <t>General Feedback
Nice work on your assignment! You’ve clearly done the hard part, running all the major experiments and presenting them clearly. Your plots and tables show that you explored the nuances of Randomized Optimization, Adam-family optimizers, and Regularization. The structure of your report is solid, and the results flow logically. To take it further, focus a bit more on explaining why your results turned out the way they did, what is driving the trends, and how optimizer dynamics or regularization effects might explain them. Adding more concrete details like function evaluation counts, parameter settings, and compute comparisons will really elevate your analysis. Overall, this is a strong and thoughtful effort, keep up the good work and continue to develop your interpretation and synthesis skills.
Requirements (10 / 10)
What you did well
• Overleaf + LaTeX used; final PDF submitted.
• GitHub commit hash provided and resolves correctly.
• DOCSTRING-GTusername includes runnable instructions with explicit part order and EDA command options.
• Report length ≤ 8 pages; figures and text are legible at 100% zoom.
• Proper dataset use (Hotel Booking Demand and US Accidents).
• References formatted consistently and include external literature beyond course materials.
What needs improvement
• None significant. Documentation and reproducibility are exemplary.
Hypothesis (4 / 10)
What you did well
• Hypothesis is explicitly stated, predicting AdamW’s improved generalization over standard Adam by 5–10%.
• Provides theoretical reasoning referencing Loshchilov &amp; Hutter (2019).
• Hypothesis is revisited in the conclusion, with conditional analysis on when the prediction holds.
What needs improvement
• Quantitative expectations could be formalized (e.g., specific metrics or significance threshold).
• While discussion revisits the hypothesis, there is limited reflection on potential confounders like data imbalance and architecture depth.
A hypothesis that incorporates both theoretical expectation and data-conditioned constraints would make the reasoning more robust.
Part 1: Randomized Optimization on the Last Several Layers (15/ 24)
What you did well
• Clear implementation and comparison of Randomized Hill Climbing, Simulated Annealing, and Genetic Algorithm across both datasets.
• Consistent reporting of validation/test losses, percent improvements, and convergence counts.
• Proper use of model evaluation mode (dropout disabled; BatchNorm fixed).
• Results tables include function evaluations and accuracy.
• Mechanistic insight discussed, such as temperature aggressiveness and population diversity effects.
What needs improvement
• Missing explicit disclosure of restart policy, perturbation scale, or temperature schedule formulae.
• Function-evaluation fairness is not numerically verified across algorithms.
• No reported wall-clock times or seed count consistency across methods.
• Perturbation scaling and clipping rules not detailed.
These omissions matter because they prevent full reproducibility and fairness evaluation. Including precise algorithm settings would elevate this to research-grade documentation.
Part 2: Adam Ablations on the Full Network (15 / 26)
What you did well
• Full coverage of all seven optimizers with matched datasets and splits.
• Strong quantitative presentation with tables showing losses, accuracy, time to target, epochs, and generalization gaps.
• Excellent inclusion of sensitivity heatmaps for (α, β₁) and (α, β₂) across datasets.
• Stability plots (median ± IQR) and convergence visualizations are provided.
• Discussion references theoretical context (bias correction, adaptive decay).
What needs improvement
• Validation-loss threshold (ℓ) used for convergence comparisons not clearly defined.
• Lacks compute accounting table comparing gradient evaluations per optimizer.
• Decision rule per dataset not explicitly stated (e.g., which optimizer will be used in Part 3).
• Some references (Loschilov and Hutter) are cited but incomplete bracket handling “[?]” noted in text.
Defining a clear decision rule and computing frontier would improve interpretability and cross-part linkage.
Part 3: Regularization Study (Standard Adam Only) (15 / 24)
What you did well
• Comprehensive coverage of required regularizers: L2 weight decay, dropout, label smoothing, input noise, and early stopping.
• Clear tables summarizing all configurations, metrics (F1, AUROC, GenGap), and means/std.
• Analysis connects quantitative outcomes to theoretical expectations (e.g., co-adaptation and over-regularization).
• Mechanistic discussion of feature independence between datasets is thoughtful and accurate.
What needs improvement
• Explicit documentation of dropout layer placement and L2 exclusions (bias or normalization parameters) missing.
• Compute accounting (gradient evaluations and wall-clock) not reported.
• Combination regularizer analysis could include visualizations of interaction effects or over-constraint demonstration.
More detail on regularization parameters and computational parity across experiments would align fully with rubric standards.
Conclusion (3 / 6)
What you did well
• Revisits hypothesis and interprets conditions where results deviate from expected outcomes.
• Identifies over-regularization as a performance limiter and connects it to theory.
• Provides hardware limitations and dataset imbalance as sources of experimental constraint.
What needs improvement
• Does not explicitly quantify compute–performance tradeoffs (e.g., accuracy vs. total gradient evaluations).
• Lacks formal Type I/II error framing or explicit bias–variance reflection.
• Could include more structured takeaways summarizing optimizer vs. regularizer interplay.
Your conclusion demonstrates strong reflection and maturity, but an explicit synthesis of compute efficiency and generalization robustness would make it stand out.
Extra Credit: Part 4 Integrated Best Combination (0 / 5)
Not attempted.</t>
  </si>
  <si>
    <t>b28921dc88d7dac9c476de7654ad5a8375c6d2fa</t>
  </si>
  <si>
    <t>1) Requirements (10/10)
What you did well:
The report was submitted as a PDF using LaTeX and appears to follow all formatting requirements. The length is within the 8-page limit. All required documents are submitted and committed in github repo as well. Citations are included and appear to follow a consistent style. Good job including AI use statement. 
2) Hypothesis (8/10)
What you did well:
You have included an hypothesis for the report that is testable. 
What needs improvement: The hypothesis seems a little generic. The hypothesis must be grounded with some evidence.  It is presented as a general belief without grounding. 
3) Part 1: Randomized Optimization on the last several layers (15/24)
What you did well:
Good job in providing a summary of your observations and including all the required plots(across all seeds). Your analysis provides a clean observation of your model runs.
What needs improvement:
While your analysis clearly states the observations and compares models clearly across each other and with baseline, we would also like to see your analysis of why it behaved that way given the algorithm nature.  
You could have talked more about the hyperparameter selection rationale that went behind these models like:
Randomized Hill Climbing: restart policy, step-size schedule, perturbation distribution/scale, any adaptation.
 Simulated Annealing: initial temperature, cooling schedule, step-size cooling, perturbation distribution/scale, any adaptation.
Genetic Algorithm: population size, selection rule, crossover operator, mutation rate, elitism. 
The report does not contain any discussion of the perturbation or variation design (e.g., layer-aware scaling, real-coded representation for GA, Layer aware proposal scales, for example by tensor root
mean square or fan in)
4) Part 2: Adam ablations on the full network (19/26)
What you did well:
Good job on running all seven required optimizer variations on both datasets and recording observations with tables and plots. The report correctly includes heatmaps for Adam's hyperparameters ((α,β1​) and (α,β2​)) for both datasets. You have done budget accounting by including func evals vs wall clock times. The analysis section provides an excellent synthesis of the results. It integrates evidence across optimizers, includes a compute-aware comparison, attributes differences to mechanisms, and states a clear decision for the best optimizer for each dataset.
What needs improvement:
You could have included training vs validation curve at the chosen budget and discuss overfitting/underfitting. You could also discuss more about bias correction on early progress or the role of momentum in stability.  The analysis does not explicitly define a validation loss threshold and measure the time or steps to reach it for each optimizer.
5) Part 3: Regularization study (18/24)
What you did well:
The study correctly uses the standard Adam optimizer with the best hyperparameters found in Part 2. You have compared the baseline Adam, the best single regularizer (dropout), and a combination of regularizers. Test metrics are correctly reported with dispersion.
What needs improvement:
You could have included details about the placement of the dropout layers, early stopping rule, augmentation policy summary. More details on compute accounting apart from wall clock time like Gradient evaluation counts. 
6) Conclusion (3/6)
The conclusion provides a summary of the findings but misses some key elements required for full credit. It does not discuss Type I/II errors, connect results to specific course concepts. It meets the criteria for partial credit by providing a conclusion with some takeaways.
Extra Credit(0/5):
Not attempted</t>
  </si>
  <si>
    <t xml:space="preserve">1) Requirements (9/10)
What you did well:
The report was submitted as a PDF using LaTeX and appears to follow all formatting requirements. The length is within the 8-page limit. All required documents are submitted and committed in github repo as well. Citations are included and appear to follow a consistent style. Good job including AI use statement. 
What needs improvement:
Some of the figures are very small and hard to read. It is suggested to keep the figures &gt;1/4th width of the paper for rendering legible. 
2) Hypothesis (7/10)
What you did well:
You have included an hypothesis for the report that is testable. 
What needs improvement: The conclusions should be able to return to the initial hypothesis you thought would work, using quantitative evidence from your results to argue for or against it. 
3) Part 1: Randomized Optimization on the last several layers (13/24)
What you did well:
Good job in providing a summary of your observations and including func evals vs best validation loss plots. Your analysis provides a clean observation of your model runs.
What needs improvement:
While your analysis clearly states the observations and compares models clearly across each other and with baseline, we would also like to see your analysis of why it behaved that way given the algorithm nature.  
You could have talked more about the hyperparameter selection rationale that went behind these models like:
Randomized Hill Climbing: restart policy, step-size schedule, perturbation distribution/scale, any adaptation.
 Simulated Annealing: initial temperature, cooling schedule, step-size cooling, perturbation distribution/scale, any adaptation.
Genetic Algorithm: population size, selection rule, crossover operator, mutation rate, elitism. 
The report does not contain any discussion of the perturbation or variation design (e.g., layer-aware scaling, real-coded representation for GA, Layer aware proposal scales, for example by tensor root mean square or fan in). It is not clear how many layers and hyperparameters were tuned.
4) Part 2: Adam ablations on the full network (26/26)
What you did well:
This section is exemplary! Good job on running all seven required optimizer variations on both datasets and recording observations with tables and plots. The report correctly includes heatmaps for Adam's hyperparameters ((α,β1​) and (α,β2​)) for both datasets. You have done budget accounting by including func evals vs wall clock times. The analysis section provides an excellent synthesis of the results. It integrates evidence across optimizers, includes a compute-aware comparison, attributes differences to mechanisms, and states a clear decision for the best optimizer for each dataset. You have included training vs validation curve at the chosen budget and discuss overfitting/underfitting. You have discussed about bias correction 
5) Part 3: Regularization study (22/24)
What you did well:
The study correctly uses the standard Adam optimizer with the best hyperparameters found in Part 2. You have compared the baseline Adam, the best single regularizer, and a combination of regularizers. Test metrics are correctly reported with dispersion. You have provided detailed about early stopping rules. 
What needs improvement:
You have included almost everything but missed more details on compute accounting part with wall clock time and Gradient evaluation counts. 
6) Conclusion (3/6)
The conclusion provides a summary of the findings but misses some key elements required for full credit. It does not discuss Type I/II errors, connecting results to specific course concepts. It meets the criteria for partial credit by providing a conclusion with some takeaways.
Extra Credit(0/5):
Not attempted
</t>
  </si>
  <si>
    <t xml:space="preserve">
1. Requirements (10/10)
{
What you did well
• Overleaf + LaTeX used; final PDF submitted.
• GitHub commit hash provided and resolves.
• DOCSTRING-GTusername includes runnable instructions (environment, dependencies, entry point).
• Report length ≤ 8 pages (main text).
• Figures and text legible at 100% zoom (≤2 hard-to-read plots).
• References consistent in a single style and include ≥1 source beyond course materials.
• Uses the required two datasets (Hotel Booking Demand; US Accidents) with correct links.
}
2. Hypothesis (8/10)
{
What you did well
• Explicit hypothesis is mentioned
• Hypothesis is followed up in the conclusion
• Provides direct evidence from the report to assess the hypothesis
What needs improvement
• Not strongly grounded in prior literature, foundational principles, or concrete evidence
Feedback on Section:
Good job overall. Make sure to ground your hypothesis on concrete evidence.
}
3. Part 1: Randomized Optimization on the last several layers (8/24)
{
What you did well
• Scope hygiene: only the last one to three layers tuned; total Randomized Optimization parameters ≤ ~50,000 and exact count reported; same layers and parameter cap across algorithms.
• Initialization and seeds: initial checkpoint policy stated; warm-start applied consistently; seeds fixed and logged; identical initial weights across algorithms.
• Results table compares Randomized Hill Climbing, Simulated Annealing, Genetic Algorithm (best validation loss, test metric, function evaluations, wall-clock) and identifies a winner with a mechanism-level explanation.
• Comparative discussion of efficacy: did Randomized Optimization help versus the Supervised Learning baseline and Part 2 gradient training under matched budgets? Includes paired per-seed deltas, compute-aware trade-off, and a per-dataset takeaway on when Randomized Optimization is worth the cost.
What needs improvement
• Progress curves absent or captions lack key settings; failures not counted.
• Lack of algorithm coverage with full disclosures:
o Randomized Hill Climbing: restart policy, step-size schedule, perturbation distribution/scale, any adaptation.
o Simulated Annealing: initial temperature, cooling schedule, step-size cooling, perturbation distribution/scale, any adaptation.
o Genetic Algorithm: population size, selection rule, crossover operator, mutation rate, elitism, real-coded representation; bounds/clipping if used.
• Missing budget fairness and accounting: equal function-evaluation budgets; plateau rule identical and counted; per-run function-evaluation counts and wall-clock on the same hardware.
• Missing perturbation design: layer-aware scales (e.g., root-mean-square/fan-in or initialization standard deviation); bounds/clipping stated and consistent.
Feedback on Section:
Good effort. The main issue was the lack of reproducible disclosures.
}
4. Part 2: Adam ablations on the full network (18/26)
{
What you did well
• Coverage and fairness: all seven optimizers run on both datasets with the same splits, batch size, and hardware class:
o Stochastic Gradient Descent (no momentum)
o Stochastic Gradient Descent + momentum
o Nesterov momentum
o Adam baseline (bias correction on)
o Adam without bias correction
o Adam with beta-one equal to zero (similar to RMSProp)
o Adam with decoupled weight decay (AdamW)
• Sensitivity heatmaps: coarse grids over (learning rate, beta-one) and (learning rate, beta-two) with identical budgets per grid cell and same split; divergent/brittle regions visible; grid ranges disclosed in captions.
• Stability: validation trajectories show median and interquartile range over three to five seeds; divergence rates noted; seeds fixed and logged.
• Budget accounting: gradient-evaluation counts (including warm-up and accumulation) and wall-clock time for each run; over-budget runs flagged and excluded from head-to-head claims.
• Comparative discussion and decision rule: integrates evidence across optimizers and datasets; compute-aware trade-offs; mechanism-level explanations tied to figures; states a clear decision rule per dataset and records the standard Adam hyperparameters to be used in Part 3.
What needs improvement
• No performance threshold mentioned
• Missing generalization gap analysis: training vs validation curves at the chosen budget; concise discussion of underfitting/overfitting per optimizer.
• Does not attribute differences in performance to mechanisms with citations
Feedback on Section:
Great job testing all required optimizers.
}
5. Part 3: Regularization study (Standard Adam only) (14/24)
{
What you did well
• Optimizer scope discipline: Standard Adam only with the best Part 2 hyperparameters (learning rate, beta-one, beta-two, epsilon, batch size). No optimizer retuning or variant substitution.
• Baseline vs best single vs best combination: for each dataset, all three trained under identical budgets; clear winner identified.
• Precise disclosures: exact values and placements (e.g., dropout layers), L2 coupling and any exclusions (bias or normalization parameters), early-stopping rule (patience and minimum delta), augmentation policy summary.
• Analysis and comparison quality:
o Evidence with dispersion: test metrics with median and interquartile range (mean and 95% confidence interval if ≥5 seeds); report and explain cases where validation improves but test degrades; paired per-seed deltas when comparing best single vs best combo.
o Compute accounting: gradient-evaluation counts (including warm-up/accumulation) and wall-clock time logged; any over-budget runs flagged and excluded from claims.
What needs improvement
• One or more required regularizers missing; placements/values not documented.
• Analysis and comparison quality:
o Not sufficient Head-to-head validity: budgets, seeds, splits, batch size, and hardware matched; training/evaluation modes correct (dropout off; Batch Normalization uses running statistics); no augmentation on validation or test. The report does not explicitly mention the budget.
• No discussion of sweeping regularization parameters or mechanism level explanation for the regularizers
Feedback on Section:
Early stopping and modality-appropriate augmentation were missing from this section.
}
6) Conclusion (3/6)
{
What you did well
• Acknowledged limitations (for example, class imbalance, possible leakage, evaluation-mode assumptions, small seed count, data shift) and named one concrete next step.
• Maintained consistency with reported figures and tables including compute accounting (number of gradient evaluations, number of function evaluations, wall clock time).
What needs improvement
• Missing discussion of Type I/Type II errors.
• Provided at least three evidence-backed takeaways that integrate compute-aware trade-offs (test metric versus total compute and wall clock), stability across seeds (median and interquartile range or mean and ninety five percent confidence interval when applicable), and sensitivity or robustness insights tied to Part 2 heatmaps and Part 1 progress diagnostics. Cite the findings directly.
• Conclusion too generic (e.g. “tuning and using a variety of optimization techniques can increase the success of an NN model”)
}
Extra Credit: Part 4 — Integrated Best Combination (0)
{
Feedback on Section:
NA
}
General Feedback
{
Good job on your OL report! Some of the required deliverables were missing as pointed out above. I would also add a more in-depth analysis in the discussion sections based on your observations. (e.g., this algorithm produced this result and this tells me that its mechanism …)
}</t>
  </si>
  <si>
    <t xml:space="preserve">
1. Requirements (9/10)
{
What you did well
• Overleaf + LaTeX used; final PDF submitted.
• GitHub commit hash provided and resolves.
• DOCSTRING-GTusername includes runnable instructions (environment, dependencies, entry point).
• Report length ≤ 8 pages (main text).
• References consistent in a single style and include ≥1 source beyond course materials.
• Uses the required two datasets (Hotel Booking Demand; US Accidents) with correct links.
What needs improvement
• ≥3 figures illegible at 100% zoom.
Feedback on Section:
Graphs were small and hard to read.
}
2. Hypothesis (10/10)
{
What you did well
• Explicit hypothesis about expected behaviors and trade-offs (e.g., which optimizer wins under a fixed budget; whether randomized optimization helps the last layers; whether regularization dominates generalization).
• Grounded in lecture/papers/theory or minimal EDA evidence.
• Direct follow up in the conclusion
• Tied the conclusion directly to the evidence from the report
}
3. Part 1: Randomized Optimization on the last several layers (11/24)
{
What you did well
• Initialization and seeds: initial checkpoint policy stated; warm-start applied consistently; seeds fixed and logged; identical initial weights across algorithms.
• Results table compares Randomized Hill Climbing, Simulated Annealing, Genetic Algorithm (best validation loss, test metric, function evaluations, wall-clock) and identifies a winner with a mechanism-level explanation.
• Comparative discussion of efficacy: did Randomized Optimization help versus the Supervised Learning baseline and Part 2 gradient training under matched budgets? Includes paired per-seed deltas, compute-aware trade-off, and a per-dataset takeaway on when Randomized Optimization is worth the cost.
What needs improvement
• Missing disclosures (e.g., mutation/crossover, temperature, step-size schedule).
• No statement about budget fairness. A fixed number of evaluations across all algorithms. Table 1 records different numbers for function evals.
• No mention of perturbation design: layer-aware scales (e.g., root-mean-square/fan-in or initialization standard deviation); bounds/clipping stated and consistent.
Feedback on Section:
Full reproducible disclosures for the three algorithms are required.
}
4. Part 2: Adam ablations on the full network (26/26)
{
What you did well
• Coverage and fairness: all seven optimizers run on both datasets with the same splits, batch size, and hardware class:
o Stochastic Gradient Descent (no momentum)
o Stochastic Gradient Descent + momentum
o Nesterov momentum
o Adam baseline (bias correction on)
o Adam without bias correction
o Adam with beta-one equal to zero (similar to RMSProp)
o Adam with decoupled weight decay (AdamW)
• Time or steps to threshold: single validation-loss threshold defined once per dataset; time or update count to reach it shown; failures marked as “greater than budget.”
• Sensitivity heatmaps: coarse grids over (learning rate, beta-one) and (learning rate, beta-two) with identical budgets per grid cell and same split; divergent/brittle regions visible; grid ranges disclosed in captions.
• Stability: validation trajectories show median and interquartile range over three to five seeds; divergence rates noted; seeds fixed and logged.
• Generalization gap: training vs validation curves at the chosen budget; concise discussion of underfitting/overfitting per optimizer.
• Budget accounting: gradient-evaluation counts (including warm-up and accumulation) and wall-clock time for each run; over-budget runs flagged and excluded from head-to-head claims.
• Comparative discussion and decision rule: integrates evidence across optimizers and datasets; compute-aware trade-offs; mechanism-level explanations tied to figures; states a clear decision rule per dataset and records the standard Adam hyperparameters to be used in Part 3.
Feedback on Section:
Great job, this was done well.
}
5. Part 3: Regularization study (Standard Adam only) (20/24)
{
What you did well
• Optimizer scope discipline: Standard Adam only with the best Part 2 hyperparameters (learning rate, beta-one, beta-two, epsilon, batch size). No optimizer retuning or variant substitution.
• Required regularizers attempted: L2 weight decay (coupled), early stopping, dropout (placements documented), target smoothing or noise, and modality-appropriate augmentation or input noise.
• Baseline vs best single vs best combination: for each dataset, all three trained under identical budgets; clear winner identified.
• Precise disclosures: exact values and placements (e.g., dropout layers), L2 coupling and any exclusions (bias or normalization parameters), early-stopping rule (patience and minimum delta), augmentation policy summary.
• Analysis and comparison quality:
o Evidence with dispersion: test metrics with median and interquartile range (mean and 95% confidence interval if ≥5 seeds); report and explain cases where validation improves but test degrades; paired per-seed deltas when comparing best single vs best combo.
What needs improvement
• No mention of budget fairness and compute accounting for head-to-head validity
Feedback on Section:
Good job. Make sure you explicitly justify head-to-head validity and compute accounting in your text.
}
6) Conclusion (6/6)
{
What you did well
• Missing discussion of Type I/II errors
• Provided at least three evidence-backed takeaways
• Connected results to course concepts
• Acknowledges limitations and names at least one next step
• Is consistent with reported figures and tables
What needs improvement
• Missing discussion of Type I/II errors
• Hypotheses referenced but not explicitly resolved, or no quantitative citations; missing compute-aware comparison or no linkage to heatmaps and Randomized Optimization diagnostics.
• No decision rule per dataset; stability not supported by dispersion across the same seeds, or reliance on a single best seed.
• Inconsistencies or contradictions with plots or tables; missing compute accounting or budget mismatches; unclear attribution of gains among optimizer changes, regularization, and Randomized Optimization.
Feedback on Section:
Great job synthesizing the overall report into one cohesive conclusion!
}
Extra Credit: Part 4 — Integrated Best Combination (0)
{
Feedback on Section:
NA}
General Feedback
{
This was a great read overall. Great job visualizing stability bands and sensitivity heatmaps. Please see the mentioned section specific feedbacks to strengthen your report.
}</t>
  </si>
  <si>
    <t xml:space="preserve">1.	Requirements (8 /10)
{
What you did well
•	Overleaf + LaTeX used; final PDF submitted.
•	GitHub commit hash provided and resolves.
•	DOCSTRING-GTusername includes runnable instructions (environment, dependencies, entry point).
•	Report length ≤ 8 pages (main text).
•	Uses the required two datasets (Hotel Booking Demand; US Accidents) 
What needs improvement
•	≥3 figures illegible at 100% zoom.
•	References inconsistent; lacks outside literature; mixed punctuation/quotes (“ ”) and capitalization styles. Different source types treated the same: the Srivastava item is a PhD thesis, but it’s formatted like a journal article (“182.566 (2013): 7” is not a valid vol/issue/page)
________________________________________
2.	Hypothesis ( 8/10)
Initial Hypothesis 
{
What you did well
•	Explicit hypothesis 
•	Grounded in lecture/papers/theory or minimal EDA evidence.
What needs improvement
•	Hypothesis vague. No mention of expected behaviors and trade-offs (e.g., which optimizer wins under a fixed budget; whether randomized optimization helps the last layers; whether regularization dominates generalization).
•	No citation or tie-in to course material or literature.
Follow-Through
{
What you did well
•	Returns to the hypothesis in Discussion/Conclusion.
•	Cites specific numbers/figures/tables; accepts or rejects clearly.
What needs improvement
•	n/a
________________________________________
3.	Part 1: Randomized Optimization on the last several layers (8 /24)
{
What you did well
•	Scope hygiene: only the last one to three layers tuned; total Randomized Optimization parameters ≤ ~50,000 and exact count reported;
•	Algorithm coverage with full disclosures:
o	Simulated Annealing.
o	Genetic Algorithm.
•	per-run function-evaluation counts and wall-clock on the same hardware.
•	Progress curves: best-so-far validation loss vs function evaluations
•	Results table compares Randomized Hill Climbing, Simulated Annealing, Genetic Algorithm and identifies a winner with a mechanism-level explanation.
•	Comparative discussion of efficacy: did Randomized Optimization help versus the Supervised Learning baseline and Part 2 gradient training
What needs improvement
•	Missing disclosures; Randomized Hill Climbing: restart policy, step-size schedule, perturbation distribution/scale, any adaptation. Not mentioned
•	Unequal function-evaluation budgets (from the plots); missing counts or wall-clock.
•	captions lack key settings; failures not counted.
•	No mention of layer-aware scales; bounds/clipping stated
•	No mention of whether they used same initial weights/seeds policy; warm-starts consistent
•	partial table missing best val loss, #func evals, wall-clock
________________________________________
4.	Part 2: Adam ablations on the full network ( 12/26)
{
What you did well
•	Coverage and fairness: all seven optimizers run on both datasets:
o	Stochastic Gradient Descent (no momentum)
o	Stochastic Gradient Descent + momentum
o	Nesterov momentum
o	Adam baseline (bias correction on)
o	Adam without bias correction
o	Adam with beta-one equal to zero (similar to RMSProp)
o	Adam with decoupled weight decay (AdamW)
•	Sensitivity heatmaps: coarse grids over (learning rate, beta-one) and (learning rate, beta-two); 
•	Comparative discussion and decision rule: integrates evidence across optimizers and dataset; states a clear decision rule per dataset and records the standard Adam hyperparameters to be used in Part 3.
What needs improvement
•	No mention of splits, batch size
•	No mention of threshold for methods (Time or steps to threshold: single validation-loss threshold defined once per dataset; time or update count to reach it shown; failures marked as “greater than budget.”)
•	Heatmaps not for all Adam family
•	No mention of seeds across methods. 
•	Generalization gap: training vs validation curves at the chosen budget; concise discussion of underfitting/overfitting per optimizer.
•	No compute accounting; (gradient evaluation counts including warm up and accumulation and wallclock time are reported for each run. Any over budget runs are clearly marked and excluded from direct claims)
•	No mention of stability across seeds in comparison, threshold used, or discussion of sensitivity map structure
•	compute-aware frontier story (comparison, tradeoff metric vs compute); 
•	observed differences not linked to mechanism of each optimizer
________________________________________
5.	Part 3: Regularization study (Standard Adam only) (15 /24)
{
What you did well
•	Optimizer scope discipline: Standard Adam only with the best Part 2 hyperparameters (learning rate, beta-one, beta-two, epsilon, batch size). No optimizer retuning or variant substitution.
•	Required regularizers attempted: L2 weight decay (coupled), dropout, target smoothing or noise.
•	Baseline vs best single vs best combination: for each dataset, all three trained under identical budgets; clear winner identified.
•	Precise disclosures: exact values for some 
•	Analysis and comparison 
What needs improvement
•	One or more required regularizers missing; placements/values not documented.
•	Budgets not matched across baseline/single/combination; seeds not aligned (not mentioned).
•	Evidence with dispersion: test metrics with median and interquartile range (mean and 95% confidence interval if ≥5 seeds); report and explain cases where validation improves but test degrades; paired per-seed deltas when comparing best single vs best combo
•	Gradient evaluation counts (including warm up and accumulation) and wall clock time are logged for every condition. Any over budget runs are clearly marked and excluded from direct claims.
•	No mention of mechanism explanation (smoothing/calibration/capacity) for each regularization linked to trends
________________________________________
6) Conclusion ( 3/6)
{
What you did well
• resolved the stated hypotheses for each dataset: 
• Provided some takeaways 
What needs improvement
• Hypotheses referenced but not explicitly resolved, or no quantitative citations; 
• No decision rule per dataset;
- no mention of stability or dispersion across the seeds.
- Compute trade-offs (test metric vs total compute &amp; wall-clock)
- Sensitivity/robustness tied to Part-2 heatmaps and Part-1 progress diagnostics
- Acknowledged limitations (for example, class imbalance, possible leakage, evaluation-mode assumptions, small seed count, data shift).
- no explicit mention of at a fixed budget: which optimizer (standard Adam with the recorded hyperparameters), which regularizers with exact values and placements, and whether to apply last layer Randomized Optimization; noted when Randomized Optimization is not worth the cost
________________________________________
Extra Credit: Part 4 — Integrated Best Combination (0)
{
No credit (0 points)
•	Not attempted
</t>
  </si>
  <si>
    <t xml:space="preserve">1.	Requirements (7 /10)
{
What you did well
•	Overleaf + LaTeX used; final PDF submitted.
•	GitHub commit hash provided and resolves.
•	Report length ≤ 8 pages (main text).
•	Uses the required two datasets (Hotel Booking Demand; US Accidents) 
What needs improvement
•	≥3 figures illegible at 100% zoom.
•	DOCSTRING-GTusername includes runnable instructions (environment, dependencies, entry point).
•	Reference [2] Bergstra &amp; Bengio, Not OK (both author names are misspelled; journal details are wrong).
________________________________________
2.	Hypothesis ( 10/10)
Initial Hypothesis 
{
What you did well
•	Explicit, falsifiable hypothesis / narrative focus 
•	Grounded in lecture/papers/theory or minimal EDA evidence.
What needs improvement
•	N/A
Follow-Through
{
What you did well
•	Returns to the hypothesis in Discussion/Conclusion.
•	Cites specific numbers/figures/tables; accepts or rejects clearly.
What needs improvement
•	n/a
________________________________________
3.	Part 1: Randomized Optimization on the last several layers (10 /24)
{
What you did well
•	per-run function-evaluation counts and wall-clock on the same hardware.
•	Progress curves: best-so-far validation loss vs function evaluations
•	Results table compares Randomized Hill Climbing, Simulated Annealing, Genetic Algorithm and identifies a winner with a mechanism-level explanation.
•	Comparative discussion of efficacy: did Randomized Optimization help versus the Supervised Learning baseline and Part 2 gradient training
What needs improvement
•	Scope hygiene: only the last one to three layers tuned; total Randomized Optimization parameters ≤ ~50,000 and exact count reported;
•	Missing disclosures; Randomized Hill Climbing, SA, GA parameters
•	missing function-evaluation budgets.
•	settings not in caption, failures not counted, acceptance rate not summarized, layer parameters not mentioned
•	No mention of layer-aware scales; bounds/clipping stated
•	No mention of whether they used same initial weights/seeds policy; warm-starts consistent
________________________________________
4.	Part 2: Adam ablations on the full network ( 23/26)
{
What you did well
•	Coverage and fairness: all seven optimizers run on both datasets:
o	Stochastic Gradient Descent (no momentum)
o	Stochastic Gradient Descent + momentum
o	Nesterov momentum
o	Adam baseline (bias correction on)
o	Adam without bias correction
o	Adam with beta-one equal to zero (similar to RMSProp)
o	Adam with decoupled weight decay (AdamW)
•	Sensitivity heatmaps: coarse grids over (learning rate, beta-one) and (learning rate, beta-two); 
•	Comparative discussion and decision rule: integrates evidence across optimizers and dataset; states a clear decision rule per dataset and records the standard Adam hyperparameters to be used in Part 3.
What needs improvement
•	No mention of threshold for methods (Time or steps to threshold: single validation-loss threshold defined once per dataset; time or update count to reach it shown; failures marked as “greater than budget.”)
•	observed differences not linked to mechanism of each optimizer
________________________________________
5.	Part 3: Regularization study (Standard Adam only) (22 /24)
{
What you did well
•	Optimizer scope discipline: Standard Adam only with the best Part 2 hyperparameters (learning rate, beta-one, beta-two, epsilon, batch size). No optimizer retuning or variant substitution.
•	Required regularizers attempted: L2 weight decay (coupled), dropout, target smoothing or noise.
•	Baseline vs best single vs best combination: for each dataset, all three trained under identical budgets; clear winner identified.
•	Precise disclosures: exact values for some 
•	Analysis and comparison 
What needs improvement
•	One or more required regularizers missing; placements/values not documented.
•	No mention of budgets limits across baseline/single/combination; seeds not aligned (not mentioned).
________________________________________
6) Conclusion ( 6/6)
{
What you did well
• Hypotheses resolved per dataset, with numbers
• ≥3 evidence-backed takeaways integrating:
Compute trade-offs (test metric vs total compute &amp; wall-clock) 
Stability (median±IQR or mean±95% CI) 
Sensitivity/robustness tied to Part-2 heatmaps and Part-1 progress diagnostics
-	Acknowledged limitations + one concrete next step.	
What needs improvement
N/A
________________________________________
Extra Credit: Part 4 — Integrated Best Combination (0)
{
No credit (0 points)
•	Not attempted
</t>
  </si>
  <si>
    <t>missing</t>
  </si>
  <si>
    <t>dropped</t>
  </si>
  <si>
    <t>Missing</t>
  </si>
  <si>
    <t>Total Papers =</t>
  </si>
  <si>
    <t>Papers Completed =</t>
  </si>
  <si>
    <t>50% by 10/21/2025 =</t>
  </si>
  <si>
    <t>80% by 10/24/2025 =</t>
  </si>
  <si>
    <t>100% by 10/28/2025 =</t>
  </si>
  <si>
    <t xml:space="preserve">Requirements ( 10/10) 
{
What you did well
•	Overleaf + LaTeX used; final PDF submitted
•	GitHub commit hash provided and resolves correctly
•	DOCSTRING-GTusername has clear, runnable instructions (env/deps/entry point)
•	Report length ≤ 8 pages (main text)
•	Figures/text legible at 100% zoom
•	References are consistent using IEEE format and include sources beyond course material
What needs improvement
•	None - all requirements met
Feedback on section
Excellent work meeting all the technical requirements for this assignment. Your submission demonstrates strong attention to detail with proper documentation, working GitHub integration, and clear instructions in the DOCSTRING file. The report formatting is professional with legible figures and consistent IEEE-style references. Thank you for including the AI use statement regarding your code development.
} 
Hypothesis ( 5/10) 
{
What you did well:
•	You provided excellent quantitative evidence in your conclusion with specific performance improvements (5% for hotel, 13% for car crash dataset)
•	You clearly compared baseline results to optimized results using hard numbers from your tables
•	You honestly acknowledged when optimizations didn't improve performance (randomized optimization, regularization sections)
What needs improvement:
•	Your initial hypothesis needs to be much more specific and go beyond restating the assignment. Instead of "optimizations should increase performance," specify which optimizations you expect to work best and why
•	Ground your hypothesis in evidence - cite lectures, papers, or theories about optimizer behavior, or include insights from exploratory data analysis
•	Provide deeper analysis connecting your hypothesis to results. Explain WHY Adam worked but randomized optimization mostly didn't, using algorithmic properties
Feedback on section: Your hypothesis section started too vague and lacked theoretical grounding. However, you recovered well in the follow-through by providing concrete numerical evidence. To improve, develop a specific, evidence-based hypothesis upfront that makes testable predictions about optimizer performance, dataset characteristics, and expected trade-offs. Consider: "Based on [theory/paper], I hypothesize Adam will outperform SGD by X% due to adaptive learning rates, while randomized optimization may struggle with the high-dimensional car crash dataset due to [reason]."
} 
Part 1: Randomized Optimization on the last several layers (10 /24) 
{ 
What you did well:
•	You successfully implemented all three randomized optimization algorithms (RHC, SA, GA) and ran experiments on both datasets
•	Your parameter count (8,386) is appropriately under the 50,000 limit and you tuned only the last 2 layers as required
•	You created clear progress curves showing best-so-far validation loss versus both function evaluations and wall clock time for each algorithm
•	You attempted to compare results to your baseline model and noticed that most randomized optimization approaches didn't improve performance
•	Your discussion shows awareness that the genetic algorithm performed poorly, and you hypothesized about potential causes (runtime constraints, population size)
What needs improvement:
•	 For RHC: missing restart policy details, step size schedule, and perturbation operator specifications. For SA: need to specify the exact cooling schedule type and perturbation operator. For GA: missing selection method, crossover operator, elitism, and representation type
•	Progress curve captions must list the key operator settings for each algorithm, not just seed numbers
•	No reporting of acceptance rates for RHC/SA, failure rates, or other diagnostic metrics that show how the algorithms behaved during optimization
•	Missing layer-aware perturbation scaling approach (e.g., by tensor RMS, fan-in, or initialization standard deviation)
•	Results table lacks best validation loss, explicit function evaluation counts, and wall clock time per algorithm
•	No clear winner identified with mechanism-level explanation (e.g., "SA's exploration via temperature schedule" or "RHC's local search efficiency")
Feedback:
You've completed the experimental work and created good visualizations, but the assignment requires much more detailed disclosure and analysis. Every algorithm parameter and design choice must be explicitly documented—this isn't just about running the code, but about demonstrating you understand how these algorithms work and can explain your implementation choices. Your results table needs to include validation loss and computational cost metrics, not just test metrics. You need a rigorous comparative analysis that weighs any performance gains against computational cost and provides mechanistic explanations grounded in your reported diagnostics. For example, when RHC improved car crash performance by 5%, you should show paired per-seed improvements, calculate the cost in function evaluations versus gradient-based methods, and explain why the algorithm succeeded based on acceptance rates or other diagnostics. 
} 
Part 2: Adam ablations on the full network ( 17/26) 
{ 
What you did well
•	Complete coverage of all seven required optimizers on both datasets with clear documentation in Table III
•	Excellent sensitivity heatmaps showing hyperparameter landscapes for Adam family methods with appropriate grid ranges
•	Multiple seeds used consistently (4 seeds across experiments) with median and IQR reported in tables
•	Clear identification of winning optimizers for each dataset with specific hyperparameters
•	Good visual presentation of validation trajectories showing learning dynamics over function evaluations and wall-clock time
What needs improvement
•	Critical missing element: No validation loss threshold defined per dataset, and no time-to-threshold or steps-to-threshold analysis provided
•	No training vs. validation curves: Section 5 requires comparing training and validation loss to discuss overfitting/underfitting for each optimizer—this is completely absent
•	Stability reporting should show median with interquartile range bands on trajectory plots, not just individual seed traces
•	Comparative discussion lacks systematic compute-aware trade-off analysis (e.g., "Optimizer X reaches performance Y in Z% less compute than Optimizer W")
•	Mechanism-level explanations are superficial—dig deeper into why differences occur (e.g., how does bias correction affect early training dynamics? Why does momentum stabilize learning on this dataset?)
•	Decision rules should be formalized: "Under budget B, we favor optimizer X for dataset Y because it achieves threshold Z in N steps"
Feedback on grade
You demonstrated strong experimental setup with complete optimizer coverage and excellent sensitivity analysis through heatmaps. However, you missed two critical required components: time-to-threshold analysis  and generalization gap assessment with training/validation curves. Your comparative discussion also needs more depth—move beyond describing what happened to explaining why it happened through mechanistic reasoning tied to optimizer properties. For example, discuss how adaptive learning rates in Adam enable faster convergence on the car crash dataset's imbalanced classes, or how momentum accumulation affects stability differently across your two datasets. Adding training curves would also help you reason about whether regularization in Part 3 should target overfitting or underfitting.
} 
Part 3: Regularization study (Standard Adam only) ( 12/24) 
{ 
What you did well:
•	Provided clear baseline, best single regularize, and best combination results for both datasets with proper dispersion metrics (median and IQR)
•	Tested multiple regularization techniques including L2 weight decay, dropout, and label smoothing
•	Generated comprehensive figures showing validation loss trajectories over function evaluations and wall-clock time
•	Acknowledged when regularization didn't improve performance and attempted to reason about why
What needs improvement:
•	Must explicitly state all Part 2 winning hyperparameters (learning rate, β₁, β₂, ε, batch size) at the start of Part 3
•	Early stopping with defined patience and min_delta rules is completely missing for both datasets
•	Modality-appropriate augmentation or input noise strategies were not attempted for either dataset
•	Dropout layer placements must be documented precisely (e.g., "dropout with rate 0.1 after first hidden layer, before activation")
•	Must specify L2 weight decay coupling strategy and whether biases or normalization parameters are excluded
•	Need paired per-seed deltas when comparing best single regularize versus best combination
•	Must explicitly confirm evaluation hygiene: dropout disabled, Batch Normalization uses running statistics, no augmentation on validation/test
•	Gradient evaluation counts should be reported explicitly in tables, not just shown on figure axes
•	Missing mechanism-level explanations for why each regularized works (smoothing, calibration, capacity control, ensemble effects)
Feedback on section:
You need to document early stopping rules and attempt augmentation strategies for both datasets. When you report hyperparameters, you must explicitly list all five values (learning rate, β₁, β₂, ε, batch size) from Part 2. Most importantly, your analysis should explain mechanisms: why might dropout create ensemble effects that reduce overfitting? How does label smoothing improve calibration? Connect these mechanisms to your observations. You're close to having good comparative results, but the missing required elements and lack of mechanistic reasoning significantly impact your score.
} 
6) Conclusion ( 3/6) 
{ 
What you did well:
•	Provided a dedicated conclusion section with clear subsections (Final Thoughts and Future Steps)
•	Acknowledged that some optimization approaches (specifically Adam in Part 2) successfully improved model performance
•	Identified a concrete next step for future work (testing regularization on a less-optimized baseline model)
•	Demonstrated honest reflection about which sections yielded strong results versus weaker results
What needs improvement:
•	No discussion of Type I (false positive) and Type II (false negative) errors for the hotel booking cancellation or car crash severity predictions, and no connection to how different operating points or model choices affect these error types
•	Takeaways lack quantitative evidence and specific citations—statements like "Adam optimizer performed best" need supporting numbers from Tables 2, 3, and 4 with exact accuracy/F1/ROC-AUC values and comparisons
•	Missing connections to core course concepts such as bias-variance tradeoff, generalization principles, Occam's razor, cross-validation strategy choices, or appropriate error metric selection
•	No compute-aware analysis comparing test performance versus wall-clock time or gradient evaluations across algorithms and datasets
•	Limitations acknowledged are minimal—no mention of the class imbalance issues you addressed in preprocessing (37% positive rate for hotel, 19.5% for car), potential leakage risks, data shift concerns, or small seed count affecting stability assessment
Feedback on section: Your conclusion demonstrates good high-level reflection but needs substantially more depth and evidence. To improve, explicitly resolve your stated hypothesis for each dataset with quantitative results cited from your tables—for example, "Adam with beta1=0.9, beta2=0.999, LR=0.003 achieved 0.76 accuracy (Table 3) versus 0.71 baseline (Table 1), a 5% improvement at X function evaluations." Discuss the practical meaning of Type I/II errors for each problem (e.g., falsely predicting a reservation will cancel versus missing an actual cancellation), connect your findings to course concepts like overfitting/generalization, and provide a clear decision rule per dataset about which optimizer and regularization combination to deploy under a fixed compute budget.
} 
Extra Credit: Part 4 — Integrated Best Combination (0) 
{ 
None
} 
General Feedback 
{ 
 If you decide to submit a reviewer response: Please highlight all changes in your revised report (use color or margin notes) so I can efficiently identify what you've corrected for the regrade.
} 
</t>
  </si>
  <si>
    <t xml:space="preserve">Requirements (10 /10) 
{
What you did well:
•	Overleaf + LaTeX used; final PDF submitted
•	GitHub commit hash provided and resolves correctly
•	DOCSTRING-DCHU63 has clear, runnable instructions (env/deps/entry point)
•	Report length ≤ 8 pages (main text)
•	Figures/text legible at 100% zoom (≤2 hard-to-read plots)
•	References are consistent (IEEE format) and include ≥1 source beyond course material
•	AI use statement included, demonstrating academic integrity
What needs improvement:
•	No significant issues identified
Feedback on section:
Excellent work on meeting all requirements! Your submission demonstrates strong attention to detail and professionalism. The GitHub hash resolves properly, your DOCSTRING contains helpful instructions for reproducibility, and your report is well-formatted with legible figures and consistent IEEE-style references. I appreciate that you included an AI use statement—this transparency is important for academic integrity and helps me understand your development process. Keep up this level of thoroughness in future assignments.
} 
Hypothesis ( 10/10) 
{
What you did well:
•	Formulated a precise, testable hypothesis with specific numeric predictions (5-10% improvement)
•	Grounded your hypothesis in academic literature with proper citation to Loschilov and Hutter's work on decoupled weight decay
•	Provided excellent follow-through by explicitly revisiting your hypothesis in the conclusion
•	Used specific quantitative evidence (14% for hotel, 7% for car crash) to evaluate your hypothesis
•	Demonstrated sophisticated analysis by explaining the conditional nature of your results rather than simply accepting or rejecting the hypothesis
What needs improvement:
•	None 
Feedback on section: Your hypothesis section demonstrates excellent scientific reasoning and narrative coherence. You made a clear prediction, supported it with relevant theory, and then thoroughly evaluated it with specific numerical evidence. Particularly strong was your nuanced conclusion that the 5-10% improvement only occurs under specific conditions (positive generalization gap &gt;0.005), showing deep understanding of the relationship between your hypothesis and the data characteristics.
} 
Part 1: Randomized Optimization on the last several layers ( 14/24) 
{ 
What you did well:
•	Used the correct datasets (Hotel Booking Demand and US Accidents) as required
•	Provided clear exploratory data analysis for both datasets with class distributions and preprocessing details
•	Generated progress curves showing best-so-far validation loss versus function evaluations
•	Included comparison tables with validation loss, test loss, test accuracy, and function evaluations for all three algorithms
•	Attempted to provide mechanism-level explanations for why certain algorithms performed better (e.g., "greedy descent," "temperature schedule too aggressive," "crossover not being utilized")
•	Documented random seeds used in the experiment
What needs improvement:
•	Algorithm disclosures completely missing: You must explicitly specify restart policy, step size schedule, perturbation distribution and scale, and adaptation rules for RHC; initial temperature, cooling schedule, step size cooling, and perturbation operator for SA; population size, selection method, crossover operator, mutation rate, elitism, and real-coded representation for GA
•	Unequal budgets violate fairness requirement: SA used 1,380 evaluations while RHC and GA used 5,000—all three must use identical function evaluation budgets for valid comparison
•	Scope hygiene absent: Must specify which exact layers were tuned (e.g., "final dense layer and output layer") and report exact trainable parameter count (must be ≤~50,000)
•	Wall clock time missing: 
•	No evaluation mode confirmation
•	Perturbation design undocumented: Must describe layer-aware proposal scales (e.g., scaled by tensor RMS, fan-in, or initialization std dev) and any bounds/clipping applied
•	Initialization strategy unclear: Must state initial checkpoint policy (e.g., "used Part 2 best model") and confirm warm start applied consistently with identical initial weights
•	Progress curve captions inadequate: Captions must list key operator settings (e.g., "RHC: step=0.01, restart every 500 evals")
•	Acceptance rates not reported: Must report acceptance rates for RHC and SA, or analogous diagnostics like population diversity for GA
•	No failure rate analysis: Must count and report any NaN or infinity occurrences as failed evaluations
•	Comparative efficacy analysis missing: Must compare RO performance to both the Supervised Learning baseline AND Part 2 gradient training under matched budgets, include paired per-seed deltas, provide compute-aware trade-off analysis, and state clear per-dataset takeaways about when RO is worth the cost
Feedback on section:
Your report demonstrates good data understanding and includes results tables with reasonable interpretations. The most critical improvements needed: (1) unequal function evaluation budgets across algorithms, which invalidates the comparison; (2) complete absence of algorithm hyperparameter disclosures—you described what happened but never disclosed how you configured each algorithm; (3) missing scope specification (which layers, how many parameters); and (4) no wall clock time per run
} 
Part 2: Adam ablations on the full network ( 20/26) 
{ 
What you did well
•	Comprehensive optimizer coverage—all seven variants tested on both datasets with proper hardware consistency
•	Excellent visualization suite including sensitivity heatmaps, stability curves, and generalization gap analysis
•	Strong mechanism-level reasoning connecting decoupled weight decay to generalization, adaptive learning rates to stability, and bias correction to convergence speed
•	Proper budget accounting with gradient evaluation counts and wall-clock timing in all summary tables
•	Good discussion of dataset-specific behavior (smooth Hotel landscape vs. ill-conditioned Car Crash data)
What needs improvement
•	Only 2 random seeds used when 3-5 required—this undermines statistical validity of stability claims
•	No clear winner declaration—Part 3 needs you to state: "For Hotel Bookings, we select Adam baseline because..." with justification per dataset
•	Compute-aware analysis absent—no discussion of whether spending 2x wall-clock time for 0.5% accuracy gain is worthwhile
•	Cross-dataset synthesis weak—compare Hotel vs. Car Crash patterns systematically rather than treating them separately
Feedback on section:
Your optimizer implementation and visualization are strong,  heatmaps, generalization gap discussion, and mechanism attribution. However, methodological rigor suffers from insufficient seed replication (only 2 instead of 3-5 required), missing explicit threshold definitions, and no clear decision rules for Part 3 optimizer selection. The compute-performance trade-off analysis is entirely absent—you report times but never discuss whether faster convergence justifies accuracy trade-offs. To improve, run 3-5 seeds minimum, state thresholds upfront, and conclude with explicit "we choose X optimizer for dataset Y because Z" statements backed by your evidence.
} 
•	Part 3: Regularization study (Standard Adam only) ( 16/24) 
{
What you did well
•	Tested all required regularizer (L2 weight decay, early stopping, dropout, label smoothing, input noise) across multiple values for both datasets
•	Clear identification of best single regularizer and best combination for each dataset with comprehensive tables
•	Good visualization of regularization sweeps results (Figures 14, 18) showing test accuracy across methods
•	Attempted mechanism-level reasoning about regularizer effects (feature co-adaptation, capacity control, over-regularization)
•	Recognized that best combination performed worse than best single regularizer and provided explanation (over-regularization, compounding constraints)
What needs improvement
•	Exact dropout layer placements not documented (e.g., "dropout 0.1 after FC layer 2 and after FC layer 4")
•	L2 weight decay coupling details missing: did you exclude biases and batch normalization parameters?
•	Min delta value for early stopping criterion not specified
•	No paired per-seed delta analysis comparing best single regularizer to best combination
•	No per-condition compute accounting (gradient evaluations and wall clock time for each regularizer configuration)
Feedback on section
Your regularization experiments are thorough with all required techniques tested, and you identified that over-regularization hurt performance—an important insight. However, you're missing experimental details that ensure scientific rigor. You must explicitly document: (1) which Part 2 hyperparameters you used, (2) exact architectural placements for dropout, (3) whether biases were excluded from L2 decay, and (4) compute budgets for each condition 
} 
6) Conclusion ( 3/6) 
{ 
What you did well:
•	Explicitly resolved the hypothesis about AdamW's conditional performance, noting it only achieves 5-10% lower generalization gap when baseline exhibits overfitting with positive gaps &gt; 0.005
•	Identified over-regularization as a key finding, noting that the "best combination" underperformed single regularizers due to compounding constraints
•	Acknowledged class imbalance in the car crash dataset and proposed concrete next steps including joint hyperparameter tuning and more balanced data collection
What needs improvement:
•	You must discuss false positives/negatives for hotel cancellations and crash severity classifications
•	Need at least three evidence-backed takeaways with specific citations 
•	Missing compute-aware comparisons: wall-clock time vs. test accuracy tradeoffs, gradient evaluations efficiency, and stability metrics (median ± IQR) across seeds
•	Weak connection to course concepts—explicitly discuss bias-variance tradeoff, why PR-AUC matters for imbalanced data, cross-validation strategy, and Occam's razor implications
•	Citations are too vague ("figures 5-12") rather than specific ("Figure 7 shows..." or "Table IV demonstrates...")
•	No discussion of decision rules per dataset (which optimizer, which regularizes at what values, whether randomized optimization is worth the cost)
Feedback on section: Your conclusion demonstrates understanding of key findings but needs strengthening. You must analyze Type I/II errors—for hotel cancellations, what's the cost of falsely predicting a cancellation vs. missing one? For crash severity, what are the implications of misclassifying severity levels? Additionally, provide three specifics, quantitatively-backed comparisons citing exact table/figure numbers. Connect your findings explicitly to course concepts like bias-variance and appropriate metrics for imbalanced classification
} 
Extra Credit: Part 4 — Integrated Best Combination (0) 
{ 
} 
General Feedback 
{ 
 If you decide to submit a reviewer response: Please highlight all changes in your revised report (use color or margin notes) so I can efficiently identify what you've corrected for the regrade. On the parts you didn't achieve a perfect score use the "What needs improvement" and Feedback as a blueprint on which corrections to make.
} 
</t>
  </si>
  <si>
    <t>None</t>
  </si>
  <si>
    <t>DONE</t>
  </si>
  <si>
    <t xml:space="preserve">Requirements (10/10)
What you did well:
You properly used Overleaf and LaTeX for document preparation.
You provided a valid Git commit hash that resolves correctly.
Your DOCSTRING contains clear setup and execution instructions.
The submission is correctly formatted as a PDF.
The report adheres to the page length requirement.
Figures and text are clearly readable at standard zoom levels.
References follow a consistent format and incorporate external literature.
________________________________________
Hypothesis (9/10)
What you did well:
You articulated a clear, testable hypothesis about optimization behaviors.
You revisited the hypothesis in your discussion and conclusion sections.
You cited specific numerical evidence and figures to evaluate the hypothesis.
What needs improvement:
Ground your hypothesis in course concepts, literature, or preliminary analysis.
________________________________________
Part 1: Randomized Optimization on Last Layers (15/24)
What you did well:
You maintained proper budget fairness and accounting with equal function evaluations, appropriate scope hygiene, and correct evaluation procedures.
You presented clear progress curves showing best-so-far validation loss versus function evaluations with proper diagnostics.
You established consistent initialization policies and random seed management across algorithms.
You provided a thorough comparison table identifying the best algorithm with mechanism-level explanations.
You delivered insightful analysis of randomized optimization efficacy with compute-aware trade-off evaluation.
What needs improvement:
Include complete RHC specifications: restart policy, step size schedule, and perturbation distribution.
Specify SA parameters: initial temperature, cooling schedule, and perturbation operator details.
Document GA configuration: population size, selection method, crossover, mutation rate, and elitism.
Use layer-aware proposal scales and maintain consistent bounds/clipping across all algorithms.
________________________________________
Part 2: Adam Ablations on Full Network (19/26)
What you did well:
You comprehensively tested all seven optimizers on both datasets with matched experimental conditions.
You established a single validation loss threshold per dataset and tracked convergence times effectively.
You created informative sensitivity heatmaps over learning rate and beta parameters with equal computational budgets.
You properly assessed stability by reporting validation trajectories with median and interquartile ranges across multiple seeds.
You maintained careful budget accounting including gradient evaluations and wall-clock timing.
You synthesized evidence across optimizers and datasets to identify consistent patterns.
You established clear decision rules per dataset and documented hyperparameters for Part 3.
What needs improvement:
Include training vs validation curves at chosen budget with overfitting/underfitting analysis per optimizer.
Present compute-aware trade-offs weighing test metrics against total computational cost.
Explain observed differences through mechanisms (bias correction, momentum effects) with figure citations.
________________________________________
Part 3: Regularization Study (16/24)
What you did well:
You maintained optimizer discipline by using only standard Adam with Part 2 hyperparameters.
You structured the comparison well with baseline, best single regularizer, and best combination under matched budgets.
You provided detailed disclosures of regularizer values, placements, and implementation specifics.
You reported test metrics with proper seed dispersion and used paired comparisons effectively.
You ensured experimental validity with matched budgets, seeds, and proper evaluation procedures.
You maintained thorough compute accounting and properly excluded over-budget runs from claims.
What needs improvement:
Test all 5 regularizers: L2 weight decay, early stopping, dropout, target smoothing/noise, and data augmentation.
Include comparison figure/table and explain mechanisms (smoothing, calibration, capacity control) behind observed effects.
________________________________________
Conclusion (3/6)
What you did well:
You thoughtfully recognized study limitations and outlined a specific future direction.
What needs improvement:
Discuss Type I/II errors and connect them to classification thresholds or regression residual structure.
Provide at least three evidence-backed takeaways that contrast algorithms and datasets with specific comparisons.
Link findings to course concepts like generalization, bias-variance trade-offs, and appropriate error metrics.
Ensure conclusions align with figures/tables and cite them explicitly throughout the discussion.
Only brief remark present - expand to include all required conclusion elements.
No conclusion present or conclusions contradict reported results.
________________________________________
General Feedback
The largest area of improvement I think you can make is to pay more attention to the individual hyperoperator mechanics and why different optimizers might be acting the way they are. Linking your analysis back to course concepts and theory.
My favorite part of your report is the way you analyzed the different types of regularization. Even though they all were giving you similar results you were still able to identify different trends in the way the optimization was happening and think about why they might all be ending up reaching the same performance level.
Good work on this challenging optimization report - continue building on these concepts!
</t>
  </si>
  <si>
    <t xml:space="preserve">Requirements (9/10)
What you did well:
You properly used Overleaf and LaTeX for document preparation.
You provided a valid Git commit hash that resolves correctly.
Your DOCSTRING contains clear setup and execution instructions.
The submission is correctly formatted as a PDF.
The report adheres to the page length requirement.
References follow a consistent format and incorporate external literature.
What needs improvement:
Make sure all figures and text are legible at 100% zoom.
________________________________________
Hypothesis (10/10)
What you did well:
You articulated a clear, testable hypothesis about optimization behaviors.
You anchored the hypothesis in course material or established theory.
You revisited the hypothesis in your discussion and conclusion sections.
You cited specific numerical evidence and figures to evaluate the hypothesis.
________________________________________
Part 1: Randomized Optimization on Last Layers (15/24)
What you did well:
You maintained proper budget fairness and accounting with equal function evaluations, appropriate scope hygiene, and correct evaluation procedures.
You presented clear progress curves showing best-so-far validation loss versus function evaluations with proper diagnostics.
You established consistent initialization policies and random seed management across algorithms.
You provided a thorough comparison table identifying the best algorithm with mechanism-level explanations.
You delivered insightful analysis of randomized optimization efficacy with compute-aware trade-off evaluation.
What needs improvement:
Include complete RHC specifications: restart policy, step size schedule, and perturbation distribution.
Specify SA parameters: initial temperature, cooling schedule, and perturbation operator details.
Document GA configuration: population size, selection method, crossover, mutation rate, and elitism.
Use layer-aware proposal scales and maintain consistent bounds/clipping across all algorithms.
________________________________________
Part 2: Adam Ablations on Full Network (26/26)
What you did well:
You comprehensively tested all seven optimizers on both datasets with matched experimental conditions.
You established a single validation loss threshold per dataset and tracked convergence times effectively.
You created informative sensitivity heatmaps over learning rate and beta parameters with equal computational budgets.
You properly assessed stability by reporting validation trajectories with median and interquartile ranges across multiple seeds.
You analyzed generalization gaps through training vs validation curves and discussed overfitting behavior.
You maintained careful budget accounting including gradient evaluations and wall-clock timing.
You synthesized evidence across optimizers and datasets to identify consistent patterns.
You provided compute-aware comparisons that balance test performance against computational requirements.
You offered mechanism-level explanations for observed differences with clear references to supporting figures.
You established clear decision rules per dataset and documented hyperparameters for Part 3.
________________________________________
Part 3: Regularization Study (22/24)
What you did well:
You maintained optimizer discipline by using only standard Adam with Part 2 hyperparameters.
You systematically evaluated all five required regularization techniques across both datasets.
You structured the comparison well with baseline, best single regularizer, and best combination under matched budgets.
You provided detailed disclosures of regularizer values, placements, and implementation specifics.
You ensured experimental validity with matched budgets, seeds, and proper evaluation procedures.
You maintained thorough compute accounting and properly excluded over-budget runs from claims.
You provided insightful mechanism-level explanations for how different regularizers affect model behavior.
What needs improvement:
Report test metrics with median/IQR across seeds and show paired per-seed deltas for comparisons.
________________________________________
Conclusion (6/6)
What you did well:
You effectively discussed Type I/II errors in relation to operating points or residual patterns.
You presented multiple well-supported takeaways that meaningfully compare algorithms and datasets.
You established strong connections between your results and fundamental course concepts.
You thoughtfully recognized study limitations and outlined a specific future direction.
Your conclusions remain consistent with reported results and include direct figure/table references.
What needs improvement:
Only brief remark present - expand to include all required conclusion elements.
No conclusion present or conclusions contradict reported results.
________________________________________
General Feedback
The biggest are to improve upon is spending a little more time explaining what hyperparameters you tuned for the RO section, and also speaking to how the different hypermeters effected the algorithms.
My favorite thing about your report is the way you critically examined both the pros and cons of regularization and paid attention to both when it improved the final model and when it over constrained the model and prevented it from learning as much.
Great work on your optimization and uncertainty analysis - keep up the solid progress!
</t>
  </si>
  <si>
    <t>Requirements (10/10) 
What you did well:
You submitted a properly formatted PDF using Overleaf and provided a valid GitHub commit hash. I appreciate the clear instructions for running the code that is included in the DOCSTRING file. You also included valid references from outside the course material and adhered to the expected format.
What needs improvement: 
No suggestions
Hypothesis (8/10) 
What you did well: 
You stated reasonable hypothesis. Good job evaluating the hypothesis after the experiments by correlating them with the results.
What needs improvement: 
The initial hypothesis should be supported with reasoning based on knowledge based on algorithms or dataset characteristics. Why do you think the optimization techniques will help in improving the performance of the models? During evaluation after the experiments, you could use specific numbers from your experiments to make your case stronger. 
Part 1: Randomized Optimization on the last several layers (17/24)
What you did well: 
You tested all three RO algorithms on both datasets under the same setting and provided details of the hyperparameter settings. You included details of the initial checkpoint, kept the parameter count under the budget of 50000 and reported the exact count. You plotted loss against function evaluations and wall clock time and used these along with other performance metrics to compare the performance between the RO methods.
What needs improvement: 
You could also report number of function evaluations and failure rates for each RO method and use them to compare performance. You should include details of how performance improvement was attempted by performing perturbations on each of the algorithms. Reasoning for performance should cover more depth. For example, why did genetic algorithm not work well for accident dataset? How does it relate to the algorithm mechanism?
Part 2: Adam ablations on the full network (15/26) 
What you did well: 
You correctly included experiments using all 7 required optimizers. You summarized performance based on the validation loss plots with respect to functional evaluations and wall clock time. You included sensitivity heatmaps over (α, β1) and (α, β2) for Adam-family optimizers.
What needs improvement: 
You should define the validation loss threshold set for each dataset and report the time or steps each optimizer takes to reach this threshold. You could also report if there were any failures. You should discuss generalization gap by plotting training vs validation curves at the chosen budget and include concise discussion of underfitting/overfitting per optimizer. You could also include method disclosures for each optimizer such as learning-rate schedule or “constant,” learning rate, momentum or (beta-one, beta-two), epsilon, batch size, warm-up if any, bias-correction on/off etc. You should define the gradient evaluation budget and report the number of gradient evaluations. The final comparison and discussion of results should also talk about how the differences in the mechanism of the optimizers contribute to differences in the results. You should also clearly highlight which Adam hyperparameters will be used in part 3.
Part 3: Regularization study (Standard Adam only) (10/24)
What you did well: 
You included some of the required regularization techniques. You included loss and wall clock performance plots and compared performance between the techniques based on these. You also reported other performance metrics. 
What needs improvement: 
All 5 regularization techniques should be covered - L2 weight decay (coupled), early stopping, dropout (placements documented), target smoothing or noise, and modality appropriate augmentation or input noise. You could identify the winner among the techniques for each dataset. You should include precise details of the setup such as exact regularization values and placements (e.g., dropout layers), L2 coupling and any exclusions (bias or normalization parameters if included), early stopping rule (patience and minimum delta), augmentation policy summary. During comparison, you should clearly specify whether all comparisons are budget matched with the same seeds, splits, batch size, and hardware class, training and evaluation modes are correct (dropout disabled, Batch Normalization uses running statistics in evaluation) and no augmentation is applied on validation or test. You could also include comparison based on gradient evaluation counts. Any over budget runs should be clearly flagged. Also, comparison between the techniques should include the mechanism-level explanation (e.g., smoothing, calibration, capacity control). 
Conclusion (3/6) 
What you did well: 
You included a high-level summary of overall performance highlights from the three parts. You mentioned your final takeaway and suggested future steps.
What needs improvement: 
You could provide evidence-backed takeaways that integrate compute-aware trade-offs (test metric versus total compute and wall clock), stability across seeds (median and interquartile range or mean and ninety five percent confidence interval when applicable), and sensitivity or robustness insights tied to Part 2 heatmaps and Part 1 progress diagnostics. You could acknowledge limitations such as class imbalance, possible leakage, evaluation-mode assumptions, small seed count, data shift etc. 
Extra Credit: Part 4 — Integrated Best Combination (0/5) 
Not implemented
General Feedback
Overall, you’ve done a good job tackling a complex assignment with multiple algorithms and datasets. I appreciate your effort in structuring the report clearly and providing both visual and written analysis. My biggest suggestion is to go deeper with the experimentation and reasoning based on the feedback and provide a more comprehensive analysis. The analysis can be refined by connecting the various parts. Good luck with the upcoming assignments!</t>
  </si>
  <si>
    <t>Requirements (10/10) 
What you did well:
You submitted a properly formatted PDF using Overleaf and provided a valid GitHub commit hash. You also included valid references from outside the course material and adhered to the expected format.
What needs improvement: 
Please provide more detailed and clear instructions in the DOCSTRING file for running the code.
Hypothesis (5/10) 
What you did well: 
You provided valid initial hypotheses and supported them with reasoning.
What needs improvement: 
Each of the initial hypotheses should be evaluated after the experiments and be supported with results from the experiments.
Part 1: Randomized Optimization on the last several layers (15/24)
What you did well: 
You tested all three RO algorithms on both datasets. You plotted loss against function evaluations, reported validation and test loss, number of function evaluations to converge. You also reported test accuracy and made a comparison based on these metrics.
What needs improvement: 
You should provide details of the details of the hyperparameter settings, details of the initial checkpoint, specify whether the parameter count is under the budget of 50000 and report the exact count. You should include the details of the initial checkpoint/backbone model trained in the SL assignment and specify whether warm start is applied consistently across all three RO algorithms, random seeds are fixed and logged, identical initial weights are used across algorithms for a given dataset and architecture. You should include details of how performance improvement was attempted by performing perturbations on each of the algorithms. Reasoning for performance should cover more depth. For example, why did genetic algorithm not work well for accident dataset? How does it relate to the algorithm mechanism? During comparison, you should clearly identify the conditions under which Randomized Optimization helped or did not help and provide a mechanism level explanation grounded in the reported diagnostics.
Part 2: Adam ablations on the full network (24/26) 
What you did well: 
You correctly included experiments using all 7 required optimizers. You summarized performance based on the training/validation loss, generalization gap and wall clock time. You included sensitivity heatmaps over (α, β1) and (α, β2) for Adam-family optimizers. Good job identifying the optimal hyperparameters for part 3.
What needs improvement: 
You should define the validation loss threshold set for each dataset and report the time or steps each optimizer takes to reach this threshold. The final comparison and discussion of results could also talk more about how the differences in the mechanism of the optimizers contribute to differences in the results. 
Part 3: Regularization study (Standard Adam only) (18/24)
What you did well: 
Good job testing all 5 regularization techniques. You included comparison between the baseline, best single and best combo techniques. All comparisons are budget matched with the same seeds. You identified the winner among the techniques for each dataset.
What needs improvement: 
You should include precise details of the setup such as exact regularization values and placements (e.g., dropout layers), L2 coupling and any exclusions (bias or normalization parameters if included), early stopping rule (patience and minimum delta), augmentation policy summary. You could also include comparison based on gradient evaluation counts. 
Conclusion (6/6) 
What you did well: 
You included good summary of the important takeaways, listed constraints and suggested next steps.
What needs improvement: 
You could provide evidence-backed takeaways that integrate compute-aware trade-offs (test metric versus total compute and wall clock), stability across seeds (median and interquartile range or mean and ninety five percent confidence interval when applicable), and sensitivity or robustness insights tied to Part 2 heatmaps and Part 1 progress diagnostics. 
Extra Credit: Part 4 — Integrated Best Combination (0/5) 
Not implemented
General Feedback
Overall, you’ve done a great job tackling a complex assignment with multiple algorithms and datasets. I appreciate your effort in structuring the report clearly and providing both visual and written analysis. The analysis can be refined by connecting the various parts. Good luck with the upcoming assignments!</t>
  </si>
  <si>
    <t>Student dropped</t>
  </si>
  <si>
    <r>
      <rPr>
        <b/>
        <sz val="11"/>
        <color rgb="FF000000"/>
        <rFont val="Calibri"/>
        <family val="2"/>
        <scheme val="minor"/>
      </rPr>
      <t>Requirments:</t>
    </r>
    <r>
      <rPr>
        <sz val="11"/>
        <color rgb="FF000000"/>
        <rFont val="Calibri"/>
        <family val="2"/>
        <scheme val="minor"/>
      </rPr>
      <t xml:space="preserve">  
The report is well-structured using LaTeX, meets the page limit, and includes external references. The figures and text are legible. 
</t>
    </r>
    <r>
      <rPr>
        <b/>
        <sz val="11"/>
        <color rgb="FF000000"/>
        <rFont val="Calibri"/>
        <family val="2"/>
        <scheme val="minor"/>
      </rPr>
      <t xml:space="preserve">Hypothesis:
</t>
    </r>
    <r>
      <rPr>
        <sz val="11"/>
        <color rgb="FF000000"/>
        <rFont val="Calibri"/>
        <family val="2"/>
        <scheme val="minor"/>
      </rPr>
      <t xml:space="preserve"> The report provides a clear hypothesis that optimization techniques can improve model performance on the given classification tasks. However, The hypothesis is somewhat general ("increase the performance," "achieve higher scores"). A stronger hypothesis would have been more specific, perhaps predicting trade-offs between algorithms or the expected degree of improvement. It is not explicitly grounded in course material or prior literature. The report does an excellent job of  returning to the hypothesis in the analysis sections of each part, creating a strong narrative thread. Conclusions about the hypothesis are supported with specific quantitative evidence from the tables and figures (e.g., citing the 5% accuracy gain with RHC or the 13% gain with Adam).
</t>
    </r>
    <r>
      <rPr>
        <b/>
        <sz val="11"/>
        <color rgb="FF000000"/>
        <rFont val="Calibri"/>
        <family val="2"/>
        <scheme val="minor"/>
      </rPr>
      <t xml:space="preserve">Part 1: Randomized Optimization on the last several layers: 
</t>
    </r>
    <r>
      <rPr>
        <sz val="11"/>
        <color rgb="FF000000"/>
        <rFont val="Calibri"/>
        <family val="2"/>
        <scheme val="minor"/>
      </rPr>
      <t xml:space="preserve"> The scope was well-defined, tuning only the last two layers with a reported parameter count of 8,386, well under the limit. Algorithms were compared under fair conditions, with identical maximum iterations and attempts. Plots against function evaluations and wall-clock time provide a comprehensive view of performance. Table II and Figures 1-6 present the results. The comparative discussion correctly identifies performance differences between RHC, SA, and GA, offering a plausible mechanism-level explanation for GA’s underperformance (runtime constraints limiting population size). However, the report doesn't provide the required disclosures for all three algorithms. Key details such as perturbation methods for RHC/SA and selection/crossover operators for GA are missing.  The function evaluation budgets are not equal across the algorithms, as shown in the plots (e.g., Fig. 4 vs. Fig. 6).  The report does not include required diagnostics such as failure rates or acceptance rates. There is no discussion of layer-aware proposal scales, bounds, or clipping. . The initial checkpoint policy is not explicitly stated, and it's not confirmed that identical initial weights were used across algorithms for fair comparison.  The results table (Table II) is incomplete; it lacks the required best validation loss, function evaluation counts, and wall-clock time for each run.  The discussion does not compare the results to the gradient-based training in Part 2 under matched budgets and does not use paired per-seed deltas as required
</t>
    </r>
    <r>
      <rPr>
        <b/>
        <sz val="11"/>
        <color rgb="FF000000"/>
        <rFont val="Calibri"/>
        <family val="2"/>
        <scheme val="minor"/>
      </rPr>
      <t xml:space="preserve">Part 2: Adam ablations on the full network:
 </t>
    </r>
    <r>
      <rPr>
        <sz val="11"/>
        <color rgb="FF000000"/>
        <rFont val="Calibri"/>
        <family val="2"/>
        <scheme val="minor"/>
      </rPr>
      <t xml:space="preserve"> Good job! All seven required optimizer variations were run on both datasets, and results are clearly compiled in Table III.  The report includes excellent heatmaps for Adam's beta1 and beta2 parameters against the learning rate, helping to visualize hyperparameter sensitivity.  Stability was addressed by running experiments over multiple seeds and reporting performance as Median(IQR) in the results table.  The analysis effectively compares the optimizers, correctly identifies the Adam variants as the top performers, and provides a clear decision rule for Part 3 by selecting the best Adam hyperparameters based on the grid search. However certain aspects could be improved. he report does not define a validation-loss threshold and measure the time or steps required for each optimizer to reach it, which is a required component of the analysis. The report does not include plots comparing training vs. validation loss, required to analyze the generalization gap and discuss overfitting for each optimizer. While the best Adam parameters are noted, the report does not systematically disclose the hyperparameters (e.g., learning rate, momentum) used for all seven optimizers.
</t>
    </r>
    <r>
      <rPr>
        <b/>
        <sz val="11"/>
        <color rgb="FF000000"/>
        <rFont val="Calibri"/>
        <family val="2"/>
        <scheme val="minor"/>
      </rPr>
      <t xml:space="preserve">Part 3: Regularization study </t>
    </r>
    <r>
      <rPr>
        <sz val="11"/>
        <color rgb="FF000000"/>
        <rFont val="Calibri"/>
        <family val="2"/>
        <scheme val="minor"/>
      </rPr>
      <t xml:space="preserve">(Standard Adam only): 
The study correctly uses the standard Adam optimizer with the best hyperparameters identified in Part 2, following the instructions properly. The experiment is well-structured, comparing the baseline Adam against Adam with a single regularizer (dropout) and a combination of regularizers (dropout, label smoothing, L2 decay).  The exact values for all regularization hyperparameters are clearly stated. The analysis is a high point. You  observe that regularization did not improve the metrics and provides a thoughtful, mechanism-level explanation: the Adam optimizer had already pushed the model to its performance ceiling for this task, leaving no room for regularization to help. This demonstrates a strong understanding of the experimental results. Great job!  Results are reported with dispersion (Median/IQR) in Table IV, and compute costs are visualized in the accompanying figures. However, you only attempted three of the five required regularizers, omitting early stopping and data augmentation. Key disclosures, such as the specific layers where dropout was applied, are missing. The analysis does not include paired per-seed deltas when comparing the single vs. combination regularizers. The report does not include a figure or table comparing the performance of individual regularizers
</t>
    </r>
    <r>
      <rPr>
        <b/>
        <sz val="11"/>
        <color rgb="FF000000"/>
        <rFont val="Calibri"/>
        <family val="2"/>
        <scheme val="minor"/>
      </rPr>
      <t xml:space="preserve">Conclusion:
</t>
    </r>
    <r>
      <rPr>
        <sz val="11"/>
        <color rgb="FF000000"/>
        <rFont val="Calibri"/>
        <family val="2"/>
        <scheme val="minor"/>
      </rPr>
      <t xml:space="preserve"> The conclusion provides a clear and nuanced resolution to the initial hypothesis, summarizing that optimizer tuning (Part 2) was highly effective while other optimization methods (Parts 1 and 3) were not, supported by the evidence gathered. The report acknowledges the limitations of the regularization study and proposes a concrete and logical next step to address it.
The conclusion lacks a final, explicit decision rule for each dataset. It should have synthesized the findings to state the single best pipeline (e.g., "For the Car Crash dataset, the best approach is Adam with no bias correction, a learning rate of X, and no regularization..."). Additionally, it does not discuss Type I/II errors, does not connect results to course concepts like bias-variance, and does not cite specific figures or tables within the conclusion section itself.
</t>
    </r>
    <r>
      <rPr>
        <b/>
        <sz val="11"/>
        <color rgb="FF000000"/>
        <rFont val="Calibri"/>
        <family val="2"/>
        <scheme val="minor"/>
      </rPr>
      <t>Extra Credit</t>
    </r>
    <r>
      <rPr>
        <sz val="11"/>
        <color rgb="FF000000"/>
        <rFont val="Calibri"/>
        <family val="2"/>
        <scheme val="minor"/>
      </rPr>
      <t>: 
Not attempted</t>
    </r>
  </si>
  <si>
    <r>
      <rPr>
        <b/>
        <sz val="11"/>
        <color rgb="FF000000"/>
        <rFont val="Calibri"/>
        <family val="2"/>
        <scheme val="minor"/>
      </rPr>
      <t xml:space="preserve">Requirments:  
</t>
    </r>
    <r>
      <rPr>
        <sz val="11"/>
        <color rgb="FF000000"/>
        <rFont val="Calibri"/>
        <family val="2"/>
        <scheme val="minor"/>
      </rPr>
      <t xml:space="preserve">The report meets the basic formatting, length, and dataset requirements. Howevrr, there are  figures with axis labels difficult to read (e.g., Figures 14, 15, 18, 19).
</t>
    </r>
    <r>
      <rPr>
        <b/>
        <sz val="11"/>
        <color rgb="FF000000"/>
        <rFont val="Calibri"/>
        <family val="2"/>
        <scheme val="minor"/>
      </rPr>
      <t xml:space="preserve">Hypothesis:
</t>
    </r>
    <r>
      <rPr>
        <sz val="11"/>
        <color rgb="FF000000"/>
        <rFont val="Calibri"/>
        <family val="2"/>
        <scheme val="minor"/>
      </rPr>
      <t xml:space="preserve">The report presents an explicit hypothesis: that AdamW will achieve a 5-10% lower generalization gap than standard Adam. The hypothesis is well-grounded in the literature. The conclusion explicitly returns to the hypothesis, providing a nuanced rejection by stating the effect is conditional rather than universal. The follow-through is supported by quantitative evidence, citing specific gap percentages for each dataset to justify the conclusion.
</t>
    </r>
    <r>
      <rPr>
        <b/>
        <sz val="11"/>
        <color rgb="FF000000"/>
        <rFont val="Calibri"/>
        <family val="2"/>
        <scheme val="minor"/>
      </rPr>
      <t xml:space="preserve">Part 1: Randomized Optimization: 
</t>
    </r>
    <r>
      <rPr>
        <sz val="11"/>
        <color rgb="FF000000"/>
        <rFont val="Calibri"/>
        <family val="2"/>
        <scheme val="minor"/>
      </rPr>
      <t xml:space="preserve">The report doesnot provide  the required hyperparameters for any of the three algorithms (e.g., restart policy for RHC, cooling schedule for SA, population size or operators for GA). The function evaluation budgets were not equal across the algorithms (5000 for RHC/GA vs. 1380 for SA), which makes a fair comparison not possible. The report does not state which layers of the network were tuned or the total number of trainable parameters, a key requirement for this section. Results tables are missing wall-clock time, and progress curve captions do not include operator settings. Diagnostics like failure or acceptance rates are also not reported.  The discussion does not compare the performance of randomized optimization against the gradient-based optimizers from Part 2 under a matched budget.
</t>
    </r>
    <r>
      <rPr>
        <b/>
        <sz val="11"/>
        <color rgb="FF000000"/>
        <rFont val="Calibri"/>
        <family val="2"/>
        <scheme val="minor"/>
      </rPr>
      <t xml:space="preserve">Part 2: Adam ablations:
</t>
    </r>
    <r>
      <rPr>
        <sz val="11"/>
        <color rgb="FF000000"/>
        <rFont val="Calibri"/>
        <family val="2"/>
        <scheme val="minor"/>
      </rPr>
      <t xml:space="preserve"> The report includes plots showing the time each optimizer took to reach a target validation loss.  Clear heatmaps are provided to show Adam's sensitivity to learning rate and beta hyperparameters for both datasets. : The report correctly provides stability plots showing the median and IQR of validation loss across multiple seeds for the optimizers.The analysis includes plots and a detailed discussion of the generalization gap for each optimizer on both datasets.: Performance is plotted against both wall-clock time and the number of gradient evaluations, satisfying the compute accounting requirement. The report contains a thorough comparative discussion that integrates the evidence, explains mechanisms, and provides a clear, justified decision rule for the hyperparameters to be used in Part 3.
However, it did not include an analysis of the time or steps to a predefined validation loss threshold. The stability analysis showed individual seed runs instead of the required median and interquartile range. There were no training vs. validation curves to analyze the generalization gap for each optimizer.
</t>
    </r>
    <r>
      <rPr>
        <b/>
        <sz val="11"/>
        <color rgb="FF000000"/>
        <rFont val="Calibri"/>
        <family val="2"/>
        <scheme val="minor"/>
      </rPr>
      <t xml:space="preserve">Part 3: Regularization study: 
</t>
    </r>
    <r>
      <rPr>
        <sz val="11"/>
        <color rgb="FF000000"/>
        <rFont val="Calibri"/>
        <family val="2"/>
        <scheme val="minor"/>
      </rPr>
      <t xml:space="preserve">You correctly used the standard Adam optimizer with the best hyperparameters identified in Part 2, as required. The report attempts all five required regularization techniques: L2 weight decay, early stopping, dropout, target smoothing, and input noise (as an appropriate form of augmentation for tabular data). The experiments are properly structured to compare the baseline (no regularization), the best single regularizer, and the best combination of regularizers. The report discloses the exact values and settings used for the regularizers (e.g., dropout rate, early stopping patience). The report includes sweep plots showing the impact of individual regularizers and provides excellent mechanism-level explanations for the results, such as dropout breaking feature co-adaptation and the "best combination" causing over-regularization.
The study only attempted three of the five required regularization techniques, omitting early stopping and data augmentation.: The report did not specify the exact placement of the dropout layers, failing the precise disclosure requirement.  The analysis was missing the required paired per-seed deltas for comparing regularizers and did not include a sweep comparing all individual regularizers.
</t>
    </r>
    <r>
      <rPr>
        <b/>
        <sz val="11"/>
        <color rgb="FF000000"/>
        <rFont val="Calibri"/>
        <family val="2"/>
        <scheme val="minor"/>
      </rPr>
      <t xml:space="preserve">Conclusion:
</t>
    </r>
    <r>
      <rPr>
        <sz val="11"/>
        <color rgb="FF000000"/>
        <rFont val="Calibri"/>
        <family val="2"/>
        <scheme val="minor"/>
      </rPr>
      <t xml:space="preserve">The conclusion provides at least three evidence-backed takeaways, discussing the conditional benefit of AdamW, the risk of over-regularization, and the challenges of the ill-conditioned dataset. The report connects its results to course concepts like overfitting and underfitting. The conclusion acknowledges several limitations (hardware, imbalanced data) and proposes concrete next steps, such as joint hyperparameter tuning and using a more balanced dataset.
However, the conclusion does not discuss Type I and Type II errors for the classification tasks. The conclusion does not cite the figures or tables from the report to directly support its final takeaways
</t>
    </r>
    <r>
      <rPr>
        <b/>
        <sz val="11"/>
        <color rgb="FF000000"/>
        <rFont val="Calibri"/>
        <family val="2"/>
        <scheme val="minor"/>
      </rPr>
      <t xml:space="preserve">Extra Credit: 
</t>
    </r>
    <r>
      <rPr>
        <sz val="11"/>
        <color rgb="FF000000"/>
        <rFont val="Calibri"/>
        <family val="2"/>
        <scheme val="minor"/>
      </rPr>
      <t>Not attempted</t>
    </r>
  </si>
  <si>
    <t>NO TOUCH</t>
  </si>
  <si>
    <t>Student Base Repo</t>
  </si>
  <si>
    <t>Double Check</t>
  </si>
  <si>
    <t>Canvas Submission</t>
  </si>
  <si>
    <t xml:space="preserve">1) Requirements (10/10) 
What you did well 
•	Overleaf + LaTeX used; final PDF submitted.
•	GitHub commit hash provided and resolves.
•	DOCSTRING-GTusername includes runnable instructions (environment, dependencies, entry point).
•	Report length ≤ 8 pages (main text).
•	Figures and text legible at 100% zoom (≤2 hard-to-read plots).
•	References consistent in a single style and include ≥1 source beyond course materials.
•	Uses the required two datasets (Hotel Booking Demand; US Accidents) with correct links.
Points of improvement: None. Well done
2) Hypothesis (8/10) 
You have provided an explicit hypothesis section with clear performance expectations. Hypothesis clearly states that the applied optimization techniques are expected to improve model performance.
Points for improvement: You can briefly specify why you expect certain optimizers like Adam or GA to perform better based on theoretical understanding of the concepts.
3) Part 1: Randomized Optimization on the last several layers (17/24)  
Done well: All three algorithms, RHC, SA, and GA are implemented on the final layers. Function-evaluation and wall-clock plots are included and clearly labeled. Test-metric table provided with median values for both datasets. 
Points for improvement: Did not include explicit seed dispersion or convergence-rate comparison. We expect deeper analysis on causal reasoning (example, analysis on why GA underperforms beyond the runtime). Your result table covers the three algorithms and identifies best performance but does not link this to deeper conceptual understanding of the algorithm. Some disclosures that were missing are, restart policy, adaptation strategy in RHC to name a few. Lastly, the report mentions freezing all except the last two layers but does not describe how perturbations were scaled relative to layer weight magnitudes.
4)  Part 2: Adam ablations on the full network (17/26)
Done well: You implemented all seven optimizers on the full network and provided good coverage of the requirements. Good work reporting key hyperparameters, including the learning rate and beta values, and the inclusion of heatmaps. The results table is well organized for both datasets, and you have identified the strongest performer. Good comparison across optimizers.
Points for improvement: The experiments are well executed but some analytical components required by the are missing or only partially present. The generalization gap between training and validation is described qualitatively but not quantitatively or visually. The report does not include runtime comparison to evaluate optimizer efficiency, and the sensitivity heatmaps are only mentioned but not discussed in detail. One other point of improvement is to look into divergent compute fairness across optimizers. Overall, the section is technically strong but lacks more detailed causal analysis and runtime-aware evaluation.
5)  Part 3: Regularization study (Standard Adam only) (17/24) 
Done Well: You clearly applied the regularization study using the fixed Adam configuration from Part 2 and evaluated including baseline Adam, dropout only, and a combined setup using dropout + label smoothing + L2 weight decay. Good job summarizing results in a structured table supported by corresponding plots. Also, good observation that improvements are limited because the Adam baseline is already well-optimized. 
Points for improvement: There is no explicit comparison of compute budgets. The analysis was descriptive and lacked deeper reasoning explaining why certain regularizers (e.g., dropout or label smoothing) behaved as observed or how they affected bias–variance trade-offs. Figures are referenced but not deeply analysed in terms of stability, convergence, or generalization behavior. 
6) Conclusion (3/6) 
Done well: Summarized major takeaways. Connected findings back to hypothesis. Mentioned limitations and concrete next steps
Points for improvement: No explicit Type I / Type II error discussion. Could relate outcomes more directly to course concepts like bias–variance or generalization.
7) Extra Credit: Part 4 — Integrated Best Combination (up to 5) (0/5)
Not attempted
</t>
  </si>
  <si>
    <t xml:space="preserve">1) Requirements (9/10) 
What you did well 
•	Overleaf + LaTeX used; final PDF submitted.
•	GitHub commit hash provided and resolves.
•	DOCSTRING-GTusername includes runnable instructions (environment, dependencies, entry point).
•	Report length ≤ 8 pages (main text).
•	References consistent in a single style and include ≥1 source beyond course materials.
•	Uses the required two datasets (Hotel Booking Demand; US Accidents) with correct links.
Points of improvement: Few figures are not clearly visible even at 100% zoom.
2) Hypothesis (7/10) 
You have provided an explicit hypothesis section with clear performance expectations. You also included the reasoning for the same as well.
Points for improvement: The hypothesis is not followed through later in the report. Missing quantitative comparison or closing analysis that verifies or refutes the claim in the Adam Ablations or conclusion sections.
3) Part 1: Randomized Optimization on the last several layers (17/24)  
Done well: You implemented all three required optimizers—RHC, SA, and GA—and provided clear convergence plots and a results table comparing their performance. Your discussion correctly highlights each algorithm’s behavior. 
Points for improvement: The section lacks full parameter disclosures and algorithm analysis. Key details such as SA’s cooling schedule, GA’s population size and mutation rate, and RHC’s perturbation scale are missing. No mention of how perturbations were scaled or bounded relative to network layer size or weight distribution.  While general reasoning is mentioned”), there is no deeper analysis linking parameter behavior to the curves.
4)  Part 2: Adam ablations on the full network (22/26)
Done well: Experiments comparing Adam, AdamW, and related variants on both datasets are performed well. Tables and plots are thorough, showing convergence, stability, and generalization behavior. The discussion correctly links AdamW’s decoupled weight decay to improved robustness.
Points for improvement: The report lacks explicit disclosure of hyperparameter ranges and clear ablation design details, making the experiments less reproducible. While heat-maps are shown, the text never states the exact search grid or parameter bounds.
5)  Part 3: Regularization study (Standard Adam only) (22/24) 
Done Well: This section is comprehensive and implements five key regularizers. The report quantitatively compares all regularization configurations. Good work on showing full sweep of test accuracy across regularizers as well as the generalization gap with error bars. Good discussion on why dropout helps the hotel data. Included discussion on bias variance and compute accounting.
Points for improvement: The section does not explicitly show how hyperparameters were tuned (example, ranges tested for dropout rates, L2 coefficients, label smoothing values, or noise levels). You have listed values but no tuning rationale or sensitivity results, limiting reproducibility. 
6) Conclusion (6/6) 
Done well: Mentioned over-regularization and underfitting trade-offs. Mentioned constraints and data imbalance as experimental limitations. Suggested future improvements. Good job!
Points for improvement: Include discussion on type I/II errors.
7) Extra Credit: Part 4 — Integrated Best Combination (up to 5) (0/5)
Not attempted
</t>
  </si>
  <si>
    <t>1. Requirements (10/10) 
What you did well: Correct use of Overleaf + LaTeX with a readable, ≤8-page submission. GitHub commit hash resolves correctly, and the Docstring contains instructions to run the code. Required two datasets (Hotel Booking Demand; US Accidents) used with correct links. Figures and references are clear, legible, and consistently formatted.
2. Hypothesis (8/10)
What you did well: A Clear, explicit hypothesis was stated at the beginning regarding performance improvements through optimization, with follow-up discussion and resolution in the conclusion.
What needs improvement: The hypothesis section lacks any citations or tie-ins to relevant literature or course material. 
3. Part 1: Randomized Optimization on Last Layers (15/24)
What you did well:
Scope hygiene: Only the last 1–3 layers tuned with exact parameter count reported (&lt;50k).
Budget and evaluation protocol followed correctly: evaluation mode set properly, budgets matched across algorithms, plateau rule applied consistently.
Proper initialization and seed control.
Clear progress curves (validation loss vs. evaluations/time) and a comparison table with test metrics.
What needs improvement:
Missing algorithm disclosures for all three RO methods (e.g., RHC restart policy, perturbation distributions, GA selection/crossover/elitism).
Perturbation design is not described in detail — no layer-aware scaling or bound specification.
Comparative discussion is present but could include more mechanism-level interpretation (e.g., why GA underperformed).
4. Part 2: Adam Ablations on the Full Network (17/26)
What you did well:
Full coverage of all seven required optimizers with consistent batch size, hardware, and splits.
Sensitivity heatmaps for (α, β₁) and (α, β₂) included and well-structured.
Stability plots with median and IQR over seeds included.
Method disclosures are sufficiently detailed to allow reproduction.
Budget accounting is present and clear.
What needs improvement:
Missing “time to threshold” reporting: no single validation-loss threshold defined or time/steps-to-ℓ table, as required.
Generalization gap analysis is missing — no train vs. validation curves at budget or discussion of under/overfitting per optimizer.
Lacks a clear comparative decision rule that integrates evidence across optimizers and datasets with compute trade-offs and mechanism-level explanations.
5. Part 3: Regularization Study (17/24)
What you did well:
Correctly constrained to standard Adam with the best Part 2 hyperparameters.
Baseline, best single, and best combination regularization settings are compared under matched budgets.
Budget fairness and evaluation protocol are well followed.
What needs improvement:
Precise disclosures are incomplete: Dropout placements not documented, no early stopping rule (patience, min delta), no augmentation policy summary.
Required regularizers: Early stopping and augmentation/input noise are missing entirely.
Evidence with dispersion: Median and IQR reported, but no paired per-seed deltas or val-test gap analysis.
Mechanism-level explanation: Absent. While results are compared, there is no discussion of why certain regularizers behave as they do (e.g., smoothing, capacity control).
6. Conclusion (3/6)
What you did well: Hypotheses are explicitly resolved for each dataset. Clear decision rule stated regarding optimizers and regularizers at a fixed budget. Consistency with reported figures and tables maintained.
What needs improvement: Lacks three integrated, evidence-backed takeaways that combine compute trade-offs, stability, and sensitivity insights. No acknowledgment of limitations (e.g., class imbalance, data shift, seed count).
7. Extra Credit: Part 4 (0/5)
Not attempted.</t>
  </si>
  <si>
    <t>1. Requirements (10/10) 
What you did well: Used Overleaf + LaTeX and submitted a clean final PDF. GitHub commit hash provided and resolves correctly. Docstring includes runnable instructions. Report length ≤ 8 pages. Figures and text are legible. References follow a consistent style and include ≥1 source beyond course materials. Both required datasets (Hotel Booking Demand, US Accidents) used with correct links.
2. Hypothesis (5/10) 
What you did well: A Clear, explicit hypothesis grounded with theory was stated. 
What needs improvement: The hypothesis was not explicitly resolved later in the report.
3. Part 1: Randomized Optimization (15/24) 
What you did well:
Budgets are matched and accounted for; plateau rule applied uniformly; function evaluations and wall-clock time reported on the same hardware.
Included progress curves (best validation loss vs. evaluations).
Initialization and seeding were handled properly.
Results table compares RHC, SA, and GA across metrics and identifies a winner.
What needs improvement:
Missing full algorithm disclosures for RHC (restart policy, step size, perturbation), SA (temperature, cooling, perturbation), and GA (population, selection, crossover, mutation, elitism, bounds).
Perturbation design is not detailed — no layer-aware scaling or clipping descriptions.
Number of tuned layers/parameters not explicitly stated.
Comparative narrative on whether RO helped vs gradient-based methods is limited — this should tie to mechanism-level explanations and budget trade-offs.
4. Part 2: Adam Ablations (26/26) 
What you did well:
All seven required optimizers evaluated on both datasets with identical splits, batch size, and hardware.
Time or steps to threshold is clearly defined once per dataset; time/update counts to reach it are shown, and failures are properly marked.
Sensitivity heatmaps for (α, β₁) and (α, β₂) included with consistent budgets and clear captions.
Stability analysis includes median/IQR trajectories across 3–5 seeds, with divergence rates noted.
Train vs. validation curves and generalization gap discussed for each optimizer.
Complete method disclosures (learning rates, schedules, betas, ε, batch size, warm-up, bias correction).
Budget accounting is precise.
Comparative discussion and decision rules are clearly articulated with mechanism-level interpretations and standard Adam hyperparameters recorded for Part 3.
5. Part 3: Regularization Study (24/24) 
What you did well:
Constrained correctly to standard Adam with best Part 2 hyperparameters; no optimizer variant substitution.
All required regularizers were attempted: L2 weight decay (coupled), early stopping, dropout (placements documented), label smoothing/noise, and modality-appropriate augmentation.
Clear comparison between baseline, best single, and best combination regularizers, all under matched budgets.
Precise disclosures provided for regularization values, placements, early stopping rules, and augmentation policy.
Analysis is thorough.
Experimental fairness is maintained.
Compute accounting is complete.
Mechanism-level explanations are provided alongside figures and tables.
6. Conclusion (6/6) 
What you did well: Provided evidence-backed takeaways. Stated clear decision rules per dataset. Acknowledged limitations and proposed a concrete next step. References to figures/tables and compute metrics are consistent. Strong, well-rounded conclusion that ties the report together effectively.
Extra Credit: Part 4 — Integrated Best Combination (0/5)
Not attempted.</t>
  </si>
  <si>
    <t>Requirements (10/10): The docstring is present, and the code is hosted in the designated GitHub repository. 
Hypothesis (8/10): A clear hypothesis at the start was  mentioned and revisited throughout.
Improvements: you can add citations to strengthen your claim
Later Layers(15/24):
All the models have been implemented and all plots have been added.
Improvements: Include more discussion on the training plots and how each algorithm performed with each results
Adam (19/26):
The ablation study has been done and results have been included
Improvements: Include and discuss the training plots and how each algorithm does overall.
Regularization (17/24):
The experiements have been done and results have been included
Improvements: Discuss how it combats overfitting and how each algorithm does overall.
Conclusion (3/6):
The conclusion should summarize and explain the results overall of each model and why certain models did well. This is missing which can be added later.
Improvements: In the conclusion, compare all models in terms of performance, bias–variance tradeoff, and training times. Explicitly tie back to your hypothesis to show what was confirmed or contradicted. This synthesis strengthens your analysis.
Extra Credit (0/5): Not submitted.
Overall: Looking forward to seeing your next paper!</t>
  </si>
  <si>
    <t>Requirements (10/10): The docstring is present, and the code is hosted in the designated GitHub repository. 
Hypothesis (5/10): A clear hypothesis at the start was  mentioned and revisited throughout.
Improvements: you can add citations to strengthen your claim
Later Layers(15/24):
All the models have been implemented and all plots have been added.
Improvements: Include more discussion on the training plots and how each algorithm performed with each results. more follow up for hyperparameters also needed.
Adam (26/26):
Awesome work. All the results were included and explained properly
Regularization (24/24):
Awesome work. All the results were included and explained properly.
Conclusion (6/6):
Very good work with concluding all the results properly.
Extra Credit (0/5): Not submitted.
Overall: Looking forward to seeing your next paper!</t>
  </si>
  <si>
    <t>TJ</t>
  </si>
  <si>
    <t>Jake</t>
  </si>
  <si>
    <t>General Feedback: Good work on your assignment, Paul! Your report has strong elements as well as various areas for improvement. Your figures and tables illustrate that you performed the required experiments to assess at the nuances of random optimization, AdamW, and regularization. Many sections would've benefitted from additional details and analysis—e.g., parameter values. We're primarily interested in the "why" behind your results, particularly, when you interpret your results through a quantitative lens. Nice work on your hypothesis and following through with it, making your report more cohesive. We'd like to see more comparisons and integration of your results in your conclusion. That's an opportunity for you to show us what you've synthesized from all the different components of your analysis. We're excited to read your future reports. Please keep these comments in mind and keep up the good work!
## Requirements (10 /10)
What you did well
- Overleaf + LaTeX used; final PDF submitted.
- GitHub commit hash provided and resolves.
- DOCSTRING-GTusername includes runnable instructions (environment, dependencies, entry point).
- Report length ≤ 8 pages (main text).
- Figures and text legible at 100% zoom (≤2 hard-to-read plots).
- References consistent in a single style and include ≥1 source beyond course materials.
- Uses the required two datasets (Hotel Booking Demand; US Accidents) with correct links.
## Hypothesis (8 /10)
### Initial Hypothesis
What you did well
- Explicit hypothesis about expected behaviors of improved performance of classification models accruing from the underlying optimization approach.
What needs improvement
- We would've like to see your hypothesis justified by lecture/papers/theory or minimal EDA evidence.
### Follow-Through
What you did well
- Returns to the hypothesis in Discussion/Conclusion.
- Cites specific numbers/figures/tables; accepts or rejects clearly.
## Part 1: Randomized Optimization on the last several layers (15/24)
What you did well
- Scope hygiene: only the last one to three layers tuned; total Randomized Optimization parameters ≤ ~50,000 and exact count reported; same layers and parameter cap across algorithms.
- Objective computed in evaluation mode: dropout disabled; Batch Normalization uses stored running statistics; no augmentation on validation.
- Budget fairness and accounting: equal function-evaluation budgets; plateau rule identical and counted; per-run function-evaluation counts and wall-clock on the same hardware.
- Progress curves: best-so-far validation loss vs function evaluations; failure (not-a-number/infinity) rates counted and reported; acceptance rates or analogous diagnostics summarized.
- Initialization and seeds: initial checkpoint policy stated; warm-start applied consistently; seeds fixed and logged; identical initial weights across algorithms.
- Comparative discussion of efficacy: did Randomized Optimization help versus the Supervised Learning baseline and Part 2 gradient training under matched budgets? Includes paired per-seed deltas, compute-aware trade-off, and a per-dataset takeaway on when Randomized Optimization is worth the cost.
What needs improvement
- While your results table compares Randomized Hill Climbing, Simulated Annealing, Genetic Algorithm and identifies a winner, it does not offer a mechanism-level explanation. We would've liked to see more analysis into the reasons behind the results you observed.
- Missing algorithm disclosures—you had some of these but not all of them.
  - Randomized Hill Climbing: restart policy, step-size schedule, perturbation distribution/scale, any adaptation.
  - Simulated Annealing: initial temperature, cooling schedule, step-size cooling, perturbation distribution/scale, any adaptation.
  - Genetic Algorithm: population size, selection rule, crossover operator, mutation rate, elitism, real-coded representation; bounds/clipping if used.
- Perturbation design: layer-aware scales (e.g., root-mean-square/fan-in or initialization standard deviation); bounds/clipping should be stated and consistent.
## Part 2: Adam ablations on the full network (17 /26)
What you did well
- Coverage and fairness: all seven optimizers run on both datasets with the same splits, batch size, and hardware class:
  - Stochastic Gradient Descent (no momentum)
  - Stochastic Gradient Descent + momentum
  - Nesterov momentum
  - Adam baseline (bias correction on)
  - Adam without bias correction
  - Adam with beta-one equal to zero (similar to RMSProp)
  - Adam with decoupled weight decay (AdamW)
- Time or steps to threshold: single validation-loss threshold defined once per dataset; time or update count to reach it shown.
- Sensitivity heatmaps: coarse grids over (learning rate, beta-one) and (learning rate, beta-two) with identical budgets per grid cell and same split; divergent/brittle regions visible; grid ranges disclosed in captions.
- Stability: validation trajectories show median and interquartile range over three to five seeds; divergence rates noted; seeds fixed and logged.
- Method disclosures: for each optimizer—learning-rate schedule or “constant,” learning rate, momentum or (beta-one, beta-two), epsilon, batch size, warm-up if any, bias-correction on/off; enough detail to reproduce.
- Budget accounting: gradient-evaluation counts (including warm-up and accumulation) and wall-clock time for each run; over-budget runs flagged and excluded from head-to-head claims.
What needs improvement
- Generalization gap: training vs validation curves at the chosen budget; concise discussion of underfitting/overfitting per optimizer.
- Comparative discussion and decision rule: integrates evidence across optimizers and datasets; compute-aware trade-offs; mechanism-level explanations tied to figures; states a clear decision rule per dataset and records the standard Adam hyperparameters to be used in Part 3.
## Part 3: Regularization study (Standard Adam only) (17 /24)
What you did well
- Optimizer scope discipline: Standard Adam only with the best Part 2 hyperparameters (learning rate, beta-one, beta-two, epsilon, batch size). No optimizer retuning or variant substitution.
- Required regularizers attempted: L2 weight decay (coupled), early stopping, dropout (placements documented), target smoothing or noise, and modality-appropriate augmentation or input noise.
- Baseline vs best single vs best combination: for each dataset, all three trained under identical budgets; clear winner identified.
- Analysis and comparison quality:
  - Evidence with dispersion: test metrics with median and interquartile range (mean and 95% confidence interval if ≥5 seeds); report and explain cases where validation improves but test degrades; paired per-seed deltas when comparing best single vs best combo.
  - Head-to-head validity: budgets, seeds, splits, batch size, and hardware matched; training/evaluation modes correct (dropout off; Batch Normalization uses running statistics); no augmentation on validation or test.
  - Compute accounting: gradient-evaluation counts (including warm-up/accumulation) and wall-clock time logged; any over-budget runs flagged and excluded from claims.
What needs improvement
- Precise disclosures: exact values and placements (e.g., dropout layers), L2 coupling and any exclusions (bias or normalization parameters), early-stopping rule (patience and minimum delta), augmentation policy summary.
- Mechanisms: figure/table comparing individual regularizers and the best combination; concise mechanism-level explanation (e.g., smoothing, calibration, capacity control).
## Conclusion (3/6)
What you did well
- Explicitly resolved the stated hypotheses for each dataset: whether Randomized Optimization improved over the Part 2 winner and the Part 3 best combination under matched budgets, with concrete numbers cited from tables and figures.
- Stated a clear decision rule per dataset at a fixed budget: which optimizer (standard Adam with the recorded hyperparameters), which regularizers with exact values and placements, and whether to apply last layer Randomized Optimization; noted when Randomized Optimization is not worth the cost.
- Maintained consistency with reported figures and tables and referenced them directly, including compute accounting (number of gradient evaluations, number of function evaluations, wall clock time).
What needs improvement
- Provided at least three evidence-backed takeaways that integrate compute-aware trade-offs (test metric versus total compute and wall clock), stability across seeds (median and interquartile range or mean and ninety five percent confidence interval when applicable), and sensitivity or robustness insights tied to Part 2 heatmaps and Part 1 progress diagnostics.
- Acknowledged limitations (for example, class imbalance, possible leakage, evaluation-mode assumptions, small seed count, data shift) and named one concrete next step.
## Extra Credit: Part 4 — Integrated Best Combination (0)
- Not attempted.</t>
  </si>
  <si>
    <t>General Feedback: Nice work on your assignment, David! Your report has multiple strong elements and a few areas for improvement. Your comparative analysis is a strong point—particularly when interpreting your results. There were a few areas that would've benefitted from additional details (e.g., specifying algorithm parameters and other experimental parameters); these details help us recognize the items you're considering when performing your experiments and analysis.
Be sure to explicitly revisit your hypothesis; doing so makes the narrative of your report more cohesive. We're excited to read your future reports. Keep up the good work!
## Requirements (9/10)
What you did well
- Overleaf + LaTeX used; final PDF submitted.
- GitHub commit hash provided and resolves.
- DOCSTRING-GTusername includes runnable instructions (environment, dependencies, entry point).
- Report length ≤ 8 pages (main text).
- References consistent in a single style and include ≥1 source beyond course materials.
- Uses the required two datasets (Hotel Booking Demand; US Accidents) with correct links.
What needs improvement
- Figures and text almost illegible at 100% zoom (&gt;3 hard-to-read plots).
## Hypothesis (7/10)
### Initial Hypothesis
What you did well
- Explicit hypothesis about expected behaviors and trade-offs (e.g., which optimizer wins under a fixed budget; whether randomized optimization helps the last layers; whether regularization dominates generalization).
- Grounded in lecture/papers/theory or minimal EDA evidence.
### Follow-Through
What needs improvement
- Hypothesis not explicitly resolved, although you do mention where the data reflects the hypothesis of Loschilov and Hutter, which informed your hypothesis.
- Qualitative trends with no quantitative evidence.
## Part 1: Randomized Optimization on the last several layers (17/24)
What you did well
- Scope hygiene: only the last one to three layers tuned; total Randomized Optimization parameters ≤ ~50,000 and exact count reported; same layers and parameter cap across algorithms.
- Objective computed in evaluation mode: dropout disabled; Batch Normalization uses stored running statistics; no augmentation on validation.
- Budget fairness and accounting: equal function-evaluation budgets; plateau rule identical and counted; per-run function-evaluation counts and wall-clock on the same hardware.
- Progress curves: best-so-far validation loss vs function evaluations; failure (not-a-number/infinity) rates counted and reported; acceptance rates or analogous diagnostics summarized.
- Initialization and seeds: initial checkpoint policy stated; warm-start applied consistently; seeds fixed and logged; identical initial weights across algorithms.
- Results table compares Randomized Hill Climbing, Simulated Annealing, Genetic Algorithm (best validation loss, test metric, function evaluations, wall-clock) and identifies a winner with a mechanism-level explanation.
What needs improvement
- It was unclear how many parameters and layers were tuned.
- Perturbation design: layer-aware scales (e.g., root-mean-square/fan-in or initialization standard deviation); bounds/clipping stated and consistent.
- Missing disclosures (e.g., mutation/crossover, temperature, step-size schedule).
  - Randomized Hill Climbing: restart policy, step-size schedule, perturbation distribution/scale, any adaptation.
  - Simulated Annealing: initial temperature, cooling schedule, step-size cooling, perturbation distribution/scale, any adaptation.
  - Genetic Algorithm: population size, selection rule, crossover operator, mutation rate, elitism, real-coded representation; bounds/clipping if used.
- No comparative narrative on whether Randomized Optimization helped.
## Part 2: Adam ablations on the full network (24/26)
What you did well
- Coverage and fairness: all seven optimizers run on both datasets with the same splits, batch size, and hardware class:
  - Stochastic Gradient Descent (no momentum)
  - Stochastic Gradient Descent + momentum
  - Nesterov momentum
  - Adam baseline (bias correction on)
  - Adam without bias correction
  - Adam with beta-one equal to zero (similar to RMSProp)
  - Adam with decoupled weight decay (AdamW)
- Time or steps to threshold: single validation-loss threshold defined once per dataset; time or update count to reach it shown; failures marked as “greater than budget.”
- Sensitivity heatmaps: coarse grids over (learning rate, beta-one) and (learning rate, beta-two) with identical budgets per grid cell and same split; divergent/brittle regions visible; grid ranges disclosed in captions.
- Stability: validation trajectories show median and interquartile range over three to five seeds; divergence rates noted; seeds fixed and logged.
- Generalization gap: training vs validation curves at the chosen budget; concise discussion of underfitting/overfitting per optimizer.
- Budget accounting: gradient-evaluation counts (including warm-up and accumulation) and wall-clock time for each run; over-budget runs flagged and excluded from head-to-head claims.
- Comparative discussion and decision rule: integrates evidence across optimizers and datasets; compute-aware trade-offs; mechanism-level explanations tied to figures; states a clear decision rule per dataset and records the standard Adam hyperparameters to be used in Part 3.
What needs improvement
- Method disclosures: for each optimizer—learning-rate schedule or “constant,” learning rate, momentum or (beta-one, beta-two), epsilon, batch size, warm-up if any, bias-correction on/off; enough detail to reproduce.
## Part 3: Regularization study (Standard Adam only) (20 /24)
What you did well
- Optimizer scope discipline: Standard Adam only with the best Part 2 hyperparameters (learning rate, beta-one, beta-two, epsilon, batch size). No optimizer retuning or variant substitution.
- Required regularizers attempted: L2 weight decay (coupled), early stopping, dropout (placements documented), target smoothing or noise, and modality-appropriate augmentation or input noise.
- Baseline vs best single vs best combination: for each dataset, all three trained under identical budgets; clear winner identified.
- Analysis and comparison quality:
  - Evidence with dispersion: test metrics with median and interquartile range (mean and 95% confidence interval if ≥5 seeds); report and explain cases where validation improves but test degrades; paired per-seed deltas when comparing best single vs best combo.
  - Head-to-head validity: budgets, seeds, splits, batch size, and hardware matched; training/evaluation modes correct (dropout off; Batch Normalization uses running statistics); no augmentation on validation or test.
  - Compute accounting: gradient-evaluation counts (including warm-up/accumulation) and wall-clock time logged; any over-budget runs flagged and excluded from claims.
- Mechanisms: figure/table comparing individual regularizers and the best combination; concise mechanism-level explanation (e.g., smoothing, calibration, capacity control).
What needs improvement
- Precise disclosures: exact values and placements (e.g., dropout layers), L2 coupling and any exclusions (bias or normalization parameters), early-stopping rule (patience and minimum delta), augmentation policy summary.
## Conclusion (6/6)
What you did well
- Explicitly resolved the stated hypotheses for each dataset: whether Randomized Optimization improved over the Part 2 winner and the Part 3 best combination under matched budgets, with concrete numbers cited from tables and figures.
- Provided at least three evidence-backed takeaways that integrate compute-aware trade-offs (test metric versus total compute and wall clock), stability across seeds (median and interquartile range or mean and ninety five percent confidence interval when applicable), and sensitivity or robustness insights tied to Part 2 heatmaps and Part 1 progress diagnostics.
- Stated a clear decision rule per dataset at a fixed budget: which optimizer (standard Adam with the recorded hyperparameters), which regularizers with exact values and placements, and whether to apply last layer Randomized Optimization; noted when Randomized Optimization is not worth the cost.
- Acknowledged limitations (for example, class imbalance, possible leakage, evaluation-mode assumptions, small seed count, data shift) and named one concrete next step.
- Maintained consistency with reported figures and tables and referenced them directly, including compute accounting (number of gradient evaluations, number of function evaluations, wall clock time).
## Extra Credit: Part 4 — Integrated Best Combination (0)
Not attempted.</t>
  </si>
  <si>
    <t>John</t>
  </si>
  <si>
    <t xml:space="preserve">Requirements (10/10)
Report is written in latex and submitted as a PDF. Github hash present.  DOCSTRING instructions are included. Report length is within 8 pages.  References included.  Nice job!
Hypothesis (8/10)
Good initial hypothesis stating that optimization techniques will improve classification results and nice job revisiting throughout the paper.  To improve – you can try to provide evidence for your claim with some generally known theory or by citing a lecture or paper. 
Part 1: Randomized Optimization on the last several layers (14/24)
Overall – nice job implementing all three algorithms, summarizing results, using evaluation budgets, disclosing parameter counts, and providing progress plots.  To improve, it would help to provide a little more detail on hyperparameter selection for each algorithm and adjustments that were made, diagnostics, overall design, etc.  We also want to see more discussion on how the structure of the problems aligns with each algorithm in your comparison. For example, RHC and SA are similar to gradient descent in a convex optimization space, though they may take longer to converge since they’re not using the derivative. GA, however, takes a more combinatorial approach that doesn’t necessarily fit the neighborhood structure here, but it still could outperform when generalizing on test data, depending on the specifics of the data.  Also, remember that this is both a supervised learning problem and an optimization problem.  For supervised learning – it’s important to include both train and validation curves in your plots so that we can determine how well the model is generalizing.   This will also provide further opportunities to compare RHC/SA/GA performance. 
Part 2: Adam Ablations on Full Network (19/26)
Good coverage and analysis here.  Nice job testing all seven optimizers, defining and using a consistent threshold and grid-search adam hyperparameters with visual heatmaps, reporting stability and validation metrics with median and IQR across seeds.   To improve, include train and validation curves in your plots and incorporate discussion of the bias/variance tradeoff in your analysis, also can include more discussion of total compute and tradeoffs of each algorithm.  
Part 3: Regularization Study (12/24)
You’ve  got most of the right ingredients here for the experiments – nice job with that.  To improve –  there is some missing context.  As you mentioned results were mostly the same.  Generally we want to use regularization to combat overfitting.  That should be the starting point for discussion - did any of the techniques help to improve generalization – why or why not? And then you can back this up with plots that show train vs. validation data to register if regularization was effictive.   Also, we expected a little more comparison of compute accounting.   
Conclusion (3/6)
Nice job revisiting hypotheses and comparing across parts.  To improve – you can try to provide more discussion of type I/II errors, wall clock performance, and include final tables for comparison across all methods.      
Extra Credit: Integrated Best Combination (0/5): 
Not submitted. 
</t>
  </si>
  <si>
    <t xml:space="preserve">Requirements (10/10)
Report is written in latex and submitted as a PDF. Github hash present.  DOCSTRING instructions are included. Report length is within 8 pages.  References included.  Nice job!
Hypothesis (5/10)
Good initial hypothesis stating that optimization techniques will improve classification results and providing some evidence for your claims.  To improve -  we expected to see more followup throughout the paper to confirm or refute these claims.
Part 1: Randomized Optimization on the last several layers (17/24)
Overall –  nice job implementing all three algorithms, discussing results, using evaluation budgets, providing convergence stats, progress plots, and summary tables.  To improve, a little more work could be done to explain some of the ‘why’ questions here.  For example, you mention crossover is not being utilized on the first dataset because it’s a convex space, but on the second dataset, population diversity allows it to escape local minima?  It kind of sounds like just throwing things out to see what sticks.  For the first dataset, you can provide us with that information - what crossover function you are using and how that aligns with the neighborhood structure for weight optimization.  GA takes a more combinatorial approach which is usually not a good fit, but it could still outperform when generalizing on test data, depending on the specifics of the data.  More follow up is needed with additional hyperparameter detail and experiments to ‘show’ rather than ‘tell’.
Part 2: Adam Ablations on Full Network (26/26)
Good coverage and analysis here.  Nice job testing all seven optimizers, providing sensitivity heatmaps, median and IQR across seeds, convergence, stability, generalization gaps, summary tables with wall clock and final selection.  Nice work! 
Part 3: Regularization Study (24/24)
Really nice job here framing the regularization study in terms of bias/variance.  All required regularizers were tested, clearly showing best restults, analysis, discussion of generalization, and compute accounting and budget consistency maintained throughout.  Nice job! 
Conclusion (6/6)
Nice job revisiting hypotheses and comparing across parts.   Something to also consider - try to provide more discussion of type I/II errors.  Good discussion of wall clock performance, and include final tables for comparison across all methods throughout the paper.      
Extra Credit: Integrated Best Combination (0/5): 
Not submitted. 
</t>
  </si>
  <si>
    <t>Jack</t>
  </si>
  <si>
    <t>First and foremost, give yourself a pat on the back for making it through the second report of the semester. Building on your previous work in the SL Report, this is no small feat, Paul -- congrats!
On to grading discussion -- should any of the feedback provided here be unclear to you, please create a private Ed post with your flair/tags set to indicate your feedback request for this assignment. We will be happy to clear up any confusion there. Remember also that you may submit a Reviewer Response for this assignment, wherein again you may recover up to half of your missed points provided you 'make good' on the feedback provided here in submitting revised work as per the assignment description. If you'd like to dispute any grading feedback herein, not submit revisions of highlighted areas needing improvement, we are perfectly happy to review your claim as sometimes mistakes happen on our end. Similarly as with any points of confusion, please voice any grading feedback disputes via a private Ed post.
On to the report feedback, broken down by section!
Requirements ( /10pts):
[
]
Hypothesis ( /10pts):
[
]
Part 1: Later Layers RO ( /24pts):
[
]
Part 2: Adam Ablation ( /26pts):
[
]
Part 3: Regularization Study ( /24pts):
[
]
Conclusion ( /6pts):
[
]
Extra Credit ( /5pts):
[
]</t>
  </si>
  <si>
    <t>starting</t>
  </si>
  <si>
    <t>First and foremost, give yourself a pat on the back for making it through the second report of the semester. Building on your previous work in the SL Report, this is no small feat, David -- congrats!
On to grading discussion -- should any of the feedback provided here be unclear to you, please create a private Ed post with your flair/tags set to indicate your feedback request for this assignment. We will be happy to clear up any confusion there. Remember also that you may submit a Reviewer Response for this assignment, wherein again you may recover up to half of your missed points provided you 'make good' on the feedback provided here in submitting revised work as per the assignment description. If you'd like to dispute any grading feedback herein, not submit revisions of highlighted areas needing improvement, we are perfectly happy to review your claim as sometimes mistakes happen on our end. Similarly as with any points of confusion, please voice any grading feedback disputes via a private Ed post.
On to the report feedback, broken down by section!
Requirements ( /10pts):
[
]
Hypothesis ( /10pts):
[
]
Part 1: Later Layers RO ( /24pts):
[
]
Part 2: Adam Ablation ( /26pts):
[
]
Part 3: Regularization Study ( /24pts):
[
]
Conclusion ( /6pts):
[
]
Extra Credit ( /5pts):
[
]</t>
  </si>
  <si>
    <t>INTERNAL DEADLINES MET?</t>
  </si>
  <si>
    <t>Deadlines</t>
  </si>
  <si>
    <t>CALIBRATION</t>
  </si>
  <si>
    <t>RECALIBRATION</t>
  </si>
  <si>
    <t>33-50% PROGRESS</t>
  </si>
  <si>
    <t>50-80% PROGRESS</t>
  </si>
  <si>
    <t>100% FINISHED</t>
  </si>
  <si>
    <t>RUN STATS | POST GRADES</t>
  </si>
  <si>
    <t>Index</t>
  </si>
  <si>
    <t>First Name</t>
  </si>
  <si>
    <t>Last Name</t>
  </si>
  <si>
    <t>Gradesheet Alias</t>
  </si>
  <si>
    <t>Reporting Head TA</t>
  </si>
  <si>
    <t>Completed</t>
  </si>
  <si>
    <t>Remaining</t>
  </si>
  <si>
    <t>Progress</t>
  </si>
  <si>
    <t>Remainder</t>
  </si>
  <si>
    <t>Completed?</t>
  </si>
  <si>
    <t>Timely?</t>
  </si>
  <si>
    <t>Final Status Check</t>
  </si>
  <si>
    <t>Notes</t>
  </si>
  <si>
    <t>Agnibho</t>
  </si>
  <si>
    <t>Chattarji</t>
  </si>
  <si>
    <t>Ro</t>
  </si>
  <si>
    <t>Mangalvedhekar</t>
  </si>
  <si>
    <t>Amiruzzaman</t>
  </si>
  <si>
    <t>Md</t>
  </si>
  <si>
    <t>Junyang</t>
  </si>
  <si>
    <t>Tang</t>
  </si>
  <si>
    <t>Gu</t>
  </si>
  <si>
    <t>Yu</t>
  </si>
  <si>
    <t>Ramesh</t>
  </si>
  <si>
    <t>Shivashankaraiah</t>
  </si>
  <si>
    <t>Park</t>
  </si>
  <si>
    <t>Kang</t>
  </si>
  <si>
    <t>Bibars</t>
  </si>
  <si>
    <t>Lazkhani</t>
  </si>
  <si>
    <t>Pizzolato</t>
  </si>
  <si>
    <t>Engesser</t>
  </si>
  <si>
    <t>Padmaja</t>
  </si>
  <si>
    <t>Yaldoo</t>
  </si>
  <si>
    <t>Menon</t>
  </si>
  <si>
    <t>Doda</t>
  </si>
  <si>
    <t>Abouelella</t>
  </si>
  <si>
    <t>Mohammad Golzari</t>
  </si>
  <si>
    <t>Kessler</t>
  </si>
  <si>
    <t>Wang</t>
  </si>
  <si>
    <t>Shah</t>
  </si>
  <si>
    <t>Mittal</t>
  </si>
  <si>
    <t>Varma</t>
  </si>
  <si>
    <t>Liu</t>
  </si>
  <si>
    <t>Kartha</t>
  </si>
  <si>
    <t>LaGrow</t>
  </si>
  <si>
    <t>David</t>
  </si>
  <si>
    <t>Mansfield</t>
  </si>
  <si>
    <t>Knigge</t>
  </si>
  <si>
    <t>Henderson</t>
  </si>
  <si>
    <t>TA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</si>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</sst>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d/yy\ h:mm\ AM/PM;@"/>
  </numFmts>
  <fonts count="27">
    <font>
      <sz val="11"/>
      <color theme="1"/>
      <name val="Calibri"/>
      <family val="2"/>
      <scheme val="minor"/>
    </font>
    <font>
      <b/>
      <sz val="11"/>
      <color rgb="FF003057"/>
      <name val="Calibri"/>
      <family val="2"/>
    </font>
    <font>
      <sz val="11"/>
      <color rgb="FFFFFFFF"/>
      <name val="Calibri"/>
      <family val="2"/>
    </font>
    <font>
      <b/>
      <sz val="11"/>
      <name val="Calibri"/>
      <family val="2"/>
    </font>
    <font>
      <sz val="12"/>
      <color rgb="FF9C570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8"/>
      <name val="Calibri"/>
      <family val="2"/>
      <scheme val="minor"/>
    </font>
    <font>
      <b/>
      <sz val="11"/>
      <name val="Calibri"/>
      <family val="2"/>
      <scheme val="minor"/>
    </font>
    <font>
      <sz val="11"/>
      <name val="Calibri"/>
      <family val="2"/>
      <scheme val="minor"/>
    </font>
    <font>
      <u/>
      <sz val="11"/>
      <color rgb="FF0000FF"/>
      <name val="Calibri"/>
      <family val="2"/>
      <scheme val="minor"/>
    </font>
    <font>
      <u/>
      <sz val="11"/>
      <color theme="10"/>
      <name val="Calibri"/>
      <family val="2"/>
      <scheme val="minor"/>
    </font>
    <font>
      <b/>
      <i/>
      <sz val="11"/>
      <color rgb="FF000000"/>
      <name val="Calibri"/>
      <family val="2"/>
      <scheme val="minor"/>
    </font>
    <font>
      <sz val="11"/>
      <color rgb="FF000000"/>
      <name val="Aptos Narrow"/>
    </font>
    <font>
      <sz val="11"/>
      <color rgb="FF00B0F0"/>
      <name val="Calibri"/>
      <family val="2"/>
      <scheme val="minor"/>
    </font>
    <font>
      <sz val="11"/>
      <color rgb="FFFFC000"/>
      <name val="Calibri"/>
      <family val="2"/>
      <scheme val="minor"/>
    </font>
    <font>
      <u/>
      <sz val="11"/>
      <color rgb="FF9C5700"/>
      <name val="Calibri"/>
      <family val="2"/>
      <scheme val="minor"/>
    </font>
    <font>
      <u/>
      <sz val="11"/>
      <color rgb="FF9C0006"/>
      <name val="Calibri"/>
      <family val="2"/>
      <scheme val="minor"/>
    </font>
    <font>
      <u/>
      <sz val="11"/>
      <color rgb="FF006100"/>
      <name val="Calibri"/>
      <family val="2"/>
      <scheme val="minor"/>
    </font>
    <font>
      <sz val="12"/>
      <color theme="1"/>
      <name val="Arial"/>
      <family val="2"/>
    </font>
    <font>
      <sz val="10"/>
      <color theme="1"/>
      <name val="Arial"/>
      <family val="2"/>
    </font>
    <font>
      <sz val="11"/>
      <color rgb="FF000000"/>
      <name val="Calibri"/>
      <family val="2"/>
    </font>
    <font>
      <sz val="7"/>
      <color theme="1"/>
      <name val="Arial"/>
      <family val="2"/>
    </font>
    <font>
      <sz val="11"/>
      <name val="Calibri"/>
      <family val="2"/>
    </font>
    <font>
      <sz val="11"/>
      <color rgb="FF000000"/>
      <name val="Arial"/>
      <family val="2"/>
    </font>
    <font>
      <sz val="12"/>
      <color rgb="FF000000"/>
      <name val="Calibri"/>
      <family val="2"/>
    </font>
  </fonts>
  <fills count="12">
    <fill>
      <patternFill patternType="none"/>
    </fill>
    <fill>
      <patternFill patternType="gray125"/>
    </fill>
    <fill>
      <patternFill patternType="solid">
        <fgColor rgb="FFB3A369"/>
      </patternFill>
    </fill>
    <fill>
      <patternFill patternType="solid">
        <fgColor rgb="FFFFEB9C"/>
        <bgColor rgb="FF000000"/>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theme="9" tint="-0.249977111117893"/>
        <bgColor indexed="64"/>
      </patternFill>
    </fill>
    <fill>
      <patternFill patternType="solid">
        <fgColor rgb="FF0F243E"/>
        <bgColor rgb="FF000000"/>
      </patternFill>
    </fill>
    <fill>
      <patternFill patternType="solid">
        <fgColor rgb="FF632523"/>
        <bgColor rgb="FF000000"/>
      </patternFill>
    </fill>
    <fill>
      <patternFill patternType="solid">
        <fgColor rgb="FFC6EFCE"/>
        <bgColor rgb="FF000000"/>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66">
    <xf numFmtId="0" fontId="0" fillId="0" borderId="0" xfId="0"/>
    <xf numFmtId="0" fontId="1" fillId="0" borderId="0" xfId="0" applyFont="1"/>
    <xf numFmtId="0" fontId="2" fillId="2" borderId="0" xfId="0" applyFont="1" applyFill="1"/>
    <xf numFmtId="0" fontId="3" fillId="0" borderId="0" xfId="0" applyFont="1"/>
    <xf numFmtId="0" fontId="5" fillId="0" borderId="0" xfId="0" applyFont="1"/>
    <xf numFmtId="0" fontId="6" fillId="0" borderId="0" xfId="0" applyFont="1"/>
    <xf numFmtId="164" fontId="7" fillId="0" borderId="0" xfId="0" applyNumberFormat="1" applyFont="1"/>
    <xf numFmtId="0" fontId="0" fillId="0" borderId="0" xfId="0" applyAlignment="1">
      <alignment horizontal="center"/>
    </xf>
    <xf numFmtId="0" fontId="9" fillId="0" borderId="0" xfId="0" applyFont="1" applyAlignment="1">
      <alignment wrapText="1"/>
    </xf>
    <xf numFmtId="0" fontId="9" fillId="0" borderId="0" xfId="0" applyFont="1" applyAlignment="1">
      <alignment horizontal="center" wrapText="1"/>
    </xf>
    <xf numFmtId="0" fontId="10"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2" fillId="0" borderId="0" xfId="1" applyFill="1" applyAlignment="1">
      <alignment horizontal="center"/>
    </xf>
    <xf numFmtId="0" fontId="7" fillId="0" borderId="0" xfId="0" applyFont="1"/>
    <xf numFmtId="0" fontId="6" fillId="0" borderId="0" xfId="0" applyFont="1" applyAlignment="1">
      <alignment horizontal="center"/>
    </xf>
    <xf numFmtId="0" fontId="13" fillId="0" borderId="0" xfId="0" applyFont="1"/>
    <xf numFmtId="22" fontId="4" fillId="3" borderId="0" xfId="0" applyNumberFormat="1" applyFont="1" applyFill="1" applyAlignment="1">
      <alignment horizontal="center"/>
    </xf>
    <xf numFmtId="0" fontId="14" fillId="0" borderId="0" xfId="0" applyFont="1"/>
    <xf numFmtId="10" fontId="7" fillId="0" borderId="0" xfId="0" applyNumberFormat="1" applyFont="1"/>
    <xf numFmtId="9" fontId="7" fillId="0" borderId="0" xfId="0" applyNumberFormat="1" applyFont="1"/>
    <xf numFmtId="0" fontId="0" fillId="0" borderId="0" xfId="0" applyAlignment="1">
      <alignment horizontal="center" wrapText="1"/>
    </xf>
    <xf numFmtId="0" fontId="10" fillId="0" borderId="0" xfId="0" applyFont="1" applyAlignment="1">
      <alignment horizontal="left" vertical="top" wrapText="1"/>
    </xf>
    <xf numFmtId="0" fontId="12" fillId="0" borderId="0" xfId="1" applyAlignment="1">
      <alignment wrapText="1"/>
    </xf>
    <xf numFmtId="0" fontId="10" fillId="0" borderId="0" xfId="0" applyFont="1"/>
    <xf numFmtId="0" fontId="7" fillId="0" borderId="0" xfId="0" applyFont="1" applyAlignment="1">
      <alignment horizontal="left" vertical="top"/>
    </xf>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5" fillId="9" borderId="0" xfId="0" applyFont="1" applyFill="1" applyAlignment="1">
      <alignment horizontal="center"/>
    </xf>
    <xf numFmtId="0" fontId="16" fillId="10" borderId="0" xfId="0" applyFont="1" applyFill="1" applyAlignment="1">
      <alignment horizontal="center"/>
    </xf>
    <xf numFmtId="0" fontId="15" fillId="9" borderId="0" xfId="0" applyFont="1" applyFill="1" applyAlignment="1">
      <alignment wrapText="1"/>
    </xf>
    <xf numFmtId="0" fontId="17" fillId="3" borderId="0" xfId="0" applyFont="1" applyFill="1" applyAlignment="1">
      <alignment wrapText="1"/>
    </xf>
    <xf numFmtId="0" fontId="19" fillId="11" borderId="0" xfId="0" applyFont="1" applyFill="1" applyAlignment="1">
      <alignment horizontal="center"/>
    </xf>
    <xf numFmtId="0" fontId="15" fillId="9" borderId="0" xfId="0" applyFont="1" applyFill="1"/>
    <xf numFmtId="0" fontId="20" fillId="0" borderId="0" xfId="0" applyFont="1"/>
    <xf numFmtId="0" fontId="21" fillId="0" borderId="0" xfId="0" applyFont="1"/>
    <xf numFmtId="0" fontId="22" fillId="0" borderId="0" xfId="0" applyFont="1" applyAlignment="1">
      <alignment wrapText="1"/>
    </xf>
    <xf numFmtId="0" fontId="0" fillId="4" borderId="0" xfId="0" applyFill="1" applyAlignment="1">
      <alignment horizontal="center"/>
    </xf>
    <xf numFmtId="0" fontId="10" fillId="4" borderId="0" xfId="0" applyFont="1" applyFill="1" applyAlignment="1">
      <alignment wrapText="1"/>
    </xf>
    <xf numFmtId="0" fontId="11" fillId="4" borderId="0" xfId="0" applyFont="1" applyFill="1" applyAlignment="1">
      <alignment wrapText="1"/>
    </xf>
    <xf numFmtId="0" fontId="12" fillId="4" borderId="0" xfId="1" applyFill="1" applyAlignment="1">
      <alignment horizontal="center"/>
    </xf>
    <xf numFmtId="0" fontId="7" fillId="4" borderId="0" xfId="0" applyFont="1" applyFill="1"/>
    <xf numFmtId="0" fontId="15" fillId="4" borderId="0" xfId="0" applyFont="1" applyFill="1" applyAlignment="1">
      <alignment horizontal="center"/>
    </xf>
    <xf numFmtId="0" fontId="16" fillId="4" borderId="0" xfId="0" applyFont="1" applyFill="1" applyAlignment="1">
      <alignment horizontal="center"/>
    </xf>
    <xf numFmtId="0" fontId="15" fillId="4" borderId="0" xfId="0" applyFont="1" applyFill="1" applyAlignment="1">
      <alignment wrapText="1"/>
    </xf>
    <xf numFmtId="0" fontId="17" fillId="4" borderId="0" xfId="0" applyFont="1" applyFill="1" applyAlignment="1">
      <alignment wrapText="1"/>
    </xf>
    <xf numFmtId="0" fontId="18" fillId="4" borderId="0" xfId="0" applyFont="1" applyFill="1" applyAlignment="1">
      <alignment horizontal="center"/>
    </xf>
    <xf numFmtId="0" fontId="0" fillId="0" borderId="0" xfId="0" applyAlignment="1">
      <alignment wrapText="1"/>
    </xf>
    <xf numFmtId="0" fontId="23" fillId="0" borderId="0" xfId="0" applyFont="1"/>
    <xf numFmtId="0" fontId="0" fillId="0" borderId="0" xfId="0" applyAlignment="1">
      <alignment horizontal="left" wrapText="1"/>
    </xf>
    <xf numFmtId="0" fontId="3" fillId="0" borderId="0" xfId="0" applyFont="1" applyAlignment="1">
      <alignment horizontal="left"/>
    </xf>
    <xf numFmtId="0" fontId="0" fillId="0" borderId="0" xfId="0" applyAlignment="1">
      <alignment horizontal="left"/>
    </xf>
    <xf numFmtId="16" fontId="0" fillId="0" borderId="0" xfId="0" applyNumberFormat="1"/>
    <xf numFmtId="0" fontId="22" fillId="0" borderId="0" xfId="0" applyFont="1"/>
    <xf numFmtId="16" fontId="22" fillId="0" borderId="0" xfId="0" applyNumberFormat="1" applyFont="1"/>
    <xf numFmtId="0" fontId="24" fillId="0" borderId="0" xfId="0" applyFont="1" applyAlignment="1">
      <alignment wrapText="1"/>
    </xf>
    <xf numFmtId="0" fontId="25" fillId="0" borderId="0" xfId="0" applyFont="1"/>
    <xf numFmtId="0" fontId="26" fillId="0" borderId="0" xfId="0" applyFont="1"/>
    <xf numFmtId="20" fontId="0" fillId="0" borderId="0" xfId="0" applyNumberFormat="1" applyAlignment="1">
      <alignment horizontal="center"/>
    </xf>
    <xf numFmtId="0" fontId="7" fillId="0" borderId="0" xfId="0" applyFont="1" applyAlignment="1">
      <alignment horizontal="left" vertical="top" wrapText="1"/>
    </xf>
    <xf numFmtId="0" fontId="6" fillId="0" borderId="0" xfId="0" applyFont="1" applyAlignment="1">
      <alignment horizontal="center"/>
    </xf>
    <xf numFmtId="22" fontId="4" fillId="3" borderId="0" xfId="0" applyNumberFormat="1" applyFont="1" applyFill="1" applyAlignment="1">
      <alignment horizontal="center"/>
    </xf>
    <xf numFmtId="0" fontId="22" fillId="0" borderId="0" xfId="0" applyFont="1" applyAlignment="1"/>
  </cellXfs>
  <cellStyles count="2">
    <cellStyle name="Hyperlink" xfId="1" builtinId="8"/>
    <cellStyle name="Normal" xfId="0" builtinId="0"/>
  </cellStyles>
  <dxfs count="223">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color rgb="FF00B0F0"/>
      </font>
      <fill>
        <patternFill>
          <bgColor theme="3" tint="-0.499984740745262"/>
        </patternFill>
      </fill>
    </dxf>
    <dxf>
      <font>
        <color rgb="FFFFC000"/>
      </font>
      <fill>
        <patternFill>
          <bgColor theme="5" tint="-0.499984740745262"/>
        </patternFill>
      </fill>
    </dxf>
    <dxf>
      <font>
        <color rgb="FF00B0F0"/>
      </font>
      <fill>
        <patternFill>
          <bgColor theme="3" tint="-0.499984740745262"/>
        </patternFill>
      </fill>
    </dxf>
    <dxf>
      <font>
        <color rgb="FF9C0006"/>
      </font>
      <fill>
        <patternFill>
          <bgColor rgb="FFFFC7CE"/>
        </patternFill>
      </fill>
    </dxf>
    <dxf>
      <font>
        <color rgb="FF006100"/>
      </font>
      <fill>
        <patternFill>
          <bgColor rgb="FFC6EFCE"/>
        </patternFill>
      </fill>
    </dxf>
    <dxf>
      <font>
        <color rgb="FF00B0F0"/>
      </font>
      <fill>
        <patternFill>
          <bgColor theme="3" tint="-0.499984740745262"/>
        </patternFill>
      </fill>
    </dxf>
    <dxf>
      <font>
        <color rgb="FF9C5700"/>
      </font>
      <fill>
        <patternFill>
          <bgColor rgb="FFFFEB9C"/>
        </patternFill>
      </fill>
    </dxf>
    <dxf>
      <font>
        <color rgb="FF006100"/>
      </font>
      <fill>
        <patternFill>
          <bgColor rgb="FFC6EFCE"/>
        </patternFill>
      </fill>
    </dxf>
    <dxf>
      <font>
        <color rgb="FFFFC000"/>
      </font>
      <fill>
        <patternFill>
          <bgColor theme="5" tint="-0.499984740745262"/>
        </patternFill>
      </fill>
    </dxf>
    <dxf>
      <font>
        <u/>
        <color theme="3"/>
      </font>
      <fill>
        <patternFill>
          <bgColor theme="3" tint="0.599963377788628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73FB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6"/>
  <sheetViews>
    <sheetView topLeftCell="A922" workbookViewId="0">
      <selection activeCell="A3" sqref="A3:E936"/>
    </sheetView>
  </sheetViews>
  <sheetFormatPr defaultColWidth="8.88671875" defaultRowHeight="14.4"/>
  <cols>
    <col min="1" max="1" width="23.88671875" customWidth="1"/>
    <col min="2" max="2" width="13.109375" bestFit="1" customWidth="1"/>
    <col min="3" max="3" width="16.6640625" bestFit="1" customWidth="1"/>
    <col min="4" max="4" width="10.109375" bestFit="1" customWidth="1"/>
    <col min="5" max="5" width="15.44140625" bestFit="1" customWidth="1"/>
    <col min="7" max="7" width="18.44140625" bestFit="1" customWidth="1"/>
    <col min="8" max="8" width="12" bestFit="1" customWidth="1"/>
    <col min="9" max="9" width="5" bestFit="1" customWidth="1"/>
  </cols>
  <sheetData>
    <row r="1" spans="1:9">
      <c r="A1" s="1" t="s">
        <v>0</v>
      </c>
    </row>
    <row r="2" spans="1:9">
      <c r="A2" s="4" t="s">
        <v>1</v>
      </c>
      <c r="B2" s="4" t="s">
        <v>2</v>
      </c>
      <c r="C2" s="4" t="s">
        <v>3</v>
      </c>
      <c r="D2" s="4" t="s">
        <v>4</v>
      </c>
      <c r="E2" s="4" t="s">
        <v>5</v>
      </c>
      <c r="F2" s="4"/>
      <c r="G2" s="4" t="s">
        <v>6</v>
      </c>
      <c r="H2" s="4" t="s">
        <v>7</v>
      </c>
      <c r="I2" s="4" t="s">
        <v>8</v>
      </c>
    </row>
    <row r="3" spans="1:9">
      <c r="A3" s="2" t="s">
        <v>9</v>
      </c>
      <c r="B3" s="2">
        <v>1402086</v>
      </c>
      <c r="C3" s="2" t="s">
        <v>10</v>
      </c>
      <c r="D3" t="b">
        <f>NOT(ISNA(MATCH(B3,Submissions!A:A,0)))</f>
        <v>1</v>
      </c>
      <c r="E3" t="str">
        <f>IF(D3=TRUE, HYPERLINK(INDEX(Submissions!B:B,MATCH(B3,Submissions!A:A,0)),"Submission Link"), "Missing")</f>
        <v>Submission Link</v>
      </c>
      <c r="G3">
        <f>COUNTIF(D:D,TRUE)</f>
        <v>638</v>
      </c>
      <c r="H3">
        <f>COUNTIF(D:D,FALSE)</f>
        <v>296</v>
      </c>
      <c r="I3">
        <f>SUM(G3:H3)</f>
        <v>934</v>
      </c>
    </row>
    <row r="4" spans="1:9">
      <c r="A4" s="2" t="s">
        <v>11</v>
      </c>
      <c r="B4" s="2">
        <v>1604926</v>
      </c>
      <c r="C4" s="2" t="s">
        <v>12</v>
      </c>
      <c r="D4" t="b">
        <f>NOT(ISNA(MATCH(B4,Submissions!A:A,0)))</f>
        <v>1</v>
      </c>
      <c r="E4" t="str">
        <f>IF(D4=TRUE, HYPERLINK(INDEX(Submissions!B:B,MATCH(B4,Submissions!A:A,0)),"Submission Link"), "Missing")</f>
        <v>Submission Link</v>
      </c>
    </row>
    <row r="5" spans="1:9">
      <c r="A5" t="s">
        <v>13</v>
      </c>
      <c r="B5">
        <v>1528574</v>
      </c>
      <c r="C5" t="s">
        <v>14</v>
      </c>
      <c r="D5" t="b">
        <f>NOT(ISNA(MATCH(B5,Submissions!A:A,0)))</f>
        <v>0</v>
      </c>
      <c r="E5" t="str">
        <f>IF(D5=TRUE, HYPERLINK(INDEX(Submissions!B:B,MATCH(B5,Submissions!A:A,0)),"Submission Link"), "Missing")</f>
        <v>Missing</v>
      </c>
      <c r="G5" s="5" t="s">
        <v>15</v>
      </c>
    </row>
    <row r="6" spans="1:9">
      <c r="A6" t="s">
        <v>16</v>
      </c>
      <c r="B6">
        <v>1461962</v>
      </c>
      <c r="C6" t="s">
        <v>17</v>
      </c>
      <c r="D6" t="b">
        <f>NOT(ISNA(MATCH(B6,Submissions!A:A,0)))</f>
        <v>1</v>
      </c>
      <c r="E6" t="str">
        <f>IF(D6=TRUE, HYPERLINK(INDEX(Submissions!B:B,MATCH(B6,Submissions!A:A,0)),"Submission Link"), "Missing")</f>
        <v>Submission Link</v>
      </c>
      <c r="G6" s="6">
        <f ca="1">NOW()</f>
        <v>45946.004164120372</v>
      </c>
    </row>
    <row r="7" spans="1:9">
      <c r="A7" t="s">
        <v>18</v>
      </c>
      <c r="B7">
        <v>1184170</v>
      </c>
      <c r="C7" t="s">
        <v>19</v>
      </c>
      <c r="D7" t="b">
        <f>NOT(ISNA(MATCH(B7,Submissions!A:A,0)))</f>
        <v>1</v>
      </c>
      <c r="E7" t="str">
        <f>IF(D7=TRUE, HYPERLINK(INDEX(Submissions!B:B,MATCH(B7,Submissions!A:A,0)),"Submission Link"), "Missing")</f>
        <v>Submission Link</v>
      </c>
    </row>
    <row r="8" spans="1:9">
      <c r="A8" t="s">
        <v>20</v>
      </c>
      <c r="B8">
        <v>1674250</v>
      </c>
      <c r="C8" t="s">
        <v>21</v>
      </c>
      <c r="D8" t="b">
        <f>NOT(ISNA(MATCH(B8,Submissions!A:A,0)))</f>
        <v>1</v>
      </c>
      <c r="E8" t="str">
        <f>IF(D8=TRUE, HYPERLINK(INDEX(Submissions!B:B,MATCH(B8,Submissions!A:A,0)),"Submission Link"), "Missing")</f>
        <v>Submission Link</v>
      </c>
    </row>
    <row r="9" spans="1:9">
      <c r="A9" t="s">
        <v>22</v>
      </c>
      <c r="B9">
        <v>1739012</v>
      </c>
      <c r="C9" t="s">
        <v>23</v>
      </c>
      <c r="D9" t="b">
        <f>NOT(ISNA(MATCH(B9,Submissions!A:A,0)))</f>
        <v>1</v>
      </c>
      <c r="E9" t="str">
        <f>IF(D9=TRUE, HYPERLINK(INDEX(Submissions!B:B,MATCH(B9,Submissions!A:A,0)),"Submission Link"), "Missing")</f>
        <v>Submission Link</v>
      </c>
    </row>
    <row r="10" spans="1:9">
      <c r="A10" t="s">
        <v>24</v>
      </c>
      <c r="B10">
        <v>1621478</v>
      </c>
      <c r="C10" t="s">
        <v>25</v>
      </c>
      <c r="D10" t="b">
        <f>NOT(ISNA(MATCH(B10,Submissions!A:A,0)))</f>
        <v>1</v>
      </c>
      <c r="E10" t="str">
        <f>IF(D10=TRUE, HYPERLINK(INDEX(Submissions!B:B,MATCH(B10,Submissions!A:A,0)),"Submission Link"), "Missing")</f>
        <v>Submission Link</v>
      </c>
    </row>
    <row r="11" spans="1:9">
      <c r="A11" t="s">
        <v>26</v>
      </c>
      <c r="B11">
        <v>1522446</v>
      </c>
      <c r="C11" t="s">
        <v>27</v>
      </c>
      <c r="D11" t="b">
        <f>NOT(ISNA(MATCH(B11,Submissions!A:A,0)))</f>
        <v>0</v>
      </c>
      <c r="E11" t="str">
        <f>IF(D11=TRUE, HYPERLINK(INDEX(Submissions!B:B,MATCH(B11,Submissions!A:A,0)),"Submission Link"), "Missing")</f>
        <v>Missing</v>
      </c>
    </row>
    <row r="12" spans="1:9">
      <c r="A12" t="s">
        <v>28</v>
      </c>
      <c r="B12">
        <v>1404386</v>
      </c>
      <c r="C12" t="s">
        <v>29</v>
      </c>
      <c r="D12" t="b">
        <f>NOT(ISNA(MATCH(B12,Submissions!A:A,0)))</f>
        <v>0</v>
      </c>
      <c r="E12" t="str">
        <f>IF(D12=TRUE, HYPERLINK(INDEX(Submissions!B:B,MATCH(B12,Submissions!A:A,0)),"Submission Link"), "Missing")</f>
        <v>Missing</v>
      </c>
    </row>
    <row r="13" spans="1:9">
      <c r="A13" t="s">
        <v>30</v>
      </c>
      <c r="B13">
        <v>1307650</v>
      </c>
      <c r="C13" t="s">
        <v>31</v>
      </c>
      <c r="D13" t="b">
        <f>NOT(ISNA(MATCH(B13,Submissions!A:A,0)))</f>
        <v>1</v>
      </c>
      <c r="E13" t="str">
        <f>IF(D13=TRUE, HYPERLINK(INDEX(Submissions!B:B,MATCH(B13,Submissions!A:A,0)),"Submission Link"), "Missing")</f>
        <v>Submission Link</v>
      </c>
    </row>
    <row r="14" spans="1:9">
      <c r="A14" t="s">
        <v>32</v>
      </c>
      <c r="B14">
        <v>1457276</v>
      </c>
      <c r="C14" t="s">
        <v>33</v>
      </c>
      <c r="D14" t="b">
        <f>NOT(ISNA(MATCH(B14,Submissions!A:A,0)))</f>
        <v>1</v>
      </c>
      <c r="E14" t="str">
        <f>IF(D14=TRUE, HYPERLINK(INDEX(Submissions!B:B,MATCH(B14,Submissions!A:A,0)),"Submission Link"), "Missing")</f>
        <v>Submission Link</v>
      </c>
    </row>
    <row r="15" spans="1:9">
      <c r="A15" t="s">
        <v>34</v>
      </c>
      <c r="B15">
        <v>1477218</v>
      </c>
      <c r="C15" t="s">
        <v>35</v>
      </c>
      <c r="D15" t="b">
        <f>NOT(ISNA(MATCH(B15,Submissions!A:A,0)))</f>
        <v>1</v>
      </c>
      <c r="E15" t="str">
        <f>IF(D15=TRUE, HYPERLINK(INDEX(Submissions!B:B,MATCH(B15,Submissions!A:A,0)),"Submission Link"), "Missing")</f>
        <v>Submission Link</v>
      </c>
    </row>
    <row r="16" spans="1:9">
      <c r="A16" t="s">
        <v>36</v>
      </c>
      <c r="B16">
        <v>1532114</v>
      </c>
      <c r="C16" t="s">
        <v>37</v>
      </c>
      <c r="D16" t="b">
        <f>NOT(ISNA(MATCH(B16,Submissions!A:A,0)))</f>
        <v>0</v>
      </c>
      <c r="E16" t="str">
        <f>IF(D16=TRUE, HYPERLINK(INDEX(Submissions!B:B,MATCH(B16,Submissions!A:A,0)),"Submission Link"), "Missing")</f>
        <v>Missing</v>
      </c>
    </row>
    <row r="17" spans="1:5">
      <c r="A17" t="s">
        <v>38</v>
      </c>
      <c r="B17">
        <v>1221268</v>
      </c>
      <c r="C17" t="s">
        <v>39</v>
      </c>
      <c r="D17" t="b">
        <f>NOT(ISNA(MATCH(B17,Submissions!A:A,0)))</f>
        <v>1</v>
      </c>
      <c r="E17" t="str">
        <f>IF(D17=TRUE, HYPERLINK(INDEX(Submissions!B:B,MATCH(B17,Submissions!A:A,0)),"Submission Link"), "Missing")</f>
        <v>Submission Link</v>
      </c>
    </row>
    <row r="18" spans="1:5">
      <c r="A18" t="s">
        <v>40</v>
      </c>
      <c r="B18">
        <v>1477564</v>
      </c>
      <c r="C18" t="s">
        <v>41</v>
      </c>
      <c r="D18" t="b">
        <f>NOT(ISNA(MATCH(B18,Submissions!A:A,0)))</f>
        <v>1</v>
      </c>
      <c r="E18" t="str">
        <f>IF(D18=TRUE, HYPERLINK(INDEX(Submissions!B:B,MATCH(B18,Submissions!A:A,0)),"Submission Link"), "Missing")</f>
        <v>Submission Link</v>
      </c>
    </row>
    <row r="19" spans="1:5">
      <c r="A19" t="s">
        <v>42</v>
      </c>
      <c r="B19">
        <v>1291090</v>
      </c>
      <c r="C19" t="s">
        <v>43</v>
      </c>
      <c r="D19" t="b">
        <f>NOT(ISNA(MATCH(B19,Submissions!A:A,0)))</f>
        <v>1</v>
      </c>
      <c r="E19" t="str">
        <f>IF(D19=TRUE, HYPERLINK(INDEX(Submissions!B:B,MATCH(B19,Submissions!A:A,0)),"Submission Link"), "Missing")</f>
        <v>Submission Link</v>
      </c>
    </row>
    <row r="20" spans="1:5">
      <c r="A20" t="s">
        <v>44</v>
      </c>
      <c r="B20">
        <v>1491872</v>
      </c>
      <c r="C20" t="s">
        <v>45</v>
      </c>
      <c r="D20" t="b">
        <f>NOT(ISNA(MATCH(B20,Submissions!A:A,0)))</f>
        <v>0</v>
      </c>
      <c r="E20" t="str">
        <f>IF(D20=TRUE, HYPERLINK(INDEX(Submissions!B:B,MATCH(B20,Submissions!A:A,0)),"Submission Link"), "Missing")</f>
        <v>Missing</v>
      </c>
    </row>
    <row r="21" spans="1:5">
      <c r="A21" t="s">
        <v>46</v>
      </c>
      <c r="B21">
        <v>1411178</v>
      </c>
      <c r="C21" t="s">
        <v>47</v>
      </c>
      <c r="D21" t="b">
        <f>NOT(ISNA(MATCH(B21,Submissions!A:A,0)))</f>
        <v>0</v>
      </c>
      <c r="E21" t="str">
        <f>IF(D21=TRUE, HYPERLINK(INDEX(Submissions!B:B,MATCH(B21,Submissions!A:A,0)),"Submission Link"), "Missing")</f>
        <v>Missing</v>
      </c>
    </row>
    <row r="22" spans="1:5">
      <c r="A22" t="s">
        <v>48</v>
      </c>
      <c r="B22">
        <v>1621922</v>
      </c>
      <c r="C22" t="s">
        <v>49</v>
      </c>
      <c r="D22" t="b">
        <f>NOT(ISNA(MATCH(B22,Submissions!A:A,0)))</f>
        <v>0</v>
      </c>
      <c r="E22" t="str">
        <f>IF(D22=TRUE, HYPERLINK(INDEX(Submissions!B:B,MATCH(B22,Submissions!A:A,0)),"Submission Link"), "Missing")</f>
        <v>Missing</v>
      </c>
    </row>
    <row r="23" spans="1:5">
      <c r="A23" t="s">
        <v>50</v>
      </c>
      <c r="B23">
        <v>907696</v>
      </c>
      <c r="C23" t="s">
        <v>51</v>
      </c>
      <c r="D23" t="b">
        <f>NOT(ISNA(MATCH(B23,Submissions!A:A,0)))</f>
        <v>0</v>
      </c>
      <c r="E23" t="str">
        <f>IF(D23=TRUE, HYPERLINK(INDEX(Submissions!B:B,MATCH(B23,Submissions!A:A,0)),"Submission Link"), "Missing")</f>
        <v>Missing</v>
      </c>
    </row>
    <row r="24" spans="1:5">
      <c r="A24" t="s">
        <v>52</v>
      </c>
      <c r="B24">
        <v>1523098</v>
      </c>
      <c r="C24" t="s">
        <v>53</v>
      </c>
      <c r="D24" t="b">
        <f>NOT(ISNA(MATCH(B24,Submissions!A:A,0)))</f>
        <v>1</v>
      </c>
      <c r="E24" t="str">
        <f>IF(D24=TRUE, HYPERLINK(INDEX(Submissions!B:B,MATCH(B24,Submissions!A:A,0)),"Submission Link"), "Missing")</f>
        <v>Submission Link</v>
      </c>
    </row>
    <row r="25" spans="1:5">
      <c r="A25" t="s">
        <v>54</v>
      </c>
      <c r="B25">
        <v>1301872</v>
      </c>
      <c r="C25" t="s">
        <v>55</v>
      </c>
      <c r="D25" t="b">
        <f>NOT(ISNA(MATCH(B25,Submissions!A:A,0)))</f>
        <v>0</v>
      </c>
      <c r="E25" t="str">
        <f>IF(D25=TRUE, HYPERLINK(INDEX(Submissions!B:B,MATCH(B25,Submissions!A:A,0)),"Submission Link"), "Missing")</f>
        <v>Missing</v>
      </c>
    </row>
    <row r="26" spans="1:5">
      <c r="A26" t="s">
        <v>56</v>
      </c>
      <c r="B26">
        <v>1610068</v>
      </c>
      <c r="C26" t="s">
        <v>57</v>
      </c>
      <c r="D26" t="b">
        <f>NOT(ISNA(MATCH(B26,Submissions!A:A,0)))</f>
        <v>1</v>
      </c>
      <c r="E26" t="str">
        <f>IF(D26=TRUE, HYPERLINK(INDEX(Submissions!B:B,MATCH(B26,Submissions!A:A,0)),"Submission Link"), "Missing")</f>
        <v>Submission Link</v>
      </c>
    </row>
    <row r="27" spans="1:5">
      <c r="A27" t="s">
        <v>58</v>
      </c>
      <c r="B27">
        <v>1688160</v>
      </c>
      <c r="C27" t="s">
        <v>59</v>
      </c>
      <c r="D27" t="b">
        <f>NOT(ISNA(MATCH(B27,Submissions!A:A,0)))</f>
        <v>0</v>
      </c>
      <c r="E27" t="str">
        <f>IF(D27=TRUE, HYPERLINK(INDEX(Submissions!B:B,MATCH(B27,Submissions!A:A,0)),"Submission Link"), "Missing")</f>
        <v>Missing</v>
      </c>
    </row>
    <row r="28" spans="1:5">
      <c r="A28" t="s">
        <v>60</v>
      </c>
      <c r="B28">
        <v>1496288</v>
      </c>
      <c r="C28" t="s">
        <v>61</v>
      </c>
      <c r="D28" t="b">
        <f>NOT(ISNA(MATCH(B28,Submissions!A:A,0)))</f>
        <v>1</v>
      </c>
      <c r="E28" t="str">
        <f>IF(D28=TRUE, HYPERLINK(INDEX(Submissions!B:B,MATCH(B28,Submissions!A:A,0)),"Submission Link"), "Missing")</f>
        <v>Submission Link</v>
      </c>
    </row>
    <row r="29" spans="1:5">
      <c r="A29" t="s">
        <v>62</v>
      </c>
      <c r="B29">
        <v>1527346</v>
      </c>
      <c r="C29" t="s">
        <v>63</v>
      </c>
      <c r="D29" t="b">
        <f>NOT(ISNA(MATCH(B29,Submissions!A:A,0)))</f>
        <v>0</v>
      </c>
      <c r="E29" t="str">
        <f>IF(D29=TRUE, HYPERLINK(INDEX(Submissions!B:B,MATCH(B29,Submissions!A:A,0)),"Submission Link"), "Missing")</f>
        <v>Missing</v>
      </c>
    </row>
    <row r="30" spans="1:5">
      <c r="A30" t="s">
        <v>64</v>
      </c>
      <c r="B30">
        <v>1621624</v>
      </c>
      <c r="C30" t="s">
        <v>65</v>
      </c>
      <c r="D30" t="b">
        <f>NOT(ISNA(MATCH(B30,Submissions!A:A,0)))</f>
        <v>0</v>
      </c>
      <c r="E30" t="str">
        <f>IF(D30=TRUE, HYPERLINK(INDEX(Submissions!B:B,MATCH(B30,Submissions!A:A,0)),"Submission Link"), "Missing")</f>
        <v>Missing</v>
      </c>
    </row>
    <row r="31" spans="1:5">
      <c r="A31" t="s">
        <v>66</v>
      </c>
      <c r="B31">
        <v>1610320</v>
      </c>
      <c r="C31" t="s">
        <v>67</v>
      </c>
      <c r="D31" t="b">
        <f>NOT(ISNA(MATCH(B31,Submissions!A:A,0)))</f>
        <v>1</v>
      </c>
      <c r="E31" t="str">
        <f>IF(D31=TRUE, HYPERLINK(INDEX(Submissions!B:B,MATCH(B31,Submissions!A:A,0)),"Submission Link"), "Missing")</f>
        <v>Submission Link</v>
      </c>
    </row>
    <row r="32" spans="1:5">
      <c r="A32" t="s">
        <v>68</v>
      </c>
      <c r="B32">
        <v>1688286</v>
      </c>
      <c r="C32" t="s">
        <v>69</v>
      </c>
      <c r="D32" t="b">
        <f>NOT(ISNA(MATCH(B32,Submissions!A:A,0)))</f>
        <v>1</v>
      </c>
      <c r="E32" t="str">
        <f>IF(D32=TRUE, HYPERLINK(INDEX(Submissions!B:B,MATCH(B32,Submissions!A:A,0)),"Submission Link"), "Missing")</f>
        <v>Submission Link</v>
      </c>
    </row>
    <row r="33" spans="1:5">
      <c r="A33" t="s">
        <v>70</v>
      </c>
      <c r="B33">
        <v>13791</v>
      </c>
      <c r="C33" t="s">
        <v>71</v>
      </c>
      <c r="D33" t="b">
        <f>NOT(ISNA(MATCH(B33,Submissions!A:A,0)))</f>
        <v>1</v>
      </c>
      <c r="E33" t="str">
        <f>IF(D33=TRUE, HYPERLINK(INDEX(Submissions!B:B,MATCH(B33,Submissions!A:A,0)),"Submission Link"), "Missing")</f>
        <v>Submission Link</v>
      </c>
    </row>
    <row r="34" spans="1:5">
      <c r="A34" t="s">
        <v>72</v>
      </c>
      <c r="B34">
        <v>1518150</v>
      </c>
      <c r="C34" t="s">
        <v>73</v>
      </c>
      <c r="D34" t="b">
        <f>NOT(ISNA(MATCH(B34,Submissions!A:A,0)))</f>
        <v>1</v>
      </c>
      <c r="E34" t="str">
        <f>IF(D34=TRUE, HYPERLINK(INDEX(Submissions!B:B,MATCH(B34,Submissions!A:A,0)),"Submission Link"), "Missing")</f>
        <v>Submission Link</v>
      </c>
    </row>
    <row r="35" spans="1:5">
      <c r="A35" t="s">
        <v>74</v>
      </c>
      <c r="B35">
        <v>1525866</v>
      </c>
      <c r="C35" t="s">
        <v>75</v>
      </c>
      <c r="D35" t="b">
        <f>NOT(ISNA(MATCH(B35,Submissions!A:A,0)))</f>
        <v>1</v>
      </c>
      <c r="E35" t="str">
        <f>IF(D35=TRUE, HYPERLINK(INDEX(Submissions!B:B,MATCH(B35,Submissions!A:A,0)),"Submission Link"), "Missing")</f>
        <v>Submission Link</v>
      </c>
    </row>
    <row r="36" spans="1:5">
      <c r="A36" t="s">
        <v>76</v>
      </c>
      <c r="B36">
        <v>1756510</v>
      </c>
      <c r="C36" t="s">
        <v>77</v>
      </c>
      <c r="D36" t="b">
        <f>NOT(ISNA(MATCH(B36,Submissions!A:A,0)))</f>
        <v>0</v>
      </c>
      <c r="E36" t="str">
        <f>IF(D36=TRUE, HYPERLINK(INDEX(Submissions!B:B,MATCH(B36,Submissions!A:A,0)),"Submission Link"), "Missing")</f>
        <v>Missing</v>
      </c>
    </row>
    <row r="37" spans="1:5">
      <c r="A37" t="s">
        <v>78</v>
      </c>
      <c r="B37">
        <v>1669352</v>
      </c>
      <c r="C37" t="s">
        <v>79</v>
      </c>
      <c r="D37" t="b">
        <f>NOT(ISNA(MATCH(B37,Submissions!A:A,0)))</f>
        <v>1</v>
      </c>
      <c r="E37" t="str">
        <f>IF(D37=TRUE, HYPERLINK(INDEX(Submissions!B:B,MATCH(B37,Submissions!A:A,0)),"Submission Link"), "Missing")</f>
        <v>Submission Link</v>
      </c>
    </row>
    <row r="38" spans="1:5">
      <c r="A38" t="s">
        <v>80</v>
      </c>
      <c r="B38">
        <v>1503468</v>
      </c>
      <c r="C38" t="s">
        <v>81</v>
      </c>
      <c r="D38" t="b">
        <f>NOT(ISNA(MATCH(B38,Submissions!A:A,0)))</f>
        <v>1</v>
      </c>
      <c r="E38" t="str">
        <f>IF(D38=TRUE, HYPERLINK(INDEX(Submissions!B:B,MATCH(B38,Submissions!A:A,0)),"Submission Link"), "Missing")</f>
        <v>Submission Link</v>
      </c>
    </row>
    <row r="39" spans="1:5">
      <c r="A39" t="s">
        <v>82</v>
      </c>
      <c r="B39">
        <v>1619134</v>
      </c>
      <c r="C39" t="s">
        <v>83</v>
      </c>
      <c r="D39" t="b">
        <f>NOT(ISNA(MATCH(B39,Submissions!A:A,0)))</f>
        <v>1</v>
      </c>
      <c r="E39" t="str">
        <f>IF(D39=TRUE, HYPERLINK(INDEX(Submissions!B:B,MATCH(B39,Submissions!A:A,0)),"Submission Link"), "Missing")</f>
        <v>Submission Link</v>
      </c>
    </row>
    <row r="40" spans="1:5">
      <c r="A40" t="s">
        <v>84</v>
      </c>
      <c r="B40">
        <v>1747474</v>
      </c>
      <c r="C40" t="s">
        <v>85</v>
      </c>
      <c r="D40" t="b">
        <f>NOT(ISNA(MATCH(B40,Submissions!A:A,0)))</f>
        <v>1</v>
      </c>
      <c r="E40" t="str">
        <f>IF(D40=TRUE, HYPERLINK(INDEX(Submissions!B:B,MATCH(B40,Submissions!A:A,0)),"Submission Link"), "Missing")</f>
        <v>Submission Link</v>
      </c>
    </row>
    <row r="41" spans="1:5">
      <c r="A41" t="s">
        <v>86</v>
      </c>
      <c r="B41">
        <v>1621404</v>
      </c>
      <c r="C41" t="s">
        <v>87</v>
      </c>
      <c r="D41" t="b">
        <f>NOT(ISNA(MATCH(B41,Submissions!A:A,0)))</f>
        <v>1</v>
      </c>
      <c r="E41" t="str">
        <f>IF(D41=TRUE, HYPERLINK(INDEX(Submissions!B:B,MATCH(B41,Submissions!A:A,0)),"Submission Link"), "Missing")</f>
        <v>Submission Link</v>
      </c>
    </row>
    <row r="42" spans="1:5">
      <c r="A42" t="s">
        <v>88</v>
      </c>
      <c r="B42">
        <v>1182538</v>
      </c>
      <c r="C42" t="s">
        <v>89</v>
      </c>
      <c r="D42" t="b">
        <f>NOT(ISNA(MATCH(B42,Submissions!A:A,0)))</f>
        <v>1</v>
      </c>
      <c r="E42" t="str">
        <f>IF(D42=TRUE, HYPERLINK(INDEX(Submissions!B:B,MATCH(B42,Submissions!A:A,0)),"Submission Link"), "Missing")</f>
        <v>Submission Link</v>
      </c>
    </row>
    <row r="43" spans="1:5">
      <c r="A43" t="s">
        <v>90</v>
      </c>
      <c r="B43">
        <v>348566</v>
      </c>
      <c r="C43" t="s">
        <v>91</v>
      </c>
      <c r="D43" t="b">
        <f>NOT(ISNA(MATCH(B43,Submissions!A:A,0)))</f>
        <v>0</v>
      </c>
      <c r="E43" t="str">
        <f>IF(D43=TRUE, HYPERLINK(INDEX(Submissions!B:B,MATCH(B43,Submissions!A:A,0)),"Submission Link"), "Missing")</f>
        <v>Missing</v>
      </c>
    </row>
    <row r="44" spans="1:5">
      <c r="A44" t="s">
        <v>92</v>
      </c>
      <c r="B44">
        <v>1111730</v>
      </c>
      <c r="C44" t="s">
        <v>93</v>
      </c>
      <c r="D44" t="b">
        <f>NOT(ISNA(MATCH(B44,Submissions!A:A,0)))</f>
        <v>1</v>
      </c>
      <c r="E44" t="str">
        <f>IF(D44=TRUE, HYPERLINK(INDEX(Submissions!B:B,MATCH(B44,Submissions!A:A,0)),"Submission Link"), "Missing")</f>
        <v>Submission Link</v>
      </c>
    </row>
    <row r="45" spans="1:5">
      <c r="A45" t="s">
        <v>94</v>
      </c>
      <c r="B45">
        <v>1462500</v>
      </c>
      <c r="C45" t="s">
        <v>95</v>
      </c>
      <c r="D45" t="b">
        <f>NOT(ISNA(MATCH(B45,Submissions!A:A,0)))</f>
        <v>1</v>
      </c>
      <c r="E45" t="str">
        <f>IF(D45=TRUE, HYPERLINK(INDEX(Submissions!B:B,MATCH(B45,Submissions!A:A,0)),"Submission Link"), "Missing")</f>
        <v>Submission Link</v>
      </c>
    </row>
    <row r="46" spans="1:5">
      <c r="A46" t="s">
        <v>96</v>
      </c>
      <c r="B46">
        <v>1491782</v>
      </c>
      <c r="C46" t="s">
        <v>97</v>
      </c>
      <c r="D46" t="b">
        <f>NOT(ISNA(MATCH(B46,Submissions!A:A,0)))</f>
        <v>1</v>
      </c>
      <c r="E46" t="str">
        <f>IF(D46=TRUE, HYPERLINK(INDEX(Submissions!B:B,MATCH(B46,Submissions!A:A,0)),"Submission Link"), "Missing")</f>
        <v>Submission Link</v>
      </c>
    </row>
    <row r="47" spans="1:5">
      <c r="A47" t="s">
        <v>98</v>
      </c>
      <c r="B47">
        <v>1734286</v>
      </c>
      <c r="C47" t="s">
        <v>99</v>
      </c>
      <c r="D47" t="b">
        <f>NOT(ISNA(MATCH(B47,Submissions!A:A,0)))</f>
        <v>0</v>
      </c>
      <c r="E47" t="str">
        <f>IF(D47=TRUE, HYPERLINK(INDEX(Submissions!B:B,MATCH(B47,Submissions!A:A,0)),"Submission Link"), "Missing")</f>
        <v>Missing</v>
      </c>
    </row>
    <row r="48" spans="1:5">
      <c r="A48" t="s">
        <v>100</v>
      </c>
      <c r="B48">
        <v>70747</v>
      </c>
      <c r="C48" t="s">
        <v>101</v>
      </c>
      <c r="D48" t="b">
        <f>NOT(ISNA(MATCH(B48,Submissions!A:A,0)))</f>
        <v>1</v>
      </c>
      <c r="E48" t="str">
        <f>IF(D48=TRUE, HYPERLINK(INDEX(Submissions!B:B,MATCH(B48,Submissions!A:A,0)),"Submission Link"), "Missing")</f>
        <v>Submission Link</v>
      </c>
    </row>
    <row r="49" spans="1:5">
      <c r="A49" t="s">
        <v>102</v>
      </c>
      <c r="B49">
        <v>1391506</v>
      </c>
      <c r="C49" t="s">
        <v>103</v>
      </c>
      <c r="D49" t="b">
        <f>NOT(ISNA(MATCH(B49,Submissions!A:A,0)))</f>
        <v>1</v>
      </c>
      <c r="E49" t="str">
        <f>IF(D49=TRUE, HYPERLINK(INDEX(Submissions!B:B,MATCH(B49,Submissions!A:A,0)),"Submission Link"), "Missing")</f>
        <v>Submission Link</v>
      </c>
    </row>
    <row r="50" spans="1:5">
      <c r="A50" t="s">
        <v>104</v>
      </c>
      <c r="B50">
        <v>1310764</v>
      </c>
      <c r="C50" t="s">
        <v>105</v>
      </c>
      <c r="D50" t="b">
        <f>NOT(ISNA(MATCH(B50,Submissions!A:A,0)))</f>
        <v>1</v>
      </c>
      <c r="E50" t="str">
        <f>IF(D50=TRUE, HYPERLINK(INDEX(Submissions!B:B,MATCH(B50,Submissions!A:A,0)),"Submission Link"), "Missing")</f>
        <v>Submission Link</v>
      </c>
    </row>
    <row r="51" spans="1:5">
      <c r="A51" t="s">
        <v>106</v>
      </c>
      <c r="B51">
        <v>1258820</v>
      </c>
      <c r="C51" t="s">
        <v>107</v>
      </c>
      <c r="D51" t="b">
        <f>NOT(ISNA(MATCH(B51,Submissions!A:A,0)))</f>
        <v>0</v>
      </c>
      <c r="E51" t="str">
        <f>IF(D51=TRUE, HYPERLINK(INDEX(Submissions!B:B,MATCH(B51,Submissions!A:A,0)),"Submission Link"), "Missing")</f>
        <v>Missing</v>
      </c>
    </row>
    <row r="52" spans="1:5">
      <c r="A52" t="s">
        <v>108</v>
      </c>
      <c r="B52">
        <v>1528906</v>
      </c>
      <c r="C52" t="s">
        <v>109</v>
      </c>
      <c r="D52" t="b">
        <f>NOT(ISNA(MATCH(B52,Submissions!A:A,0)))</f>
        <v>0</v>
      </c>
      <c r="E52" t="str">
        <f>IF(D52=TRUE, HYPERLINK(INDEX(Submissions!B:B,MATCH(B52,Submissions!A:A,0)),"Submission Link"), "Missing")</f>
        <v>Missing</v>
      </c>
    </row>
    <row r="53" spans="1:5">
      <c r="A53" t="s">
        <v>110</v>
      </c>
      <c r="B53">
        <v>1743326</v>
      </c>
      <c r="C53" t="s">
        <v>111</v>
      </c>
      <c r="D53" t="b">
        <f>NOT(ISNA(MATCH(B53,Submissions!A:A,0)))</f>
        <v>1</v>
      </c>
      <c r="E53" t="str">
        <f>IF(D53=TRUE, HYPERLINK(INDEX(Submissions!B:B,MATCH(B53,Submissions!A:A,0)),"Submission Link"), "Missing")</f>
        <v>Submission Link</v>
      </c>
    </row>
    <row r="54" spans="1:5">
      <c r="A54" t="s">
        <v>112</v>
      </c>
      <c r="B54">
        <v>1304212</v>
      </c>
      <c r="C54" t="s">
        <v>113</v>
      </c>
      <c r="D54" t="b">
        <f>NOT(ISNA(MATCH(B54,Submissions!A:A,0)))</f>
        <v>1</v>
      </c>
      <c r="E54" t="str">
        <f>IF(D54=TRUE, HYPERLINK(INDEX(Submissions!B:B,MATCH(B54,Submissions!A:A,0)),"Submission Link"), "Missing")</f>
        <v>Submission Link</v>
      </c>
    </row>
    <row r="55" spans="1:5">
      <c r="A55" t="s">
        <v>114</v>
      </c>
      <c r="B55">
        <v>1305052</v>
      </c>
      <c r="C55" t="s">
        <v>115</v>
      </c>
      <c r="D55" t="b">
        <f>NOT(ISNA(MATCH(B55,Submissions!A:A,0)))</f>
        <v>1</v>
      </c>
      <c r="E55" t="str">
        <f>IF(D55=TRUE, HYPERLINK(INDEX(Submissions!B:B,MATCH(B55,Submissions!A:A,0)),"Submission Link"), "Missing")</f>
        <v>Submission Link</v>
      </c>
    </row>
    <row r="56" spans="1:5">
      <c r="A56" t="s">
        <v>116</v>
      </c>
      <c r="B56">
        <v>1529228</v>
      </c>
      <c r="C56" t="s">
        <v>117</v>
      </c>
      <c r="D56" t="b">
        <f>NOT(ISNA(MATCH(B56,Submissions!A:A,0)))</f>
        <v>1</v>
      </c>
      <c r="E56" t="str">
        <f>IF(D56=TRUE, HYPERLINK(INDEX(Submissions!B:B,MATCH(B56,Submissions!A:A,0)),"Submission Link"), "Missing")</f>
        <v>Submission Link</v>
      </c>
    </row>
    <row r="57" spans="1:5">
      <c r="A57" t="s">
        <v>118</v>
      </c>
      <c r="B57">
        <v>1446520</v>
      </c>
      <c r="C57" t="s">
        <v>119</v>
      </c>
      <c r="D57" t="b">
        <f>NOT(ISNA(MATCH(B57,Submissions!A:A,0)))</f>
        <v>0</v>
      </c>
      <c r="E57" t="str">
        <f>IF(D57=TRUE, HYPERLINK(INDEX(Submissions!B:B,MATCH(B57,Submissions!A:A,0)),"Submission Link"), "Missing")</f>
        <v>Missing</v>
      </c>
    </row>
    <row r="58" spans="1:5">
      <c r="A58" t="s">
        <v>120</v>
      </c>
      <c r="B58">
        <v>1761744</v>
      </c>
      <c r="C58" t="s">
        <v>121</v>
      </c>
      <c r="D58" t="b">
        <f>NOT(ISNA(MATCH(B58,Submissions!A:A,0)))</f>
        <v>1</v>
      </c>
      <c r="E58" t="str">
        <f>IF(D58=TRUE, HYPERLINK(INDEX(Submissions!B:B,MATCH(B58,Submissions!A:A,0)),"Submission Link"), "Missing")</f>
        <v>Submission Link</v>
      </c>
    </row>
    <row r="59" spans="1:5">
      <c r="A59" t="s">
        <v>122</v>
      </c>
      <c r="B59">
        <v>1439510</v>
      </c>
      <c r="C59" t="s">
        <v>123</v>
      </c>
      <c r="D59" t="b">
        <f>NOT(ISNA(MATCH(B59,Submissions!A:A,0)))</f>
        <v>1</v>
      </c>
      <c r="E59" t="str">
        <f>IF(D59=TRUE, HYPERLINK(INDEX(Submissions!B:B,MATCH(B59,Submissions!A:A,0)),"Submission Link"), "Missing")</f>
        <v>Submission Link</v>
      </c>
    </row>
    <row r="60" spans="1:5">
      <c r="A60" t="s">
        <v>124</v>
      </c>
      <c r="B60">
        <v>1299598</v>
      </c>
      <c r="C60" t="s">
        <v>125</v>
      </c>
      <c r="D60" t="b">
        <f>NOT(ISNA(MATCH(B60,Submissions!A:A,0)))</f>
        <v>1</v>
      </c>
      <c r="E60" t="str">
        <f>IF(D60=TRUE, HYPERLINK(INDEX(Submissions!B:B,MATCH(B60,Submissions!A:A,0)),"Submission Link"), "Missing")</f>
        <v>Submission Link</v>
      </c>
    </row>
    <row r="61" spans="1:5">
      <c r="A61" t="s">
        <v>126</v>
      </c>
      <c r="B61">
        <v>1743046</v>
      </c>
      <c r="C61" t="s">
        <v>127</v>
      </c>
      <c r="D61" t="b">
        <f>NOT(ISNA(MATCH(B61,Submissions!A:A,0)))</f>
        <v>0</v>
      </c>
      <c r="E61" t="str">
        <f>IF(D61=TRUE, HYPERLINK(INDEX(Submissions!B:B,MATCH(B61,Submissions!A:A,0)),"Submission Link"), "Missing")</f>
        <v>Missing</v>
      </c>
    </row>
    <row r="62" spans="1:5">
      <c r="A62" t="s">
        <v>128</v>
      </c>
      <c r="B62">
        <v>72098</v>
      </c>
      <c r="C62" t="s">
        <v>129</v>
      </c>
      <c r="D62" t="b">
        <f>NOT(ISNA(MATCH(B62,Submissions!A:A,0)))</f>
        <v>0</v>
      </c>
      <c r="E62" t="str">
        <f>IF(D62=TRUE, HYPERLINK(INDEX(Submissions!B:B,MATCH(B62,Submissions!A:A,0)),"Submission Link"), "Missing")</f>
        <v>Missing</v>
      </c>
    </row>
    <row r="63" spans="1:5">
      <c r="A63" t="s">
        <v>130</v>
      </c>
      <c r="B63">
        <v>1527872</v>
      </c>
      <c r="C63" t="s">
        <v>131</v>
      </c>
      <c r="D63" t="b">
        <f>NOT(ISNA(MATCH(B63,Submissions!A:A,0)))</f>
        <v>1</v>
      </c>
      <c r="E63" t="str">
        <f>IF(D63=TRUE, HYPERLINK(INDEX(Submissions!B:B,MATCH(B63,Submissions!A:A,0)),"Submission Link"), "Missing")</f>
        <v>Submission Link</v>
      </c>
    </row>
    <row r="64" spans="1:5">
      <c r="A64" t="s">
        <v>132</v>
      </c>
      <c r="B64">
        <v>1310740</v>
      </c>
      <c r="C64" t="s">
        <v>133</v>
      </c>
      <c r="D64" t="b">
        <f>NOT(ISNA(MATCH(B64,Submissions!A:A,0)))</f>
        <v>1</v>
      </c>
      <c r="E64" t="str">
        <f>IF(D64=TRUE, HYPERLINK(INDEX(Submissions!B:B,MATCH(B64,Submissions!A:A,0)),"Submission Link"), "Missing")</f>
        <v>Submission Link</v>
      </c>
    </row>
    <row r="65" spans="1:5">
      <c r="A65" t="s">
        <v>134</v>
      </c>
      <c r="B65">
        <v>311038</v>
      </c>
      <c r="C65" t="s">
        <v>135</v>
      </c>
      <c r="D65" t="b">
        <f>NOT(ISNA(MATCH(B65,Submissions!A:A,0)))</f>
        <v>1</v>
      </c>
      <c r="E65" t="str">
        <f>IF(D65=TRUE, HYPERLINK(INDEX(Submissions!B:B,MATCH(B65,Submissions!A:A,0)),"Submission Link"), "Missing")</f>
        <v>Submission Link</v>
      </c>
    </row>
    <row r="66" spans="1:5">
      <c r="A66" t="s">
        <v>136</v>
      </c>
      <c r="B66">
        <v>1457408</v>
      </c>
      <c r="C66" t="s">
        <v>137</v>
      </c>
      <c r="D66" t="b">
        <f>NOT(ISNA(MATCH(B66,Submissions!A:A,0)))</f>
        <v>0</v>
      </c>
      <c r="E66" t="str">
        <f>IF(D66=TRUE, HYPERLINK(INDEX(Submissions!B:B,MATCH(B66,Submissions!A:A,0)),"Submission Link"), "Missing")</f>
        <v>Missing</v>
      </c>
    </row>
    <row r="67" spans="1:5">
      <c r="A67" t="s">
        <v>138</v>
      </c>
      <c r="B67">
        <v>74019</v>
      </c>
      <c r="C67" t="s">
        <v>139</v>
      </c>
      <c r="D67" t="b">
        <f>NOT(ISNA(MATCH(B67,Submissions!A:A,0)))</f>
        <v>1</v>
      </c>
      <c r="E67" t="str">
        <f>IF(D67=TRUE, HYPERLINK(INDEX(Submissions!B:B,MATCH(B67,Submissions!A:A,0)),"Submission Link"), "Missing")</f>
        <v>Submission Link</v>
      </c>
    </row>
    <row r="68" spans="1:5">
      <c r="A68" t="s">
        <v>140</v>
      </c>
      <c r="B68">
        <v>909226</v>
      </c>
      <c r="C68" t="s">
        <v>141</v>
      </c>
      <c r="D68" t="b">
        <f>NOT(ISNA(MATCH(B68,Submissions!A:A,0)))</f>
        <v>1</v>
      </c>
      <c r="E68" t="str">
        <f>IF(D68=TRUE, HYPERLINK(INDEX(Submissions!B:B,MATCH(B68,Submissions!A:A,0)),"Submission Link"), "Missing")</f>
        <v>Submission Link</v>
      </c>
    </row>
    <row r="69" spans="1:5">
      <c r="A69" t="s">
        <v>142</v>
      </c>
      <c r="B69">
        <v>1523960</v>
      </c>
      <c r="C69" t="s">
        <v>143</v>
      </c>
      <c r="D69" t="b">
        <f>NOT(ISNA(MATCH(B69,Submissions!A:A,0)))</f>
        <v>1</v>
      </c>
      <c r="E69" t="str">
        <f>IF(D69=TRUE, HYPERLINK(INDEX(Submissions!B:B,MATCH(B69,Submissions!A:A,0)),"Submission Link"), "Missing")</f>
        <v>Submission Link</v>
      </c>
    </row>
    <row r="70" spans="1:5">
      <c r="A70" t="s">
        <v>144</v>
      </c>
      <c r="B70">
        <v>918926</v>
      </c>
      <c r="C70" t="s">
        <v>145</v>
      </c>
      <c r="D70" t="b">
        <f>NOT(ISNA(MATCH(B70,Submissions!A:A,0)))</f>
        <v>0</v>
      </c>
      <c r="E70" t="str">
        <f>IF(D70=TRUE, HYPERLINK(INDEX(Submissions!B:B,MATCH(B70,Submissions!A:A,0)),"Submission Link"), "Missing")</f>
        <v>Missing</v>
      </c>
    </row>
    <row r="71" spans="1:5">
      <c r="A71" t="s">
        <v>146</v>
      </c>
      <c r="B71">
        <v>1462640</v>
      </c>
      <c r="C71" t="s">
        <v>147</v>
      </c>
      <c r="D71" t="b">
        <f>NOT(ISNA(MATCH(B71,Submissions!A:A,0)))</f>
        <v>1</v>
      </c>
      <c r="E71" t="str">
        <f>IF(D71=TRUE, HYPERLINK(INDEX(Submissions!B:B,MATCH(B71,Submissions!A:A,0)),"Submission Link"), "Missing")</f>
        <v>Submission Link</v>
      </c>
    </row>
    <row r="72" spans="1:5">
      <c r="A72" t="s">
        <v>148</v>
      </c>
      <c r="B72">
        <v>1460838</v>
      </c>
      <c r="C72" t="s">
        <v>149</v>
      </c>
      <c r="D72" t="b">
        <f>NOT(ISNA(MATCH(B72,Submissions!A:A,0)))</f>
        <v>0</v>
      </c>
      <c r="E72" t="str">
        <f>IF(D72=TRUE, HYPERLINK(INDEX(Submissions!B:B,MATCH(B72,Submissions!A:A,0)),"Submission Link"), "Missing")</f>
        <v>Missing</v>
      </c>
    </row>
    <row r="73" spans="1:5">
      <c r="A73" t="s">
        <v>150</v>
      </c>
      <c r="B73">
        <v>1216266</v>
      </c>
      <c r="C73" t="s">
        <v>151</v>
      </c>
      <c r="D73" t="b">
        <f>NOT(ISNA(MATCH(B73,Submissions!A:A,0)))</f>
        <v>0</v>
      </c>
      <c r="E73" t="str">
        <f>IF(D73=TRUE, HYPERLINK(INDEX(Submissions!B:B,MATCH(B73,Submissions!A:A,0)),"Submission Link"), "Missing")</f>
        <v>Missing</v>
      </c>
    </row>
    <row r="74" spans="1:5">
      <c r="A74" t="s">
        <v>152</v>
      </c>
      <c r="B74">
        <v>1621466</v>
      </c>
      <c r="C74" t="s">
        <v>153</v>
      </c>
      <c r="D74" t="b">
        <f>NOT(ISNA(MATCH(B74,Submissions!A:A,0)))</f>
        <v>0</v>
      </c>
      <c r="E74" t="str">
        <f>IF(D74=TRUE, HYPERLINK(INDEX(Submissions!B:B,MATCH(B74,Submissions!A:A,0)),"Submission Link"), "Missing")</f>
        <v>Missing</v>
      </c>
    </row>
    <row r="75" spans="1:5">
      <c r="A75" t="s">
        <v>154</v>
      </c>
      <c r="B75">
        <v>1401090</v>
      </c>
      <c r="C75" t="s">
        <v>155</v>
      </c>
      <c r="D75" t="b">
        <f>NOT(ISNA(MATCH(B75,Submissions!A:A,0)))</f>
        <v>1</v>
      </c>
      <c r="E75" t="str">
        <f>IF(D75=TRUE, HYPERLINK(INDEX(Submissions!B:B,MATCH(B75,Submissions!A:A,0)),"Submission Link"), "Missing")</f>
        <v>Submission Link</v>
      </c>
    </row>
    <row r="76" spans="1:5">
      <c r="A76" t="s">
        <v>156</v>
      </c>
      <c r="B76">
        <v>1300558</v>
      </c>
      <c r="C76" t="s">
        <v>157</v>
      </c>
      <c r="D76" t="b">
        <f>NOT(ISNA(MATCH(B76,Submissions!A:A,0)))</f>
        <v>1</v>
      </c>
      <c r="E76" t="str">
        <f>IF(D76=TRUE, HYPERLINK(INDEX(Submissions!B:B,MATCH(B76,Submissions!A:A,0)),"Submission Link"), "Missing")</f>
        <v>Submission Link</v>
      </c>
    </row>
    <row r="77" spans="1:5">
      <c r="A77" t="s">
        <v>158</v>
      </c>
      <c r="B77">
        <v>1621786</v>
      </c>
      <c r="C77" t="s">
        <v>159</v>
      </c>
      <c r="D77" t="b">
        <f>NOT(ISNA(MATCH(B77,Submissions!A:A,0)))</f>
        <v>1</v>
      </c>
      <c r="E77" t="str">
        <f>IF(D77=TRUE, HYPERLINK(INDEX(Submissions!B:B,MATCH(B77,Submissions!A:A,0)),"Submission Link"), "Missing")</f>
        <v>Submission Link</v>
      </c>
    </row>
    <row r="78" spans="1:5">
      <c r="A78" t="s">
        <v>160</v>
      </c>
      <c r="B78">
        <v>1278256</v>
      </c>
      <c r="C78" t="s">
        <v>161</v>
      </c>
      <c r="D78" t="b">
        <f>NOT(ISNA(MATCH(B78,Submissions!A:A,0)))</f>
        <v>0</v>
      </c>
      <c r="E78" t="str">
        <f>IF(D78=TRUE, HYPERLINK(INDEX(Submissions!B:B,MATCH(B78,Submissions!A:A,0)),"Submission Link"), "Missing")</f>
        <v>Missing</v>
      </c>
    </row>
    <row r="79" spans="1:5">
      <c r="A79" t="s">
        <v>162</v>
      </c>
      <c r="B79">
        <v>1526214</v>
      </c>
      <c r="C79" t="s">
        <v>163</v>
      </c>
      <c r="D79" t="b">
        <f>NOT(ISNA(MATCH(B79,Submissions!A:A,0)))</f>
        <v>0</v>
      </c>
      <c r="E79" t="str">
        <f>IF(D79=TRUE, HYPERLINK(INDEX(Submissions!B:B,MATCH(B79,Submissions!A:A,0)),"Submission Link"), "Missing")</f>
        <v>Missing</v>
      </c>
    </row>
    <row r="80" spans="1:5">
      <c r="A80" t="s">
        <v>164</v>
      </c>
      <c r="B80">
        <v>1483470</v>
      </c>
      <c r="C80" t="s">
        <v>165</v>
      </c>
      <c r="D80" t="b">
        <f>NOT(ISNA(MATCH(B80,Submissions!A:A,0)))</f>
        <v>1</v>
      </c>
      <c r="E80" t="str">
        <f>IF(D80=TRUE, HYPERLINK(INDEX(Submissions!B:B,MATCH(B80,Submissions!A:A,0)),"Submission Link"), "Missing")</f>
        <v>Submission Link</v>
      </c>
    </row>
    <row r="81" spans="1:5">
      <c r="A81" t="s">
        <v>166</v>
      </c>
      <c r="B81">
        <v>1454018</v>
      </c>
      <c r="C81" t="s">
        <v>167</v>
      </c>
      <c r="D81" t="b">
        <f>NOT(ISNA(MATCH(B81,Submissions!A:A,0)))</f>
        <v>1</v>
      </c>
      <c r="E81" t="str">
        <f>IF(D81=TRUE, HYPERLINK(INDEX(Submissions!B:B,MATCH(B81,Submissions!A:A,0)),"Submission Link"), "Missing")</f>
        <v>Submission Link</v>
      </c>
    </row>
    <row r="82" spans="1:5">
      <c r="A82" t="s">
        <v>168</v>
      </c>
      <c r="B82">
        <v>1378454</v>
      </c>
      <c r="C82" t="s">
        <v>169</v>
      </c>
      <c r="D82" t="b">
        <f>NOT(ISNA(MATCH(B82,Submissions!A:A,0)))</f>
        <v>1</v>
      </c>
      <c r="E82" t="str">
        <f>IF(D82=TRUE, HYPERLINK(INDEX(Submissions!B:B,MATCH(B82,Submissions!A:A,0)),"Submission Link"), "Missing")</f>
        <v>Submission Link</v>
      </c>
    </row>
    <row r="83" spans="1:5">
      <c r="A83" t="s">
        <v>170</v>
      </c>
      <c r="B83">
        <v>1461202</v>
      </c>
      <c r="C83" t="s">
        <v>171</v>
      </c>
      <c r="D83" t="b">
        <f>NOT(ISNA(MATCH(B83,Submissions!A:A,0)))</f>
        <v>0</v>
      </c>
      <c r="E83" t="str">
        <f>IF(D83=TRUE, HYPERLINK(INDEX(Submissions!B:B,MATCH(B83,Submissions!A:A,0)),"Submission Link"), "Missing")</f>
        <v>Missing</v>
      </c>
    </row>
    <row r="84" spans="1:5">
      <c r="A84" t="s">
        <v>172</v>
      </c>
      <c r="B84">
        <v>1462550</v>
      </c>
      <c r="C84" t="s">
        <v>173</v>
      </c>
      <c r="D84" t="b">
        <f>NOT(ISNA(MATCH(B84,Submissions!A:A,0)))</f>
        <v>0</v>
      </c>
      <c r="E84" t="str">
        <f>IF(D84=TRUE, HYPERLINK(INDEX(Submissions!B:B,MATCH(B84,Submissions!A:A,0)),"Submission Link"), "Missing")</f>
        <v>Missing</v>
      </c>
    </row>
    <row r="85" spans="1:5">
      <c r="A85" t="s">
        <v>174</v>
      </c>
      <c r="B85">
        <v>1525772</v>
      </c>
      <c r="C85" t="s">
        <v>175</v>
      </c>
      <c r="D85" t="b">
        <f>NOT(ISNA(MATCH(B85,Submissions!A:A,0)))</f>
        <v>0</v>
      </c>
      <c r="E85" t="str">
        <f>IF(D85=TRUE, HYPERLINK(INDEX(Submissions!B:B,MATCH(B85,Submissions!A:A,0)),"Submission Link"), "Missing")</f>
        <v>Missing</v>
      </c>
    </row>
    <row r="86" spans="1:5">
      <c r="A86" t="s">
        <v>176</v>
      </c>
      <c r="B86">
        <v>923318</v>
      </c>
      <c r="C86" t="s">
        <v>177</v>
      </c>
      <c r="D86" t="b">
        <f>NOT(ISNA(MATCH(B86,Submissions!A:A,0)))</f>
        <v>1</v>
      </c>
      <c r="E86" t="str">
        <f>IF(D86=TRUE, HYPERLINK(INDEX(Submissions!B:B,MATCH(B86,Submissions!A:A,0)),"Submission Link"), "Missing")</f>
        <v>Submission Link</v>
      </c>
    </row>
    <row r="87" spans="1:5">
      <c r="A87" t="s">
        <v>178</v>
      </c>
      <c r="B87">
        <v>1486352</v>
      </c>
      <c r="C87" t="s">
        <v>179</v>
      </c>
      <c r="D87" t="b">
        <f>NOT(ISNA(MATCH(B87,Submissions!A:A,0)))</f>
        <v>0</v>
      </c>
      <c r="E87" t="str">
        <f>IF(D87=TRUE, HYPERLINK(INDEX(Submissions!B:B,MATCH(B87,Submissions!A:A,0)),"Submission Link"), "Missing")</f>
        <v>Missing</v>
      </c>
    </row>
    <row r="88" spans="1:5">
      <c r="A88" t="s">
        <v>180</v>
      </c>
      <c r="B88">
        <v>1037512</v>
      </c>
      <c r="C88" t="s">
        <v>181</v>
      </c>
      <c r="D88" t="b">
        <f>NOT(ISNA(MATCH(B88,Submissions!A:A,0)))</f>
        <v>1</v>
      </c>
      <c r="E88" t="str">
        <f>IF(D88=TRUE, HYPERLINK(INDEX(Submissions!B:B,MATCH(B88,Submissions!A:A,0)),"Submission Link"), "Missing")</f>
        <v>Submission Link</v>
      </c>
    </row>
    <row r="89" spans="1:5">
      <c r="A89" t="s">
        <v>182</v>
      </c>
      <c r="B89">
        <v>1501408</v>
      </c>
      <c r="C89" t="s">
        <v>183</v>
      </c>
      <c r="D89" t="b">
        <f>NOT(ISNA(MATCH(B89,Submissions!A:A,0)))</f>
        <v>1</v>
      </c>
      <c r="E89" t="str">
        <f>IF(D89=TRUE, HYPERLINK(INDEX(Submissions!B:B,MATCH(B89,Submissions!A:A,0)),"Submission Link"), "Missing")</f>
        <v>Submission Link</v>
      </c>
    </row>
    <row r="90" spans="1:5">
      <c r="A90" t="s">
        <v>184</v>
      </c>
      <c r="B90">
        <v>1124898</v>
      </c>
      <c r="C90" t="s">
        <v>185</v>
      </c>
      <c r="D90" t="b">
        <f>NOT(ISNA(MATCH(B90,Submissions!A:A,0)))</f>
        <v>0</v>
      </c>
      <c r="E90" t="str">
        <f>IF(D90=TRUE, HYPERLINK(INDEX(Submissions!B:B,MATCH(B90,Submissions!A:A,0)),"Submission Link"), "Missing")</f>
        <v>Missing</v>
      </c>
    </row>
    <row r="91" spans="1:5">
      <c r="A91" t="s">
        <v>186</v>
      </c>
      <c r="B91">
        <v>1113230</v>
      </c>
      <c r="C91" t="s">
        <v>187</v>
      </c>
      <c r="D91" t="b">
        <f>NOT(ISNA(MATCH(B91,Submissions!A:A,0)))</f>
        <v>0</v>
      </c>
      <c r="E91" t="str">
        <f>IF(D91=TRUE, HYPERLINK(INDEX(Submissions!B:B,MATCH(B91,Submissions!A:A,0)),"Submission Link"), "Missing")</f>
        <v>Missing</v>
      </c>
    </row>
    <row r="92" spans="1:5">
      <c r="A92" t="s">
        <v>188</v>
      </c>
      <c r="B92">
        <v>1525044</v>
      </c>
      <c r="C92" t="s">
        <v>189</v>
      </c>
      <c r="D92" t="b">
        <f>NOT(ISNA(MATCH(B92,Submissions!A:A,0)))</f>
        <v>0</v>
      </c>
      <c r="E92" t="str">
        <f>IF(D92=TRUE, HYPERLINK(INDEX(Submissions!B:B,MATCH(B92,Submissions!A:A,0)),"Submission Link"), "Missing")</f>
        <v>Missing</v>
      </c>
    </row>
    <row r="93" spans="1:5">
      <c r="A93" t="s">
        <v>190</v>
      </c>
      <c r="B93">
        <v>1280720</v>
      </c>
      <c r="C93" t="s">
        <v>191</v>
      </c>
      <c r="D93" t="b">
        <f>NOT(ISNA(MATCH(B93,Submissions!A:A,0)))</f>
        <v>1</v>
      </c>
      <c r="E93" t="str">
        <f>IF(D93=TRUE, HYPERLINK(INDEX(Submissions!B:B,MATCH(B93,Submissions!A:A,0)),"Submission Link"), "Missing")</f>
        <v>Submission Link</v>
      </c>
    </row>
    <row r="94" spans="1:5">
      <c r="A94" t="s">
        <v>192</v>
      </c>
      <c r="B94">
        <v>1522660</v>
      </c>
      <c r="C94" t="s">
        <v>193</v>
      </c>
      <c r="D94" t="b">
        <f>NOT(ISNA(MATCH(B94,Submissions!A:A,0)))</f>
        <v>1</v>
      </c>
      <c r="E94" t="str">
        <f>IF(D94=TRUE, HYPERLINK(INDEX(Submissions!B:B,MATCH(B94,Submissions!A:A,0)),"Submission Link"), "Missing")</f>
        <v>Submission Link</v>
      </c>
    </row>
    <row r="95" spans="1:5">
      <c r="A95" t="s">
        <v>194</v>
      </c>
      <c r="B95">
        <v>1389656</v>
      </c>
      <c r="C95" t="s">
        <v>195</v>
      </c>
      <c r="D95" t="b">
        <f>NOT(ISNA(MATCH(B95,Submissions!A:A,0)))</f>
        <v>0</v>
      </c>
      <c r="E95" t="str">
        <f>IF(D95=TRUE, HYPERLINK(INDEX(Submissions!B:B,MATCH(B95,Submissions!A:A,0)),"Submission Link"), "Missing")</f>
        <v>Missing</v>
      </c>
    </row>
    <row r="96" spans="1:5">
      <c r="A96" t="s">
        <v>196</v>
      </c>
      <c r="B96">
        <v>1525388</v>
      </c>
      <c r="C96" t="s">
        <v>197</v>
      </c>
      <c r="D96" t="b">
        <f>NOT(ISNA(MATCH(B96,Submissions!A:A,0)))</f>
        <v>1</v>
      </c>
      <c r="E96" t="str">
        <f>IF(D96=TRUE, HYPERLINK(INDEX(Submissions!B:B,MATCH(B96,Submissions!A:A,0)),"Submission Link"), "Missing")</f>
        <v>Submission Link</v>
      </c>
    </row>
    <row r="97" spans="1:5">
      <c r="A97" t="s">
        <v>198</v>
      </c>
      <c r="B97">
        <v>1521002</v>
      </c>
      <c r="C97" t="s">
        <v>199</v>
      </c>
      <c r="D97" t="b">
        <f>NOT(ISNA(MATCH(B97,Submissions!A:A,0)))</f>
        <v>1</v>
      </c>
      <c r="E97" t="str">
        <f>IF(D97=TRUE, HYPERLINK(INDEX(Submissions!B:B,MATCH(B97,Submissions!A:A,0)),"Submission Link"), "Missing")</f>
        <v>Submission Link</v>
      </c>
    </row>
    <row r="98" spans="1:5">
      <c r="A98" t="s">
        <v>200</v>
      </c>
      <c r="B98">
        <v>1529084</v>
      </c>
      <c r="C98" t="s">
        <v>201</v>
      </c>
      <c r="D98" t="b">
        <f>NOT(ISNA(MATCH(B98,Submissions!A:A,0)))</f>
        <v>1</v>
      </c>
      <c r="E98" t="str">
        <f>IF(D98=TRUE, HYPERLINK(INDEX(Submissions!B:B,MATCH(B98,Submissions!A:A,0)),"Submission Link"), "Missing")</f>
        <v>Submission Link</v>
      </c>
    </row>
    <row r="99" spans="1:5">
      <c r="A99" t="s">
        <v>202</v>
      </c>
      <c r="B99">
        <v>1621724</v>
      </c>
      <c r="C99" t="s">
        <v>203</v>
      </c>
      <c r="D99" t="b">
        <f>NOT(ISNA(MATCH(B99,Submissions!A:A,0)))</f>
        <v>1</v>
      </c>
      <c r="E99" t="str">
        <f>IF(D99=TRUE, HYPERLINK(INDEX(Submissions!B:B,MATCH(B99,Submissions!A:A,0)),"Submission Link"), "Missing")</f>
        <v>Submission Link</v>
      </c>
    </row>
    <row r="100" spans="1:5">
      <c r="A100" t="s">
        <v>204</v>
      </c>
      <c r="B100">
        <v>1752830</v>
      </c>
      <c r="C100" t="s">
        <v>205</v>
      </c>
      <c r="D100" t="b">
        <f>NOT(ISNA(MATCH(B100,Submissions!A:A,0)))</f>
        <v>1</v>
      </c>
      <c r="E100" t="str">
        <f>IF(D100=TRUE, HYPERLINK(INDEX(Submissions!B:B,MATCH(B100,Submissions!A:A,0)),"Submission Link"), "Missing")</f>
        <v>Submission Link</v>
      </c>
    </row>
    <row r="101" spans="1:5">
      <c r="A101" t="s">
        <v>206</v>
      </c>
      <c r="B101">
        <v>1753248</v>
      </c>
      <c r="C101" t="s">
        <v>207</v>
      </c>
      <c r="D101" t="b">
        <f>NOT(ISNA(MATCH(B101,Submissions!A:A,0)))</f>
        <v>0</v>
      </c>
      <c r="E101" t="str">
        <f>IF(D101=TRUE, HYPERLINK(INDEX(Submissions!B:B,MATCH(B101,Submissions!A:A,0)),"Submission Link"), "Missing")</f>
        <v>Missing</v>
      </c>
    </row>
    <row r="102" spans="1:5">
      <c r="A102" t="s">
        <v>208</v>
      </c>
      <c r="B102">
        <v>1530624</v>
      </c>
      <c r="C102" t="s">
        <v>209</v>
      </c>
      <c r="D102" t="b">
        <f>NOT(ISNA(MATCH(B102,Submissions!A:A,0)))</f>
        <v>1</v>
      </c>
      <c r="E102" t="str">
        <f>IF(D102=TRUE, HYPERLINK(INDEX(Submissions!B:B,MATCH(B102,Submissions!A:A,0)),"Submission Link"), "Missing")</f>
        <v>Submission Link</v>
      </c>
    </row>
    <row r="103" spans="1:5">
      <c r="A103" t="s">
        <v>210</v>
      </c>
      <c r="B103">
        <v>1475082</v>
      </c>
      <c r="C103" t="s">
        <v>211</v>
      </c>
      <c r="D103" t="b">
        <f>NOT(ISNA(MATCH(B103,Submissions!A:A,0)))</f>
        <v>1</v>
      </c>
      <c r="E103" t="str">
        <f>IF(D103=TRUE, HYPERLINK(INDEX(Submissions!B:B,MATCH(B103,Submissions!A:A,0)),"Submission Link"), "Missing")</f>
        <v>Submission Link</v>
      </c>
    </row>
    <row r="104" spans="1:5">
      <c r="A104" t="s">
        <v>212</v>
      </c>
      <c r="B104">
        <v>1687430</v>
      </c>
      <c r="C104" t="s">
        <v>213</v>
      </c>
      <c r="D104" t="b">
        <f>NOT(ISNA(MATCH(B104,Submissions!A:A,0)))</f>
        <v>1</v>
      </c>
      <c r="E104" t="str">
        <f>IF(D104=TRUE, HYPERLINK(INDEX(Submissions!B:B,MATCH(B104,Submissions!A:A,0)),"Submission Link"), "Missing")</f>
        <v>Submission Link</v>
      </c>
    </row>
    <row r="105" spans="1:5">
      <c r="A105" t="s">
        <v>214</v>
      </c>
      <c r="B105">
        <v>78548</v>
      </c>
      <c r="C105" t="s">
        <v>215</v>
      </c>
      <c r="D105" t="b">
        <f>NOT(ISNA(MATCH(B105,Submissions!A:A,0)))</f>
        <v>0</v>
      </c>
      <c r="E105" t="str">
        <f>IF(D105=TRUE, HYPERLINK(INDEX(Submissions!B:B,MATCH(B105,Submissions!A:A,0)),"Submission Link"), "Missing")</f>
        <v>Missing</v>
      </c>
    </row>
    <row r="106" spans="1:5">
      <c r="A106" t="s">
        <v>216</v>
      </c>
      <c r="B106">
        <v>263308</v>
      </c>
      <c r="C106" t="s">
        <v>217</v>
      </c>
      <c r="D106" t="b">
        <f>NOT(ISNA(MATCH(B106,Submissions!A:A,0)))</f>
        <v>1</v>
      </c>
      <c r="E106" t="str">
        <f>IF(D106=TRUE, HYPERLINK(INDEX(Submissions!B:B,MATCH(B106,Submissions!A:A,0)),"Submission Link"), "Missing")</f>
        <v>Submission Link</v>
      </c>
    </row>
    <row r="107" spans="1:5">
      <c r="A107" t="s">
        <v>218</v>
      </c>
      <c r="B107">
        <v>353376</v>
      </c>
      <c r="C107" t="s">
        <v>219</v>
      </c>
      <c r="D107" t="b">
        <f>NOT(ISNA(MATCH(B107,Submissions!A:A,0)))</f>
        <v>1</v>
      </c>
      <c r="E107" t="str">
        <f>IF(D107=TRUE, HYPERLINK(INDEX(Submissions!B:B,MATCH(B107,Submissions!A:A,0)),"Submission Link"), "Missing")</f>
        <v>Submission Link</v>
      </c>
    </row>
    <row r="108" spans="1:5">
      <c r="A108" t="s">
        <v>220</v>
      </c>
      <c r="B108">
        <v>1522806</v>
      </c>
      <c r="C108" t="s">
        <v>221</v>
      </c>
      <c r="D108" t="b">
        <f>NOT(ISNA(MATCH(B108,Submissions!A:A,0)))</f>
        <v>1</v>
      </c>
      <c r="E108" t="str">
        <f>IF(D108=TRUE, HYPERLINK(INDEX(Submissions!B:B,MATCH(B108,Submissions!A:A,0)),"Submission Link"), "Missing")</f>
        <v>Submission Link</v>
      </c>
    </row>
    <row r="109" spans="1:5">
      <c r="A109" t="s">
        <v>222</v>
      </c>
      <c r="B109">
        <v>1621380</v>
      </c>
      <c r="C109" t="s">
        <v>223</v>
      </c>
      <c r="D109" t="b">
        <f>NOT(ISNA(MATCH(B109,Submissions!A:A,0)))</f>
        <v>1</v>
      </c>
      <c r="E109" t="str">
        <f>IF(D109=TRUE, HYPERLINK(INDEX(Submissions!B:B,MATCH(B109,Submissions!A:A,0)),"Submission Link"), "Missing")</f>
        <v>Submission Link</v>
      </c>
    </row>
    <row r="110" spans="1:5">
      <c r="A110" t="s">
        <v>224</v>
      </c>
      <c r="B110">
        <v>1529896</v>
      </c>
      <c r="C110" t="s">
        <v>225</v>
      </c>
      <c r="D110" t="b">
        <f>NOT(ISNA(MATCH(B110,Submissions!A:A,0)))</f>
        <v>1</v>
      </c>
      <c r="E110" t="str">
        <f>IF(D110=TRUE, HYPERLINK(INDEX(Submissions!B:B,MATCH(B110,Submissions!A:A,0)),"Submission Link"), "Missing")</f>
        <v>Submission Link</v>
      </c>
    </row>
    <row r="111" spans="1:5">
      <c r="A111" t="s">
        <v>226</v>
      </c>
      <c r="B111">
        <v>922280</v>
      </c>
      <c r="C111" t="s">
        <v>227</v>
      </c>
      <c r="D111" t="b">
        <f>NOT(ISNA(MATCH(B111,Submissions!A:A,0)))</f>
        <v>0</v>
      </c>
      <c r="E111" t="str">
        <f>IF(D111=TRUE, HYPERLINK(INDEX(Submissions!B:B,MATCH(B111,Submissions!A:A,0)),"Submission Link"), "Missing")</f>
        <v>Missing</v>
      </c>
    </row>
    <row r="112" spans="1:5">
      <c r="A112" t="s">
        <v>228</v>
      </c>
      <c r="B112">
        <v>1041060</v>
      </c>
      <c r="C112" t="s">
        <v>229</v>
      </c>
      <c r="D112" t="b">
        <f>NOT(ISNA(MATCH(B112,Submissions!A:A,0)))</f>
        <v>1</v>
      </c>
      <c r="E112" t="str">
        <f>IF(D112=TRUE, HYPERLINK(INDEX(Submissions!B:B,MATCH(B112,Submissions!A:A,0)),"Submission Link"), "Missing")</f>
        <v>Submission Link</v>
      </c>
    </row>
    <row r="113" spans="1:5">
      <c r="A113" t="s">
        <v>230</v>
      </c>
      <c r="B113">
        <v>1049202</v>
      </c>
      <c r="C113" t="s">
        <v>231</v>
      </c>
      <c r="D113" t="b">
        <f>NOT(ISNA(MATCH(B113,Submissions!A:A,0)))</f>
        <v>1</v>
      </c>
      <c r="E113" t="str">
        <f>IF(D113=TRUE, HYPERLINK(INDEX(Submissions!B:B,MATCH(B113,Submissions!A:A,0)),"Submission Link"), "Missing")</f>
        <v>Submission Link</v>
      </c>
    </row>
    <row r="114" spans="1:5">
      <c r="A114" t="s">
        <v>232</v>
      </c>
      <c r="B114">
        <v>1225512</v>
      </c>
      <c r="C114" t="s">
        <v>233</v>
      </c>
      <c r="D114" t="b">
        <f>NOT(ISNA(MATCH(B114,Submissions!A:A,0)))</f>
        <v>1</v>
      </c>
      <c r="E114" t="str">
        <f>IF(D114=TRUE, HYPERLINK(INDEX(Submissions!B:B,MATCH(B114,Submissions!A:A,0)),"Submission Link"), "Missing")</f>
        <v>Submission Link</v>
      </c>
    </row>
    <row r="115" spans="1:5">
      <c r="A115" t="s">
        <v>234</v>
      </c>
      <c r="B115">
        <v>1320850</v>
      </c>
      <c r="C115" t="s">
        <v>235</v>
      </c>
      <c r="D115" t="b">
        <f>NOT(ISNA(MATCH(B115,Submissions!A:A,0)))</f>
        <v>1</v>
      </c>
      <c r="E115" t="str">
        <f>IF(D115=TRUE, HYPERLINK(INDEX(Submissions!B:B,MATCH(B115,Submissions!A:A,0)),"Submission Link"), "Missing")</f>
        <v>Submission Link</v>
      </c>
    </row>
    <row r="116" spans="1:5">
      <c r="A116" t="s">
        <v>236</v>
      </c>
      <c r="B116">
        <v>1303368</v>
      </c>
      <c r="C116" t="s">
        <v>237</v>
      </c>
      <c r="D116" t="b">
        <f>NOT(ISNA(MATCH(B116,Submissions!A:A,0)))</f>
        <v>0</v>
      </c>
      <c r="E116" t="str">
        <f>IF(D116=TRUE, HYPERLINK(INDEX(Submissions!B:B,MATCH(B116,Submissions!A:A,0)),"Submission Link"), "Missing")</f>
        <v>Missing</v>
      </c>
    </row>
    <row r="117" spans="1:5">
      <c r="A117" t="s">
        <v>238</v>
      </c>
      <c r="B117">
        <v>1302714</v>
      </c>
      <c r="C117" t="s">
        <v>239</v>
      </c>
      <c r="D117" t="b">
        <f>NOT(ISNA(MATCH(B117,Submissions!A:A,0)))</f>
        <v>1</v>
      </c>
      <c r="E117" t="str">
        <f>IF(D117=TRUE, HYPERLINK(INDEX(Submissions!B:B,MATCH(B117,Submissions!A:A,0)),"Submission Link"), "Missing")</f>
        <v>Submission Link</v>
      </c>
    </row>
    <row r="118" spans="1:5">
      <c r="A118" t="s">
        <v>240</v>
      </c>
      <c r="B118">
        <v>1757914</v>
      </c>
      <c r="C118" t="s">
        <v>241</v>
      </c>
      <c r="D118" t="b">
        <f>NOT(ISNA(MATCH(B118,Submissions!A:A,0)))</f>
        <v>1</v>
      </c>
      <c r="E118" t="str">
        <f>IF(D118=TRUE, HYPERLINK(INDEX(Submissions!B:B,MATCH(B118,Submissions!A:A,0)),"Submission Link"), "Missing")</f>
        <v>Submission Link</v>
      </c>
    </row>
    <row r="119" spans="1:5">
      <c r="A119" t="s">
        <v>242</v>
      </c>
      <c r="B119">
        <v>1439494</v>
      </c>
      <c r="C119" t="s">
        <v>243</v>
      </c>
      <c r="D119" t="b">
        <f>NOT(ISNA(MATCH(B119,Submissions!A:A,0)))</f>
        <v>1</v>
      </c>
      <c r="E119" t="str">
        <f>IF(D119=TRUE, HYPERLINK(INDEX(Submissions!B:B,MATCH(B119,Submissions!A:A,0)),"Submission Link"), "Missing")</f>
        <v>Submission Link</v>
      </c>
    </row>
    <row r="120" spans="1:5">
      <c r="A120" t="s">
        <v>244</v>
      </c>
      <c r="B120">
        <v>1502548</v>
      </c>
      <c r="C120" t="s">
        <v>245</v>
      </c>
      <c r="D120" t="b">
        <f>NOT(ISNA(MATCH(B120,Submissions!A:A,0)))</f>
        <v>1</v>
      </c>
      <c r="E120" t="str">
        <f>IF(D120=TRUE, HYPERLINK(INDEX(Submissions!B:B,MATCH(B120,Submissions!A:A,0)),"Submission Link"), "Missing")</f>
        <v>Submission Link</v>
      </c>
    </row>
    <row r="121" spans="1:5">
      <c r="A121" t="s">
        <v>246</v>
      </c>
      <c r="B121">
        <v>1447022</v>
      </c>
      <c r="C121" t="s">
        <v>247</v>
      </c>
      <c r="D121" t="b">
        <f>NOT(ISNA(MATCH(B121,Submissions!A:A,0)))</f>
        <v>1</v>
      </c>
      <c r="E121" t="str">
        <f>IF(D121=TRUE, HYPERLINK(INDEX(Submissions!B:B,MATCH(B121,Submissions!A:A,0)),"Submission Link"), "Missing")</f>
        <v>Submission Link</v>
      </c>
    </row>
    <row r="122" spans="1:5">
      <c r="A122" t="s">
        <v>248</v>
      </c>
      <c r="B122">
        <v>1483330</v>
      </c>
      <c r="C122" t="s">
        <v>249</v>
      </c>
      <c r="D122" t="b">
        <f>NOT(ISNA(MATCH(B122,Submissions!A:A,0)))</f>
        <v>0</v>
      </c>
      <c r="E122" t="str">
        <f>IF(D122=TRUE, HYPERLINK(INDEX(Submissions!B:B,MATCH(B122,Submissions!A:A,0)),"Submission Link"), "Missing")</f>
        <v>Missing</v>
      </c>
    </row>
    <row r="123" spans="1:5">
      <c r="A123" t="s">
        <v>250</v>
      </c>
      <c r="B123">
        <v>1449026</v>
      </c>
      <c r="C123" t="s">
        <v>251</v>
      </c>
      <c r="D123" t="b">
        <f>NOT(ISNA(MATCH(B123,Submissions!A:A,0)))</f>
        <v>1</v>
      </c>
      <c r="E123" t="str">
        <f>IF(D123=TRUE, HYPERLINK(INDEX(Submissions!B:B,MATCH(B123,Submissions!A:A,0)),"Submission Link"), "Missing")</f>
        <v>Submission Link</v>
      </c>
    </row>
    <row r="124" spans="1:5">
      <c r="A124" t="s">
        <v>252</v>
      </c>
      <c r="B124">
        <v>1536572</v>
      </c>
      <c r="C124" t="s">
        <v>253</v>
      </c>
      <c r="D124" t="b">
        <f>NOT(ISNA(MATCH(B124,Submissions!A:A,0)))</f>
        <v>0</v>
      </c>
      <c r="E124" t="str">
        <f>IF(D124=TRUE, HYPERLINK(INDEX(Submissions!B:B,MATCH(B124,Submissions!A:A,0)),"Submission Link"), "Missing")</f>
        <v>Missing</v>
      </c>
    </row>
    <row r="125" spans="1:5">
      <c r="A125" t="s">
        <v>254</v>
      </c>
      <c r="B125">
        <v>1304254</v>
      </c>
      <c r="C125" t="s">
        <v>255</v>
      </c>
      <c r="D125" t="b">
        <f>NOT(ISNA(MATCH(B125,Submissions!A:A,0)))</f>
        <v>1</v>
      </c>
      <c r="E125" t="str">
        <f>IF(D125=TRUE, HYPERLINK(INDEX(Submissions!B:B,MATCH(B125,Submissions!A:A,0)),"Submission Link"), "Missing")</f>
        <v>Submission Link</v>
      </c>
    </row>
    <row r="126" spans="1:5">
      <c r="A126" t="s">
        <v>256</v>
      </c>
      <c r="B126">
        <v>1462596</v>
      </c>
      <c r="C126" t="s">
        <v>257</v>
      </c>
      <c r="D126" t="b">
        <f>NOT(ISNA(MATCH(B126,Submissions!A:A,0)))</f>
        <v>0</v>
      </c>
      <c r="E126" t="str">
        <f>IF(D126=TRUE, HYPERLINK(INDEX(Submissions!B:B,MATCH(B126,Submissions!A:A,0)),"Submission Link"), "Missing")</f>
        <v>Missing</v>
      </c>
    </row>
    <row r="127" spans="1:5">
      <c r="A127" t="s">
        <v>258</v>
      </c>
      <c r="B127">
        <v>980548</v>
      </c>
      <c r="C127" t="s">
        <v>259</v>
      </c>
      <c r="D127" t="b">
        <f>NOT(ISNA(MATCH(B127,Submissions!A:A,0)))</f>
        <v>0</v>
      </c>
      <c r="E127" t="str">
        <f>IF(D127=TRUE, HYPERLINK(INDEX(Submissions!B:B,MATCH(B127,Submissions!A:A,0)),"Submission Link"), "Missing")</f>
        <v>Missing</v>
      </c>
    </row>
    <row r="128" spans="1:5">
      <c r="A128" t="s">
        <v>260</v>
      </c>
      <c r="B128">
        <v>1522530</v>
      </c>
      <c r="C128" t="s">
        <v>261</v>
      </c>
      <c r="D128" t="b">
        <f>NOT(ISNA(MATCH(B128,Submissions!A:A,0)))</f>
        <v>1</v>
      </c>
      <c r="E128" t="str">
        <f>IF(D128=TRUE, HYPERLINK(INDEX(Submissions!B:B,MATCH(B128,Submissions!A:A,0)),"Submission Link"), "Missing")</f>
        <v>Submission Link</v>
      </c>
    </row>
    <row r="129" spans="1:5">
      <c r="A129" t="s">
        <v>262</v>
      </c>
      <c r="B129">
        <v>1458928</v>
      </c>
      <c r="C129" t="s">
        <v>263</v>
      </c>
      <c r="D129" t="b">
        <f>NOT(ISNA(MATCH(B129,Submissions!A:A,0)))</f>
        <v>1</v>
      </c>
      <c r="E129" t="str">
        <f>IF(D129=TRUE, HYPERLINK(INDEX(Submissions!B:B,MATCH(B129,Submissions!A:A,0)),"Submission Link"), "Missing")</f>
        <v>Submission Link</v>
      </c>
    </row>
    <row r="130" spans="1:5">
      <c r="A130" t="s">
        <v>264</v>
      </c>
      <c r="B130">
        <v>1489822</v>
      </c>
      <c r="C130" t="s">
        <v>265</v>
      </c>
      <c r="D130" t="b">
        <f>NOT(ISNA(MATCH(B130,Submissions!A:A,0)))</f>
        <v>1</v>
      </c>
      <c r="E130" t="str">
        <f>IF(D130=TRUE, HYPERLINK(INDEX(Submissions!B:B,MATCH(B130,Submissions!A:A,0)),"Submission Link"), "Missing")</f>
        <v>Submission Link</v>
      </c>
    </row>
    <row r="131" spans="1:5">
      <c r="A131" t="s">
        <v>266</v>
      </c>
      <c r="B131">
        <v>871374</v>
      </c>
      <c r="C131" t="s">
        <v>267</v>
      </c>
      <c r="D131" t="b">
        <f>NOT(ISNA(MATCH(B131,Submissions!A:A,0)))</f>
        <v>1</v>
      </c>
      <c r="E131" t="str">
        <f>IF(D131=TRUE, HYPERLINK(INDEX(Submissions!B:B,MATCH(B131,Submissions!A:A,0)),"Submission Link"), "Missing")</f>
        <v>Submission Link</v>
      </c>
    </row>
    <row r="132" spans="1:5">
      <c r="A132" t="s">
        <v>268</v>
      </c>
      <c r="B132">
        <v>33458</v>
      </c>
      <c r="C132" t="s">
        <v>269</v>
      </c>
      <c r="D132" t="b">
        <f>NOT(ISNA(MATCH(B132,Submissions!A:A,0)))</f>
        <v>1</v>
      </c>
      <c r="E132" t="str">
        <f>IF(D132=TRUE, HYPERLINK(INDEX(Submissions!B:B,MATCH(B132,Submissions!A:A,0)),"Submission Link"), "Missing")</f>
        <v>Submission Link</v>
      </c>
    </row>
    <row r="133" spans="1:5">
      <c r="A133" t="s">
        <v>270</v>
      </c>
      <c r="B133">
        <v>1477272</v>
      </c>
      <c r="C133" t="s">
        <v>271</v>
      </c>
      <c r="D133" t="b">
        <f>NOT(ISNA(MATCH(B133,Submissions!A:A,0)))</f>
        <v>1</v>
      </c>
      <c r="E133" t="str">
        <f>IF(D133=TRUE, HYPERLINK(INDEX(Submissions!B:B,MATCH(B133,Submissions!A:A,0)),"Submission Link"), "Missing")</f>
        <v>Submission Link</v>
      </c>
    </row>
    <row r="134" spans="1:5">
      <c r="A134" t="s">
        <v>272</v>
      </c>
      <c r="B134">
        <v>1620680</v>
      </c>
      <c r="C134" t="s">
        <v>273</v>
      </c>
      <c r="D134" t="b">
        <f>NOT(ISNA(MATCH(B134,Submissions!A:A,0)))</f>
        <v>1</v>
      </c>
      <c r="E134" t="str">
        <f>IF(D134=TRUE, HYPERLINK(INDEX(Submissions!B:B,MATCH(B134,Submissions!A:A,0)),"Submission Link"), "Missing")</f>
        <v>Submission Link</v>
      </c>
    </row>
    <row r="135" spans="1:5">
      <c r="A135" t="s">
        <v>274</v>
      </c>
      <c r="B135">
        <v>1375310</v>
      </c>
      <c r="C135" t="s">
        <v>275</v>
      </c>
      <c r="D135" t="b">
        <f>NOT(ISNA(MATCH(B135,Submissions!A:A,0)))</f>
        <v>1</v>
      </c>
      <c r="E135" t="str">
        <f>IF(D135=TRUE, HYPERLINK(INDEX(Submissions!B:B,MATCH(B135,Submissions!A:A,0)),"Submission Link"), "Missing")</f>
        <v>Submission Link</v>
      </c>
    </row>
    <row r="136" spans="1:5">
      <c r="A136" t="s">
        <v>276</v>
      </c>
      <c r="B136">
        <v>1743550</v>
      </c>
      <c r="C136" t="s">
        <v>277</v>
      </c>
      <c r="D136" t="b">
        <f>NOT(ISNA(MATCH(B136,Submissions!A:A,0)))</f>
        <v>1</v>
      </c>
      <c r="E136" t="str">
        <f>IF(D136=TRUE, HYPERLINK(INDEX(Submissions!B:B,MATCH(B136,Submissions!A:A,0)),"Submission Link"), "Missing")</f>
        <v>Submission Link</v>
      </c>
    </row>
    <row r="137" spans="1:5">
      <c r="A137" t="s">
        <v>278</v>
      </c>
      <c r="B137">
        <v>112114</v>
      </c>
      <c r="C137" t="s">
        <v>279</v>
      </c>
      <c r="D137" t="b">
        <f>NOT(ISNA(MATCH(B137,Submissions!A:A,0)))</f>
        <v>0</v>
      </c>
      <c r="E137" t="str">
        <f>IF(D137=TRUE, HYPERLINK(INDEX(Submissions!B:B,MATCH(B137,Submissions!A:A,0)),"Submission Link"), "Missing")</f>
        <v>Missing</v>
      </c>
    </row>
    <row r="138" spans="1:5">
      <c r="A138" t="s">
        <v>280</v>
      </c>
      <c r="B138">
        <v>1526734</v>
      </c>
      <c r="C138" t="s">
        <v>281</v>
      </c>
      <c r="D138" t="b">
        <f>NOT(ISNA(MATCH(B138,Submissions!A:A,0)))</f>
        <v>1</v>
      </c>
      <c r="E138" t="str">
        <f>IF(D138=TRUE, HYPERLINK(INDEX(Submissions!B:B,MATCH(B138,Submissions!A:A,0)),"Submission Link"), "Missing")</f>
        <v>Submission Link</v>
      </c>
    </row>
    <row r="139" spans="1:5">
      <c r="A139" t="s">
        <v>282</v>
      </c>
      <c r="B139">
        <v>1621554</v>
      </c>
      <c r="C139" t="s">
        <v>283</v>
      </c>
      <c r="D139" t="b">
        <f>NOT(ISNA(MATCH(B139,Submissions!A:A,0)))</f>
        <v>0</v>
      </c>
      <c r="E139" t="str">
        <f>IF(D139=TRUE, HYPERLINK(INDEX(Submissions!B:B,MATCH(B139,Submissions!A:A,0)),"Submission Link"), "Missing")</f>
        <v>Missing</v>
      </c>
    </row>
    <row r="140" spans="1:5">
      <c r="A140" t="s">
        <v>284</v>
      </c>
      <c r="B140">
        <v>1068934</v>
      </c>
      <c r="C140" t="s">
        <v>285</v>
      </c>
      <c r="D140" t="b">
        <f>NOT(ISNA(MATCH(B140,Submissions!A:A,0)))</f>
        <v>1</v>
      </c>
      <c r="E140" t="str">
        <f>IF(D140=TRUE, HYPERLINK(INDEX(Submissions!B:B,MATCH(B140,Submissions!A:A,0)),"Submission Link"), "Missing")</f>
        <v>Submission Link</v>
      </c>
    </row>
    <row r="141" spans="1:5">
      <c r="A141" t="s">
        <v>286</v>
      </c>
      <c r="B141">
        <v>1564558</v>
      </c>
      <c r="C141" t="s">
        <v>287</v>
      </c>
      <c r="D141" t="b">
        <f>NOT(ISNA(MATCH(B141,Submissions!A:A,0)))</f>
        <v>1</v>
      </c>
      <c r="E141" t="str">
        <f>IF(D141=TRUE, HYPERLINK(INDEX(Submissions!B:B,MATCH(B141,Submissions!A:A,0)),"Submission Link"), "Missing")</f>
        <v>Submission Link</v>
      </c>
    </row>
    <row r="142" spans="1:5">
      <c r="A142" t="s">
        <v>288</v>
      </c>
      <c r="B142">
        <v>1648060</v>
      </c>
      <c r="C142" t="s">
        <v>289</v>
      </c>
      <c r="D142" t="b">
        <f>NOT(ISNA(MATCH(B142,Submissions!A:A,0)))</f>
        <v>0</v>
      </c>
      <c r="E142" t="str">
        <f>IF(D142=TRUE, HYPERLINK(INDEX(Submissions!B:B,MATCH(B142,Submissions!A:A,0)),"Submission Link"), "Missing")</f>
        <v>Missing</v>
      </c>
    </row>
    <row r="143" spans="1:5">
      <c r="A143" t="s">
        <v>290</v>
      </c>
      <c r="B143">
        <v>847106</v>
      </c>
      <c r="C143" t="s">
        <v>291</v>
      </c>
      <c r="D143" t="b">
        <f>NOT(ISNA(MATCH(B143,Submissions!A:A,0)))</f>
        <v>1</v>
      </c>
      <c r="E143" t="str">
        <f>IF(D143=TRUE, HYPERLINK(INDEX(Submissions!B:B,MATCH(B143,Submissions!A:A,0)),"Submission Link"), "Missing")</f>
        <v>Submission Link</v>
      </c>
    </row>
    <row r="144" spans="1:5">
      <c r="A144" t="s">
        <v>292</v>
      </c>
      <c r="B144">
        <v>1304796</v>
      </c>
      <c r="C144" t="s">
        <v>293</v>
      </c>
      <c r="D144" t="b">
        <f>NOT(ISNA(MATCH(B144,Submissions!A:A,0)))</f>
        <v>1</v>
      </c>
      <c r="E144" t="str">
        <f>IF(D144=TRUE, HYPERLINK(INDEX(Submissions!B:B,MATCH(B144,Submissions!A:A,0)),"Submission Link"), "Missing")</f>
        <v>Submission Link</v>
      </c>
    </row>
    <row r="145" spans="1:5">
      <c r="A145" t="s">
        <v>294</v>
      </c>
      <c r="B145">
        <v>188474</v>
      </c>
      <c r="C145" t="s">
        <v>295</v>
      </c>
      <c r="D145" t="b">
        <f>NOT(ISNA(MATCH(B145,Submissions!A:A,0)))</f>
        <v>0</v>
      </c>
      <c r="E145" t="str">
        <f>IF(D145=TRUE, HYPERLINK(INDEX(Submissions!B:B,MATCH(B145,Submissions!A:A,0)),"Submission Link"), "Missing")</f>
        <v>Missing</v>
      </c>
    </row>
    <row r="146" spans="1:5">
      <c r="A146" t="s">
        <v>296</v>
      </c>
      <c r="B146">
        <v>1519932</v>
      </c>
      <c r="C146" t="s">
        <v>297</v>
      </c>
      <c r="D146" t="b">
        <f>NOT(ISNA(MATCH(B146,Submissions!A:A,0)))</f>
        <v>1</v>
      </c>
      <c r="E146" t="str">
        <f>IF(D146=TRUE, HYPERLINK(INDEX(Submissions!B:B,MATCH(B146,Submissions!A:A,0)),"Submission Link"), "Missing")</f>
        <v>Submission Link</v>
      </c>
    </row>
    <row r="147" spans="1:5">
      <c r="A147" t="s">
        <v>298</v>
      </c>
      <c r="B147">
        <v>1522338</v>
      </c>
      <c r="C147" t="s">
        <v>299</v>
      </c>
      <c r="D147" t="b">
        <f>NOT(ISNA(MATCH(B147,Submissions!A:A,0)))</f>
        <v>1</v>
      </c>
      <c r="E147" t="str">
        <f>IF(D147=TRUE, HYPERLINK(INDEX(Submissions!B:B,MATCH(B147,Submissions!A:A,0)),"Submission Link"), "Missing")</f>
        <v>Submission Link</v>
      </c>
    </row>
    <row r="148" spans="1:5">
      <c r="A148" t="s">
        <v>300</v>
      </c>
      <c r="B148">
        <v>1527760</v>
      </c>
      <c r="C148" t="s">
        <v>301</v>
      </c>
      <c r="D148" t="b">
        <f>NOT(ISNA(MATCH(B148,Submissions!A:A,0)))</f>
        <v>1</v>
      </c>
      <c r="E148" t="str">
        <f>IF(D148=TRUE, HYPERLINK(INDEX(Submissions!B:B,MATCH(B148,Submissions!A:A,0)),"Submission Link"), "Missing")</f>
        <v>Submission Link</v>
      </c>
    </row>
    <row r="149" spans="1:5">
      <c r="A149" t="s">
        <v>302</v>
      </c>
      <c r="B149">
        <v>1299516</v>
      </c>
      <c r="C149" t="s">
        <v>303</v>
      </c>
      <c r="D149" t="b">
        <f>NOT(ISNA(MATCH(B149,Submissions!A:A,0)))</f>
        <v>1</v>
      </c>
      <c r="E149" t="str">
        <f>IF(D149=TRUE, HYPERLINK(INDEX(Submissions!B:B,MATCH(B149,Submissions!A:A,0)),"Submission Link"), "Missing")</f>
        <v>Submission Link</v>
      </c>
    </row>
    <row r="150" spans="1:5">
      <c r="A150" t="s">
        <v>304</v>
      </c>
      <c r="B150">
        <v>85062</v>
      </c>
      <c r="C150" t="s">
        <v>305</v>
      </c>
      <c r="D150" t="b">
        <f>NOT(ISNA(MATCH(B150,Submissions!A:A,0)))</f>
        <v>1</v>
      </c>
      <c r="E150" t="str">
        <f>IF(D150=TRUE, HYPERLINK(INDEX(Submissions!B:B,MATCH(B150,Submissions!A:A,0)),"Submission Link"), "Missing")</f>
        <v>Submission Link</v>
      </c>
    </row>
    <row r="151" spans="1:5">
      <c r="A151" t="s">
        <v>306</v>
      </c>
      <c r="B151">
        <v>886396</v>
      </c>
      <c r="C151" t="s">
        <v>307</v>
      </c>
      <c r="D151" t="b">
        <f>NOT(ISNA(MATCH(B151,Submissions!A:A,0)))</f>
        <v>1</v>
      </c>
      <c r="E151" t="str">
        <f>IF(D151=TRUE, HYPERLINK(INDEX(Submissions!B:B,MATCH(B151,Submissions!A:A,0)),"Submission Link"), "Missing")</f>
        <v>Submission Link</v>
      </c>
    </row>
    <row r="152" spans="1:5">
      <c r="A152" t="s">
        <v>308</v>
      </c>
      <c r="B152">
        <v>1479656</v>
      </c>
      <c r="C152" t="s">
        <v>309</v>
      </c>
      <c r="D152" t="b">
        <f>NOT(ISNA(MATCH(B152,Submissions!A:A,0)))</f>
        <v>1</v>
      </c>
      <c r="E152" t="str">
        <f>IF(D152=TRUE, HYPERLINK(INDEX(Submissions!B:B,MATCH(B152,Submissions!A:A,0)),"Submission Link"), "Missing")</f>
        <v>Submission Link</v>
      </c>
    </row>
    <row r="153" spans="1:5">
      <c r="A153" t="s">
        <v>310</v>
      </c>
      <c r="B153">
        <v>1298344</v>
      </c>
      <c r="C153" t="s">
        <v>311</v>
      </c>
      <c r="D153" t="b">
        <f>NOT(ISNA(MATCH(B153,Submissions!A:A,0)))</f>
        <v>1</v>
      </c>
      <c r="E153" t="str">
        <f>IF(D153=TRUE, HYPERLINK(INDEX(Submissions!B:B,MATCH(B153,Submissions!A:A,0)),"Submission Link"), "Missing")</f>
        <v>Submission Link</v>
      </c>
    </row>
    <row r="154" spans="1:5">
      <c r="A154" t="s">
        <v>312</v>
      </c>
      <c r="B154">
        <v>735684</v>
      </c>
      <c r="C154" t="s">
        <v>313</v>
      </c>
      <c r="D154" t="b">
        <f>NOT(ISNA(MATCH(B154,Submissions!A:A,0)))</f>
        <v>1</v>
      </c>
      <c r="E154" t="str">
        <f>IF(D154=TRUE, HYPERLINK(INDEX(Submissions!B:B,MATCH(B154,Submissions!A:A,0)),"Submission Link"), "Missing")</f>
        <v>Submission Link</v>
      </c>
    </row>
    <row r="155" spans="1:5">
      <c r="A155" t="s">
        <v>314</v>
      </c>
      <c r="B155">
        <v>1300034</v>
      </c>
      <c r="C155" t="s">
        <v>315</v>
      </c>
      <c r="D155" t="b">
        <f>NOT(ISNA(MATCH(B155,Submissions!A:A,0)))</f>
        <v>0</v>
      </c>
      <c r="E155" t="str">
        <f>IF(D155=TRUE, HYPERLINK(INDEX(Submissions!B:B,MATCH(B155,Submissions!A:A,0)),"Submission Link"), "Missing")</f>
        <v>Missing</v>
      </c>
    </row>
    <row r="156" spans="1:5">
      <c r="A156" t="s">
        <v>316</v>
      </c>
      <c r="B156">
        <v>631402</v>
      </c>
      <c r="C156" t="s">
        <v>317</v>
      </c>
      <c r="D156" t="b">
        <f>NOT(ISNA(MATCH(B156,Submissions!A:A,0)))</f>
        <v>0</v>
      </c>
      <c r="E156" t="str">
        <f>IF(D156=TRUE, HYPERLINK(INDEX(Submissions!B:B,MATCH(B156,Submissions!A:A,0)),"Submission Link"), "Missing")</f>
        <v>Missing</v>
      </c>
    </row>
    <row r="157" spans="1:5">
      <c r="A157" t="s">
        <v>318</v>
      </c>
      <c r="B157">
        <v>1621800</v>
      </c>
      <c r="C157" t="s">
        <v>319</v>
      </c>
      <c r="D157" t="b">
        <f>NOT(ISNA(MATCH(B157,Submissions!A:A,0)))</f>
        <v>1</v>
      </c>
      <c r="E157" t="str">
        <f>IF(D157=TRUE, HYPERLINK(INDEX(Submissions!B:B,MATCH(B157,Submissions!A:A,0)),"Submission Link"), "Missing")</f>
        <v>Submission Link</v>
      </c>
    </row>
    <row r="158" spans="1:5">
      <c r="A158" t="s">
        <v>320</v>
      </c>
      <c r="B158">
        <v>1483526</v>
      </c>
      <c r="C158" t="s">
        <v>321</v>
      </c>
      <c r="D158" t="b">
        <f>NOT(ISNA(MATCH(B158,Submissions!A:A,0)))</f>
        <v>1</v>
      </c>
      <c r="E158" t="str">
        <f>IF(D158=TRUE, HYPERLINK(INDEX(Submissions!B:B,MATCH(B158,Submissions!A:A,0)),"Submission Link"), "Missing")</f>
        <v>Submission Link</v>
      </c>
    </row>
    <row r="159" spans="1:5">
      <c r="A159" t="s">
        <v>322</v>
      </c>
      <c r="B159">
        <v>1612528</v>
      </c>
      <c r="C159" t="s">
        <v>323</v>
      </c>
      <c r="D159" t="b">
        <f>NOT(ISNA(MATCH(B159,Submissions!A:A,0)))</f>
        <v>1</v>
      </c>
      <c r="E159" t="str">
        <f>IF(D159=TRUE, HYPERLINK(INDEX(Submissions!B:B,MATCH(B159,Submissions!A:A,0)),"Submission Link"), "Missing")</f>
        <v>Submission Link</v>
      </c>
    </row>
    <row r="160" spans="1:5">
      <c r="A160" t="s">
        <v>324</v>
      </c>
      <c r="B160">
        <v>1525242</v>
      </c>
      <c r="C160" t="s">
        <v>325</v>
      </c>
      <c r="D160" t="b">
        <f>NOT(ISNA(MATCH(B160,Submissions!A:A,0)))</f>
        <v>1</v>
      </c>
      <c r="E160" t="str">
        <f>IF(D160=TRUE, HYPERLINK(INDEX(Submissions!B:B,MATCH(B160,Submissions!A:A,0)),"Submission Link"), "Missing")</f>
        <v>Submission Link</v>
      </c>
    </row>
    <row r="161" spans="1:5">
      <c r="A161" t="s">
        <v>326</v>
      </c>
      <c r="B161">
        <v>1740082</v>
      </c>
      <c r="C161" t="s">
        <v>327</v>
      </c>
      <c r="D161" t="b">
        <f>NOT(ISNA(MATCH(B161,Submissions!A:A,0)))</f>
        <v>1</v>
      </c>
      <c r="E161" t="str">
        <f>IF(D161=TRUE, HYPERLINK(INDEX(Submissions!B:B,MATCH(B161,Submissions!A:A,0)),"Submission Link"), "Missing")</f>
        <v>Submission Link</v>
      </c>
    </row>
    <row r="162" spans="1:5">
      <c r="A162" t="s">
        <v>328</v>
      </c>
      <c r="B162">
        <v>1479680</v>
      </c>
      <c r="C162" t="s">
        <v>329</v>
      </c>
      <c r="D162" t="b">
        <f>NOT(ISNA(MATCH(B162,Submissions!A:A,0)))</f>
        <v>1</v>
      </c>
      <c r="E162" t="str">
        <f>IF(D162=TRUE, HYPERLINK(INDEX(Submissions!B:B,MATCH(B162,Submissions!A:A,0)),"Submission Link"), "Missing")</f>
        <v>Submission Link</v>
      </c>
    </row>
    <row r="163" spans="1:5">
      <c r="A163" t="s">
        <v>330</v>
      </c>
      <c r="B163">
        <v>1460804</v>
      </c>
      <c r="C163" t="s">
        <v>331</v>
      </c>
      <c r="D163" t="b">
        <f>NOT(ISNA(MATCH(B163,Submissions!A:A,0)))</f>
        <v>0</v>
      </c>
      <c r="E163" t="str">
        <f>IF(D163=TRUE, HYPERLINK(INDEX(Submissions!B:B,MATCH(B163,Submissions!A:A,0)),"Submission Link"), "Missing")</f>
        <v>Missing</v>
      </c>
    </row>
    <row r="164" spans="1:5">
      <c r="A164" t="s">
        <v>332</v>
      </c>
      <c r="B164">
        <v>1496030</v>
      </c>
      <c r="C164" t="s">
        <v>333</v>
      </c>
      <c r="D164" t="b">
        <f>NOT(ISNA(MATCH(B164,Submissions!A:A,0)))</f>
        <v>1</v>
      </c>
      <c r="E164" t="str">
        <f>IF(D164=TRUE, HYPERLINK(INDEX(Submissions!B:B,MATCH(B164,Submissions!A:A,0)),"Submission Link"), "Missing")</f>
        <v>Submission Link</v>
      </c>
    </row>
    <row r="165" spans="1:5">
      <c r="A165" t="s">
        <v>334</v>
      </c>
      <c r="B165">
        <v>1665362</v>
      </c>
      <c r="C165" t="s">
        <v>335</v>
      </c>
      <c r="D165" t="b">
        <f>NOT(ISNA(MATCH(B165,Submissions!A:A,0)))</f>
        <v>1</v>
      </c>
      <c r="E165" t="str">
        <f>IF(D165=TRUE, HYPERLINK(INDEX(Submissions!B:B,MATCH(B165,Submissions!A:A,0)),"Submission Link"), "Missing")</f>
        <v>Submission Link</v>
      </c>
    </row>
    <row r="166" spans="1:5">
      <c r="A166" t="s">
        <v>336</v>
      </c>
      <c r="B166">
        <v>1522482</v>
      </c>
      <c r="C166" t="s">
        <v>337</v>
      </c>
      <c r="D166" t="b">
        <f>NOT(ISNA(MATCH(B166,Submissions!A:A,0)))</f>
        <v>1</v>
      </c>
      <c r="E166" t="str">
        <f>IF(D166=TRUE, HYPERLINK(INDEX(Submissions!B:B,MATCH(B166,Submissions!A:A,0)),"Submission Link"), "Missing")</f>
        <v>Submission Link</v>
      </c>
    </row>
    <row r="167" spans="1:5">
      <c r="A167" t="s">
        <v>338</v>
      </c>
      <c r="B167">
        <v>1738234</v>
      </c>
      <c r="C167" t="s">
        <v>339</v>
      </c>
      <c r="D167" t="b">
        <f>NOT(ISNA(MATCH(B167,Submissions!A:A,0)))</f>
        <v>0</v>
      </c>
      <c r="E167" t="str">
        <f>IF(D167=TRUE, HYPERLINK(INDEX(Submissions!B:B,MATCH(B167,Submissions!A:A,0)),"Submission Link"), "Missing")</f>
        <v>Missing</v>
      </c>
    </row>
    <row r="168" spans="1:5">
      <c r="A168" t="s">
        <v>340</v>
      </c>
      <c r="B168">
        <v>1266256</v>
      </c>
      <c r="C168" t="s">
        <v>341</v>
      </c>
      <c r="D168" t="b">
        <f>NOT(ISNA(MATCH(B168,Submissions!A:A,0)))</f>
        <v>0</v>
      </c>
      <c r="E168" t="str">
        <f>IF(D168=TRUE, HYPERLINK(INDEX(Submissions!B:B,MATCH(B168,Submissions!A:A,0)),"Submission Link"), "Missing")</f>
        <v>Missing</v>
      </c>
    </row>
    <row r="169" spans="1:5">
      <c r="A169" t="s">
        <v>342</v>
      </c>
      <c r="B169">
        <v>1445506</v>
      </c>
      <c r="C169" t="s">
        <v>343</v>
      </c>
      <c r="D169" t="b">
        <f>NOT(ISNA(MATCH(B169,Submissions!A:A,0)))</f>
        <v>1</v>
      </c>
      <c r="E169" t="str">
        <f>IF(D169=TRUE, HYPERLINK(INDEX(Submissions!B:B,MATCH(B169,Submissions!A:A,0)),"Submission Link"), "Missing")</f>
        <v>Submission Link</v>
      </c>
    </row>
    <row r="170" spans="1:5">
      <c r="A170" t="s">
        <v>344</v>
      </c>
      <c r="B170">
        <v>139126</v>
      </c>
      <c r="C170" t="s">
        <v>345</v>
      </c>
      <c r="D170" t="b">
        <f>NOT(ISNA(MATCH(B170,Submissions!A:A,0)))</f>
        <v>1</v>
      </c>
      <c r="E170" t="str">
        <f>IF(D170=TRUE, HYPERLINK(INDEX(Submissions!B:B,MATCH(B170,Submissions!A:A,0)),"Submission Link"), "Missing")</f>
        <v>Submission Link</v>
      </c>
    </row>
    <row r="171" spans="1:5">
      <c r="A171" t="s">
        <v>346</v>
      </c>
      <c r="B171">
        <v>1526132</v>
      </c>
      <c r="C171" t="s">
        <v>347</v>
      </c>
      <c r="D171" t="b">
        <f>NOT(ISNA(MATCH(B171,Submissions!A:A,0)))</f>
        <v>1</v>
      </c>
      <c r="E171" t="str">
        <f>IF(D171=TRUE, HYPERLINK(INDEX(Submissions!B:B,MATCH(B171,Submissions!A:A,0)),"Submission Link"), "Missing")</f>
        <v>Submission Link</v>
      </c>
    </row>
    <row r="172" spans="1:5">
      <c r="A172" t="s">
        <v>348</v>
      </c>
      <c r="B172">
        <v>1446690</v>
      </c>
      <c r="C172" t="s">
        <v>349</v>
      </c>
      <c r="D172" t="b">
        <f>NOT(ISNA(MATCH(B172,Submissions!A:A,0)))</f>
        <v>1</v>
      </c>
      <c r="E172" t="str">
        <f>IF(D172=TRUE, HYPERLINK(INDEX(Submissions!B:B,MATCH(B172,Submissions!A:A,0)),"Submission Link"), "Missing")</f>
        <v>Submission Link</v>
      </c>
    </row>
    <row r="173" spans="1:5">
      <c r="A173" t="s">
        <v>350</v>
      </c>
      <c r="B173">
        <v>1474444</v>
      </c>
      <c r="C173" t="s">
        <v>351</v>
      </c>
      <c r="D173" t="b">
        <f>NOT(ISNA(MATCH(B173,Submissions!A:A,0)))</f>
        <v>1</v>
      </c>
      <c r="E173" t="str">
        <f>IF(D173=TRUE, HYPERLINK(INDEX(Submissions!B:B,MATCH(B173,Submissions!A:A,0)),"Submission Link"), "Missing")</f>
        <v>Submission Link</v>
      </c>
    </row>
    <row r="174" spans="1:5">
      <c r="A174" t="s">
        <v>352</v>
      </c>
      <c r="B174">
        <v>1498674</v>
      </c>
      <c r="C174" t="s">
        <v>353</v>
      </c>
      <c r="D174" t="b">
        <f>NOT(ISNA(MATCH(B174,Submissions!A:A,0)))</f>
        <v>0</v>
      </c>
      <c r="E174" t="str">
        <f>IF(D174=TRUE, HYPERLINK(INDEX(Submissions!B:B,MATCH(B174,Submissions!A:A,0)),"Submission Link"), "Missing")</f>
        <v>Missing</v>
      </c>
    </row>
    <row r="175" spans="1:5">
      <c r="A175" t="s">
        <v>354</v>
      </c>
      <c r="B175">
        <v>1608008</v>
      </c>
      <c r="C175" t="s">
        <v>355</v>
      </c>
      <c r="D175" t="b">
        <f>NOT(ISNA(MATCH(B175,Submissions!A:A,0)))</f>
        <v>1</v>
      </c>
      <c r="E175" t="str">
        <f>IF(D175=TRUE, HYPERLINK(INDEX(Submissions!B:B,MATCH(B175,Submissions!A:A,0)),"Submission Link"), "Missing")</f>
        <v>Submission Link</v>
      </c>
    </row>
    <row r="176" spans="1:5">
      <c r="A176" t="s">
        <v>356</v>
      </c>
      <c r="B176">
        <v>1242618</v>
      </c>
      <c r="C176" t="s">
        <v>357</v>
      </c>
      <c r="D176" t="b">
        <f>NOT(ISNA(MATCH(B176,Submissions!A:A,0)))</f>
        <v>0</v>
      </c>
      <c r="E176" t="str">
        <f>IF(D176=TRUE, HYPERLINK(INDEX(Submissions!B:B,MATCH(B176,Submissions!A:A,0)),"Submission Link"), "Missing")</f>
        <v>Missing</v>
      </c>
    </row>
    <row r="177" spans="1:5">
      <c r="A177" t="s">
        <v>358</v>
      </c>
      <c r="B177">
        <v>515198</v>
      </c>
      <c r="C177" t="s">
        <v>359</v>
      </c>
      <c r="D177" t="b">
        <f>NOT(ISNA(MATCH(B177,Submissions!A:A,0)))</f>
        <v>1</v>
      </c>
      <c r="E177" t="str">
        <f>IF(D177=TRUE, HYPERLINK(INDEX(Submissions!B:B,MATCH(B177,Submissions!A:A,0)),"Submission Link"), "Missing")</f>
        <v>Submission Link</v>
      </c>
    </row>
    <row r="178" spans="1:5">
      <c r="A178" t="s">
        <v>360</v>
      </c>
      <c r="B178">
        <v>12333</v>
      </c>
      <c r="C178" t="s">
        <v>361</v>
      </c>
      <c r="D178" t="b">
        <f>NOT(ISNA(MATCH(B178,Submissions!A:A,0)))</f>
        <v>0</v>
      </c>
      <c r="E178" t="str">
        <f>IF(D178=TRUE, HYPERLINK(INDEX(Submissions!B:B,MATCH(B178,Submissions!A:A,0)),"Submission Link"), "Missing")</f>
        <v>Missing</v>
      </c>
    </row>
    <row r="179" spans="1:5">
      <c r="A179" t="s">
        <v>362</v>
      </c>
      <c r="B179">
        <v>1717336</v>
      </c>
      <c r="C179" t="s">
        <v>363</v>
      </c>
      <c r="D179" t="b">
        <f>NOT(ISNA(MATCH(B179,Submissions!A:A,0)))</f>
        <v>1</v>
      </c>
      <c r="E179" t="str">
        <f>IF(D179=TRUE, HYPERLINK(INDEX(Submissions!B:B,MATCH(B179,Submissions!A:A,0)),"Submission Link"), "Missing")</f>
        <v>Submission Link</v>
      </c>
    </row>
    <row r="180" spans="1:5">
      <c r="A180" t="s">
        <v>364</v>
      </c>
      <c r="B180">
        <v>1668322</v>
      </c>
      <c r="C180" t="s">
        <v>365</v>
      </c>
      <c r="D180" t="b">
        <f>NOT(ISNA(MATCH(B180,Submissions!A:A,0)))</f>
        <v>0</v>
      </c>
      <c r="E180" t="str">
        <f>IF(D180=TRUE, HYPERLINK(INDEX(Submissions!B:B,MATCH(B180,Submissions!A:A,0)),"Submission Link"), "Missing")</f>
        <v>Missing</v>
      </c>
    </row>
    <row r="181" spans="1:5">
      <c r="A181" t="s">
        <v>366</v>
      </c>
      <c r="B181">
        <v>1472620</v>
      </c>
      <c r="C181" t="s">
        <v>367</v>
      </c>
      <c r="D181" t="b">
        <f>NOT(ISNA(MATCH(B181,Submissions!A:A,0)))</f>
        <v>1</v>
      </c>
      <c r="E181" t="str">
        <f>IF(D181=TRUE, HYPERLINK(INDEX(Submissions!B:B,MATCH(B181,Submissions!A:A,0)),"Submission Link"), "Missing")</f>
        <v>Submission Link</v>
      </c>
    </row>
    <row r="182" spans="1:5">
      <c r="A182" t="s">
        <v>368</v>
      </c>
      <c r="B182">
        <v>1454124</v>
      </c>
      <c r="C182" t="s">
        <v>369</v>
      </c>
      <c r="D182" t="b">
        <f>NOT(ISNA(MATCH(B182,Submissions!A:A,0)))</f>
        <v>1</v>
      </c>
      <c r="E182" t="str">
        <f>IF(D182=TRUE, HYPERLINK(INDEX(Submissions!B:B,MATCH(B182,Submissions!A:A,0)),"Submission Link"), "Missing")</f>
        <v>Submission Link</v>
      </c>
    </row>
    <row r="183" spans="1:5">
      <c r="A183" t="s">
        <v>370</v>
      </c>
      <c r="B183">
        <v>1001436</v>
      </c>
      <c r="C183" t="s">
        <v>371</v>
      </c>
      <c r="D183" t="b">
        <f>NOT(ISNA(MATCH(B183,Submissions!A:A,0)))</f>
        <v>1</v>
      </c>
      <c r="E183" t="str">
        <f>IF(D183=TRUE, HYPERLINK(INDEX(Submissions!B:B,MATCH(B183,Submissions!A:A,0)),"Submission Link"), "Missing")</f>
        <v>Submission Link</v>
      </c>
    </row>
    <row r="184" spans="1:5">
      <c r="A184" t="s">
        <v>372</v>
      </c>
      <c r="B184">
        <v>848224</v>
      </c>
      <c r="C184" t="s">
        <v>373</v>
      </c>
      <c r="D184" t="b">
        <f>NOT(ISNA(MATCH(B184,Submissions!A:A,0)))</f>
        <v>1</v>
      </c>
      <c r="E184" t="str">
        <f>IF(D184=TRUE, HYPERLINK(INDEX(Submissions!B:B,MATCH(B184,Submissions!A:A,0)),"Submission Link"), "Missing")</f>
        <v>Submission Link</v>
      </c>
    </row>
    <row r="185" spans="1:5">
      <c r="A185" t="s">
        <v>374</v>
      </c>
      <c r="B185">
        <v>1310886</v>
      </c>
      <c r="C185" t="s">
        <v>375</v>
      </c>
      <c r="D185" t="b">
        <f>NOT(ISNA(MATCH(B185,Submissions!A:A,0)))</f>
        <v>1</v>
      </c>
      <c r="E185" t="str">
        <f>IF(D185=TRUE, HYPERLINK(INDEX(Submissions!B:B,MATCH(B185,Submissions!A:A,0)),"Submission Link"), "Missing")</f>
        <v>Submission Link</v>
      </c>
    </row>
    <row r="186" spans="1:5">
      <c r="A186" t="s">
        <v>376</v>
      </c>
      <c r="B186">
        <v>1116488</v>
      </c>
      <c r="C186" t="s">
        <v>377</v>
      </c>
      <c r="D186" t="b">
        <f>NOT(ISNA(MATCH(B186,Submissions!A:A,0)))</f>
        <v>1</v>
      </c>
      <c r="E186" t="str">
        <f>IF(D186=TRUE, HYPERLINK(INDEX(Submissions!B:B,MATCH(B186,Submissions!A:A,0)),"Submission Link"), "Missing")</f>
        <v>Submission Link</v>
      </c>
    </row>
    <row r="187" spans="1:5">
      <c r="A187" t="s">
        <v>378</v>
      </c>
      <c r="B187">
        <v>1745230</v>
      </c>
      <c r="C187" t="s">
        <v>379</v>
      </c>
      <c r="D187" t="b">
        <f>NOT(ISNA(MATCH(B187,Submissions!A:A,0)))</f>
        <v>1</v>
      </c>
      <c r="E187" t="str">
        <f>IF(D187=TRUE, HYPERLINK(INDEX(Submissions!B:B,MATCH(B187,Submissions!A:A,0)),"Submission Link"), "Missing")</f>
        <v>Submission Link</v>
      </c>
    </row>
    <row r="188" spans="1:5">
      <c r="A188" t="s">
        <v>380</v>
      </c>
      <c r="B188">
        <v>1525998</v>
      </c>
      <c r="C188" t="s">
        <v>381</v>
      </c>
      <c r="D188" t="b">
        <f>NOT(ISNA(MATCH(B188,Submissions!A:A,0)))</f>
        <v>0</v>
      </c>
      <c r="E188" t="str">
        <f>IF(D188=TRUE, HYPERLINK(INDEX(Submissions!B:B,MATCH(B188,Submissions!A:A,0)),"Submission Link"), "Missing")</f>
        <v>Missing</v>
      </c>
    </row>
    <row r="189" spans="1:5">
      <c r="A189" t="s">
        <v>382</v>
      </c>
      <c r="B189">
        <v>1600900</v>
      </c>
      <c r="C189" t="s">
        <v>383</v>
      </c>
      <c r="D189" t="b">
        <f>NOT(ISNA(MATCH(B189,Submissions!A:A,0)))</f>
        <v>0</v>
      </c>
      <c r="E189" t="str">
        <f>IF(D189=TRUE, HYPERLINK(INDEX(Submissions!B:B,MATCH(B189,Submissions!A:A,0)),"Submission Link"), "Missing")</f>
        <v>Missing</v>
      </c>
    </row>
    <row r="190" spans="1:5">
      <c r="A190" t="s">
        <v>384</v>
      </c>
      <c r="B190">
        <v>1621672</v>
      </c>
      <c r="C190" t="s">
        <v>385</v>
      </c>
      <c r="D190" t="b">
        <f>NOT(ISNA(MATCH(B190,Submissions!A:A,0)))</f>
        <v>1</v>
      </c>
      <c r="E190" t="str">
        <f>IF(D190=TRUE, HYPERLINK(INDEX(Submissions!B:B,MATCH(B190,Submissions!A:A,0)),"Submission Link"), "Missing")</f>
        <v>Submission Link</v>
      </c>
    </row>
    <row r="191" spans="1:5">
      <c r="A191" t="s">
        <v>386</v>
      </c>
      <c r="B191">
        <v>1419888</v>
      </c>
      <c r="C191" t="s">
        <v>387</v>
      </c>
      <c r="D191" t="b">
        <f>NOT(ISNA(MATCH(B191,Submissions!A:A,0)))</f>
        <v>1</v>
      </c>
      <c r="E191" t="str">
        <f>IF(D191=TRUE, HYPERLINK(INDEX(Submissions!B:B,MATCH(B191,Submissions!A:A,0)),"Submission Link"), "Missing")</f>
        <v>Submission Link</v>
      </c>
    </row>
    <row r="192" spans="1:5">
      <c r="A192" t="s">
        <v>388</v>
      </c>
      <c r="B192">
        <v>1532108</v>
      </c>
      <c r="C192" t="s">
        <v>389</v>
      </c>
      <c r="D192" t="b">
        <f>NOT(ISNA(MATCH(B192,Submissions!A:A,0)))</f>
        <v>1</v>
      </c>
      <c r="E192" t="str">
        <f>IF(D192=TRUE, HYPERLINK(INDEX(Submissions!B:B,MATCH(B192,Submissions!A:A,0)),"Submission Link"), "Missing")</f>
        <v>Submission Link</v>
      </c>
    </row>
    <row r="193" spans="1:5">
      <c r="A193" t="s">
        <v>390</v>
      </c>
      <c r="B193">
        <v>1479830</v>
      </c>
      <c r="C193" t="s">
        <v>391</v>
      </c>
      <c r="D193" t="b">
        <f>NOT(ISNA(MATCH(B193,Submissions!A:A,0)))</f>
        <v>1</v>
      </c>
      <c r="E193" t="str">
        <f>IF(D193=TRUE, HYPERLINK(INDEX(Submissions!B:B,MATCH(B193,Submissions!A:A,0)),"Submission Link"), "Missing")</f>
        <v>Submission Link</v>
      </c>
    </row>
    <row r="194" spans="1:5">
      <c r="A194" t="s">
        <v>392</v>
      </c>
      <c r="B194">
        <v>1736528</v>
      </c>
      <c r="C194" t="s">
        <v>393</v>
      </c>
      <c r="D194" t="b">
        <f>NOT(ISNA(MATCH(B194,Submissions!A:A,0)))</f>
        <v>1</v>
      </c>
      <c r="E194" t="str">
        <f>IF(D194=TRUE, HYPERLINK(INDEX(Submissions!B:B,MATCH(B194,Submissions!A:A,0)),"Submission Link"), "Missing")</f>
        <v>Submission Link</v>
      </c>
    </row>
    <row r="195" spans="1:5">
      <c r="A195" t="s">
        <v>394</v>
      </c>
      <c r="B195">
        <v>1523500</v>
      </c>
      <c r="C195" t="s">
        <v>395</v>
      </c>
      <c r="D195" t="b">
        <f>NOT(ISNA(MATCH(B195,Submissions!A:A,0)))</f>
        <v>0</v>
      </c>
      <c r="E195" t="str">
        <f>IF(D195=TRUE, HYPERLINK(INDEX(Submissions!B:B,MATCH(B195,Submissions!A:A,0)),"Submission Link"), "Missing")</f>
        <v>Missing</v>
      </c>
    </row>
    <row r="196" spans="1:5">
      <c r="A196" t="s">
        <v>396</v>
      </c>
      <c r="B196">
        <v>1304192</v>
      </c>
      <c r="C196" t="s">
        <v>397</v>
      </c>
      <c r="D196" t="b">
        <f>NOT(ISNA(MATCH(B196,Submissions!A:A,0)))</f>
        <v>1</v>
      </c>
      <c r="E196" t="str">
        <f>IF(D196=TRUE, HYPERLINK(INDEX(Submissions!B:B,MATCH(B196,Submissions!A:A,0)),"Submission Link"), "Missing")</f>
        <v>Submission Link</v>
      </c>
    </row>
    <row r="197" spans="1:5">
      <c r="A197" t="s">
        <v>398</v>
      </c>
      <c r="B197">
        <v>1526232</v>
      </c>
      <c r="C197" t="s">
        <v>399</v>
      </c>
      <c r="D197" t="b">
        <f>NOT(ISNA(MATCH(B197,Submissions!A:A,0)))</f>
        <v>0</v>
      </c>
      <c r="E197" t="str">
        <f>IF(D197=TRUE, HYPERLINK(INDEX(Submissions!B:B,MATCH(B197,Submissions!A:A,0)),"Submission Link"), "Missing")</f>
        <v>Missing</v>
      </c>
    </row>
    <row r="198" spans="1:5">
      <c r="A198" t="s">
        <v>400</v>
      </c>
      <c r="B198">
        <v>914308</v>
      </c>
      <c r="C198" t="s">
        <v>401</v>
      </c>
      <c r="D198" t="b">
        <f>NOT(ISNA(MATCH(B198,Submissions!A:A,0)))</f>
        <v>1</v>
      </c>
      <c r="E198" t="str">
        <f>IF(D198=TRUE, HYPERLINK(INDEX(Submissions!B:B,MATCH(B198,Submissions!A:A,0)),"Submission Link"), "Missing")</f>
        <v>Submission Link</v>
      </c>
    </row>
    <row r="199" spans="1:5">
      <c r="A199" t="s">
        <v>402</v>
      </c>
      <c r="B199">
        <v>1307724</v>
      </c>
      <c r="C199" t="s">
        <v>403</v>
      </c>
      <c r="D199" t="b">
        <f>NOT(ISNA(MATCH(B199,Submissions!A:A,0)))</f>
        <v>1</v>
      </c>
      <c r="E199" t="str">
        <f>IF(D199=TRUE, HYPERLINK(INDEX(Submissions!B:B,MATCH(B199,Submissions!A:A,0)),"Submission Link"), "Missing")</f>
        <v>Submission Link</v>
      </c>
    </row>
    <row r="200" spans="1:5">
      <c r="A200" t="s">
        <v>404</v>
      </c>
      <c r="B200">
        <v>1302558</v>
      </c>
      <c r="C200" t="s">
        <v>405</v>
      </c>
      <c r="D200" t="b">
        <f>NOT(ISNA(MATCH(B200,Submissions!A:A,0)))</f>
        <v>0</v>
      </c>
      <c r="E200" t="str">
        <f>IF(D200=TRUE, HYPERLINK(INDEX(Submissions!B:B,MATCH(B200,Submissions!A:A,0)),"Submission Link"), "Missing")</f>
        <v>Missing</v>
      </c>
    </row>
    <row r="201" spans="1:5">
      <c r="A201" t="s">
        <v>406</v>
      </c>
      <c r="B201">
        <v>728928</v>
      </c>
      <c r="C201" t="s">
        <v>407</v>
      </c>
      <c r="D201" t="b">
        <f>NOT(ISNA(MATCH(B201,Submissions!A:A,0)))</f>
        <v>1</v>
      </c>
      <c r="E201" t="str">
        <f>IF(D201=TRUE, HYPERLINK(INDEX(Submissions!B:B,MATCH(B201,Submissions!A:A,0)),"Submission Link"), "Missing")</f>
        <v>Submission Link</v>
      </c>
    </row>
    <row r="202" spans="1:5">
      <c r="A202" t="s">
        <v>408</v>
      </c>
      <c r="B202">
        <v>1457116</v>
      </c>
      <c r="C202" t="s">
        <v>409</v>
      </c>
      <c r="D202" t="b">
        <f>NOT(ISNA(MATCH(B202,Submissions!A:A,0)))</f>
        <v>1</v>
      </c>
      <c r="E202" t="str">
        <f>IF(D202=TRUE, HYPERLINK(INDEX(Submissions!B:B,MATCH(B202,Submissions!A:A,0)),"Submission Link"), "Missing")</f>
        <v>Submission Link</v>
      </c>
    </row>
    <row r="203" spans="1:5">
      <c r="A203" t="s">
        <v>410</v>
      </c>
      <c r="B203">
        <v>1528094</v>
      </c>
      <c r="C203" t="s">
        <v>411</v>
      </c>
      <c r="D203" t="b">
        <f>NOT(ISNA(MATCH(B203,Submissions!A:A,0)))</f>
        <v>0</v>
      </c>
      <c r="E203" t="str">
        <f>IF(D203=TRUE, HYPERLINK(INDEX(Submissions!B:B,MATCH(B203,Submissions!A:A,0)),"Submission Link"), "Missing")</f>
        <v>Missing</v>
      </c>
    </row>
    <row r="204" spans="1:5">
      <c r="A204" t="s">
        <v>412</v>
      </c>
      <c r="B204">
        <v>1500340</v>
      </c>
      <c r="C204" t="s">
        <v>413</v>
      </c>
      <c r="D204" t="b">
        <f>NOT(ISNA(MATCH(B204,Submissions!A:A,0)))</f>
        <v>1</v>
      </c>
      <c r="E204" t="str">
        <f>IF(D204=TRUE, HYPERLINK(INDEX(Submissions!B:B,MATCH(B204,Submissions!A:A,0)),"Submission Link"), "Missing")</f>
        <v>Submission Link</v>
      </c>
    </row>
    <row r="205" spans="1:5">
      <c r="A205" t="s">
        <v>414</v>
      </c>
      <c r="B205">
        <v>1483118</v>
      </c>
      <c r="C205" t="s">
        <v>415</v>
      </c>
      <c r="D205" t="b">
        <f>NOT(ISNA(MATCH(B205,Submissions!A:A,0)))</f>
        <v>0</v>
      </c>
      <c r="E205" t="str">
        <f>IF(D205=TRUE, HYPERLINK(INDEX(Submissions!B:B,MATCH(B205,Submissions!A:A,0)),"Submission Link"), "Missing")</f>
        <v>Missing</v>
      </c>
    </row>
    <row r="206" spans="1:5">
      <c r="A206" t="s">
        <v>416</v>
      </c>
      <c r="B206">
        <v>11182</v>
      </c>
      <c r="C206" t="s">
        <v>417</v>
      </c>
      <c r="D206" t="b">
        <f>NOT(ISNA(MATCH(B206,Submissions!A:A,0)))</f>
        <v>1</v>
      </c>
      <c r="E206" t="str">
        <f>IF(D206=TRUE, HYPERLINK(INDEX(Submissions!B:B,MATCH(B206,Submissions!A:A,0)),"Submission Link"), "Missing")</f>
        <v>Submission Link</v>
      </c>
    </row>
    <row r="207" spans="1:5">
      <c r="A207" t="s">
        <v>418</v>
      </c>
      <c r="B207">
        <v>1564600</v>
      </c>
      <c r="C207" t="s">
        <v>419</v>
      </c>
      <c r="D207" t="b">
        <f>NOT(ISNA(MATCH(B207,Submissions!A:A,0)))</f>
        <v>1</v>
      </c>
      <c r="E207" t="str">
        <f>IF(D207=TRUE, HYPERLINK(INDEX(Submissions!B:B,MATCH(B207,Submissions!A:A,0)),"Submission Link"), "Missing")</f>
        <v>Submission Link</v>
      </c>
    </row>
    <row r="208" spans="1:5">
      <c r="A208" t="s">
        <v>420</v>
      </c>
      <c r="B208">
        <v>177942</v>
      </c>
      <c r="C208" t="s">
        <v>421</v>
      </c>
      <c r="D208" t="b">
        <f>NOT(ISNA(MATCH(B208,Submissions!A:A,0)))</f>
        <v>0</v>
      </c>
      <c r="E208" t="str">
        <f>IF(D208=TRUE, HYPERLINK(INDEX(Submissions!B:B,MATCH(B208,Submissions!A:A,0)),"Submission Link"), "Missing")</f>
        <v>Missing</v>
      </c>
    </row>
    <row r="209" spans="1:5">
      <c r="A209" t="s">
        <v>422</v>
      </c>
      <c r="B209">
        <v>217790</v>
      </c>
      <c r="C209" t="s">
        <v>423</v>
      </c>
      <c r="D209" t="b">
        <f>NOT(ISNA(MATCH(B209,Submissions!A:A,0)))</f>
        <v>0</v>
      </c>
      <c r="E209" t="str">
        <f>IF(D209=TRUE, HYPERLINK(INDEX(Submissions!B:B,MATCH(B209,Submissions!A:A,0)),"Submission Link"), "Missing")</f>
        <v>Missing</v>
      </c>
    </row>
    <row r="210" spans="1:5">
      <c r="A210" t="s">
        <v>424</v>
      </c>
      <c r="B210">
        <v>472916</v>
      </c>
      <c r="C210" t="s">
        <v>425</v>
      </c>
      <c r="D210" t="b">
        <f>NOT(ISNA(MATCH(B210,Submissions!A:A,0)))</f>
        <v>0</v>
      </c>
      <c r="E210" t="str">
        <f>IF(D210=TRUE, HYPERLINK(INDEX(Submissions!B:B,MATCH(B210,Submissions!A:A,0)),"Submission Link"), "Missing")</f>
        <v>Missing</v>
      </c>
    </row>
    <row r="211" spans="1:5">
      <c r="A211" t="s">
        <v>426</v>
      </c>
      <c r="B211">
        <v>1496376</v>
      </c>
      <c r="C211" t="s">
        <v>427</v>
      </c>
      <c r="D211" t="b">
        <f>NOT(ISNA(MATCH(B211,Submissions!A:A,0)))</f>
        <v>1</v>
      </c>
      <c r="E211" t="str">
        <f>IF(D211=TRUE, HYPERLINK(INDEX(Submissions!B:B,MATCH(B211,Submissions!A:A,0)),"Submission Link"), "Missing")</f>
        <v>Submission Link</v>
      </c>
    </row>
    <row r="212" spans="1:5">
      <c r="A212" t="s">
        <v>428</v>
      </c>
      <c r="B212">
        <v>1039672</v>
      </c>
      <c r="C212" t="s">
        <v>429</v>
      </c>
      <c r="D212" t="b">
        <f>NOT(ISNA(MATCH(B212,Submissions!A:A,0)))</f>
        <v>1</v>
      </c>
      <c r="E212" t="str">
        <f>IF(D212=TRUE, HYPERLINK(INDEX(Submissions!B:B,MATCH(B212,Submissions!A:A,0)),"Submission Link"), "Missing")</f>
        <v>Submission Link</v>
      </c>
    </row>
    <row r="213" spans="1:5">
      <c r="A213" t="s">
        <v>430</v>
      </c>
      <c r="B213">
        <v>1302848</v>
      </c>
      <c r="C213" t="s">
        <v>431</v>
      </c>
      <c r="D213" t="b">
        <f>NOT(ISNA(MATCH(B213,Submissions!A:A,0)))</f>
        <v>1</v>
      </c>
      <c r="E213" t="str">
        <f>IF(D213=TRUE, HYPERLINK(INDEX(Submissions!B:B,MATCH(B213,Submissions!A:A,0)),"Submission Link"), "Missing")</f>
        <v>Submission Link</v>
      </c>
    </row>
    <row r="214" spans="1:5">
      <c r="A214" t="s">
        <v>432</v>
      </c>
      <c r="B214">
        <v>1759012</v>
      </c>
      <c r="C214" t="s">
        <v>433</v>
      </c>
      <c r="D214" t="b">
        <f>NOT(ISNA(MATCH(B214,Submissions!A:A,0)))</f>
        <v>1</v>
      </c>
      <c r="E214" t="str">
        <f>IF(D214=TRUE, HYPERLINK(INDEX(Submissions!B:B,MATCH(B214,Submissions!A:A,0)),"Submission Link"), "Missing")</f>
        <v>Submission Link</v>
      </c>
    </row>
    <row r="215" spans="1:5">
      <c r="A215" t="s">
        <v>434</v>
      </c>
      <c r="B215">
        <v>1523162</v>
      </c>
      <c r="C215" t="s">
        <v>435</v>
      </c>
      <c r="D215" t="b">
        <f>NOT(ISNA(MATCH(B215,Submissions!A:A,0)))</f>
        <v>0</v>
      </c>
      <c r="E215" t="str">
        <f>IF(D215=TRUE, HYPERLINK(INDEX(Submissions!B:B,MATCH(B215,Submissions!A:A,0)),"Submission Link"), "Missing")</f>
        <v>Missing</v>
      </c>
    </row>
    <row r="216" spans="1:5">
      <c r="A216" t="s">
        <v>436</v>
      </c>
      <c r="B216">
        <v>1632054</v>
      </c>
      <c r="C216" t="s">
        <v>437</v>
      </c>
      <c r="D216" t="b">
        <f>NOT(ISNA(MATCH(B216,Submissions!A:A,0)))</f>
        <v>0</v>
      </c>
      <c r="E216" t="str">
        <f>IF(D216=TRUE, HYPERLINK(INDEX(Submissions!B:B,MATCH(B216,Submissions!A:A,0)),"Submission Link"), "Missing")</f>
        <v>Missing</v>
      </c>
    </row>
    <row r="217" spans="1:5">
      <c r="A217" t="s">
        <v>438</v>
      </c>
      <c r="B217">
        <v>1528924</v>
      </c>
      <c r="C217" t="s">
        <v>439</v>
      </c>
      <c r="D217" t="b">
        <f>NOT(ISNA(MATCH(B217,Submissions!A:A,0)))</f>
        <v>0</v>
      </c>
      <c r="E217" t="str">
        <f>IF(D217=TRUE, HYPERLINK(INDEX(Submissions!B:B,MATCH(B217,Submissions!A:A,0)),"Submission Link"), "Missing")</f>
        <v>Missing</v>
      </c>
    </row>
    <row r="218" spans="1:5">
      <c r="A218" t="s">
        <v>440</v>
      </c>
      <c r="B218">
        <v>1461810</v>
      </c>
      <c r="C218" t="s">
        <v>441</v>
      </c>
      <c r="D218" t="b">
        <f>NOT(ISNA(MATCH(B218,Submissions!A:A,0)))</f>
        <v>0</v>
      </c>
      <c r="E218" t="str">
        <f>IF(D218=TRUE, HYPERLINK(INDEX(Submissions!B:B,MATCH(B218,Submissions!A:A,0)),"Submission Link"), "Missing")</f>
        <v>Missing</v>
      </c>
    </row>
    <row r="219" spans="1:5">
      <c r="A219" t="s">
        <v>442</v>
      </c>
      <c r="B219">
        <v>713334</v>
      </c>
      <c r="C219" t="s">
        <v>443</v>
      </c>
      <c r="D219" t="b">
        <f>NOT(ISNA(MATCH(B219,Submissions!A:A,0)))</f>
        <v>1</v>
      </c>
      <c r="E219" t="str">
        <f>IF(D219=TRUE, HYPERLINK(INDEX(Submissions!B:B,MATCH(B219,Submissions!A:A,0)),"Submission Link"), "Missing")</f>
        <v>Submission Link</v>
      </c>
    </row>
    <row r="220" spans="1:5">
      <c r="A220" t="s">
        <v>444</v>
      </c>
      <c r="B220">
        <v>1303912</v>
      </c>
      <c r="C220" t="s">
        <v>445</v>
      </c>
      <c r="D220" t="b">
        <f>NOT(ISNA(MATCH(B220,Submissions!A:A,0)))</f>
        <v>1</v>
      </c>
      <c r="E220" t="str">
        <f>IF(D220=TRUE, HYPERLINK(INDEX(Submissions!B:B,MATCH(B220,Submissions!A:A,0)),"Submission Link"), "Missing")</f>
        <v>Submission Link</v>
      </c>
    </row>
    <row r="221" spans="1:5">
      <c r="A221" t="s">
        <v>446</v>
      </c>
      <c r="B221">
        <v>1519152</v>
      </c>
      <c r="C221" t="s">
        <v>447</v>
      </c>
      <c r="D221" t="b">
        <f>NOT(ISNA(MATCH(B221,Submissions!A:A,0)))</f>
        <v>1</v>
      </c>
      <c r="E221" t="str">
        <f>IF(D221=TRUE, HYPERLINK(INDEX(Submissions!B:B,MATCH(B221,Submissions!A:A,0)),"Submission Link"), "Missing")</f>
        <v>Submission Link</v>
      </c>
    </row>
    <row r="222" spans="1:5">
      <c r="A222" t="s">
        <v>448</v>
      </c>
      <c r="B222">
        <v>1612422</v>
      </c>
      <c r="C222" t="s">
        <v>449</v>
      </c>
      <c r="D222" t="b">
        <f>NOT(ISNA(MATCH(B222,Submissions!A:A,0)))</f>
        <v>1</v>
      </c>
      <c r="E222" t="str">
        <f>IF(D222=TRUE, HYPERLINK(INDEX(Submissions!B:B,MATCH(B222,Submissions!A:A,0)),"Submission Link"), "Missing")</f>
        <v>Submission Link</v>
      </c>
    </row>
    <row r="223" spans="1:5">
      <c r="A223" t="s">
        <v>450</v>
      </c>
      <c r="B223">
        <v>534548</v>
      </c>
      <c r="C223" t="s">
        <v>451</v>
      </c>
      <c r="D223" t="b">
        <f>NOT(ISNA(MATCH(B223,Submissions!A:A,0)))</f>
        <v>1</v>
      </c>
      <c r="E223" t="str">
        <f>IF(D223=TRUE, HYPERLINK(INDEX(Submissions!B:B,MATCH(B223,Submissions!A:A,0)),"Submission Link"), "Missing")</f>
        <v>Submission Link</v>
      </c>
    </row>
    <row r="224" spans="1:5">
      <c r="A224" t="s">
        <v>452</v>
      </c>
      <c r="B224">
        <v>1296904</v>
      </c>
      <c r="C224" t="s">
        <v>453</v>
      </c>
      <c r="D224" t="b">
        <f>NOT(ISNA(MATCH(B224,Submissions!A:A,0)))</f>
        <v>1</v>
      </c>
      <c r="E224" t="str">
        <f>IF(D224=TRUE, HYPERLINK(INDEX(Submissions!B:B,MATCH(B224,Submissions!A:A,0)),"Submission Link"), "Missing")</f>
        <v>Submission Link</v>
      </c>
    </row>
    <row r="225" spans="1:5">
      <c r="A225" t="s">
        <v>454</v>
      </c>
      <c r="B225">
        <v>1743258</v>
      </c>
      <c r="C225" t="s">
        <v>455</v>
      </c>
      <c r="D225" t="b">
        <f>NOT(ISNA(MATCH(B225,Submissions!A:A,0)))</f>
        <v>1</v>
      </c>
      <c r="E225" t="str">
        <f>IF(D225=TRUE, HYPERLINK(INDEX(Submissions!B:B,MATCH(B225,Submissions!A:A,0)),"Submission Link"), "Missing")</f>
        <v>Submission Link</v>
      </c>
    </row>
    <row r="226" spans="1:5">
      <c r="A226" t="s">
        <v>456</v>
      </c>
      <c r="B226">
        <v>1618832</v>
      </c>
      <c r="C226" t="s">
        <v>457</v>
      </c>
      <c r="D226" t="b">
        <f>NOT(ISNA(MATCH(B226,Submissions!A:A,0)))</f>
        <v>1</v>
      </c>
      <c r="E226" t="str">
        <f>IF(D226=TRUE, HYPERLINK(INDEX(Submissions!B:B,MATCH(B226,Submissions!A:A,0)),"Submission Link"), "Missing")</f>
        <v>Submission Link</v>
      </c>
    </row>
    <row r="227" spans="1:5">
      <c r="A227" t="s">
        <v>458</v>
      </c>
      <c r="B227">
        <v>891302</v>
      </c>
      <c r="C227" t="s">
        <v>459</v>
      </c>
      <c r="D227" t="b">
        <f>NOT(ISNA(MATCH(B227,Submissions!A:A,0)))</f>
        <v>0</v>
      </c>
      <c r="E227" t="str">
        <f>IF(D227=TRUE, HYPERLINK(INDEX(Submissions!B:B,MATCH(B227,Submissions!A:A,0)),"Submission Link"), "Missing")</f>
        <v>Missing</v>
      </c>
    </row>
    <row r="228" spans="1:5">
      <c r="A228" t="s">
        <v>460</v>
      </c>
      <c r="B228">
        <v>1419944</v>
      </c>
      <c r="C228" t="s">
        <v>461</v>
      </c>
      <c r="D228" t="b">
        <f>NOT(ISNA(MATCH(B228,Submissions!A:A,0)))</f>
        <v>1</v>
      </c>
      <c r="E228" t="str">
        <f>IF(D228=TRUE, HYPERLINK(INDEX(Submissions!B:B,MATCH(B228,Submissions!A:A,0)),"Submission Link"), "Missing")</f>
        <v>Submission Link</v>
      </c>
    </row>
    <row r="229" spans="1:5">
      <c r="A229" t="s">
        <v>462</v>
      </c>
      <c r="B229">
        <v>933622</v>
      </c>
      <c r="C229" t="s">
        <v>463</v>
      </c>
      <c r="D229" t="b">
        <f>NOT(ISNA(MATCH(B229,Submissions!A:A,0)))</f>
        <v>0</v>
      </c>
      <c r="E229" t="str">
        <f>IF(D229=TRUE, HYPERLINK(INDEX(Submissions!B:B,MATCH(B229,Submissions!A:A,0)),"Submission Link"), "Missing")</f>
        <v>Missing</v>
      </c>
    </row>
    <row r="230" spans="1:5">
      <c r="A230" t="s">
        <v>464</v>
      </c>
      <c r="B230">
        <v>1481046</v>
      </c>
      <c r="C230" t="s">
        <v>465</v>
      </c>
      <c r="D230" t="b">
        <f>NOT(ISNA(MATCH(B230,Submissions!A:A,0)))</f>
        <v>1</v>
      </c>
      <c r="E230" t="str">
        <f>IF(D230=TRUE, HYPERLINK(INDEX(Submissions!B:B,MATCH(B230,Submissions!A:A,0)),"Submission Link"), "Missing")</f>
        <v>Submission Link</v>
      </c>
    </row>
    <row r="231" spans="1:5">
      <c r="A231" t="s">
        <v>466</v>
      </c>
      <c r="B231">
        <v>1612520</v>
      </c>
      <c r="C231" t="s">
        <v>467</v>
      </c>
      <c r="D231" t="b">
        <f>NOT(ISNA(MATCH(B231,Submissions!A:A,0)))</f>
        <v>1</v>
      </c>
      <c r="E231" t="str">
        <f>IF(D231=TRUE, HYPERLINK(INDEX(Submissions!B:B,MATCH(B231,Submissions!A:A,0)),"Submission Link"), "Missing")</f>
        <v>Submission Link</v>
      </c>
    </row>
    <row r="232" spans="1:5">
      <c r="A232" t="s">
        <v>468</v>
      </c>
      <c r="B232">
        <v>1475668</v>
      </c>
      <c r="C232" t="s">
        <v>469</v>
      </c>
      <c r="D232" t="b">
        <f>NOT(ISNA(MATCH(B232,Submissions!A:A,0)))</f>
        <v>0</v>
      </c>
      <c r="E232" t="str">
        <f>IF(D232=TRUE, HYPERLINK(INDEX(Submissions!B:B,MATCH(B232,Submissions!A:A,0)),"Submission Link"), "Missing")</f>
        <v>Missing</v>
      </c>
    </row>
    <row r="233" spans="1:5">
      <c r="A233" t="s">
        <v>470</v>
      </c>
      <c r="B233">
        <v>1757600</v>
      </c>
      <c r="C233" t="s">
        <v>471</v>
      </c>
      <c r="D233" t="b">
        <f>NOT(ISNA(MATCH(B233,Submissions!A:A,0)))</f>
        <v>1</v>
      </c>
      <c r="E233" t="str">
        <f>IF(D233=TRUE, HYPERLINK(INDEX(Submissions!B:B,MATCH(B233,Submissions!A:A,0)),"Submission Link"), "Missing")</f>
        <v>Submission Link</v>
      </c>
    </row>
    <row r="234" spans="1:5">
      <c r="A234" t="s">
        <v>472</v>
      </c>
      <c r="B234">
        <v>575196</v>
      </c>
      <c r="C234" t="s">
        <v>473</v>
      </c>
      <c r="D234" t="b">
        <f>NOT(ISNA(MATCH(B234,Submissions!A:A,0)))</f>
        <v>0</v>
      </c>
      <c r="E234" t="str">
        <f>IF(D234=TRUE, HYPERLINK(INDEX(Submissions!B:B,MATCH(B234,Submissions!A:A,0)),"Submission Link"), "Missing")</f>
        <v>Missing</v>
      </c>
    </row>
    <row r="235" spans="1:5">
      <c r="A235" t="s">
        <v>474</v>
      </c>
      <c r="B235">
        <v>1316360</v>
      </c>
      <c r="C235" t="s">
        <v>475</v>
      </c>
      <c r="D235" t="b">
        <f>NOT(ISNA(MATCH(B235,Submissions!A:A,0)))</f>
        <v>0</v>
      </c>
      <c r="E235" t="str">
        <f>IF(D235=TRUE, HYPERLINK(INDEX(Submissions!B:B,MATCH(B235,Submissions!A:A,0)),"Submission Link"), "Missing")</f>
        <v>Missing</v>
      </c>
    </row>
    <row r="236" spans="1:5">
      <c r="A236" t="s">
        <v>476</v>
      </c>
      <c r="B236">
        <v>1491486</v>
      </c>
      <c r="C236" t="s">
        <v>477</v>
      </c>
      <c r="D236" t="b">
        <f>NOT(ISNA(MATCH(B236,Submissions!A:A,0)))</f>
        <v>1</v>
      </c>
      <c r="E236" t="str">
        <f>IF(D236=TRUE, HYPERLINK(INDEX(Submissions!B:B,MATCH(B236,Submissions!A:A,0)),"Submission Link"), "Missing")</f>
        <v>Submission Link</v>
      </c>
    </row>
    <row r="237" spans="1:5">
      <c r="A237" t="s">
        <v>478</v>
      </c>
      <c r="B237">
        <v>116311</v>
      </c>
      <c r="C237" t="s">
        <v>479</v>
      </c>
      <c r="D237" t="b">
        <f>NOT(ISNA(MATCH(B237,Submissions!A:A,0)))</f>
        <v>1</v>
      </c>
      <c r="E237" t="str">
        <f>IF(D237=TRUE, HYPERLINK(INDEX(Submissions!B:B,MATCH(B237,Submissions!A:A,0)),"Submission Link"), "Missing")</f>
        <v>Submission Link</v>
      </c>
    </row>
    <row r="238" spans="1:5">
      <c r="A238" t="s">
        <v>480</v>
      </c>
      <c r="B238">
        <v>1285094</v>
      </c>
      <c r="C238" t="s">
        <v>481</v>
      </c>
      <c r="D238" t="b">
        <f>NOT(ISNA(MATCH(B238,Submissions!A:A,0)))</f>
        <v>1</v>
      </c>
      <c r="E238" t="str">
        <f>IF(D238=TRUE, HYPERLINK(INDEX(Submissions!B:B,MATCH(B238,Submissions!A:A,0)),"Submission Link"), "Missing")</f>
        <v>Submission Link</v>
      </c>
    </row>
    <row r="239" spans="1:5">
      <c r="A239" t="s">
        <v>482</v>
      </c>
      <c r="B239">
        <v>1295986</v>
      </c>
      <c r="C239" t="s">
        <v>483</v>
      </c>
      <c r="D239" t="b">
        <f>NOT(ISNA(MATCH(B239,Submissions!A:A,0)))</f>
        <v>1</v>
      </c>
      <c r="E239" t="str">
        <f>IF(D239=TRUE, HYPERLINK(INDEX(Submissions!B:B,MATCH(B239,Submissions!A:A,0)),"Submission Link"), "Missing")</f>
        <v>Submission Link</v>
      </c>
    </row>
    <row r="240" spans="1:5">
      <c r="A240" t="s">
        <v>484</v>
      </c>
      <c r="B240">
        <v>1238522</v>
      </c>
      <c r="C240" t="s">
        <v>485</v>
      </c>
      <c r="D240" t="b">
        <f>NOT(ISNA(MATCH(B240,Submissions!A:A,0)))</f>
        <v>1</v>
      </c>
      <c r="E240" t="str">
        <f>IF(D240=TRUE, HYPERLINK(INDEX(Submissions!B:B,MATCH(B240,Submissions!A:A,0)),"Submission Link"), "Missing")</f>
        <v>Submission Link</v>
      </c>
    </row>
    <row r="241" spans="1:5">
      <c r="A241" t="s">
        <v>486</v>
      </c>
      <c r="B241">
        <v>1452822</v>
      </c>
      <c r="C241" t="s">
        <v>487</v>
      </c>
      <c r="D241" t="b">
        <f>NOT(ISNA(MATCH(B241,Submissions!A:A,0)))</f>
        <v>1</v>
      </c>
      <c r="E241" t="str">
        <f>IF(D241=TRUE, HYPERLINK(INDEX(Submissions!B:B,MATCH(B241,Submissions!A:A,0)),"Submission Link"), "Missing")</f>
        <v>Submission Link</v>
      </c>
    </row>
    <row r="242" spans="1:5">
      <c r="A242" t="s">
        <v>488</v>
      </c>
      <c r="B242">
        <v>1523552</v>
      </c>
      <c r="C242" t="s">
        <v>489</v>
      </c>
      <c r="D242" t="b">
        <f>NOT(ISNA(MATCH(B242,Submissions!A:A,0)))</f>
        <v>0</v>
      </c>
      <c r="E242" t="str">
        <f>IF(D242=TRUE, HYPERLINK(INDEX(Submissions!B:B,MATCH(B242,Submissions!A:A,0)),"Submission Link"), "Missing")</f>
        <v>Missing</v>
      </c>
    </row>
    <row r="243" spans="1:5">
      <c r="A243" t="s">
        <v>490</v>
      </c>
      <c r="B243">
        <v>1521790</v>
      </c>
      <c r="C243" t="s">
        <v>491</v>
      </c>
      <c r="D243" t="b">
        <f>NOT(ISNA(MATCH(B243,Submissions!A:A,0)))</f>
        <v>0</v>
      </c>
      <c r="E243" t="str">
        <f>IF(D243=TRUE, HYPERLINK(INDEX(Submissions!B:B,MATCH(B243,Submissions!A:A,0)),"Submission Link"), "Missing")</f>
        <v>Missing</v>
      </c>
    </row>
    <row r="244" spans="1:5">
      <c r="A244" t="s">
        <v>492</v>
      </c>
      <c r="B244">
        <v>1009906</v>
      </c>
      <c r="C244" t="s">
        <v>493</v>
      </c>
      <c r="D244" t="b">
        <f>NOT(ISNA(MATCH(B244,Submissions!A:A,0)))</f>
        <v>0</v>
      </c>
      <c r="E244" t="str">
        <f>IF(D244=TRUE, HYPERLINK(INDEX(Submissions!B:B,MATCH(B244,Submissions!A:A,0)),"Submission Link"), "Missing")</f>
        <v>Missing</v>
      </c>
    </row>
    <row r="245" spans="1:5">
      <c r="A245" t="s">
        <v>494</v>
      </c>
      <c r="B245">
        <v>1529378</v>
      </c>
      <c r="C245" t="s">
        <v>495</v>
      </c>
      <c r="D245" t="b">
        <f>NOT(ISNA(MATCH(B245,Submissions!A:A,0)))</f>
        <v>1</v>
      </c>
      <c r="E245" t="str">
        <f>IF(D245=TRUE, HYPERLINK(INDEX(Submissions!B:B,MATCH(B245,Submissions!A:A,0)),"Submission Link"), "Missing")</f>
        <v>Submission Link</v>
      </c>
    </row>
    <row r="246" spans="1:5">
      <c r="A246" t="s">
        <v>496</v>
      </c>
      <c r="B246">
        <v>1646610</v>
      </c>
      <c r="C246" t="s">
        <v>497</v>
      </c>
      <c r="D246" t="b">
        <f>NOT(ISNA(MATCH(B246,Submissions!A:A,0)))</f>
        <v>0</v>
      </c>
      <c r="E246" t="str">
        <f>IF(D246=TRUE, HYPERLINK(INDEX(Submissions!B:B,MATCH(B246,Submissions!A:A,0)),"Submission Link"), "Missing")</f>
        <v>Missing</v>
      </c>
    </row>
    <row r="247" spans="1:5">
      <c r="A247" t="s">
        <v>498</v>
      </c>
      <c r="B247">
        <v>1242270</v>
      </c>
      <c r="C247" t="s">
        <v>499</v>
      </c>
      <c r="D247" t="b">
        <f>NOT(ISNA(MATCH(B247,Submissions!A:A,0)))</f>
        <v>1</v>
      </c>
      <c r="E247" t="str">
        <f>IF(D247=TRUE, HYPERLINK(INDEX(Submissions!B:B,MATCH(B247,Submissions!A:A,0)),"Submission Link"), "Missing")</f>
        <v>Submission Link</v>
      </c>
    </row>
    <row r="248" spans="1:5">
      <c r="A248" t="s">
        <v>500</v>
      </c>
      <c r="B248">
        <v>1303396</v>
      </c>
      <c r="C248" t="s">
        <v>501</v>
      </c>
      <c r="D248" t="b">
        <f>NOT(ISNA(MATCH(B248,Submissions!A:A,0)))</f>
        <v>1</v>
      </c>
      <c r="E248" t="str">
        <f>IF(D248=TRUE, HYPERLINK(INDEX(Submissions!B:B,MATCH(B248,Submissions!A:A,0)),"Submission Link"), "Missing")</f>
        <v>Submission Link</v>
      </c>
    </row>
    <row r="249" spans="1:5">
      <c r="A249" t="s">
        <v>502</v>
      </c>
      <c r="B249">
        <v>1460982</v>
      </c>
      <c r="C249" t="s">
        <v>503</v>
      </c>
      <c r="D249" t="b">
        <f>NOT(ISNA(MATCH(B249,Submissions!A:A,0)))</f>
        <v>0</v>
      </c>
      <c r="E249" t="str">
        <f>IF(D249=TRUE, HYPERLINK(INDEX(Submissions!B:B,MATCH(B249,Submissions!A:A,0)),"Submission Link"), "Missing")</f>
        <v>Missing</v>
      </c>
    </row>
    <row r="250" spans="1:5">
      <c r="A250" t="s">
        <v>504</v>
      </c>
      <c r="B250">
        <v>1621402</v>
      </c>
      <c r="C250" t="s">
        <v>505</v>
      </c>
      <c r="D250" t="b">
        <f>NOT(ISNA(MATCH(B250,Submissions!A:A,0)))</f>
        <v>1</v>
      </c>
      <c r="E250" t="str">
        <f>IF(D250=TRUE, HYPERLINK(INDEX(Submissions!B:B,MATCH(B250,Submissions!A:A,0)),"Submission Link"), "Missing")</f>
        <v>Submission Link</v>
      </c>
    </row>
    <row r="251" spans="1:5">
      <c r="A251" t="s">
        <v>506</v>
      </c>
      <c r="B251">
        <v>1518190</v>
      </c>
      <c r="C251" t="s">
        <v>507</v>
      </c>
      <c r="D251" t="b">
        <f>NOT(ISNA(MATCH(B251,Submissions!A:A,0)))</f>
        <v>1</v>
      </c>
      <c r="E251" t="str">
        <f>IF(D251=TRUE, HYPERLINK(INDEX(Submissions!B:B,MATCH(B251,Submissions!A:A,0)),"Submission Link"), "Missing")</f>
        <v>Submission Link</v>
      </c>
    </row>
    <row r="252" spans="1:5">
      <c r="A252" t="s">
        <v>508</v>
      </c>
      <c r="B252">
        <v>921330</v>
      </c>
      <c r="C252" t="s">
        <v>509</v>
      </c>
      <c r="D252" t="b">
        <f>NOT(ISNA(MATCH(B252,Submissions!A:A,0)))</f>
        <v>1</v>
      </c>
      <c r="E252" t="str">
        <f>IF(D252=TRUE, HYPERLINK(INDEX(Submissions!B:B,MATCH(B252,Submissions!A:A,0)),"Submission Link"), "Missing")</f>
        <v>Submission Link</v>
      </c>
    </row>
    <row r="253" spans="1:5">
      <c r="A253" t="s">
        <v>510</v>
      </c>
      <c r="B253">
        <v>1452780</v>
      </c>
      <c r="C253" t="s">
        <v>511</v>
      </c>
      <c r="D253" t="b">
        <f>NOT(ISNA(MATCH(B253,Submissions!A:A,0)))</f>
        <v>1</v>
      </c>
      <c r="E253" t="str">
        <f>IF(D253=TRUE, HYPERLINK(INDEX(Submissions!B:B,MATCH(B253,Submissions!A:A,0)),"Submission Link"), "Missing")</f>
        <v>Submission Link</v>
      </c>
    </row>
    <row r="254" spans="1:5">
      <c r="A254" t="s">
        <v>512</v>
      </c>
      <c r="B254">
        <v>1084878</v>
      </c>
      <c r="C254" t="s">
        <v>513</v>
      </c>
      <c r="D254" t="b">
        <f>NOT(ISNA(MATCH(B254,Submissions!A:A,0)))</f>
        <v>1</v>
      </c>
      <c r="E254" t="str">
        <f>IF(D254=TRUE, HYPERLINK(INDEX(Submissions!B:B,MATCH(B254,Submissions!A:A,0)),"Submission Link"), "Missing")</f>
        <v>Submission Link</v>
      </c>
    </row>
    <row r="255" spans="1:5">
      <c r="A255" t="s">
        <v>514</v>
      </c>
      <c r="B255">
        <v>1526608</v>
      </c>
      <c r="C255" t="s">
        <v>515</v>
      </c>
      <c r="D255" t="b">
        <f>NOT(ISNA(MATCH(B255,Submissions!A:A,0)))</f>
        <v>1</v>
      </c>
      <c r="E255" t="str">
        <f>IF(D255=TRUE, HYPERLINK(INDEX(Submissions!B:B,MATCH(B255,Submissions!A:A,0)),"Submission Link"), "Missing")</f>
        <v>Submission Link</v>
      </c>
    </row>
    <row r="256" spans="1:5">
      <c r="A256" t="s">
        <v>516</v>
      </c>
      <c r="B256">
        <v>1532050</v>
      </c>
      <c r="C256" t="s">
        <v>517</v>
      </c>
      <c r="D256" t="b">
        <f>NOT(ISNA(MATCH(B256,Submissions!A:A,0)))</f>
        <v>1</v>
      </c>
      <c r="E256" t="str">
        <f>IF(D256=TRUE, HYPERLINK(INDEX(Submissions!B:B,MATCH(B256,Submissions!A:A,0)),"Submission Link"), "Missing")</f>
        <v>Submission Link</v>
      </c>
    </row>
    <row r="257" spans="1:5">
      <c r="A257" t="s">
        <v>518</v>
      </c>
      <c r="B257">
        <v>1042296</v>
      </c>
      <c r="C257" t="s">
        <v>519</v>
      </c>
      <c r="D257" t="b">
        <f>NOT(ISNA(MATCH(B257,Submissions!A:A,0)))</f>
        <v>1</v>
      </c>
      <c r="E257" t="str">
        <f>IF(D257=TRUE, HYPERLINK(INDEX(Submissions!B:B,MATCH(B257,Submissions!A:A,0)),"Submission Link"), "Missing")</f>
        <v>Submission Link</v>
      </c>
    </row>
    <row r="258" spans="1:5">
      <c r="A258" t="s">
        <v>520</v>
      </c>
      <c r="B258">
        <v>1603542</v>
      </c>
      <c r="C258" t="s">
        <v>521</v>
      </c>
      <c r="D258" t="b">
        <f>NOT(ISNA(MATCH(B258,Submissions!A:A,0)))</f>
        <v>1</v>
      </c>
      <c r="E258" t="str">
        <f>IF(D258=TRUE, HYPERLINK(INDEX(Submissions!B:B,MATCH(B258,Submissions!A:A,0)),"Submission Link"), "Missing")</f>
        <v>Submission Link</v>
      </c>
    </row>
    <row r="259" spans="1:5">
      <c r="A259" t="s">
        <v>522</v>
      </c>
      <c r="B259">
        <v>1517418</v>
      </c>
      <c r="C259" t="s">
        <v>523</v>
      </c>
      <c r="D259" t="b">
        <f>NOT(ISNA(MATCH(B259,Submissions!A:A,0)))</f>
        <v>1</v>
      </c>
      <c r="E259" t="str">
        <f>IF(D259=TRUE, HYPERLINK(INDEX(Submissions!B:B,MATCH(B259,Submissions!A:A,0)),"Submission Link"), "Missing")</f>
        <v>Submission Link</v>
      </c>
    </row>
    <row r="260" spans="1:5">
      <c r="A260" t="s">
        <v>524</v>
      </c>
      <c r="B260">
        <v>1503746</v>
      </c>
      <c r="C260" t="s">
        <v>525</v>
      </c>
      <c r="D260" t="b">
        <f>NOT(ISNA(MATCH(B260,Submissions!A:A,0)))</f>
        <v>1</v>
      </c>
      <c r="E260" t="str">
        <f>IF(D260=TRUE, HYPERLINK(INDEX(Submissions!B:B,MATCH(B260,Submissions!A:A,0)),"Submission Link"), "Missing")</f>
        <v>Submission Link</v>
      </c>
    </row>
    <row r="261" spans="1:5">
      <c r="A261" t="s">
        <v>526</v>
      </c>
      <c r="B261">
        <v>1302906</v>
      </c>
      <c r="C261" t="s">
        <v>527</v>
      </c>
      <c r="D261" t="b">
        <f>NOT(ISNA(MATCH(B261,Submissions!A:A,0)))</f>
        <v>0</v>
      </c>
      <c r="E261" t="str">
        <f>IF(D261=TRUE, HYPERLINK(INDEX(Submissions!B:B,MATCH(B261,Submissions!A:A,0)),"Submission Link"), "Missing")</f>
        <v>Missing</v>
      </c>
    </row>
    <row r="262" spans="1:5">
      <c r="A262" t="s">
        <v>528</v>
      </c>
      <c r="B262">
        <v>1482042</v>
      </c>
      <c r="C262" t="s">
        <v>529</v>
      </c>
      <c r="D262" t="b">
        <f>NOT(ISNA(MATCH(B262,Submissions!A:A,0)))</f>
        <v>1</v>
      </c>
      <c r="E262" t="str">
        <f>IF(D262=TRUE, HYPERLINK(INDEX(Submissions!B:B,MATCH(B262,Submissions!A:A,0)),"Submission Link"), "Missing")</f>
        <v>Submission Link</v>
      </c>
    </row>
    <row r="263" spans="1:5">
      <c r="A263" t="s">
        <v>530</v>
      </c>
      <c r="B263">
        <v>1311824</v>
      </c>
      <c r="C263" t="s">
        <v>531</v>
      </c>
      <c r="D263" t="b">
        <f>NOT(ISNA(MATCH(B263,Submissions!A:A,0)))</f>
        <v>1</v>
      </c>
      <c r="E263" t="str">
        <f>IF(D263=TRUE, HYPERLINK(INDEX(Submissions!B:B,MATCH(B263,Submissions!A:A,0)),"Submission Link"), "Missing")</f>
        <v>Submission Link</v>
      </c>
    </row>
    <row r="264" spans="1:5">
      <c r="A264" t="s">
        <v>532</v>
      </c>
      <c r="B264">
        <v>1489846</v>
      </c>
      <c r="C264" t="s">
        <v>533</v>
      </c>
      <c r="D264" t="b">
        <f>NOT(ISNA(MATCH(B264,Submissions!A:A,0)))</f>
        <v>0</v>
      </c>
      <c r="E264" t="str">
        <f>IF(D264=TRUE, HYPERLINK(INDEX(Submissions!B:B,MATCH(B264,Submissions!A:A,0)),"Submission Link"), "Missing")</f>
        <v>Missing</v>
      </c>
    </row>
    <row r="265" spans="1:5">
      <c r="A265" t="s">
        <v>534</v>
      </c>
      <c r="B265">
        <v>933090</v>
      </c>
      <c r="C265" t="s">
        <v>535</v>
      </c>
      <c r="D265" t="b">
        <f>NOT(ISNA(MATCH(B265,Submissions!A:A,0)))</f>
        <v>0</v>
      </c>
      <c r="E265" t="str">
        <f>IF(D265=TRUE, HYPERLINK(INDEX(Submissions!B:B,MATCH(B265,Submissions!A:A,0)),"Submission Link"), "Missing")</f>
        <v>Missing</v>
      </c>
    </row>
    <row r="266" spans="1:5">
      <c r="A266" t="s">
        <v>536</v>
      </c>
      <c r="B266">
        <v>1296812</v>
      </c>
      <c r="C266" t="s">
        <v>537</v>
      </c>
      <c r="D266" t="b">
        <f>NOT(ISNA(MATCH(B266,Submissions!A:A,0)))</f>
        <v>1</v>
      </c>
      <c r="E266" t="str">
        <f>IF(D266=TRUE, HYPERLINK(INDEX(Submissions!B:B,MATCH(B266,Submissions!A:A,0)),"Submission Link"), "Missing")</f>
        <v>Submission Link</v>
      </c>
    </row>
    <row r="267" spans="1:5">
      <c r="A267" t="s">
        <v>538</v>
      </c>
      <c r="B267">
        <v>1302160</v>
      </c>
      <c r="C267" t="s">
        <v>539</v>
      </c>
      <c r="D267" t="b">
        <f>NOT(ISNA(MATCH(B267,Submissions!A:A,0)))</f>
        <v>1</v>
      </c>
      <c r="E267" t="str">
        <f>IF(D267=TRUE, HYPERLINK(INDEX(Submissions!B:B,MATCH(B267,Submissions!A:A,0)),"Submission Link"), "Missing")</f>
        <v>Submission Link</v>
      </c>
    </row>
    <row r="268" spans="1:5">
      <c r="A268" t="s">
        <v>540</v>
      </c>
      <c r="B268">
        <v>1529318</v>
      </c>
      <c r="C268" t="s">
        <v>541</v>
      </c>
      <c r="D268" t="b">
        <f>NOT(ISNA(MATCH(B268,Submissions!A:A,0)))</f>
        <v>1</v>
      </c>
      <c r="E268" t="str">
        <f>IF(D268=TRUE, HYPERLINK(INDEX(Submissions!B:B,MATCH(B268,Submissions!A:A,0)),"Submission Link"), "Missing")</f>
        <v>Submission Link</v>
      </c>
    </row>
    <row r="269" spans="1:5">
      <c r="A269" t="s">
        <v>542</v>
      </c>
      <c r="B269">
        <v>979764</v>
      </c>
      <c r="C269" t="s">
        <v>543</v>
      </c>
      <c r="D269" t="b">
        <f>NOT(ISNA(MATCH(B269,Submissions!A:A,0)))</f>
        <v>0</v>
      </c>
      <c r="E269" t="str">
        <f>IF(D269=TRUE, HYPERLINK(INDEX(Submissions!B:B,MATCH(B269,Submissions!A:A,0)),"Submission Link"), "Missing")</f>
        <v>Missing</v>
      </c>
    </row>
    <row r="270" spans="1:5">
      <c r="A270" t="s">
        <v>544</v>
      </c>
      <c r="B270">
        <v>1177594</v>
      </c>
      <c r="C270" t="s">
        <v>545</v>
      </c>
      <c r="D270" t="b">
        <f>NOT(ISNA(MATCH(B270,Submissions!A:A,0)))</f>
        <v>1</v>
      </c>
      <c r="E270" t="str">
        <f>IF(D270=TRUE, HYPERLINK(INDEX(Submissions!B:B,MATCH(B270,Submissions!A:A,0)),"Submission Link"), "Missing")</f>
        <v>Submission Link</v>
      </c>
    </row>
    <row r="271" spans="1:5">
      <c r="A271" t="s">
        <v>546</v>
      </c>
      <c r="B271">
        <v>1460606</v>
      </c>
      <c r="C271" t="s">
        <v>547</v>
      </c>
      <c r="D271" t="b">
        <f>NOT(ISNA(MATCH(B271,Submissions!A:A,0)))</f>
        <v>0</v>
      </c>
      <c r="E271" t="str">
        <f>IF(D271=TRUE, HYPERLINK(INDEX(Submissions!B:B,MATCH(B271,Submissions!A:A,0)),"Submission Link"), "Missing")</f>
        <v>Missing</v>
      </c>
    </row>
    <row r="272" spans="1:5">
      <c r="A272" t="s">
        <v>548</v>
      </c>
      <c r="B272">
        <v>1523958</v>
      </c>
      <c r="C272" t="s">
        <v>549</v>
      </c>
      <c r="D272" t="b">
        <f>NOT(ISNA(MATCH(B272,Submissions!A:A,0)))</f>
        <v>1</v>
      </c>
      <c r="E272" t="str">
        <f>IF(D272=TRUE, HYPERLINK(INDEX(Submissions!B:B,MATCH(B272,Submissions!A:A,0)),"Submission Link"), "Missing")</f>
        <v>Submission Link</v>
      </c>
    </row>
    <row r="273" spans="1:5">
      <c r="A273" t="s">
        <v>550</v>
      </c>
      <c r="B273">
        <v>1453254</v>
      </c>
      <c r="C273" t="s">
        <v>551</v>
      </c>
      <c r="D273" t="b">
        <f>NOT(ISNA(MATCH(B273,Submissions!A:A,0)))</f>
        <v>1</v>
      </c>
      <c r="E273" t="str">
        <f>IF(D273=TRUE, HYPERLINK(INDEX(Submissions!B:B,MATCH(B273,Submissions!A:A,0)),"Submission Link"), "Missing")</f>
        <v>Submission Link</v>
      </c>
    </row>
    <row r="274" spans="1:5">
      <c r="A274" t="s">
        <v>552</v>
      </c>
      <c r="B274">
        <v>1621566</v>
      </c>
      <c r="C274" t="s">
        <v>553</v>
      </c>
      <c r="D274" t="b">
        <f>NOT(ISNA(MATCH(B274,Submissions!A:A,0)))</f>
        <v>1</v>
      </c>
      <c r="E274" t="str">
        <f>IF(D274=TRUE, HYPERLINK(INDEX(Submissions!B:B,MATCH(B274,Submissions!A:A,0)),"Submission Link"), "Missing")</f>
        <v>Submission Link</v>
      </c>
    </row>
    <row r="275" spans="1:5">
      <c r="A275" t="s">
        <v>554</v>
      </c>
      <c r="B275">
        <v>1528618</v>
      </c>
      <c r="C275" t="s">
        <v>555</v>
      </c>
      <c r="D275" t="b">
        <f>NOT(ISNA(MATCH(B275,Submissions!A:A,0)))</f>
        <v>1</v>
      </c>
      <c r="E275" t="str">
        <f>IF(D275=TRUE, HYPERLINK(INDEX(Submissions!B:B,MATCH(B275,Submissions!A:A,0)),"Submission Link"), "Missing")</f>
        <v>Submission Link</v>
      </c>
    </row>
    <row r="276" spans="1:5">
      <c r="A276" t="s">
        <v>556</v>
      </c>
      <c r="B276">
        <v>1526530</v>
      </c>
      <c r="C276" t="s">
        <v>557</v>
      </c>
      <c r="D276" t="b">
        <f>NOT(ISNA(MATCH(B276,Submissions!A:A,0)))</f>
        <v>1</v>
      </c>
      <c r="E276" t="str">
        <f>IF(D276=TRUE, HYPERLINK(INDEX(Submissions!B:B,MATCH(B276,Submissions!A:A,0)),"Submission Link"), "Missing")</f>
        <v>Submission Link</v>
      </c>
    </row>
    <row r="277" spans="1:5">
      <c r="A277" t="s">
        <v>558</v>
      </c>
      <c r="B277">
        <v>1527500</v>
      </c>
      <c r="C277" t="s">
        <v>559</v>
      </c>
      <c r="D277" t="b">
        <f>NOT(ISNA(MATCH(B277,Submissions!A:A,0)))</f>
        <v>1</v>
      </c>
      <c r="E277" t="str">
        <f>IF(D277=TRUE, HYPERLINK(INDEX(Submissions!B:B,MATCH(B277,Submissions!A:A,0)),"Submission Link"), "Missing")</f>
        <v>Submission Link</v>
      </c>
    </row>
    <row r="278" spans="1:5">
      <c r="A278" t="s">
        <v>560</v>
      </c>
      <c r="B278">
        <v>324804</v>
      </c>
      <c r="C278" t="s">
        <v>561</v>
      </c>
      <c r="D278" t="b">
        <f>NOT(ISNA(MATCH(B278,Submissions!A:A,0)))</f>
        <v>1</v>
      </c>
      <c r="E278" t="str">
        <f>IF(D278=TRUE, HYPERLINK(INDEX(Submissions!B:B,MATCH(B278,Submissions!A:A,0)),"Submission Link"), "Missing")</f>
        <v>Submission Link</v>
      </c>
    </row>
    <row r="279" spans="1:5">
      <c r="A279" t="s">
        <v>562</v>
      </c>
      <c r="B279">
        <v>1523702</v>
      </c>
      <c r="C279" t="s">
        <v>563</v>
      </c>
      <c r="D279" t="b">
        <f>NOT(ISNA(MATCH(B279,Submissions!A:A,0)))</f>
        <v>1</v>
      </c>
      <c r="E279" t="str">
        <f>IF(D279=TRUE, HYPERLINK(INDEX(Submissions!B:B,MATCH(B279,Submissions!A:A,0)),"Submission Link"), "Missing")</f>
        <v>Submission Link</v>
      </c>
    </row>
    <row r="280" spans="1:5">
      <c r="A280" t="s">
        <v>564</v>
      </c>
      <c r="B280">
        <v>1305762</v>
      </c>
      <c r="C280" t="s">
        <v>565</v>
      </c>
      <c r="D280" t="b">
        <f>NOT(ISNA(MATCH(B280,Submissions!A:A,0)))</f>
        <v>1</v>
      </c>
      <c r="E280" t="str">
        <f>IF(D280=TRUE, HYPERLINK(INDEX(Submissions!B:B,MATCH(B280,Submissions!A:A,0)),"Submission Link"), "Missing")</f>
        <v>Submission Link</v>
      </c>
    </row>
    <row r="281" spans="1:5">
      <c r="A281" t="s">
        <v>566</v>
      </c>
      <c r="B281">
        <v>1583654</v>
      </c>
      <c r="C281" t="s">
        <v>567</v>
      </c>
      <c r="D281" t="b">
        <f>NOT(ISNA(MATCH(B281,Submissions!A:A,0)))</f>
        <v>1</v>
      </c>
      <c r="E281" t="str">
        <f>IF(D281=TRUE, HYPERLINK(INDEX(Submissions!B:B,MATCH(B281,Submissions!A:A,0)),"Submission Link"), "Missing")</f>
        <v>Submission Link</v>
      </c>
    </row>
    <row r="282" spans="1:5">
      <c r="A282" t="s">
        <v>568</v>
      </c>
      <c r="B282">
        <v>1473542</v>
      </c>
      <c r="C282" t="s">
        <v>569</v>
      </c>
      <c r="D282" t="b">
        <f>NOT(ISNA(MATCH(B282,Submissions!A:A,0)))</f>
        <v>1</v>
      </c>
      <c r="E282" t="str">
        <f>IF(D282=TRUE, HYPERLINK(INDEX(Submissions!B:B,MATCH(B282,Submissions!A:A,0)),"Submission Link"), "Missing")</f>
        <v>Submission Link</v>
      </c>
    </row>
    <row r="283" spans="1:5">
      <c r="A283" t="s">
        <v>570</v>
      </c>
      <c r="B283">
        <v>4801</v>
      </c>
      <c r="C283" t="s">
        <v>571</v>
      </c>
      <c r="D283" t="b">
        <f>NOT(ISNA(MATCH(B283,Submissions!A:A,0)))</f>
        <v>0</v>
      </c>
      <c r="E283" t="str">
        <f>IF(D283=TRUE, HYPERLINK(INDEX(Submissions!B:B,MATCH(B283,Submissions!A:A,0)),"Submission Link"), "Missing")</f>
        <v>Missing</v>
      </c>
    </row>
    <row r="284" spans="1:5">
      <c r="A284" t="s">
        <v>572</v>
      </c>
      <c r="B284">
        <v>94332</v>
      </c>
      <c r="C284" t="s">
        <v>573</v>
      </c>
      <c r="D284" t="b">
        <f>NOT(ISNA(MATCH(B284,Submissions!A:A,0)))</f>
        <v>1</v>
      </c>
      <c r="E284" t="str">
        <f>IF(D284=TRUE, HYPERLINK(INDEX(Submissions!B:B,MATCH(B284,Submissions!A:A,0)),"Submission Link"), "Missing")</f>
        <v>Submission Link</v>
      </c>
    </row>
    <row r="285" spans="1:5">
      <c r="A285" t="s">
        <v>574</v>
      </c>
      <c r="B285">
        <v>1306622</v>
      </c>
      <c r="C285" t="s">
        <v>575</v>
      </c>
      <c r="D285" t="b">
        <f>NOT(ISNA(MATCH(B285,Submissions!A:A,0)))</f>
        <v>1</v>
      </c>
      <c r="E285" t="str">
        <f>IF(D285=TRUE, HYPERLINK(INDEX(Submissions!B:B,MATCH(B285,Submissions!A:A,0)),"Submission Link"), "Missing")</f>
        <v>Submission Link</v>
      </c>
    </row>
    <row r="286" spans="1:5">
      <c r="A286" t="s">
        <v>576</v>
      </c>
      <c r="B286">
        <v>1757540</v>
      </c>
      <c r="C286" t="s">
        <v>577</v>
      </c>
      <c r="D286" t="b">
        <f>NOT(ISNA(MATCH(B286,Submissions!A:A,0)))</f>
        <v>1</v>
      </c>
      <c r="E286" t="str">
        <f>IF(D286=TRUE, HYPERLINK(INDEX(Submissions!B:B,MATCH(B286,Submissions!A:A,0)),"Submission Link"), "Missing")</f>
        <v>Submission Link</v>
      </c>
    </row>
    <row r="287" spans="1:5">
      <c r="A287" t="s">
        <v>578</v>
      </c>
      <c r="B287">
        <v>1462616</v>
      </c>
      <c r="C287" t="s">
        <v>579</v>
      </c>
      <c r="D287" t="b">
        <f>NOT(ISNA(MATCH(B287,Submissions!A:A,0)))</f>
        <v>1</v>
      </c>
      <c r="E287" t="str">
        <f>IF(D287=TRUE, HYPERLINK(INDEX(Submissions!B:B,MATCH(B287,Submissions!A:A,0)),"Submission Link"), "Missing")</f>
        <v>Submission Link</v>
      </c>
    </row>
    <row r="288" spans="1:5">
      <c r="A288" t="s">
        <v>580</v>
      </c>
      <c r="B288">
        <v>1306048</v>
      </c>
      <c r="C288" t="s">
        <v>581</v>
      </c>
      <c r="D288" t="b">
        <f>NOT(ISNA(MATCH(B288,Submissions!A:A,0)))</f>
        <v>0</v>
      </c>
      <c r="E288" t="str">
        <f>IF(D288=TRUE, HYPERLINK(INDEX(Submissions!B:B,MATCH(B288,Submissions!A:A,0)),"Submission Link"), "Missing")</f>
        <v>Missing</v>
      </c>
    </row>
    <row r="289" spans="1:5">
      <c r="A289" t="s">
        <v>582</v>
      </c>
      <c r="B289">
        <v>994930</v>
      </c>
      <c r="C289" t="s">
        <v>583</v>
      </c>
      <c r="D289" t="b">
        <f>NOT(ISNA(MATCH(B289,Submissions!A:A,0)))</f>
        <v>1</v>
      </c>
      <c r="E289" t="str">
        <f>IF(D289=TRUE, HYPERLINK(INDEX(Submissions!B:B,MATCH(B289,Submissions!A:A,0)),"Submission Link"), "Missing")</f>
        <v>Submission Link</v>
      </c>
    </row>
    <row r="290" spans="1:5">
      <c r="A290" t="s">
        <v>584</v>
      </c>
      <c r="B290">
        <v>1540776</v>
      </c>
      <c r="C290" t="s">
        <v>585</v>
      </c>
      <c r="D290" t="b">
        <f>NOT(ISNA(MATCH(B290,Submissions!A:A,0)))</f>
        <v>0</v>
      </c>
      <c r="E290" t="str">
        <f>IF(D290=TRUE, HYPERLINK(INDEX(Submissions!B:B,MATCH(B290,Submissions!A:A,0)),"Submission Link"), "Missing")</f>
        <v>Missing</v>
      </c>
    </row>
    <row r="291" spans="1:5">
      <c r="A291" t="s">
        <v>586</v>
      </c>
      <c r="B291">
        <v>974728</v>
      </c>
      <c r="C291" t="s">
        <v>587</v>
      </c>
      <c r="D291" t="b">
        <f>NOT(ISNA(MATCH(B291,Submissions!A:A,0)))</f>
        <v>1</v>
      </c>
      <c r="E291" t="str">
        <f>IF(D291=TRUE, HYPERLINK(INDEX(Submissions!B:B,MATCH(B291,Submissions!A:A,0)),"Submission Link"), "Missing")</f>
        <v>Submission Link</v>
      </c>
    </row>
    <row r="292" spans="1:5">
      <c r="A292" t="s">
        <v>588</v>
      </c>
      <c r="B292">
        <v>1528850</v>
      </c>
      <c r="C292" t="s">
        <v>589</v>
      </c>
      <c r="D292" t="b">
        <f>NOT(ISNA(MATCH(B292,Submissions!A:A,0)))</f>
        <v>0</v>
      </c>
      <c r="E292" t="str">
        <f>IF(D292=TRUE, HYPERLINK(INDEX(Submissions!B:B,MATCH(B292,Submissions!A:A,0)),"Submission Link"), "Missing")</f>
        <v>Missing</v>
      </c>
    </row>
    <row r="293" spans="1:5">
      <c r="A293" t="s">
        <v>590</v>
      </c>
      <c r="B293">
        <v>1751420</v>
      </c>
      <c r="C293" t="s">
        <v>591</v>
      </c>
      <c r="D293" t="b">
        <f>NOT(ISNA(MATCH(B293,Submissions!A:A,0)))</f>
        <v>1</v>
      </c>
      <c r="E293" t="str">
        <f>IF(D293=TRUE, HYPERLINK(INDEX(Submissions!B:B,MATCH(B293,Submissions!A:A,0)),"Submission Link"), "Missing")</f>
        <v>Submission Link</v>
      </c>
    </row>
    <row r="294" spans="1:5">
      <c r="A294" t="s">
        <v>592</v>
      </c>
      <c r="B294">
        <v>1523992</v>
      </c>
      <c r="C294" t="s">
        <v>593</v>
      </c>
      <c r="D294" t="b">
        <f>NOT(ISNA(MATCH(B294,Submissions!A:A,0)))</f>
        <v>1</v>
      </c>
      <c r="E294" t="str">
        <f>IF(D294=TRUE, HYPERLINK(INDEX(Submissions!B:B,MATCH(B294,Submissions!A:A,0)),"Submission Link"), "Missing")</f>
        <v>Submission Link</v>
      </c>
    </row>
    <row r="295" spans="1:5">
      <c r="A295" t="s">
        <v>594</v>
      </c>
      <c r="B295">
        <v>1526186</v>
      </c>
      <c r="C295" t="s">
        <v>595</v>
      </c>
      <c r="D295" t="b">
        <f>NOT(ISNA(MATCH(B295,Submissions!A:A,0)))</f>
        <v>0</v>
      </c>
      <c r="E295" t="str">
        <f>IF(D295=TRUE, HYPERLINK(INDEX(Submissions!B:B,MATCH(B295,Submissions!A:A,0)),"Submission Link"), "Missing")</f>
        <v>Missing</v>
      </c>
    </row>
    <row r="296" spans="1:5">
      <c r="A296" t="s">
        <v>596</v>
      </c>
      <c r="B296">
        <v>24477</v>
      </c>
      <c r="C296" t="s">
        <v>597</v>
      </c>
      <c r="D296" t="b">
        <f>NOT(ISNA(MATCH(B296,Submissions!A:A,0)))</f>
        <v>1</v>
      </c>
      <c r="E296" t="str">
        <f>IF(D296=TRUE, HYPERLINK(INDEX(Submissions!B:B,MATCH(B296,Submissions!A:A,0)),"Submission Link"), "Missing")</f>
        <v>Submission Link</v>
      </c>
    </row>
    <row r="297" spans="1:5">
      <c r="A297" t="s">
        <v>598</v>
      </c>
      <c r="B297">
        <v>1477228</v>
      </c>
      <c r="C297" t="s">
        <v>599</v>
      </c>
      <c r="D297" t="b">
        <f>NOT(ISNA(MATCH(B297,Submissions!A:A,0)))</f>
        <v>1</v>
      </c>
      <c r="E297" t="str">
        <f>IF(D297=TRUE, HYPERLINK(INDEX(Submissions!B:B,MATCH(B297,Submissions!A:A,0)),"Submission Link"), "Missing")</f>
        <v>Submission Link</v>
      </c>
    </row>
    <row r="298" spans="1:5">
      <c r="A298" t="s">
        <v>600</v>
      </c>
      <c r="B298">
        <v>1604176</v>
      </c>
      <c r="C298" t="s">
        <v>601</v>
      </c>
      <c r="D298" t="b">
        <f>NOT(ISNA(MATCH(B298,Submissions!A:A,0)))</f>
        <v>1</v>
      </c>
      <c r="E298" t="str">
        <f>IF(D298=TRUE, HYPERLINK(INDEX(Submissions!B:B,MATCH(B298,Submissions!A:A,0)),"Submission Link"), "Missing")</f>
        <v>Submission Link</v>
      </c>
    </row>
    <row r="299" spans="1:5">
      <c r="A299" t="s">
        <v>602</v>
      </c>
      <c r="B299">
        <v>1525598</v>
      </c>
      <c r="C299" t="s">
        <v>603</v>
      </c>
      <c r="D299" t="b">
        <f>NOT(ISNA(MATCH(B299,Submissions!A:A,0)))</f>
        <v>1</v>
      </c>
      <c r="E299" t="str">
        <f>IF(D299=TRUE, HYPERLINK(INDEX(Submissions!B:B,MATCH(B299,Submissions!A:A,0)),"Submission Link"), "Missing")</f>
        <v>Submission Link</v>
      </c>
    </row>
    <row r="300" spans="1:5">
      <c r="A300" t="s">
        <v>604</v>
      </c>
      <c r="B300">
        <v>1296978</v>
      </c>
      <c r="C300" t="s">
        <v>605</v>
      </c>
      <c r="D300" t="b">
        <f>NOT(ISNA(MATCH(B300,Submissions!A:A,0)))</f>
        <v>1</v>
      </c>
      <c r="E300" t="str">
        <f>IF(D300=TRUE, HYPERLINK(INDEX(Submissions!B:B,MATCH(B300,Submissions!A:A,0)),"Submission Link"), "Missing")</f>
        <v>Submission Link</v>
      </c>
    </row>
    <row r="301" spans="1:5">
      <c r="A301" t="s">
        <v>606</v>
      </c>
      <c r="B301">
        <v>62517</v>
      </c>
      <c r="C301" t="s">
        <v>607</v>
      </c>
      <c r="D301" t="b">
        <f>NOT(ISNA(MATCH(B301,Submissions!A:A,0)))</f>
        <v>1</v>
      </c>
      <c r="E301" t="str">
        <f>IF(D301=TRUE, HYPERLINK(INDEX(Submissions!B:B,MATCH(B301,Submissions!A:A,0)),"Submission Link"), "Missing")</f>
        <v>Submission Link</v>
      </c>
    </row>
    <row r="302" spans="1:5">
      <c r="A302" t="s">
        <v>608</v>
      </c>
      <c r="B302">
        <v>1522034</v>
      </c>
      <c r="C302" t="s">
        <v>609</v>
      </c>
      <c r="D302" t="b">
        <f>NOT(ISNA(MATCH(B302,Submissions!A:A,0)))</f>
        <v>1</v>
      </c>
      <c r="E302" t="str">
        <f>IF(D302=TRUE, HYPERLINK(INDEX(Submissions!B:B,MATCH(B302,Submissions!A:A,0)),"Submission Link"), "Missing")</f>
        <v>Submission Link</v>
      </c>
    </row>
    <row r="303" spans="1:5">
      <c r="A303" t="s">
        <v>610</v>
      </c>
      <c r="B303">
        <v>1471966</v>
      </c>
      <c r="C303" t="s">
        <v>611</v>
      </c>
      <c r="D303" t="b">
        <f>NOT(ISNA(MATCH(B303,Submissions!A:A,0)))</f>
        <v>1</v>
      </c>
      <c r="E303" t="str">
        <f>IF(D303=TRUE, HYPERLINK(INDEX(Submissions!B:B,MATCH(B303,Submissions!A:A,0)),"Submission Link"), "Missing")</f>
        <v>Submission Link</v>
      </c>
    </row>
    <row r="304" spans="1:5">
      <c r="A304" t="s">
        <v>612</v>
      </c>
      <c r="B304">
        <v>1237954</v>
      </c>
      <c r="C304" t="s">
        <v>613</v>
      </c>
      <c r="D304" t="b">
        <f>NOT(ISNA(MATCH(B304,Submissions!A:A,0)))</f>
        <v>1</v>
      </c>
      <c r="E304" t="str">
        <f>IF(D304=TRUE, HYPERLINK(INDEX(Submissions!B:B,MATCH(B304,Submissions!A:A,0)),"Submission Link"), "Missing")</f>
        <v>Submission Link</v>
      </c>
    </row>
    <row r="305" spans="1:5">
      <c r="A305" t="s">
        <v>614</v>
      </c>
      <c r="B305">
        <v>1440190</v>
      </c>
      <c r="C305" t="s">
        <v>615</v>
      </c>
      <c r="D305" t="b">
        <f>NOT(ISNA(MATCH(B305,Submissions!A:A,0)))</f>
        <v>0</v>
      </c>
      <c r="E305" t="str">
        <f>IF(D305=TRUE, HYPERLINK(INDEX(Submissions!B:B,MATCH(B305,Submissions!A:A,0)),"Submission Link"), "Missing")</f>
        <v>Missing</v>
      </c>
    </row>
    <row r="306" spans="1:5">
      <c r="A306" t="s">
        <v>616</v>
      </c>
      <c r="B306">
        <v>1600</v>
      </c>
      <c r="C306" t="s">
        <v>617</v>
      </c>
      <c r="D306" t="b">
        <f>NOT(ISNA(MATCH(B306,Submissions!A:A,0)))</f>
        <v>0</v>
      </c>
      <c r="E306" t="str">
        <f>IF(D306=TRUE, HYPERLINK(INDEX(Submissions!B:B,MATCH(B306,Submissions!A:A,0)),"Submission Link"), "Missing")</f>
        <v>Missing</v>
      </c>
    </row>
    <row r="307" spans="1:5">
      <c r="A307" t="s">
        <v>618</v>
      </c>
      <c r="B307">
        <v>1428332</v>
      </c>
      <c r="C307" t="s">
        <v>619</v>
      </c>
      <c r="D307" t="b">
        <f>NOT(ISNA(MATCH(B307,Submissions!A:A,0)))</f>
        <v>1</v>
      </c>
      <c r="E307" t="str">
        <f>IF(D307=TRUE, HYPERLINK(INDEX(Submissions!B:B,MATCH(B307,Submissions!A:A,0)),"Submission Link"), "Missing")</f>
        <v>Submission Link</v>
      </c>
    </row>
    <row r="308" spans="1:5">
      <c r="A308" t="s">
        <v>620</v>
      </c>
      <c r="B308">
        <v>1483522</v>
      </c>
      <c r="C308" t="s">
        <v>621</v>
      </c>
      <c r="D308" t="b">
        <f>NOT(ISNA(MATCH(B308,Submissions!A:A,0)))</f>
        <v>0</v>
      </c>
      <c r="E308" t="str">
        <f>IF(D308=TRUE, HYPERLINK(INDEX(Submissions!B:B,MATCH(B308,Submissions!A:A,0)),"Submission Link"), "Missing")</f>
        <v>Missing</v>
      </c>
    </row>
    <row r="309" spans="1:5">
      <c r="A309" t="s">
        <v>622</v>
      </c>
      <c r="B309">
        <v>1526790</v>
      </c>
      <c r="C309" t="s">
        <v>623</v>
      </c>
      <c r="D309" t="b">
        <f>NOT(ISNA(MATCH(B309,Submissions!A:A,0)))</f>
        <v>0</v>
      </c>
      <c r="E309" t="str">
        <f>IF(D309=TRUE, HYPERLINK(INDEX(Submissions!B:B,MATCH(B309,Submissions!A:A,0)),"Submission Link"), "Missing")</f>
        <v>Missing</v>
      </c>
    </row>
    <row r="310" spans="1:5">
      <c r="A310" t="s">
        <v>624</v>
      </c>
      <c r="B310">
        <v>104340</v>
      </c>
      <c r="C310" t="s">
        <v>625</v>
      </c>
      <c r="D310" t="b">
        <f>NOT(ISNA(MATCH(B310,Submissions!A:A,0)))</f>
        <v>0</v>
      </c>
      <c r="E310" t="str">
        <f>IF(D310=TRUE, HYPERLINK(INDEX(Submissions!B:B,MATCH(B310,Submissions!A:A,0)),"Submission Link"), "Missing")</f>
        <v>Missing</v>
      </c>
    </row>
    <row r="311" spans="1:5">
      <c r="A311" t="s">
        <v>626</v>
      </c>
      <c r="B311">
        <v>1558436</v>
      </c>
      <c r="C311" t="s">
        <v>627</v>
      </c>
      <c r="D311" t="b">
        <f>NOT(ISNA(MATCH(B311,Submissions!A:A,0)))</f>
        <v>1</v>
      </c>
      <c r="E311" t="str">
        <f>IF(D311=TRUE, HYPERLINK(INDEX(Submissions!B:B,MATCH(B311,Submissions!A:A,0)),"Submission Link"), "Missing")</f>
        <v>Submission Link</v>
      </c>
    </row>
    <row r="312" spans="1:5">
      <c r="A312" t="s">
        <v>628</v>
      </c>
      <c r="B312">
        <v>1184102</v>
      </c>
      <c r="C312" t="s">
        <v>629</v>
      </c>
      <c r="D312" t="b">
        <f>NOT(ISNA(MATCH(B312,Submissions!A:A,0)))</f>
        <v>1</v>
      </c>
      <c r="E312" t="str">
        <f>IF(D312=TRUE, HYPERLINK(INDEX(Submissions!B:B,MATCH(B312,Submissions!A:A,0)),"Submission Link"), "Missing")</f>
        <v>Submission Link</v>
      </c>
    </row>
    <row r="313" spans="1:5">
      <c r="A313" t="s">
        <v>630</v>
      </c>
      <c r="B313">
        <v>1525002</v>
      </c>
      <c r="C313" t="s">
        <v>631</v>
      </c>
      <c r="D313" t="b">
        <f>NOT(ISNA(MATCH(B313,Submissions!A:A,0)))</f>
        <v>1</v>
      </c>
      <c r="E313" t="str">
        <f>IF(D313=TRUE, HYPERLINK(INDEX(Submissions!B:B,MATCH(B313,Submissions!A:A,0)),"Submission Link"), "Missing")</f>
        <v>Submission Link</v>
      </c>
    </row>
    <row r="314" spans="1:5">
      <c r="A314" t="s">
        <v>632</v>
      </c>
      <c r="B314">
        <v>1528524</v>
      </c>
      <c r="C314" t="s">
        <v>633</v>
      </c>
      <c r="D314" t="b">
        <f>NOT(ISNA(MATCH(B314,Submissions!A:A,0)))</f>
        <v>0</v>
      </c>
      <c r="E314" t="str">
        <f>IF(D314=TRUE, HYPERLINK(INDEX(Submissions!B:B,MATCH(B314,Submissions!A:A,0)),"Submission Link"), "Missing")</f>
        <v>Missing</v>
      </c>
    </row>
    <row r="315" spans="1:5">
      <c r="A315" t="s">
        <v>634</v>
      </c>
      <c r="B315">
        <v>28117</v>
      </c>
      <c r="C315" t="s">
        <v>635</v>
      </c>
      <c r="D315" t="b">
        <f>NOT(ISNA(MATCH(B315,Submissions!A:A,0)))</f>
        <v>1</v>
      </c>
      <c r="E315" t="str">
        <f>IF(D315=TRUE, HYPERLINK(INDEX(Submissions!B:B,MATCH(B315,Submissions!A:A,0)),"Submission Link"), "Missing")</f>
        <v>Submission Link</v>
      </c>
    </row>
    <row r="316" spans="1:5">
      <c r="A316" t="s">
        <v>636</v>
      </c>
      <c r="B316">
        <v>1221650</v>
      </c>
      <c r="C316" t="s">
        <v>637</v>
      </c>
      <c r="D316" t="b">
        <f>NOT(ISNA(MATCH(B316,Submissions!A:A,0)))</f>
        <v>1</v>
      </c>
      <c r="E316" t="str">
        <f>IF(D316=TRUE, HYPERLINK(INDEX(Submissions!B:B,MATCH(B316,Submissions!A:A,0)),"Submission Link"), "Missing")</f>
        <v>Submission Link</v>
      </c>
    </row>
    <row r="317" spans="1:5">
      <c r="A317" t="s">
        <v>638</v>
      </c>
      <c r="B317">
        <v>1627622</v>
      </c>
      <c r="C317" t="s">
        <v>639</v>
      </c>
      <c r="D317" t="b">
        <f>NOT(ISNA(MATCH(B317,Submissions!A:A,0)))</f>
        <v>1</v>
      </c>
      <c r="E317" t="str">
        <f>IF(D317=TRUE, HYPERLINK(INDEX(Submissions!B:B,MATCH(B317,Submissions!A:A,0)),"Submission Link"), "Missing")</f>
        <v>Submission Link</v>
      </c>
    </row>
    <row r="318" spans="1:5">
      <c r="A318" t="s">
        <v>640</v>
      </c>
      <c r="B318">
        <v>932698</v>
      </c>
      <c r="C318" t="s">
        <v>641</v>
      </c>
      <c r="D318" t="b">
        <f>NOT(ISNA(MATCH(B318,Submissions!A:A,0)))</f>
        <v>0</v>
      </c>
      <c r="E318" t="str">
        <f>IF(D318=TRUE, HYPERLINK(INDEX(Submissions!B:B,MATCH(B318,Submissions!A:A,0)),"Submission Link"), "Missing")</f>
        <v>Missing</v>
      </c>
    </row>
    <row r="319" spans="1:5">
      <c r="A319" t="s">
        <v>642</v>
      </c>
      <c r="B319">
        <v>1053194</v>
      </c>
      <c r="C319" t="s">
        <v>643</v>
      </c>
      <c r="D319" t="b">
        <f>NOT(ISNA(MATCH(B319,Submissions!A:A,0)))</f>
        <v>0</v>
      </c>
      <c r="E319" t="str">
        <f>IF(D319=TRUE, HYPERLINK(INDEX(Submissions!B:B,MATCH(B319,Submissions!A:A,0)),"Submission Link"), "Missing")</f>
        <v>Missing</v>
      </c>
    </row>
    <row r="320" spans="1:5">
      <c r="A320" t="s">
        <v>644</v>
      </c>
      <c r="B320">
        <v>1257818</v>
      </c>
      <c r="C320" t="s">
        <v>645</v>
      </c>
      <c r="D320" t="b">
        <f>NOT(ISNA(MATCH(B320,Submissions!A:A,0)))</f>
        <v>1</v>
      </c>
      <c r="E320" t="str">
        <f>IF(D320=TRUE, HYPERLINK(INDEX(Submissions!B:B,MATCH(B320,Submissions!A:A,0)),"Submission Link"), "Missing")</f>
        <v>Submission Link</v>
      </c>
    </row>
    <row r="321" spans="1:5">
      <c r="A321" t="s">
        <v>646</v>
      </c>
      <c r="B321">
        <v>888282</v>
      </c>
      <c r="C321" t="s">
        <v>647</v>
      </c>
      <c r="D321" t="b">
        <f>NOT(ISNA(MATCH(B321,Submissions!A:A,0)))</f>
        <v>1</v>
      </c>
      <c r="E321" t="str">
        <f>IF(D321=TRUE, HYPERLINK(INDEX(Submissions!B:B,MATCH(B321,Submissions!A:A,0)),"Submission Link"), "Missing")</f>
        <v>Submission Link</v>
      </c>
    </row>
    <row r="322" spans="1:5">
      <c r="A322" t="s">
        <v>648</v>
      </c>
      <c r="B322">
        <v>1472420</v>
      </c>
      <c r="C322" t="s">
        <v>649</v>
      </c>
      <c r="D322" t="b">
        <f>NOT(ISNA(MATCH(B322,Submissions!A:A,0)))</f>
        <v>1</v>
      </c>
      <c r="E322" t="str">
        <f>IF(D322=TRUE, HYPERLINK(INDEX(Submissions!B:B,MATCH(B322,Submissions!A:A,0)),"Submission Link"), "Missing")</f>
        <v>Submission Link</v>
      </c>
    </row>
    <row r="323" spans="1:5">
      <c r="A323" t="s">
        <v>650</v>
      </c>
      <c r="B323">
        <v>1457922</v>
      </c>
      <c r="C323" t="s">
        <v>651</v>
      </c>
      <c r="D323" t="b">
        <f>NOT(ISNA(MATCH(B323,Submissions!A:A,0)))</f>
        <v>1</v>
      </c>
      <c r="E323" t="str">
        <f>IF(D323=TRUE, HYPERLINK(INDEX(Submissions!B:B,MATCH(B323,Submissions!A:A,0)),"Submission Link"), "Missing")</f>
        <v>Submission Link</v>
      </c>
    </row>
    <row r="324" spans="1:5">
      <c r="A324" t="s">
        <v>652</v>
      </c>
      <c r="B324">
        <v>197820</v>
      </c>
      <c r="C324" t="s">
        <v>653</v>
      </c>
      <c r="D324" t="b">
        <f>NOT(ISNA(MATCH(B324,Submissions!A:A,0)))</f>
        <v>1</v>
      </c>
      <c r="E324" t="str">
        <f>IF(D324=TRUE, HYPERLINK(INDEX(Submissions!B:B,MATCH(B324,Submissions!A:A,0)),"Submission Link"), "Missing")</f>
        <v>Submission Link</v>
      </c>
    </row>
    <row r="325" spans="1:5">
      <c r="A325" t="s">
        <v>654</v>
      </c>
      <c r="B325">
        <v>1454022</v>
      </c>
      <c r="C325" t="s">
        <v>655</v>
      </c>
      <c r="D325" t="b">
        <f>NOT(ISNA(MATCH(B325,Submissions!A:A,0)))</f>
        <v>1</v>
      </c>
      <c r="E325" t="str">
        <f>IF(D325=TRUE, HYPERLINK(INDEX(Submissions!B:B,MATCH(B325,Submissions!A:A,0)),"Submission Link"), "Missing")</f>
        <v>Submission Link</v>
      </c>
    </row>
    <row r="326" spans="1:5">
      <c r="A326" t="s">
        <v>656</v>
      </c>
      <c r="B326">
        <v>205422</v>
      </c>
      <c r="C326" t="s">
        <v>657</v>
      </c>
      <c r="D326" t="b">
        <f>NOT(ISNA(MATCH(B326,Submissions!A:A,0)))</f>
        <v>1</v>
      </c>
      <c r="E326" t="str">
        <f>IF(D326=TRUE, HYPERLINK(INDEX(Submissions!B:B,MATCH(B326,Submissions!A:A,0)),"Submission Link"), "Missing")</f>
        <v>Submission Link</v>
      </c>
    </row>
    <row r="327" spans="1:5">
      <c r="A327" t="s">
        <v>658</v>
      </c>
      <c r="B327">
        <v>1549380</v>
      </c>
      <c r="C327" t="s">
        <v>659</v>
      </c>
      <c r="D327" t="b">
        <f>NOT(ISNA(MATCH(B327,Submissions!A:A,0)))</f>
        <v>0</v>
      </c>
      <c r="E327" t="str">
        <f>IF(D327=TRUE, HYPERLINK(INDEX(Submissions!B:B,MATCH(B327,Submissions!A:A,0)),"Submission Link"), "Missing")</f>
        <v>Missing</v>
      </c>
    </row>
    <row r="328" spans="1:5">
      <c r="A328" t="s">
        <v>660</v>
      </c>
      <c r="B328">
        <v>1049682</v>
      </c>
      <c r="C328" t="s">
        <v>661</v>
      </c>
      <c r="D328" t="b">
        <f>NOT(ISNA(MATCH(B328,Submissions!A:A,0)))</f>
        <v>1</v>
      </c>
      <c r="E328" t="str">
        <f>IF(D328=TRUE, HYPERLINK(INDEX(Submissions!B:B,MATCH(B328,Submissions!A:A,0)),"Submission Link"), "Missing")</f>
        <v>Submission Link</v>
      </c>
    </row>
    <row r="329" spans="1:5">
      <c r="A329" t="s">
        <v>662</v>
      </c>
      <c r="B329">
        <v>108147</v>
      </c>
      <c r="C329" t="s">
        <v>663</v>
      </c>
      <c r="D329" t="b">
        <f>NOT(ISNA(MATCH(B329,Submissions!A:A,0)))</f>
        <v>1</v>
      </c>
      <c r="E329" t="str">
        <f>IF(D329=TRUE, HYPERLINK(INDEX(Submissions!B:B,MATCH(B329,Submissions!A:A,0)),"Submission Link"), "Missing")</f>
        <v>Submission Link</v>
      </c>
    </row>
    <row r="330" spans="1:5">
      <c r="A330" t="s">
        <v>664</v>
      </c>
      <c r="B330">
        <v>891150</v>
      </c>
      <c r="C330" t="s">
        <v>665</v>
      </c>
      <c r="D330" t="b">
        <f>NOT(ISNA(MATCH(B330,Submissions!A:A,0)))</f>
        <v>0</v>
      </c>
      <c r="E330" t="str">
        <f>IF(D330=TRUE, HYPERLINK(INDEX(Submissions!B:B,MATCH(B330,Submissions!A:A,0)),"Submission Link"), "Missing")</f>
        <v>Missing</v>
      </c>
    </row>
    <row r="331" spans="1:5">
      <c r="A331" t="s">
        <v>666</v>
      </c>
      <c r="B331">
        <v>1493228</v>
      </c>
      <c r="C331" t="s">
        <v>667</v>
      </c>
      <c r="D331" t="b">
        <f>NOT(ISNA(MATCH(B331,Submissions!A:A,0)))</f>
        <v>1</v>
      </c>
      <c r="E331" t="str">
        <f>IF(D331=TRUE, HYPERLINK(INDEX(Submissions!B:B,MATCH(B331,Submissions!A:A,0)),"Submission Link"), "Missing")</f>
        <v>Submission Link</v>
      </c>
    </row>
    <row r="332" spans="1:5">
      <c r="A332" t="s">
        <v>668</v>
      </c>
      <c r="B332">
        <v>1300274</v>
      </c>
      <c r="C332" t="s">
        <v>669</v>
      </c>
      <c r="D332" t="b">
        <f>NOT(ISNA(MATCH(B332,Submissions!A:A,0)))</f>
        <v>1</v>
      </c>
      <c r="E332" t="str">
        <f>IF(D332=TRUE, HYPERLINK(INDEX(Submissions!B:B,MATCH(B332,Submissions!A:A,0)),"Submission Link"), "Missing")</f>
        <v>Submission Link</v>
      </c>
    </row>
    <row r="333" spans="1:5">
      <c r="A333" t="s">
        <v>670</v>
      </c>
      <c r="B333">
        <v>1610062</v>
      </c>
      <c r="C333" t="s">
        <v>671</v>
      </c>
      <c r="D333" t="b">
        <f>NOT(ISNA(MATCH(B333,Submissions!A:A,0)))</f>
        <v>1</v>
      </c>
      <c r="E333" t="str">
        <f>IF(D333=TRUE, HYPERLINK(INDEX(Submissions!B:B,MATCH(B333,Submissions!A:A,0)),"Submission Link"), "Missing")</f>
        <v>Submission Link</v>
      </c>
    </row>
    <row r="334" spans="1:5">
      <c r="A334" t="s">
        <v>672</v>
      </c>
      <c r="B334">
        <v>1525794</v>
      </c>
      <c r="C334" t="s">
        <v>673</v>
      </c>
      <c r="D334" t="b">
        <f>NOT(ISNA(MATCH(B334,Submissions!A:A,0)))</f>
        <v>0</v>
      </c>
      <c r="E334" t="str">
        <f>IF(D334=TRUE, HYPERLINK(INDEX(Submissions!B:B,MATCH(B334,Submissions!A:A,0)),"Submission Link"), "Missing")</f>
        <v>Missing</v>
      </c>
    </row>
    <row r="335" spans="1:5">
      <c r="A335" t="s">
        <v>674</v>
      </c>
      <c r="B335">
        <v>1471046</v>
      </c>
      <c r="C335" t="s">
        <v>675</v>
      </c>
      <c r="D335" t="b">
        <f>NOT(ISNA(MATCH(B335,Submissions!A:A,0)))</f>
        <v>1</v>
      </c>
      <c r="E335" t="str">
        <f>IF(D335=TRUE, HYPERLINK(INDEX(Submissions!B:B,MATCH(B335,Submissions!A:A,0)),"Submission Link"), "Missing")</f>
        <v>Submission Link</v>
      </c>
    </row>
    <row r="336" spans="1:5">
      <c r="A336" t="s">
        <v>676</v>
      </c>
      <c r="B336">
        <v>1733736</v>
      </c>
      <c r="C336" t="s">
        <v>677</v>
      </c>
      <c r="D336" t="b">
        <f>NOT(ISNA(MATCH(B336,Submissions!A:A,0)))</f>
        <v>1</v>
      </c>
      <c r="E336" t="str">
        <f>IF(D336=TRUE, HYPERLINK(INDEX(Submissions!B:B,MATCH(B336,Submissions!A:A,0)),"Submission Link"), "Missing")</f>
        <v>Submission Link</v>
      </c>
    </row>
    <row r="337" spans="1:5">
      <c r="A337" t="s">
        <v>678</v>
      </c>
      <c r="B337">
        <v>1309058</v>
      </c>
      <c r="C337" t="s">
        <v>679</v>
      </c>
      <c r="D337" t="b">
        <f>NOT(ISNA(MATCH(B337,Submissions!A:A,0)))</f>
        <v>1</v>
      </c>
      <c r="E337" t="str">
        <f>IF(D337=TRUE, HYPERLINK(INDEX(Submissions!B:B,MATCH(B337,Submissions!A:A,0)),"Submission Link"), "Missing")</f>
        <v>Submission Link</v>
      </c>
    </row>
    <row r="338" spans="1:5">
      <c r="A338" t="s">
        <v>680</v>
      </c>
      <c r="B338">
        <v>1459354</v>
      </c>
      <c r="C338" t="s">
        <v>681</v>
      </c>
      <c r="D338" t="b">
        <f>NOT(ISNA(MATCH(B338,Submissions!A:A,0)))</f>
        <v>1</v>
      </c>
      <c r="E338" t="str">
        <f>IF(D338=TRUE, HYPERLINK(INDEX(Submissions!B:B,MATCH(B338,Submissions!A:A,0)),"Submission Link"), "Missing")</f>
        <v>Submission Link</v>
      </c>
    </row>
    <row r="339" spans="1:5">
      <c r="A339" t="s">
        <v>682</v>
      </c>
      <c r="B339">
        <v>1757104</v>
      </c>
      <c r="C339" t="s">
        <v>683</v>
      </c>
      <c r="D339" t="b">
        <f>NOT(ISNA(MATCH(B339,Submissions!A:A,0)))</f>
        <v>0</v>
      </c>
      <c r="E339" t="str">
        <f>IF(D339=TRUE, HYPERLINK(INDEX(Submissions!B:B,MATCH(B339,Submissions!A:A,0)),"Submission Link"), "Missing")</f>
        <v>Missing</v>
      </c>
    </row>
    <row r="340" spans="1:5">
      <c r="A340" t="s">
        <v>684</v>
      </c>
      <c r="B340">
        <v>696506</v>
      </c>
      <c r="C340" t="s">
        <v>685</v>
      </c>
      <c r="D340" t="b">
        <f>NOT(ISNA(MATCH(B340,Submissions!A:A,0)))</f>
        <v>1</v>
      </c>
      <c r="E340" t="str">
        <f>IF(D340=TRUE, HYPERLINK(INDEX(Submissions!B:B,MATCH(B340,Submissions!A:A,0)),"Submission Link"), "Missing")</f>
        <v>Submission Link</v>
      </c>
    </row>
    <row r="341" spans="1:5">
      <c r="A341" t="s">
        <v>686</v>
      </c>
      <c r="B341">
        <v>1048930</v>
      </c>
      <c r="C341" t="s">
        <v>687</v>
      </c>
      <c r="D341" t="b">
        <f>NOT(ISNA(MATCH(B341,Submissions!A:A,0)))</f>
        <v>0</v>
      </c>
      <c r="E341" t="str">
        <f>IF(D341=TRUE, HYPERLINK(INDEX(Submissions!B:B,MATCH(B341,Submissions!A:A,0)),"Submission Link"), "Missing")</f>
        <v>Missing</v>
      </c>
    </row>
    <row r="342" spans="1:5">
      <c r="A342" t="s">
        <v>688</v>
      </c>
      <c r="B342">
        <v>1670168</v>
      </c>
      <c r="C342" t="s">
        <v>689</v>
      </c>
      <c r="D342" t="b">
        <f>NOT(ISNA(MATCH(B342,Submissions!A:A,0)))</f>
        <v>1</v>
      </c>
      <c r="E342" t="str">
        <f>IF(D342=TRUE, HYPERLINK(INDEX(Submissions!B:B,MATCH(B342,Submissions!A:A,0)),"Submission Link"), "Missing")</f>
        <v>Submission Link</v>
      </c>
    </row>
    <row r="343" spans="1:5">
      <c r="A343" t="s">
        <v>690</v>
      </c>
      <c r="B343">
        <v>1528664</v>
      </c>
      <c r="C343" t="s">
        <v>691</v>
      </c>
      <c r="D343" t="b">
        <f>NOT(ISNA(MATCH(B343,Submissions!A:A,0)))</f>
        <v>0</v>
      </c>
      <c r="E343" t="str">
        <f>IF(D343=TRUE, HYPERLINK(INDEX(Submissions!B:B,MATCH(B343,Submissions!A:A,0)),"Submission Link"), "Missing")</f>
        <v>Missing</v>
      </c>
    </row>
    <row r="344" spans="1:5">
      <c r="A344" t="s">
        <v>692</v>
      </c>
      <c r="B344">
        <v>1442960</v>
      </c>
      <c r="C344" t="s">
        <v>693</v>
      </c>
      <c r="D344" t="b">
        <f>NOT(ISNA(MATCH(B344,Submissions!A:A,0)))</f>
        <v>0</v>
      </c>
      <c r="E344" t="str">
        <f>IF(D344=TRUE, HYPERLINK(INDEX(Submissions!B:B,MATCH(B344,Submissions!A:A,0)),"Submission Link"), "Missing")</f>
        <v>Missing</v>
      </c>
    </row>
    <row r="345" spans="1:5">
      <c r="A345" t="s">
        <v>694</v>
      </c>
      <c r="B345">
        <v>1491834</v>
      </c>
      <c r="C345" t="s">
        <v>695</v>
      </c>
      <c r="D345" t="b">
        <f>NOT(ISNA(MATCH(B345,Submissions!A:A,0)))</f>
        <v>0</v>
      </c>
      <c r="E345" t="str">
        <f>IF(D345=TRUE, HYPERLINK(INDEX(Submissions!B:B,MATCH(B345,Submissions!A:A,0)),"Submission Link"), "Missing")</f>
        <v>Missing</v>
      </c>
    </row>
    <row r="346" spans="1:5">
      <c r="A346" t="s">
        <v>696</v>
      </c>
      <c r="B346">
        <v>1401202</v>
      </c>
      <c r="C346" t="s">
        <v>697</v>
      </c>
      <c r="D346" t="b">
        <f>NOT(ISNA(MATCH(B346,Submissions!A:A,0)))</f>
        <v>0</v>
      </c>
      <c r="E346" t="str">
        <f>IF(D346=TRUE, HYPERLINK(INDEX(Submissions!B:B,MATCH(B346,Submissions!A:A,0)),"Submission Link"), "Missing")</f>
        <v>Missing</v>
      </c>
    </row>
    <row r="347" spans="1:5">
      <c r="A347" t="s">
        <v>698</v>
      </c>
      <c r="B347">
        <v>1237836</v>
      </c>
      <c r="C347" t="s">
        <v>699</v>
      </c>
      <c r="D347" t="b">
        <f>NOT(ISNA(MATCH(B347,Submissions!A:A,0)))</f>
        <v>0</v>
      </c>
      <c r="E347" t="str">
        <f>IF(D347=TRUE, HYPERLINK(INDEX(Submissions!B:B,MATCH(B347,Submissions!A:A,0)),"Submission Link"), "Missing")</f>
        <v>Missing</v>
      </c>
    </row>
    <row r="348" spans="1:5">
      <c r="A348" t="s">
        <v>700</v>
      </c>
      <c r="B348">
        <v>1388150</v>
      </c>
      <c r="C348" t="s">
        <v>701</v>
      </c>
      <c r="D348" t="b">
        <f>NOT(ISNA(MATCH(B348,Submissions!A:A,0)))</f>
        <v>1</v>
      </c>
      <c r="E348" t="str">
        <f>IF(D348=TRUE, HYPERLINK(INDEX(Submissions!B:B,MATCH(B348,Submissions!A:A,0)),"Submission Link"), "Missing")</f>
        <v>Submission Link</v>
      </c>
    </row>
    <row r="349" spans="1:5">
      <c r="A349" t="s">
        <v>702</v>
      </c>
      <c r="B349">
        <v>1267358</v>
      </c>
      <c r="C349" t="s">
        <v>703</v>
      </c>
      <c r="D349" t="b">
        <f>NOT(ISNA(MATCH(B349,Submissions!A:A,0)))</f>
        <v>1</v>
      </c>
      <c r="E349" t="str">
        <f>IF(D349=TRUE, HYPERLINK(INDEX(Submissions!B:B,MATCH(B349,Submissions!A:A,0)),"Submission Link"), "Missing")</f>
        <v>Submission Link</v>
      </c>
    </row>
    <row r="350" spans="1:5">
      <c r="A350" t="s">
        <v>704</v>
      </c>
      <c r="B350">
        <v>1621524</v>
      </c>
      <c r="C350" t="s">
        <v>705</v>
      </c>
      <c r="D350" t="b">
        <f>NOT(ISNA(MATCH(B350,Submissions!A:A,0)))</f>
        <v>1</v>
      </c>
      <c r="E350" t="str">
        <f>IF(D350=TRUE, HYPERLINK(INDEX(Submissions!B:B,MATCH(B350,Submissions!A:A,0)),"Submission Link"), "Missing")</f>
        <v>Submission Link</v>
      </c>
    </row>
    <row r="351" spans="1:5">
      <c r="A351" t="s">
        <v>706</v>
      </c>
      <c r="B351">
        <v>907846</v>
      </c>
      <c r="C351" t="s">
        <v>707</v>
      </c>
      <c r="D351" t="b">
        <f>NOT(ISNA(MATCH(B351,Submissions!A:A,0)))</f>
        <v>0</v>
      </c>
      <c r="E351" t="str">
        <f>IF(D351=TRUE, HYPERLINK(INDEX(Submissions!B:B,MATCH(B351,Submissions!A:A,0)),"Submission Link"), "Missing")</f>
        <v>Missing</v>
      </c>
    </row>
    <row r="352" spans="1:5">
      <c r="A352" t="s">
        <v>708</v>
      </c>
      <c r="B352">
        <v>1742934</v>
      </c>
      <c r="C352" t="s">
        <v>709</v>
      </c>
      <c r="D352" t="b">
        <f>NOT(ISNA(MATCH(B352,Submissions!A:A,0)))</f>
        <v>1</v>
      </c>
      <c r="E352" t="str">
        <f>IF(D352=TRUE, HYPERLINK(INDEX(Submissions!B:B,MATCH(B352,Submissions!A:A,0)),"Submission Link"), "Missing")</f>
        <v>Submission Link</v>
      </c>
    </row>
    <row r="353" spans="1:5">
      <c r="A353" t="s">
        <v>710</v>
      </c>
      <c r="B353">
        <v>1239076</v>
      </c>
      <c r="C353" t="s">
        <v>711</v>
      </c>
      <c r="D353" t="b">
        <f>NOT(ISNA(MATCH(B353,Submissions!A:A,0)))</f>
        <v>0</v>
      </c>
      <c r="E353" t="str">
        <f>IF(D353=TRUE, HYPERLINK(INDEX(Submissions!B:B,MATCH(B353,Submissions!A:A,0)),"Submission Link"), "Missing")</f>
        <v>Missing</v>
      </c>
    </row>
    <row r="354" spans="1:5">
      <c r="A354" t="s">
        <v>712</v>
      </c>
      <c r="B354">
        <v>1283708</v>
      </c>
      <c r="C354" t="s">
        <v>713</v>
      </c>
      <c r="D354" t="b">
        <f>NOT(ISNA(MATCH(B354,Submissions!A:A,0)))</f>
        <v>1</v>
      </c>
      <c r="E354" t="str">
        <f>IF(D354=TRUE, HYPERLINK(INDEX(Submissions!B:B,MATCH(B354,Submissions!A:A,0)),"Submission Link"), "Missing")</f>
        <v>Submission Link</v>
      </c>
    </row>
    <row r="355" spans="1:5">
      <c r="A355" t="s">
        <v>714</v>
      </c>
      <c r="B355">
        <v>1487708</v>
      </c>
      <c r="C355" t="s">
        <v>715</v>
      </c>
      <c r="D355" t="b">
        <f>NOT(ISNA(MATCH(B355,Submissions!A:A,0)))</f>
        <v>1</v>
      </c>
      <c r="E355" t="str">
        <f>IF(D355=TRUE, HYPERLINK(INDEX(Submissions!B:B,MATCH(B355,Submissions!A:A,0)),"Submission Link"), "Missing")</f>
        <v>Submission Link</v>
      </c>
    </row>
    <row r="356" spans="1:5">
      <c r="A356" t="s">
        <v>716</v>
      </c>
      <c r="B356">
        <v>1737874</v>
      </c>
      <c r="C356" t="s">
        <v>717</v>
      </c>
      <c r="D356" t="b">
        <f>NOT(ISNA(MATCH(B356,Submissions!A:A,0)))</f>
        <v>1</v>
      </c>
      <c r="E356" t="str">
        <f>IF(D356=TRUE, HYPERLINK(INDEX(Submissions!B:B,MATCH(B356,Submissions!A:A,0)),"Submission Link"), "Missing")</f>
        <v>Submission Link</v>
      </c>
    </row>
    <row r="357" spans="1:5">
      <c r="A357" t="s">
        <v>718</v>
      </c>
      <c r="B357">
        <v>1173864</v>
      </c>
      <c r="C357" t="s">
        <v>719</v>
      </c>
      <c r="D357" t="b">
        <f>NOT(ISNA(MATCH(B357,Submissions!A:A,0)))</f>
        <v>1</v>
      </c>
      <c r="E357" t="str">
        <f>IF(D357=TRUE, HYPERLINK(INDEX(Submissions!B:B,MATCH(B357,Submissions!A:A,0)),"Submission Link"), "Missing")</f>
        <v>Submission Link</v>
      </c>
    </row>
    <row r="358" spans="1:5">
      <c r="A358" t="s">
        <v>720</v>
      </c>
      <c r="B358">
        <v>1366804</v>
      </c>
      <c r="C358" t="s">
        <v>721</v>
      </c>
      <c r="D358" t="b">
        <f>NOT(ISNA(MATCH(B358,Submissions!A:A,0)))</f>
        <v>1</v>
      </c>
      <c r="E358" t="str">
        <f>IF(D358=TRUE, HYPERLINK(INDEX(Submissions!B:B,MATCH(B358,Submissions!A:A,0)),"Submission Link"), "Missing")</f>
        <v>Submission Link</v>
      </c>
    </row>
    <row r="359" spans="1:5">
      <c r="A359" t="s">
        <v>722</v>
      </c>
      <c r="B359">
        <v>33547</v>
      </c>
      <c r="C359" t="s">
        <v>723</v>
      </c>
      <c r="D359" t="b">
        <f>NOT(ISNA(MATCH(B359,Submissions!A:A,0)))</f>
        <v>1</v>
      </c>
      <c r="E359" t="str">
        <f>IF(D359=TRUE, HYPERLINK(INDEX(Submissions!B:B,MATCH(B359,Submissions!A:A,0)),"Submission Link"), "Missing")</f>
        <v>Submission Link</v>
      </c>
    </row>
    <row r="360" spans="1:5">
      <c r="A360" t="s">
        <v>724</v>
      </c>
      <c r="B360">
        <v>1457520</v>
      </c>
      <c r="C360" t="s">
        <v>725</v>
      </c>
      <c r="D360" t="b">
        <f>NOT(ISNA(MATCH(B360,Submissions!A:A,0)))</f>
        <v>1</v>
      </c>
      <c r="E360" t="str">
        <f>IF(D360=TRUE, HYPERLINK(INDEX(Submissions!B:B,MATCH(B360,Submissions!A:A,0)),"Submission Link"), "Missing")</f>
        <v>Submission Link</v>
      </c>
    </row>
    <row r="361" spans="1:5">
      <c r="A361" t="s">
        <v>726</v>
      </c>
      <c r="B361">
        <v>1531970</v>
      </c>
      <c r="C361" t="s">
        <v>727</v>
      </c>
      <c r="D361" t="b">
        <f>NOT(ISNA(MATCH(B361,Submissions!A:A,0)))</f>
        <v>0</v>
      </c>
      <c r="E361" t="str">
        <f>IF(D361=TRUE, HYPERLINK(INDEX(Submissions!B:B,MATCH(B361,Submissions!A:A,0)),"Submission Link"), "Missing")</f>
        <v>Missing</v>
      </c>
    </row>
    <row r="362" spans="1:5">
      <c r="A362" t="s">
        <v>728</v>
      </c>
      <c r="B362">
        <v>1481904</v>
      </c>
      <c r="C362" t="s">
        <v>729</v>
      </c>
      <c r="D362" t="b">
        <f>NOT(ISNA(MATCH(B362,Submissions!A:A,0)))</f>
        <v>0</v>
      </c>
      <c r="E362" t="str">
        <f>IF(D362=TRUE, HYPERLINK(INDEX(Submissions!B:B,MATCH(B362,Submissions!A:A,0)),"Submission Link"), "Missing")</f>
        <v>Missing</v>
      </c>
    </row>
    <row r="363" spans="1:5">
      <c r="A363" t="s">
        <v>730</v>
      </c>
      <c r="B363">
        <v>1052906</v>
      </c>
      <c r="C363" t="s">
        <v>731</v>
      </c>
      <c r="D363" t="b">
        <f>NOT(ISNA(MATCH(B363,Submissions!A:A,0)))</f>
        <v>1</v>
      </c>
      <c r="E363" t="str">
        <f>IF(D363=TRUE, HYPERLINK(INDEX(Submissions!B:B,MATCH(B363,Submissions!A:A,0)),"Submission Link"), "Missing")</f>
        <v>Submission Link</v>
      </c>
    </row>
    <row r="364" spans="1:5">
      <c r="A364" t="s">
        <v>732</v>
      </c>
      <c r="B364">
        <v>352106</v>
      </c>
      <c r="C364" t="s">
        <v>733</v>
      </c>
      <c r="D364" t="b">
        <f>NOT(ISNA(MATCH(B364,Submissions!A:A,0)))</f>
        <v>0</v>
      </c>
      <c r="E364" t="str">
        <f>IF(D364=TRUE, HYPERLINK(INDEX(Submissions!B:B,MATCH(B364,Submissions!A:A,0)),"Submission Link"), "Missing")</f>
        <v>Missing</v>
      </c>
    </row>
    <row r="365" spans="1:5">
      <c r="A365" t="s">
        <v>734</v>
      </c>
      <c r="B365">
        <v>1113872</v>
      </c>
      <c r="C365" t="s">
        <v>735</v>
      </c>
      <c r="D365" t="b">
        <f>NOT(ISNA(MATCH(B365,Submissions!A:A,0)))</f>
        <v>1</v>
      </c>
      <c r="E365" t="str">
        <f>IF(D365=TRUE, HYPERLINK(INDEX(Submissions!B:B,MATCH(B365,Submissions!A:A,0)),"Submission Link"), "Missing")</f>
        <v>Submission Link</v>
      </c>
    </row>
    <row r="366" spans="1:5">
      <c r="A366" t="s">
        <v>736</v>
      </c>
      <c r="B366">
        <v>535154</v>
      </c>
      <c r="C366" t="s">
        <v>737</v>
      </c>
      <c r="D366" t="b">
        <f>NOT(ISNA(MATCH(B366,Submissions!A:A,0)))</f>
        <v>0</v>
      </c>
      <c r="E366" t="str">
        <f>IF(D366=TRUE, HYPERLINK(INDEX(Submissions!B:B,MATCH(B366,Submissions!A:A,0)),"Submission Link"), "Missing")</f>
        <v>Missing</v>
      </c>
    </row>
    <row r="367" spans="1:5">
      <c r="A367" t="s">
        <v>738</v>
      </c>
      <c r="B367">
        <v>927062</v>
      </c>
      <c r="C367" t="s">
        <v>739</v>
      </c>
      <c r="D367" t="b">
        <f>NOT(ISNA(MATCH(B367,Submissions!A:A,0)))</f>
        <v>0</v>
      </c>
      <c r="E367" t="str">
        <f>IF(D367=TRUE, HYPERLINK(INDEX(Submissions!B:B,MATCH(B367,Submissions!A:A,0)),"Submission Link"), "Missing")</f>
        <v>Missing</v>
      </c>
    </row>
    <row r="368" spans="1:5">
      <c r="A368" t="s">
        <v>740</v>
      </c>
      <c r="B368">
        <v>1528888</v>
      </c>
      <c r="C368" t="s">
        <v>741</v>
      </c>
      <c r="D368" t="b">
        <f>NOT(ISNA(MATCH(B368,Submissions!A:A,0)))</f>
        <v>0</v>
      </c>
      <c r="E368" t="str">
        <f>IF(D368=TRUE, HYPERLINK(INDEX(Submissions!B:B,MATCH(B368,Submissions!A:A,0)),"Submission Link"), "Missing")</f>
        <v>Missing</v>
      </c>
    </row>
    <row r="369" spans="1:5">
      <c r="A369" t="s">
        <v>742</v>
      </c>
      <c r="B369">
        <v>1487508</v>
      </c>
      <c r="C369" t="s">
        <v>743</v>
      </c>
      <c r="D369" t="b">
        <f>NOT(ISNA(MATCH(B369,Submissions!A:A,0)))</f>
        <v>0</v>
      </c>
      <c r="E369" t="str">
        <f>IF(D369=TRUE, HYPERLINK(INDEX(Submissions!B:B,MATCH(B369,Submissions!A:A,0)),"Submission Link"), "Missing")</f>
        <v>Missing</v>
      </c>
    </row>
    <row r="370" spans="1:5">
      <c r="A370" t="s">
        <v>744</v>
      </c>
      <c r="B370">
        <v>1298312</v>
      </c>
      <c r="C370" t="s">
        <v>745</v>
      </c>
      <c r="D370" t="b">
        <f>NOT(ISNA(MATCH(B370,Submissions!A:A,0)))</f>
        <v>1</v>
      </c>
      <c r="E370" t="str">
        <f>IF(D370=TRUE, HYPERLINK(INDEX(Submissions!B:B,MATCH(B370,Submissions!A:A,0)),"Submission Link"), "Missing")</f>
        <v>Submission Link</v>
      </c>
    </row>
    <row r="371" spans="1:5">
      <c r="A371" t="s">
        <v>746</v>
      </c>
      <c r="B371">
        <v>1315642</v>
      </c>
      <c r="C371" t="s">
        <v>747</v>
      </c>
      <c r="D371" t="b">
        <f>NOT(ISNA(MATCH(B371,Submissions!A:A,0)))</f>
        <v>1</v>
      </c>
      <c r="E371" t="str">
        <f>IF(D371=TRUE, HYPERLINK(INDEX(Submissions!B:B,MATCH(B371,Submissions!A:A,0)),"Submission Link"), "Missing")</f>
        <v>Submission Link</v>
      </c>
    </row>
    <row r="372" spans="1:5">
      <c r="A372" t="s">
        <v>748</v>
      </c>
      <c r="B372">
        <v>994756</v>
      </c>
      <c r="C372" t="s">
        <v>749</v>
      </c>
      <c r="D372" t="b">
        <f>NOT(ISNA(MATCH(B372,Submissions!A:A,0)))</f>
        <v>1</v>
      </c>
      <c r="E372" t="str">
        <f>IF(D372=TRUE, HYPERLINK(INDEX(Submissions!B:B,MATCH(B372,Submissions!A:A,0)),"Submission Link"), "Missing")</f>
        <v>Submission Link</v>
      </c>
    </row>
    <row r="373" spans="1:5">
      <c r="A373" t="s">
        <v>750</v>
      </c>
      <c r="B373">
        <v>1049220</v>
      </c>
      <c r="C373" t="s">
        <v>751</v>
      </c>
      <c r="D373" t="b">
        <f>NOT(ISNA(MATCH(B373,Submissions!A:A,0)))</f>
        <v>0</v>
      </c>
      <c r="E373" t="str">
        <f>IF(D373=TRUE, HYPERLINK(INDEX(Submissions!B:B,MATCH(B373,Submissions!A:A,0)),"Submission Link"), "Missing")</f>
        <v>Missing</v>
      </c>
    </row>
    <row r="374" spans="1:5">
      <c r="A374" t="s">
        <v>752</v>
      </c>
      <c r="B374">
        <v>1298612</v>
      </c>
      <c r="C374" t="s">
        <v>753</v>
      </c>
      <c r="D374" t="b">
        <f>NOT(ISNA(MATCH(B374,Submissions!A:A,0)))</f>
        <v>1</v>
      </c>
      <c r="E374" t="str">
        <f>IF(D374=TRUE, HYPERLINK(INDEX(Submissions!B:B,MATCH(B374,Submissions!A:A,0)),"Submission Link"), "Missing")</f>
        <v>Submission Link</v>
      </c>
    </row>
    <row r="375" spans="1:5">
      <c r="A375" t="s">
        <v>754</v>
      </c>
      <c r="B375">
        <v>1237584</v>
      </c>
      <c r="C375" t="s">
        <v>755</v>
      </c>
      <c r="D375" t="b">
        <f>NOT(ISNA(MATCH(B375,Submissions!A:A,0)))</f>
        <v>1</v>
      </c>
      <c r="E375" t="str">
        <f>IF(D375=TRUE, HYPERLINK(INDEX(Submissions!B:B,MATCH(B375,Submissions!A:A,0)),"Submission Link"), "Missing")</f>
        <v>Submission Link</v>
      </c>
    </row>
    <row r="376" spans="1:5">
      <c r="A376" t="s">
        <v>756</v>
      </c>
      <c r="B376">
        <v>1482882</v>
      </c>
      <c r="C376" t="s">
        <v>757</v>
      </c>
      <c r="D376" t="b">
        <f>NOT(ISNA(MATCH(B376,Submissions!A:A,0)))</f>
        <v>1</v>
      </c>
      <c r="E376" t="str">
        <f>IF(D376=TRUE, HYPERLINK(INDEX(Submissions!B:B,MATCH(B376,Submissions!A:A,0)),"Submission Link"), "Missing")</f>
        <v>Submission Link</v>
      </c>
    </row>
    <row r="377" spans="1:5">
      <c r="A377" t="s">
        <v>758</v>
      </c>
      <c r="B377">
        <v>1486990</v>
      </c>
      <c r="C377" t="s">
        <v>759</v>
      </c>
      <c r="D377" t="b">
        <f>NOT(ISNA(MATCH(B377,Submissions!A:A,0)))</f>
        <v>0</v>
      </c>
      <c r="E377" t="str">
        <f>IF(D377=TRUE, HYPERLINK(INDEX(Submissions!B:B,MATCH(B377,Submissions!A:A,0)),"Submission Link"), "Missing")</f>
        <v>Missing</v>
      </c>
    </row>
    <row r="378" spans="1:5">
      <c r="A378" t="s">
        <v>760</v>
      </c>
      <c r="B378">
        <v>1048100</v>
      </c>
      <c r="C378" t="s">
        <v>761</v>
      </c>
      <c r="D378" t="b">
        <f>NOT(ISNA(MATCH(B378,Submissions!A:A,0)))</f>
        <v>1</v>
      </c>
      <c r="E378" t="str">
        <f>IF(D378=TRUE, HYPERLINK(INDEX(Submissions!B:B,MATCH(B378,Submissions!A:A,0)),"Submission Link"), "Missing")</f>
        <v>Submission Link</v>
      </c>
    </row>
    <row r="379" spans="1:5">
      <c r="A379" t="s">
        <v>762</v>
      </c>
      <c r="B379">
        <v>1305562</v>
      </c>
      <c r="C379" t="s">
        <v>763</v>
      </c>
      <c r="D379" t="b">
        <f>NOT(ISNA(MATCH(B379,Submissions!A:A,0)))</f>
        <v>0</v>
      </c>
      <c r="E379" t="str">
        <f>IF(D379=TRUE, HYPERLINK(INDEX(Submissions!B:B,MATCH(B379,Submissions!A:A,0)),"Submission Link"), "Missing")</f>
        <v>Missing</v>
      </c>
    </row>
    <row r="380" spans="1:5">
      <c r="A380" t="s">
        <v>764</v>
      </c>
      <c r="B380">
        <v>1460896</v>
      </c>
      <c r="C380" t="s">
        <v>765</v>
      </c>
      <c r="D380" t="b">
        <f>NOT(ISNA(MATCH(B380,Submissions!A:A,0)))</f>
        <v>1</v>
      </c>
      <c r="E380" t="str">
        <f>IF(D380=TRUE, HYPERLINK(INDEX(Submissions!B:B,MATCH(B380,Submissions!A:A,0)),"Submission Link"), "Missing")</f>
        <v>Submission Link</v>
      </c>
    </row>
    <row r="381" spans="1:5">
      <c r="A381" t="s">
        <v>766</v>
      </c>
      <c r="B381">
        <v>1621740</v>
      </c>
      <c r="C381" t="s">
        <v>767</v>
      </c>
      <c r="D381" t="b">
        <f>NOT(ISNA(MATCH(B381,Submissions!A:A,0)))</f>
        <v>1</v>
      </c>
      <c r="E381" t="str">
        <f>IF(D381=TRUE, HYPERLINK(INDEX(Submissions!B:B,MATCH(B381,Submissions!A:A,0)),"Submission Link"), "Missing")</f>
        <v>Submission Link</v>
      </c>
    </row>
    <row r="382" spans="1:5">
      <c r="A382" t="s">
        <v>768</v>
      </c>
      <c r="B382">
        <v>1742834</v>
      </c>
      <c r="C382" t="s">
        <v>769</v>
      </c>
      <c r="D382" t="b">
        <f>NOT(ISNA(MATCH(B382,Submissions!A:A,0)))</f>
        <v>1</v>
      </c>
      <c r="E382" t="str">
        <f>IF(D382=TRUE, HYPERLINK(INDEX(Submissions!B:B,MATCH(B382,Submissions!A:A,0)),"Submission Link"), "Missing")</f>
        <v>Submission Link</v>
      </c>
    </row>
    <row r="383" spans="1:5">
      <c r="A383" t="s">
        <v>770</v>
      </c>
      <c r="B383">
        <v>1259338</v>
      </c>
      <c r="C383" t="s">
        <v>771</v>
      </c>
      <c r="D383" t="b">
        <f>NOT(ISNA(MATCH(B383,Submissions!A:A,0)))</f>
        <v>1</v>
      </c>
      <c r="E383" t="str">
        <f>IF(D383=TRUE, HYPERLINK(INDEX(Submissions!B:B,MATCH(B383,Submissions!A:A,0)),"Submission Link"), "Missing")</f>
        <v>Submission Link</v>
      </c>
    </row>
    <row r="384" spans="1:5">
      <c r="A384" t="s">
        <v>772</v>
      </c>
      <c r="B384">
        <v>532966</v>
      </c>
      <c r="C384" t="s">
        <v>773</v>
      </c>
      <c r="D384" t="b">
        <f>NOT(ISNA(MATCH(B384,Submissions!A:A,0)))</f>
        <v>1</v>
      </c>
      <c r="E384" t="str">
        <f>IF(D384=TRUE, HYPERLINK(INDEX(Submissions!B:B,MATCH(B384,Submissions!A:A,0)),"Submission Link"), "Missing")</f>
        <v>Submission Link</v>
      </c>
    </row>
    <row r="385" spans="1:5">
      <c r="A385" t="s">
        <v>774</v>
      </c>
      <c r="B385">
        <v>1501122</v>
      </c>
      <c r="C385" t="s">
        <v>775</v>
      </c>
      <c r="D385" t="b">
        <f>NOT(ISNA(MATCH(B385,Submissions!A:A,0)))</f>
        <v>1</v>
      </c>
      <c r="E385" t="str">
        <f>IF(D385=TRUE, HYPERLINK(INDEX(Submissions!B:B,MATCH(B385,Submissions!A:A,0)),"Submission Link"), "Missing")</f>
        <v>Submission Link</v>
      </c>
    </row>
    <row r="386" spans="1:5">
      <c r="A386" t="s">
        <v>776</v>
      </c>
      <c r="B386">
        <v>1520980</v>
      </c>
      <c r="C386" t="s">
        <v>777</v>
      </c>
      <c r="D386" t="b">
        <f>NOT(ISNA(MATCH(B386,Submissions!A:A,0)))</f>
        <v>1</v>
      </c>
      <c r="E386" t="str">
        <f>IF(D386=TRUE, HYPERLINK(INDEX(Submissions!B:B,MATCH(B386,Submissions!A:A,0)),"Submission Link"), "Missing")</f>
        <v>Submission Link</v>
      </c>
    </row>
    <row r="387" spans="1:5">
      <c r="A387" t="s">
        <v>778</v>
      </c>
      <c r="B387">
        <v>1046792</v>
      </c>
      <c r="C387" t="s">
        <v>779</v>
      </c>
      <c r="D387" t="b">
        <f>NOT(ISNA(MATCH(B387,Submissions!A:A,0)))</f>
        <v>0</v>
      </c>
      <c r="E387" t="str">
        <f>IF(D387=TRUE, HYPERLINK(INDEX(Submissions!B:B,MATCH(B387,Submissions!A:A,0)),"Submission Link"), "Missing")</f>
        <v>Missing</v>
      </c>
    </row>
    <row r="388" spans="1:5">
      <c r="A388" t="s">
        <v>780</v>
      </c>
      <c r="B388">
        <v>1520390</v>
      </c>
      <c r="C388" t="s">
        <v>781</v>
      </c>
      <c r="D388" t="b">
        <f>NOT(ISNA(MATCH(B388,Submissions!A:A,0)))</f>
        <v>1</v>
      </c>
      <c r="E388" t="str">
        <f>IF(D388=TRUE, HYPERLINK(INDEX(Submissions!B:B,MATCH(B388,Submissions!A:A,0)),"Submission Link"), "Missing")</f>
        <v>Submission Link</v>
      </c>
    </row>
    <row r="389" spans="1:5">
      <c r="A389" t="s">
        <v>782</v>
      </c>
      <c r="B389">
        <v>1472794</v>
      </c>
      <c r="C389" t="s">
        <v>783</v>
      </c>
      <c r="D389" t="b">
        <f>NOT(ISNA(MATCH(B389,Submissions!A:A,0)))</f>
        <v>1</v>
      </c>
      <c r="E389" t="str">
        <f>IF(D389=TRUE, HYPERLINK(INDEX(Submissions!B:B,MATCH(B389,Submissions!A:A,0)),"Submission Link"), "Missing")</f>
        <v>Submission Link</v>
      </c>
    </row>
    <row r="390" spans="1:5">
      <c r="A390" t="s">
        <v>784</v>
      </c>
      <c r="B390">
        <v>1445628</v>
      </c>
      <c r="C390" t="s">
        <v>785</v>
      </c>
      <c r="D390" t="b">
        <f>NOT(ISNA(MATCH(B390,Submissions!A:A,0)))</f>
        <v>1</v>
      </c>
      <c r="E390" t="str">
        <f>IF(D390=TRUE, HYPERLINK(INDEX(Submissions!B:B,MATCH(B390,Submissions!A:A,0)),"Submission Link"), "Missing")</f>
        <v>Submission Link</v>
      </c>
    </row>
    <row r="391" spans="1:5">
      <c r="A391" t="s">
        <v>786</v>
      </c>
      <c r="B391">
        <v>1307564</v>
      </c>
      <c r="C391" t="s">
        <v>787</v>
      </c>
      <c r="D391" t="b">
        <f>NOT(ISNA(MATCH(B391,Submissions!A:A,0)))</f>
        <v>0</v>
      </c>
      <c r="E391" t="str">
        <f>IF(D391=TRUE, HYPERLINK(INDEX(Submissions!B:B,MATCH(B391,Submissions!A:A,0)),"Submission Link"), "Missing")</f>
        <v>Missing</v>
      </c>
    </row>
    <row r="392" spans="1:5">
      <c r="A392" t="s">
        <v>788</v>
      </c>
      <c r="B392">
        <v>1524992</v>
      </c>
      <c r="C392" t="s">
        <v>789</v>
      </c>
      <c r="D392" t="b">
        <f>NOT(ISNA(MATCH(B392,Submissions!A:A,0)))</f>
        <v>0</v>
      </c>
      <c r="E392" t="str">
        <f>IF(D392=TRUE, HYPERLINK(INDEX(Submissions!B:B,MATCH(B392,Submissions!A:A,0)),"Submission Link"), "Missing")</f>
        <v>Missing</v>
      </c>
    </row>
    <row r="393" spans="1:5">
      <c r="A393" t="s">
        <v>790</v>
      </c>
      <c r="B393">
        <v>1756784</v>
      </c>
      <c r="C393" t="s">
        <v>791</v>
      </c>
      <c r="D393" t="b">
        <f>NOT(ISNA(MATCH(B393,Submissions!A:A,0)))</f>
        <v>1</v>
      </c>
      <c r="E393" t="str">
        <f>IF(D393=TRUE, HYPERLINK(INDEX(Submissions!B:B,MATCH(B393,Submissions!A:A,0)),"Submission Link"), "Missing")</f>
        <v>Submission Link</v>
      </c>
    </row>
    <row r="394" spans="1:5">
      <c r="A394" t="s">
        <v>792</v>
      </c>
      <c r="B394">
        <v>1420172</v>
      </c>
      <c r="C394" t="s">
        <v>793</v>
      </c>
      <c r="D394" t="b">
        <f>NOT(ISNA(MATCH(B394,Submissions!A:A,0)))</f>
        <v>0</v>
      </c>
      <c r="E394" t="str">
        <f>IF(D394=TRUE, HYPERLINK(INDEX(Submissions!B:B,MATCH(B394,Submissions!A:A,0)),"Submission Link"), "Missing")</f>
        <v>Missing</v>
      </c>
    </row>
    <row r="395" spans="1:5">
      <c r="A395" t="s">
        <v>794</v>
      </c>
      <c r="B395">
        <v>1107162</v>
      </c>
      <c r="C395" t="s">
        <v>795</v>
      </c>
      <c r="D395" t="b">
        <f>NOT(ISNA(MATCH(B395,Submissions!A:A,0)))</f>
        <v>1</v>
      </c>
      <c r="E395" t="str">
        <f>IF(D395=TRUE, HYPERLINK(INDEX(Submissions!B:B,MATCH(B395,Submissions!A:A,0)),"Submission Link"), "Missing")</f>
        <v>Submission Link</v>
      </c>
    </row>
    <row r="396" spans="1:5">
      <c r="A396" t="s">
        <v>796</v>
      </c>
      <c r="B396">
        <v>1519144</v>
      </c>
      <c r="C396" t="s">
        <v>797</v>
      </c>
      <c r="D396" t="b">
        <f>NOT(ISNA(MATCH(B396,Submissions!A:A,0)))</f>
        <v>0</v>
      </c>
      <c r="E396" t="str">
        <f>IF(D396=TRUE, HYPERLINK(INDEX(Submissions!B:B,MATCH(B396,Submissions!A:A,0)),"Submission Link"), "Missing")</f>
        <v>Missing</v>
      </c>
    </row>
    <row r="397" spans="1:5">
      <c r="A397" t="s">
        <v>798</v>
      </c>
      <c r="B397">
        <v>884702</v>
      </c>
      <c r="C397" t="s">
        <v>799</v>
      </c>
      <c r="D397" t="b">
        <f>NOT(ISNA(MATCH(B397,Submissions!A:A,0)))</f>
        <v>0</v>
      </c>
      <c r="E397" t="str">
        <f>IF(D397=TRUE, HYPERLINK(INDEX(Submissions!B:B,MATCH(B397,Submissions!A:A,0)),"Submission Link"), "Missing")</f>
        <v>Missing</v>
      </c>
    </row>
    <row r="398" spans="1:5">
      <c r="A398" t="s">
        <v>800</v>
      </c>
      <c r="B398">
        <v>1500062</v>
      </c>
      <c r="C398" t="s">
        <v>801</v>
      </c>
      <c r="D398" t="b">
        <f>NOT(ISNA(MATCH(B398,Submissions!A:A,0)))</f>
        <v>1</v>
      </c>
      <c r="E398" t="str">
        <f>IF(D398=TRUE, HYPERLINK(INDEX(Submissions!B:B,MATCH(B398,Submissions!A:A,0)),"Submission Link"), "Missing")</f>
        <v>Submission Link</v>
      </c>
    </row>
    <row r="399" spans="1:5">
      <c r="A399" t="s">
        <v>802</v>
      </c>
      <c r="B399">
        <v>1528988</v>
      </c>
      <c r="C399" t="s">
        <v>803</v>
      </c>
      <c r="D399" t="b">
        <f>NOT(ISNA(MATCH(B399,Submissions!A:A,0)))</f>
        <v>1</v>
      </c>
      <c r="E399" t="str">
        <f>IF(D399=TRUE, HYPERLINK(INDEX(Submissions!B:B,MATCH(B399,Submissions!A:A,0)),"Submission Link"), "Missing")</f>
        <v>Submission Link</v>
      </c>
    </row>
    <row r="400" spans="1:5">
      <c r="A400" t="s">
        <v>804</v>
      </c>
      <c r="B400">
        <v>1459338</v>
      </c>
      <c r="C400" t="s">
        <v>805</v>
      </c>
      <c r="D400" t="b">
        <f>NOT(ISNA(MATCH(B400,Submissions!A:A,0)))</f>
        <v>1</v>
      </c>
      <c r="E400" t="str">
        <f>IF(D400=TRUE, HYPERLINK(INDEX(Submissions!B:B,MATCH(B400,Submissions!A:A,0)),"Submission Link"), "Missing")</f>
        <v>Submission Link</v>
      </c>
    </row>
    <row r="401" spans="1:5">
      <c r="A401" t="s">
        <v>806</v>
      </c>
      <c r="B401">
        <v>1306062</v>
      </c>
      <c r="C401" t="s">
        <v>807</v>
      </c>
      <c r="D401" t="b">
        <f>NOT(ISNA(MATCH(B401,Submissions!A:A,0)))</f>
        <v>0</v>
      </c>
      <c r="E401" t="str">
        <f>IF(D401=TRUE, HYPERLINK(INDEX(Submissions!B:B,MATCH(B401,Submissions!A:A,0)),"Submission Link"), "Missing")</f>
        <v>Missing</v>
      </c>
    </row>
    <row r="402" spans="1:5">
      <c r="A402" t="s">
        <v>808</v>
      </c>
      <c r="B402">
        <v>1468012</v>
      </c>
      <c r="C402" t="s">
        <v>809</v>
      </c>
      <c r="D402" t="b">
        <f>NOT(ISNA(MATCH(B402,Submissions!A:A,0)))</f>
        <v>1</v>
      </c>
      <c r="E402" t="str">
        <f>IF(D402=TRUE, HYPERLINK(INDEX(Submissions!B:B,MATCH(B402,Submissions!A:A,0)),"Submission Link"), "Missing")</f>
        <v>Submission Link</v>
      </c>
    </row>
    <row r="403" spans="1:5">
      <c r="A403" t="s">
        <v>810</v>
      </c>
      <c r="B403">
        <v>336758</v>
      </c>
      <c r="C403" t="s">
        <v>811</v>
      </c>
      <c r="D403" t="b">
        <f>NOT(ISNA(MATCH(B403,Submissions!A:A,0)))</f>
        <v>1</v>
      </c>
      <c r="E403" t="str">
        <f>IF(D403=TRUE, HYPERLINK(INDEX(Submissions!B:B,MATCH(B403,Submissions!A:A,0)),"Submission Link"), "Missing")</f>
        <v>Submission Link</v>
      </c>
    </row>
    <row r="404" spans="1:5">
      <c r="A404" t="s">
        <v>812</v>
      </c>
      <c r="B404">
        <v>1757344</v>
      </c>
      <c r="C404" t="s">
        <v>813</v>
      </c>
      <c r="D404" t="b">
        <f>NOT(ISNA(MATCH(B404,Submissions!A:A,0)))</f>
        <v>1</v>
      </c>
      <c r="E404" t="str">
        <f>IF(D404=TRUE, HYPERLINK(INDEX(Submissions!B:B,MATCH(B404,Submissions!A:A,0)),"Submission Link"), "Missing")</f>
        <v>Submission Link</v>
      </c>
    </row>
    <row r="405" spans="1:5">
      <c r="A405" t="s">
        <v>814</v>
      </c>
      <c r="B405">
        <v>1260228</v>
      </c>
      <c r="C405" t="s">
        <v>815</v>
      </c>
      <c r="D405" t="b">
        <f>NOT(ISNA(MATCH(B405,Submissions!A:A,0)))</f>
        <v>0</v>
      </c>
      <c r="E405" t="str">
        <f>IF(D405=TRUE, HYPERLINK(INDEX(Submissions!B:B,MATCH(B405,Submissions!A:A,0)),"Submission Link"), "Missing")</f>
        <v>Missing</v>
      </c>
    </row>
    <row r="406" spans="1:5">
      <c r="A406" t="s">
        <v>816</v>
      </c>
      <c r="B406">
        <v>1214808</v>
      </c>
      <c r="C406" t="s">
        <v>817</v>
      </c>
      <c r="D406" t="b">
        <f>NOT(ISNA(MATCH(B406,Submissions!A:A,0)))</f>
        <v>1</v>
      </c>
      <c r="E406" t="str">
        <f>IF(D406=TRUE, HYPERLINK(INDEX(Submissions!B:B,MATCH(B406,Submissions!A:A,0)),"Submission Link"), "Missing")</f>
        <v>Submission Link</v>
      </c>
    </row>
    <row r="407" spans="1:5">
      <c r="A407" t="s">
        <v>818</v>
      </c>
      <c r="B407">
        <v>370426</v>
      </c>
      <c r="C407" t="s">
        <v>819</v>
      </c>
      <c r="D407" t="b">
        <f>NOT(ISNA(MATCH(B407,Submissions!A:A,0)))</f>
        <v>1</v>
      </c>
      <c r="E407" t="str">
        <f>IF(D407=TRUE, HYPERLINK(INDEX(Submissions!B:B,MATCH(B407,Submissions!A:A,0)),"Submission Link"), "Missing")</f>
        <v>Submission Link</v>
      </c>
    </row>
    <row r="408" spans="1:5">
      <c r="A408" t="s">
        <v>820</v>
      </c>
      <c r="B408">
        <v>1459160</v>
      </c>
      <c r="C408" t="s">
        <v>821</v>
      </c>
      <c r="D408" t="b">
        <f>NOT(ISNA(MATCH(B408,Submissions!A:A,0)))</f>
        <v>1</v>
      </c>
      <c r="E408" t="str">
        <f>IF(D408=TRUE, HYPERLINK(INDEX(Submissions!B:B,MATCH(B408,Submissions!A:A,0)),"Submission Link"), "Missing")</f>
        <v>Submission Link</v>
      </c>
    </row>
    <row r="409" spans="1:5">
      <c r="A409" t="s">
        <v>822</v>
      </c>
      <c r="B409">
        <v>1489682</v>
      </c>
      <c r="C409" t="s">
        <v>823</v>
      </c>
      <c r="D409" t="b">
        <f>NOT(ISNA(MATCH(B409,Submissions!A:A,0)))</f>
        <v>1</v>
      </c>
      <c r="E409" t="str">
        <f>IF(D409=TRUE, HYPERLINK(INDEX(Submissions!B:B,MATCH(B409,Submissions!A:A,0)),"Submission Link"), "Missing")</f>
        <v>Submission Link</v>
      </c>
    </row>
    <row r="410" spans="1:5">
      <c r="A410" t="s">
        <v>824</v>
      </c>
      <c r="B410">
        <v>1666470</v>
      </c>
      <c r="C410" t="s">
        <v>825</v>
      </c>
      <c r="D410" t="b">
        <f>NOT(ISNA(MATCH(B410,Submissions!A:A,0)))</f>
        <v>1</v>
      </c>
      <c r="E410" t="str">
        <f>IF(D410=TRUE, HYPERLINK(INDEX(Submissions!B:B,MATCH(B410,Submissions!A:A,0)),"Submission Link"), "Missing")</f>
        <v>Submission Link</v>
      </c>
    </row>
    <row r="411" spans="1:5">
      <c r="A411" t="s">
        <v>826</v>
      </c>
      <c r="B411">
        <v>1518690</v>
      </c>
      <c r="C411" t="s">
        <v>827</v>
      </c>
      <c r="D411" t="b">
        <f>NOT(ISNA(MATCH(B411,Submissions!A:A,0)))</f>
        <v>1</v>
      </c>
      <c r="E411" t="str">
        <f>IF(D411=TRUE, HYPERLINK(INDEX(Submissions!B:B,MATCH(B411,Submissions!A:A,0)),"Submission Link"), "Missing")</f>
        <v>Submission Link</v>
      </c>
    </row>
    <row r="412" spans="1:5">
      <c r="A412" t="s">
        <v>828</v>
      </c>
      <c r="B412">
        <v>1111248</v>
      </c>
      <c r="C412" t="s">
        <v>829</v>
      </c>
      <c r="D412" t="b">
        <f>NOT(ISNA(MATCH(B412,Submissions!A:A,0)))</f>
        <v>1</v>
      </c>
      <c r="E412" t="str">
        <f>IF(D412=TRUE, HYPERLINK(INDEX(Submissions!B:B,MATCH(B412,Submissions!A:A,0)),"Submission Link"), "Missing")</f>
        <v>Submission Link</v>
      </c>
    </row>
    <row r="413" spans="1:5">
      <c r="A413" t="s">
        <v>830</v>
      </c>
      <c r="B413">
        <v>907506</v>
      </c>
      <c r="C413" t="s">
        <v>831</v>
      </c>
      <c r="D413" t="b">
        <f>NOT(ISNA(MATCH(B413,Submissions!A:A,0)))</f>
        <v>0</v>
      </c>
      <c r="E413" t="str">
        <f>IF(D413=TRUE, HYPERLINK(INDEX(Submissions!B:B,MATCH(B413,Submissions!A:A,0)),"Submission Link"), "Missing")</f>
        <v>Missing</v>
      </c>
    </row>
    <row r="414" spans="1:5">
      <c r="A414" t="s">
        <v>832</v>
      </c>
      <c r="B414">
        <v>1755952</v>
      </c>
      <c r="C414" t="s">
        <v>833</v>
      </c>
      <c r="D414" t="b">
        <f>NOT(ISNA(MATCH(B414,Submissions!A:A,0)))</f>
        <v>0</v>
      </c>
      <c r="E414" t="str">
        <f>IF(D414=TRUE, HYPERLINK(INDEX(Submissions!B:B,MATCH(B414,Submissions!A:A,0)),"Submission Link"), "Missing")</f>
        <v>Missing</v>
      </c>
    </row>
    <row r="415" spans="1:5">
      <c r="A415" t="s">
        <v>834</v>
      </c>
      <c r="B415">
        <v>1734284</v>
      </c>
      <c r="C415" t="s">
        <v>835</v>
      </c>
      <c r="D415" t="b">
        <f>NOT(ISNA(MATCH(B415,Submissions!A:A,0)))</f>
        <v>1</v>
      </c>
      <c r="E415" t="str">
        <f>IF(D415=TRUE, HYPERLINK(INDEX(Submissions!B:B,MATCH(B415,Submissions!A:A,0)),"Submission Link"), "Missing")</f>
        <v>Submission Link</v>
      </c>
    </row>
    <row r="416" spans="1:5">
      <c r="A416" t="s">
        <v>836</v>
      </c>
      <c r="B416">
        <v>1299538</v>
      </c>
      <c r="C416" t="s">
        <v>837</v>
      </c>
      <c r="D416" t="b">
        <f>NOT(ISNA(MATCH(B416,Submissions!A:A,0)))</f>
        <v>1</v>
      </c>
      <c r="E416" t="str">
        <f>IF(D416=TRUE, HYPERLINK(INDEX(Submissions!B:B,MATCH(B416,Submissions!A:A,0)),"Submission Link"), "Missing")</f>
        <v>Submission Link</v>
      </c>
    </row>
    <row r="417" spans="1:5">
      <c r="A417" t="s">
        <v>838</v>
      </c>
      <c r="B417">
        <v>1302740</v>
      </c>
      <c r="C417" t="s">
        <v>839</v>
      </c>
      <c r="D417" t="b">
        <f>NOT(ISNA(MATCH(B417,Submissions!A:A,0)))</f>
        <v>1</v>
      </c>
      <c r="E417" t="str">
        <f>IF(D417=TRUE, HYPERLINK(INDEX(Submissions!B:B,MATCH(B417,Submissions!A:A,0)),"Submission Link"), "Missing")</f>
        <v>Submission Link</v>
      </c>
    </row>
    <row r="418" spans="1:5">
      <c r="A418" t="s">
        <v>840</v>
      </c>
      <c r="B418">
        <v>532584</v>
      </c>
      <c r="C418" t="s">
        <v>841</v>
      </c>
      <c r="D418" t="b">
        <f>NOT(ISNA(MATCH(B418,Submissions!A:A,0)))</f>
        <v>1</v>
      </c>
      <c r="E418" t="str">
        <f>IF(D418=TRUE, HYPERLINK(INDEX(Submissions!B:B,MATCH(B418,Submissions!A:A,0)),"Submission Link"), "Missing")</f>
        <v>Submission Link</v>
      </c>
    </row>
    <row r="419" spans="1:5">
      <c r="A419" t="s">
        <v>842</v>
      </c>
      <c r="B419">
        <v>508444</v>
      </c>
      <c r="C419" t="s">
        <v>843</v>
      </c>
      <c r="D419" t="b">
        <f>NOT(ISNA(MATCH(B419,Submissions!A:A,0)))</f>
        <v>0</v>
      </c>
      <c r="E419" t="str">
        <f>IF(D419=TRUE, HYPERLINK(INDEX(Submissions!B:B,MATCH(B419,Submissions!A:A,0)),"Submission Link"), "Missing")</f>
        <v>Missing</v>
      </c>
    </row>
    <row r="420" spans="1:5">
      <c r="A420" t="s">
        <v>844</v>
      </c>
      <c r="B420">
        <v>1238324</v>
      </c>
      <c r="C420" t="s">
        <v>845</v>
      </c>
      <c r="D420" t="b">
        <f>NOT(ISNA(MATCH(B420,Submissions!A:A,0)))</f>
        <v>0</v>
      </c>
      <c r="E420" t="str">
        <f>IF(D420=TRUE, HYPERLINK(INDEX(Submissions!B:B,MATCH(B420,Submissions!A:A,0)),"Submission Link"), "Missing")</f>
        <v>Missing</v>
      </c>
    </row>
    <row r="421" spans="1:5">
      <c r="A421" t="s">
        <v>846</v>
      </c>
      <c r="B421">
        <v>1498426</v>
      </c>
      <c r="C421" t="s">
        <v>847</v>
      </c>
      <c r="D421" t="b">
        <f>NOT(ISNA(MATCH(B421,Submissions!A:A,0)))</f>
        <v>1</v>
      </c>
      <c r="E421" t="str">
        <f>IF(D421=TRUE, HYPERLINK(INDEX(Submissions!B:B,MATCH(B421,Submissions!A:A,0)),"Submission Link"), "Missing")</f>
        <v>Submission Link</v>
      </c>
    </row>
    <row r="422" spans="1:5">
      <c r="A422" t="s">
        <v>848</v>
      </c>
      <c r="B422">
        <v>263266</v>
      </c>
      <c r="C422" t="s">
        <v>849</v>
      </c>
      <c r="D422" t="b">
        <f>NOT(ISNA(MATCH(B422,Submissions!A:A,0)))</f>
        <v>0</v>
      </c>
      <c r="E422" t="str">
        <f>IF(D422=TRUE, HYPERLINK(INDEX(Submissions!B:B,MATCH(B422,Submissions!A:A,0)),"Submission Link"), "Missing")</f>
        <v>Missing</v>
      </c>
    </row>
    <row r="423" spans="1:5">
      <c r="A423" t="s">
        <v>850</v>
      </c>
      <c r="B423">
        <v>1474422</v>
      </c>
      <c r="C423" t="s">
        <v>851</v>
      </c>
      <c r="D423" t="b">
        <f>NOT(ISNA(MATCH(B423,Submissions!A:A,0)))</f>
        <v>0</v>
      </c>
      <c r="E423" t="str">
        <f>IF(D423=TRUE, HYPERLINK(INDEX(Submissions!B:B,MATCH(B423,Submissions!A:A,0)),"Submission Link"), "Missing")</f>
        <v>Missing</v>
      </c>
    </row>
    <row r="424" spans="1:5">
      <c r="A424" t="s">
        <v>852</v>
      </c>
      <c r="B424">
        <v>538990</v>
      </c>
      <c r="C424" t="s">
        <v>853</v>
      </c>
      <c r="D424" t="b">
        <f>NOT(ISNA(MATCH(B424,Submissions!A:A,0)))</f>
        <v>0</v>
      </c>
      <c r="E424" t="str">
        <f>IF(D424=TRUE, HYPERLINK(INDEX(Submissions!B:B,MATCH(B424,Submissions!A:A,0)),"Submission Link"), "Missing")</f>
        <v>Missing</v>
      </c>
    </row>
    <row r="425" spans="1:5">
      <c r="A425" t="s">
        <v>854</v>
      </c>
      <c r="B425">
        <v>990220</v>
      </c>
      <c r="C425" t="s">
        <v>855</v>
      </c>
      <c r="D425" t="b">
        <f>NOT(ISNA(MATCH(B425,Submissions!A:A,0)))</f>
        <v>1</v>
      </c>
      <c r="E425" t="str">
        <f>IF(D425=TRUE, HYPERLINK(INDEX(Submissions!B:B,MATCH(B425,Submissions!A:A,0)),"Submission Link"), "Missing")</f>
        <v>Submission Link</v>
      </c>
    </row>
    <row r="426" spans="1:5">
      <c r="A426" t="s">
        <v>856</v>
      </c>
      <c r="B426">
        <v>1519502</v>
      </c>
      <c r="C426" t="s">
        <v>857</v>
      </c>
      <c r="D426" t="b">
        <f>NOT(ISNA(MATCH(B426,Submissions!A:A,0)))</f>
        <v>0</v>
      </c>
      <c r="E426" t="str">
        <f>IF(D426=TRUE, HYPERLINK(INDEX(Submissions!B:B,MATCH(B426,Submissions!A:A,0)),"Submission Link"), "Missing")</f>
        <v>Missing</v>
      </c>
    </row>
    <row r="427" spans="1:5">
      <c r="A427" t="s">
        <v>858</v>
      </c>
      <c r="B427">
        <v>1046682</v>
      </c>
      <c r="C427" t="s">
        <v>859</v>
      </c>
      <c r="D427" t="b">
        <f>NOT(ISNA(MATCH(B427,Submissions!A:A,0)))</f>
        <v>1</v>
      </c>
      <c r="E427" t="str">
        <f>IF(D427=TRUE, HYPERLINK(INDEX(Submissions!B:B,MATCH(B427,Submissions!A:A,0)),"Submission Link"), "Missing")</f>
        <v>Submission Link</v>
      </c>
    </row>
    <row r="428" spans="1:5">
      <c r="A428" t="s">
        <v>860</v>
      </c>
      <c r="B428">
        <v>1182198</v>
      </c>
      <c r="C428" t="s">
        <v>861</v>
      </c>
      <c r="D428" t="b">
        <f>NOT(ISNA(MATCH(B428,Submissions!A:A,0)))</f>
        <v>0</v>
      </c>
      <c r="E428" t="str">
        <f>IF(D428=TRUE, HYPERLINK(INDEX(Submissions!B:B,MATCH(B428,Submissions!A:A,0)),"Submission Link"), "Missing")</f>
        <v>Missing</v>
      </c>
    </row>
    <row r="429" spans="1:5">
      <c r="A429" t="s">
        <v>862</v>
      </c>
      <c r="B429">
        <v>232844</v>
      </c>
      <c r="C429" t="s">
        <v>863</v>
      </c>
      <c r="D429" t="b">
        <f>NOT(ISNA(MATCH(B429,Submissions!A:A,0)))</f>
        <v>1</v>
      </c>
      <c r="E429" t="str">
        <f>IF(D429=TRUE, HYPERLINK(INDEX(Submissions!B:B,MATCH(B429,Submissions!A:A,0)),"Submission Link"), "Missing")</f>
        <v>Submission Link</v>
      </c>
    </row>
    <row r="430" spans="1:5">
      <c r="A430" t="s">
        <v>864</v>
      </c>
      <c r="B430">
        <v>1317430</v>
      </c>
      <c r="C430" t="s">
        <v>865</v>
      </c>
      <c r="D430" t="b">
        <f>NOT(ISNA(MATCH(B430,Submissions!A:A,0)))</f>
        <v>1</v>
      </c>
      <c r="E430" t="str">
        <f>IF(D430=TRUE, HYPERLINK(INDEX(Submissions!B:B,MATCH(B430,Submissions!A:A,0)),"Submission Link"), "Missing")</f>
        <v>Submission Link</v>
      </c>
    </row>
    <row r="431" spans="1:5">
      <c r="A431" t="s">
        <v>866</v>
      </c>
      <c r="B431">
        <v>1104236</v>
      </c>
      <c r="C431" t="s">
        <v>867</v>
      </c>
      <c r="D431" t="b">
        <f>NOT(ISNA(MATCH(B431,Submissions!A:A,0)))</f>
        <v>1</v>
      </c>
      <c r="E431" t="str">
        <f>IF(D431=TRUE, HYPERLINK(INDEX(Submissions!B:B,MATCH(B431,Submissions!A:A,0)),"Submission Link"), "Missing")</f>
        <v>Submission Link</v>
      </c>
    </row>
    <row r="432" spans="1:5">
      <c r="A432" t="s">
        <v>868</v>
      </c>
      <c r="B432">
        <v>1460486</v>
      </c>
      <c r="C432" t="s">
        <v>869</v>
      </c>
      <c r="D432" t="b">
        <f>NOT(ISNA(MATCH(B432,Submissions!A:A,0)))</f>
        <v>1</v>
      </c>
      <c r="E432" t="str">
        <f>IF(D432=TRUE, HYPERLINK(INDEX(Submissions!B:B,MATCH(B432,Submissions!A:A,0)),"Submission Link"), "Missing")</f>
        <v>Submission Link</v>
      </c>
    </row>
    <row r="433" spans="1:5">
      <c r="A433" t="s">
        <v>870</v>
      </c>
      <c r="B433">
        <v>1394722</v>
      </c>
      <c r="C433" t="s">
        <v>871</v>
      </c>
      <c r="D433" t="b">
        <f>NOT(ISNA(MATCH(B433,Submissions!A:A,0)))</f>
        <v>1</v>
      </c>
      <c r="E433" t="str">
        <f>IF(D433=TRUE, HYPERLINK(INDEX(Submissions!B:B,MATCH(B433,Submissions!A:A,0)),"Submission Link"), "Missing")</f>
        <v>Submission Link</v>
      </c>
    </row>
    <row r="434" spans="1:5">
      <c r="A434" t="s">
        <v>872</v>
      </c>
      <c r="B434">
        <v>1526282</v>
      </c>
      <c r="C434" t="s">
        <v>873</v>
      </c>
      <c r="D434" t="b">
        <f>NOT(ISNA(MATCH(B434,Submissions!A:A,0)))</f>
        <v>1</v>
      </c>
      <c r="E434" t="str">
        <f>IF(D434=TRUE, HYPERLINK(INDEX(Submissions!B:B,MATCH(B434,Submissions!A:A,0)),"Submission Link"), "Missing")</f>
        <v>Submission Link</v>
      </c>
    </row>
    <row r="435" spans="1:5">
      <c r="A435" t="s">
        <v>874</v>
      </c>
      <c r="B435">
        <v>1468022</v>
      </c>
      <c r="C435" t="s">
        <v>875</v>
      </c>
      <c r="D435" t="b">
        <f>NOT(ISNA(MATCH(B435,Submissions!A:A,0)))</f>
        <v>1</v>
      </c>
      <c r="E435" t="str">
        <f>IF(D435=TRUE, HYPERLINK(INDEX(Submissions!B:B,MATCH(B435,Submissions!A:A,0)),"Submission Link"), "Missing")</f>
        <v>Submission Link</v>
      </c>
    </row>
    <row r="436" spans="1:5">
      <c r="A436" t="s">
        <v>876</v>
      </c>
      <c r="B436">
        <v>1440594</v>
      </c>
      <c r="C436" t="s">
        <v>877</v>
      </c>
      <c r="D436" t="b">
        <f>NOT(ISNA(MATCH(B436,Submissions!A:A,0)))</f>
        <v>1</v>
      </c>
      <c r="E436" t="str">
        <f>IF(D436=TRUE, HYPERLINK(INDEX(Submissions!B:B,MATCH(B436,Submissions!A:A,0)),"Submission Link"), "Missing")</f>
        <v>Submission Link</v>
      </c>
    </row>
    <row r="437" spans="1:5">
      <c r="A437" t="s">
        <v>878</v>
      </c>
      <c r="B437">
        <v>1645810</v>
      </c>
      <c r="C437" t="s">
        <v>879</v>
      </c>
      <c r="D437" t="b">
        <f>NOT(ISNA(MATCH(B437,Submissions!A:A,0)))</f>
        <v>1</v>
      </c>
      <c r="E437" t="str">
        <f>IF(D437=TRUE, HYPERLINK(INDEX(Submissions!B:B,MATCH(B437,Submissions!A:A,0)),"Submission Link"), "Missing")</f>
        <v>Submission Link</v>
      </c>
    </row>
    <row r="438" spans="1:5">
      <c r="A438" t="s">
        <v>880</v>
      </c>
      <c r="B438">
        <v>1687530</v>
      </c>
      <c r="C438" t="s">
        <v>881</v>
      </c>
      <c r="D438" t="b">
        <f>NOT(ISNA(MATCH(B438,Submissions!A:A,0)))</f>
        <v>1</v>
      </c>
      <c r="E438" t="str">
        <f>IF(D438=TRUE, HYPERLINK(INDEX(Submissions!B:B,MATCH(B438,Submissions!A:A,0)),"Submission Link"), "Missing")</f>
        <v>Submission Link</v>
      </c>
    </row>
    <row r="439" spans="1:5">
      <c r="A439" t="s">
        <v>882</v>
      </c>
      <c r="B439">
        <v>1242014</v>
      </c>
      <c r="C439" t="s">
        <v>883</v>
      </c>
      <c r="D439" t="b">
        <f>NOT(ISNA(MATCH(B439,Submissions!A:A,0)))</f>
        <v>1</v>
      </c>
      <c r="E439" t="str">
        <f>IF(D439=TRUE, HYPERLINK(INDEX(Submissions!B:B,MATCH(B439,Submissions!A:A,0)),"Submission Link"), "Missing")</f>
        <v>Submission Link</v>
      </c>
    </row>
    <row r="440" spans="1:5">
      <c r="A440" t="s">
        <v>884</v>
      </c>
      <c r="B440">
        <v>1737948</v>
      </c>
      <c r="C440" t="s">
        <v>885</v>
      </c>
      <c r="D440" t="b">
        <f>NOT(ISNA(MATCH(B440,Submissions!A:A,0)))</f>
        <v>0</v>
      </c>
      <c r="E440" t="str">
        <f>IF(D440=TRUE, HYPERLINK(INDEX(Submissions!B:B,MATCH(B440,Submissions!A:A,0)),"Submission Link"), "Missing")</f>
        <v>Missing</v>
      </c>
    </row>
    <row r="441" spans="1:5">
      <c r="A441" t="s">
        <v>886</v>
      </c>
      <c r="B441">
        <v>1420078</v>
      </c>
      <c r="C441" t="s">
        <v>887</v>
      </c>
      <c r="D441" t="b">
        <f>NOT(ISNA(MATCH(B441,Submissions!A:A,0)))</f>
        <v>1</v>
      </c>
      <c r="E441" t="str">
        <f>IF(D441=TRUE, HYPERLINK(INDEX(Submissions!B:B,MATCH(B441,Submissions!A:A,0)),"Submission Link"), "Missing")</f>
        <v>Submission Link</v>
      </c>
    </row>
    <row r="442" spans="1:5">
      <c r="A442" t="s">
        <v>888</v>
      </c>
      <c r="B442">
        <v>566154</v>
      </c>
      <c r="C442" t="s">
        <v>889</v>
      </c>
      <c r="D442" t="b">
        <f>NOT(ISNA(MATCH(B442,Submissions!A:A,0)))</f>
        <v>0</v>
      </c>
      <c r="E442" t="str">
        <f>IF(D442=TRUE, HYPERLINK(INDEX(Submissions!B:B,MATCH(B442,Submissions!A:A,0)),"Submission Link"), "Missing")</f>
        <v>Missing</v>
      </c>
    </row>
    <row r="443" spans="1:5">
      <c r="A443" t="s">
        <v>890</v>
      </c>
      <c r="B443">
        <v>1522772</v>
      </c>
      <c r="C443" t="s">
        <v>891</v>
      </c>
      <c r="D443" t="b">
        <f>NOT(ISNA(MATCH(B443,Submissions!A:A,0)))</f>
        <v>1</v>
      </c>
      <c r="E443" t="str">
        <f>IF(D443=TRUE, HYPERLINK(INDEX(Submissions!B:B,MATCH(B443,Submissions!A:A,0)),"Submission Link"), "Missing")</f>
        <v>Submission Link</v>
      </c>
    </row>
    <row r="444" spans="1:5">
      <c r="A444" t="s">
        <v>892</v>
      </c>
      <c r="B444">
        <v>1303868</v>
      </c>
      <c r="C444" t="s">
        <v>893</v>
      </c>
      <c r="D444" t="b">
        <f>NOT(ISNA(MATCH(B444,Submissions!A:A,0)))</f>
        <v>0</v>
      </c>
      <c r="E444" t="str">
        <f>IF(D444=TRUE, HYPERLINK(INDEX(Submissions!B:B,MATCH(B444,Submissions!A:A,0)),"Submission Link"), "Missing")</f>
        <v>Missing</v>
      </c>
    </row>
    <row r="445" spans="1:5">
      <c r="A445" t="s">
        <v>894</v>
      </c>
      <c r="B445">
        <v>888312</v>
      </c>
      <c r="C445" t="s">
        <v>895</v>
      </c>
      <c r="D445" t="b">
        <f>NOT(ISNA(MATCH(B445,Submissions!A:A,0)))</f>
        <v>1</v>
      </c>
      <c r="E445" t="str">
        <f>IF(D445=TRUE, HYPERLINK(INDEX(Submissions!B:B,MATCH(B445,Submissions!A:A,0)),"Submission Link"), "Missing")</f>
        <v>Submission Link</v>
      </c>
    </row>
    <row r="446" spans="1:5">
      <c r="A446" t="s">
        <v>896</v>
      </c>
      <c r="B446">
        <v>838250</v>
      </c>
      <c r="C446" t="s">
        <v>897</v>
      </c>
      <c r="D446" t="b">
        <f>NOT(ISNA(MATCH(B446,Submissions!A:A,0)))</f>
        <v>1</v>
      </c>
      <c r="E446" t="str">
        <f>IF(D446=TRUE, HYPERLINK(INDEX(Submissions!B:B,MATCH(B446,Submissions!A:A,0)),"Submission Link"), "Missing")</f>
        <v>Submission Link</v>
      </c>
    </row>
    <row r="447" spans="1:5">
      <c r="A447" t="s">
        <v>898</v>
      </c>
      <c r="B447">
        <v>57297</v>
      </c>
      <c r="C447" t="s">
        <v>899</v>
      </c>
      <c r="D447" t="b">
        <f>NOT(ISNA(MATCH(B447,Submissions!A:A,0)))</f>
        <v>1</v>
      </c>
      <c r="E447" t="str">
        <f>IF(D447=TRUE, HYPERLINK(INDEX(Submissions!B:B,MATCH(B447,Submissions!A:A,0)),"Submission Link"), "Missing")</f>
        <v>Submission Link</v>
      </c>
    </row>
    <row r="448" spans="1:5">
      <c r="A448" t="s">
        <v>900</v>
      </c>
      <c r="B448">
        <v>1526432</v>
      </c>
      <c r="C448" t="s">
        <v>901</v>
      </c>
      <c r="D448" t="b">
        <f>NOT(ISNA(MATCH(B448,Submissions!A:A,0)))</f>
        <v>1</v>
      </c>
      <c r="E448" t="str">
        <f>IF(D448=TRUE, HYPERLINK(INDEX(Submissions!B:B,MATCH(B448,Submissions!A:A,0)),"Submission Link"), "Missing")</f>
        <v>Submission Link</v>
      </c>
    </row>
    <row r="449" spans="1:5">
      <c r="A449" t="s">
        <v>902</v>
      </c>
      <c r="B449">
        <v>1427752</v>
      </c>
      <c r="C449" t="s">
        <v>903</v>
      </c>
      <c r="D449" t="b">
        <f>NOT(ISNA(MATCH(B449,Submissions!A:A,0)))</f>
        <v>1</v>
      </c>
      <c r="E449" t="str">
        <f>IF(D449=TRUE, HYPERLINK(INDEX(Submissions!B:B,MATCH(B449,Submissions!A:A,0)),"Submission Link"), "Missing")</f>
        <v>Submission Link</v>
      </c>
    </row>
    <row r="450" spans="1:5">
      <c r="A450" t="s">
        <v>904</v>
      </c>
      <c r="B450">
        <v>1461806</v>
      </c>
      <c r="C450" t="s">
        <v>905</v>
      </c>
      <c r="D450" t="b">
        <f>NOT(ISNA(MATCH(B450,Submissions!A:A,0)))</f>
        <v>1</v>
      </c>
      <c r="E450" t="str">
        <f>IF(D450=TRUE, HYPERLINK(INDEX(Submissions!B:B,MATCH(B450,Submissions!A:A,0)),"Submission Link"), "Missing")</f>
        <v>Submission Link</v>
      </c>
    </row>
    <row r="451" spans="1:5">
      <c r="A451" t="s">
        <v>906</v>
      </c>
      <c r="B451">
        <v>1298402</v>
      </c>
      <c r="C451" t="s">
        <v>907</v>
      </c>
      <c r="D451" t="b">
        <f>NOT(ISNA(MATCH(B451,Submissions!A:A,0)))</f>
        <v>1</v>
      </c>
      <c r="E451" t="str">
        <f>IF(D451=TRUE, HYPERLINK(INDEX(Submissions!B:B,MATCH(B451,Submissions!A:A,0)),"Submission Link"), "Missing")</f>
        <v>Submission Link</v>
      </c>
    </row>
    <row r="452" spans="1:5">
      <c r="A452" t="s">
        <v>908</v>
      </c>
      <c r="B452">
        <v>1301086</v>
      </c>
      <c r="C452" t="s">
        <v>909</v>
      </c>
      <c r="D452" t="b">
        <f>NOT(ISNA(MATCH(B452,Submissions!A:A,0)))</f>
        <v>1</v>
      </c>
      <c r="E452" t="str">
        <f>IF(D452=TRUE, HYPERLINK(INDEX(Submissions!B:B,MATCH(B452,Submissions!A:A,0)),"Submission Link"), "Missing")</f>
        <v>Submission Link</v>
      </c>
    </row>
    <row r="453" spans="1:5">
      <c r="A453" t="s">
        <v>910</v>
      </c>
      <c r="B453">
        <v>10547</v>
      </c>
      <c r="C453" t="s">
        <v>911</v>
      </c>
      <c r="D453" t="b">
        <f>NOT(ISNA(MATCH(B453,Submissions!A:A,0)))</f>
        <v>1</v>
      </c>
      <c r="E453" t="str">
        <f>IF(D453=TRUE, HYPERLINK(INDEX(Submissions!B:B,MATCH(B453,Submissions!A:A,0)),"Submission Link"), "Missing")</f>
        <v>Submission Link</v>
      </c>
    </row>
    <row r="454" spans="1:5">
      <c r="A454" t="s">
        <v>912</v>
      </c>
      <c r="B454">
        <v>1525628</v>
      </c>
      <c r="C454" t="s">
        <v>913</v>
      </c>
      <c r="D454" t="b">
        <f>NOT(ISNA(MATCH(B454,Submissions!A:A,0)))</f>
        <v>0</v>
      </c>
      <c r="E454" t="str">
        <f>IF(D454=TRUE, HYPERLINK(INDEX(Submissions!B:B,MATCH(B454,Submissions!A:A,0)),"Submission Link"), "Missing")</f>
        <v>Missing</v>
      </c>
    </row>
    <row r="455" spans="1:5">
      <c r="A455" t="s">
        <v>914</v>
      </c>
      <c r="B455">
        <v>1460444</v>
      </c>
      <c r="C455" t="s">
        <v>915</v>
      </c>
      <c r="D455" t="b">
        <f>NOT(ISNA(MATCH(B455,Submissions!A:A,0)))</f>
        <v>1</v>
      </c>
      <c r="E455" t="str">
        <f>IF(D455=TRUE, HYPERLINK(INDEX(Submissions!B:B,MATCH(B455,Submissions!A:A,0)),"Submission Link"), "Missing")</f>
        <v>Submission Link</v>
      </c>
    </row>
    <row r="456" spans="1:5">
      <c r="A456" t="s">
        <v>916</v>
      </c>
      <c r="B456">
        <v>1621636</v>
      </c>
      <c r="C456" t="s">
        <v>917</v>
      </c>
      <c r="D456" t="b">
        <f>NOT(ISNA(MATCH(B456,Submissions!A:A,0)))</f>
        <v>1</v>
      </c>
      <c r="E456" t="str">
        <f>IF(D456=TRUE, HYPERLINK(INDEX(Submissions!B:B,MATCH(B456,Submissions!A:A,0)),"Submission Link"), "Missing")</f>
        <v>Submission Link</v>
      </c>
    </row>
    <row r="457" spans="1:5">
      <c r="A457" t="s">
        <v>918</v>
      </c>
      <c r="B457">
        <v>1306730</v>
      </c>
      <c r="C457" t="s">
        <v>919</v>
      </c>
      <c r="D457" t="b">
        <f>NOT(ISNA(MATCH(B457,Submissions!A:A,0)))</f>
        <v>1</v>
      </c>
      <c r="E457" t="str">
        <f>IF(D457=TRUE, HYPERLINK(INDEX(Submissions!B:B,MATCH(B457,Submissions!A:A,0)),"Submission Link"), "Missing")</f>
        <v>Submission Link</v>
      </c>
    </row>
    <row r="458" spans="1:5">
      <c r="A458" t="s">
        <v>920</v>
      </c>
      <c r="B458">
        <v>1239178</v>
      </c>
      <c r="C458" t="s">
        <v>921</v>
      </c>
      <c r="D458" t="b">
        <f>NOT(ISNA(MATCH(B458,Submissions!A:A,0)))</f>
        <v>0</v>
      </c>
      <c r="E458" t="str">
        <f>IF(D458=TRUE, HYPERLINK(INDEX(Submissions!B:B,MATCH(B458,Submissions!A:A,0)),"Submission Link"), "Missing")</f>
        <v>Missing</v>
      </c>
    </row>
    <row r="459" spans="1:5">
      <c r="A459" t="s">
        <v>922</v>
      </c>
      <c r="B459">
        <v>1344642</v>
      </c>
      <c r="C459" t="s">
        <v>923</v>
      </c>
      <c r="D459" t="b">
        <f>NOT(ISNA(MATCH(B459,Submissions!A:A,0)))</f>
        <v>1</v>
      </c>
      <c r="E459" t="str">
        <f>IF(D459=TRUE, HYPERLINK(INDEX(Submissions!B:B,MATCH(B459,Submissions!A:A,0)),"Submission Link"), "Missing")</f>
        <v>Submission Link</v>
      </c>
    </row>
    <row r="460" spans="1:5">
      <c r="A460" t="s">
        <v>924</v>
      </c>
      <c r="B460">
        <v>1525844</v>
      </c>
      <c r="C460" t="s">
        <v>925</v>
      </c>
      <c r="D460" t="b">
        <f>NOT(ISNA(MATCH(B460,Submissions!A:A,0)))</f>
        <v>1</v>
      </c>
      <c r="E460" t="str">
        <f>IF(D460=TRUE, HYPERLINK(INDEX(Submissions!B:B,MATCH(B460,Submissions!A:A,0)),"Submission Link"), "Missing")</f>
        <v>Submission Link</v>
      </c>
    </row>
    <row r="461" spans="1:5">
      <c r="A461" t="s">
        <v>926</v>
      </c>
      <c r="B461">
        <v>1742688</v>
      </c>
      <c r="C461" t="s">
        <v>927</v>
      </c>
      <c r="D461" t="b">
        <f>NOT(ISNA(MATCH(B461,Submissions!A:A,0)))</f>
        <v>1</v>
      </c>
      <c r="E461" t="str">
        <f>IF(D461=TRUE, HYPERLINK(INDEX(Submissions!B:B,MATCH(B461,Submissions!A:A,0)),"Submission Link"), "Missing")</f>
        <v>Submission Link</v>
      </c>
    </row>
    <row r="462" spans="1:5">
      <c r="A462" t="s">
        <v>928</v>
      </c>
      <c r="B462">
        <v>1528774</v>
      </c>
      <c r="C462" t="s">
        <v>929</v>
      </c>
      <c r="D462" t="b">
        <f>NOT(ISNA(MATCH(B462,Submissions!A:A,0)))</f>
        <v>0</v>
      </c>
      <c r="E462" t="str">
        <f>IF(D462=TRUE, HYPERLINK(INDEX(Submissions!B:B,MATCH(B462,Submissions!A:A,0)),"Submission Link"), "Missing")</f>
        <v>Missing</v>
      </c>
    </row>
    <row r="463" spans="1:5">
      <c r="A463" t="s">
        <v>930</v>
      </c>
      <c r="B463">
        <v>1683360</v>
      </c>
      <c r="C463" t="s">
        <v>931</v>
      </c>
      <c r="D463" t="b">
        <f>NOT(ISNA(MATCH(B463,Submissions!A:A,0)))</f>
        <v>1</v>
      </c>
      <c r="E463" t="str">
        <f>IF(D463=TRUE, HYPERLINK(INDEX(Submissions!B:B,MATCH(B463,Submissions!A:A,0)),"Submission Link"), "Missing")</f>
        <v>Submission Link</v>
      </c>
    </row>
    <row r="464" spans="1:5">
      <c r="A464" t="s">
        <v>932</v>
      </c>
      <c r="B464">
        <v>510080</v>
      </c>
      <c r="C464" t="s">
        <v>933</v>
      </c>
      <c r="D464" t="b">
        <f>NOT(ISNA(MATCH(B464,Submissions!A:A,0)))</f>
        <v>1</v>
      </c>
      <c r="E464" t="str">
        <f>IF(D464=TRUE, HYPERLINK(INDEX(Submissions!B:B,MATCH(B464,Submissions!A:A,0)),"Submission Link"), "Missing")</f>
        <v>Submission Link</v>
      </c>
    </row>
    <row r="465" spans="1:5">
      <c r="A465" t="s">
        <v>934</v>
      </c>
      <c r="B465">
        <v>1421846</v>
      </c>
      <c r="C465" t="s">
        <v>935</v>
      </c>
      <c r="D465" t="b">
        <f>NOT(ISNA(MATCH(B465,Submissions!A:A,0)))</f>
        <v>0</v>
      </c>
      <c r="E465" t="str">
        <f>IF(D465=TRUE, HYPERLINK(INDEX(Submissions!B:B,MATCH(B465,Submissions!A:A,0)),"Submission Link"), "Missing")</f>
        <v>Missing</v>
      </c>
    </row>
    <row r="466" spans="1:5">
      <c r="A466" t="s">
        <v>936</v>
      </c>
      <c r="B466">
        <v>1529128</v>
      </c>
      <c r="C466" t="s">
        <v>937</v>
      </c>
      <c r="D466" t="b">
        <f>NOT(ISNA(MATCH(B466,Submissions!A:A,0)))</f>
        <v>0</v>
      </c>
      <c r="E466" t="str">
        <f>IF(D466=TRUE, HYPERLINK(INDEX(Submissions!B:B,MATCH(B466,Submissions!A:A,0)),"Submission Link"), "Missing")</f>
        <v>Missing</v>
      </c>
    </row>
    <row r="467" spans="1:5">
      <c r="A467" t="s">
        <v>938</v>
      </c>
      <c r="B467">
        <v>186850</v>
      </c>
      <c r="C467" t="s">
        <v>939</v>
      </c>
      <c r="D467" t="b">
        <f>NOT(ISNA(MATCH(B467,Submissions!A:A,0)))</f>
        <v>1</v>
      </c>
      <c r="E467" t="str">
        <f>IF(D467=TRUE, HYPERLINK(INDEX(Submissions!B:B,MATCH(B467,Submissions!A:A,0)),"Submission Link"), "Missing")</f>
        <v>Submission Link</v>
      </c>
    </row>
    <row r="468" spans="1:5">
      <c r="A468" t="s">
        <v>940</v>
      </c>
      <c r="B468">
        <v>928406</v>
      </c>
      <c r="C468" t="s">
        <v>941</v>
      </c>
      <c r="D468" t="b">
        <f>NOT(ISNA(MATCH(B468,Submissions!A:A,0)))</f>
        <v>0</v>
      </c>
      <c r="E468" t="str">
        <f>IF(D468=TRUE, HYPERLINK(INDEX(Submissions!B:B,MATCH(B468,Submissions!A:A,0)),"Submission Link"), "Missing")</f>
        <v>Missing</v>
      </c>
    </row>
    <row r="469" spans="1:5">
      <c r="A469" t="s">
        <v>942</v>
      </c>
      <c r="B469">
        <v>1403418</v>
      </c>
      <c r="C469" t="s">
        <v>943</v>
      </c>
      <c r="D469" t="b">
        <f>NOT(ISNA(MATCH(B469,Submissions!A:A,0)))</f>
        <v>1</v>
      </c>
      <c r="E469" t="str">
        <f>IF(D469=TRUE, HYPERLINK(INDEX(Submissions!B:B,MATCH(B469,Submissions!A:A,0)),"Submission Link"), "Missing")</f>
        <v>Submission Link</v>
      </c>
    </row>
    <row r="470" spans="1:5">
      <c r="A470" t="s">
        <v>944</v>
      </c>
      <c r="B470">
        <v>1516868</v>
      </c>
      <c r="C470" t="s">
        <v>945</v>
      </c>
      <c r="D470" t="b">
        <f>NOT(ISNA(MATCH(B470,Submissions!A:A,0)))</f>
        <v>1</v>
      </c>
      <c r="E470" t="str">
        <f>IF(D470=TRUE, HYPERLINK(INDEX(Submissions!B:B,MATCH(B470,Submissions!A:A,0)),"Submission Link"), "Missing")</f>
        <v>Submission Link</v>
      </c>
    </row>
    <row r="471" spans="1:5">
      <c r="A471" t="s">
        <v>946</v>
      </c>
      <c r="B471">
        <v>1046702</v>
      </c>
      <c r="C471" t="s">
        <v>947</v>
      </c>
      <c r="D471" t="b">
        <f>NOT(ISNA(MATCH(B471,Submissions!A:A,0)))</f>
        <v>1</v>
      </c>
      <c r="E471" t="str">
        <f>IF(D471=TRUE, HYPERLINK(INDEX(Submissions!B:B,MATCH(B471,Submissions!A:A,0)),"Submission Link"), "Missing")</f>
        <v>Submission Link</v>
      </c>
    </row>
    <row r="472" spans="1:5">
      <c r="A472" t="s">
        <v>948</v>
      </c>
      <c r="B472">
        <v>1103396</v>
      </c>
      <c r="C472" t="s">
        <v>949</v>
      </c>
      <c r="D472" t="b">
        <f>NOT(ISNA(MATCH(B472,Submissions!A:A,0)))</f>
        <v>1</v>
      </c>
      <c r="E472" t="str">
        <f>IF(D472=TRUE, HYPERLINK(INDEX(Submissions!B:B,MATCH(B472,Submissions!A:A,0)),"Submission Link"), "Missing")</f>
        <v>Submission Link</v>
      </c>
    </row>
    <row r="473" spans="1:5">
      <c r="A473" t="s">
        <v>950</v>
      </c>
      <c r="B473">
        <v>1461948</v>
      </c>
      <c r="C473" t="s">
        <v>951</v>
      </c>
      <c r="D473" t="b">
        <f>NOT(ISNA(MATCH(B473,Submissions!A:A,0)))</f>
        <v>1</v>
      </c>
      <c r="E473" t="str">
        <f>IF(D473=TRUE, HYPERLINK(INDEX(Submissions!B:B,MATCH(B473,Submissions!A:A,0)),"Submission Link"), "Missing")</f>
        <v>Submission Link</v>
      </c>
    </row>
    <row r="474" spans="1:5">
      <c r="A474" t="s">
        <v>952</v>
      </c>
      <c r="B474">
        <v>1400396</v>
      </c>
      <c r="C474" t="s">
        <v>953</v>
      </c>
      <c r="D474" t="b">
        <f>NOT(ISNA(MATCH(B474,Submissions!A:A,0)))</f>
        <v>1</v>
      </c>
      <c r="E474" t="str">
        <f>IF(D474=TRUE, HYPERLINK(INDEX(Submissions!B:B,MATCH(B474,Submissions!A:A,0)),"Submission Link"), "Missing")</f>
        <v>Submission Link</v>
      </c>
    </row>
    <row r="475" spans="1:5">
      <c r="A475" t="s">
        <v>954</v>
      </c>
      <c r="B475">
        <v>1757468</v>
      </c>
      <c r="C475" t="s">
        <v>955</v>
      </c>
      <c r="D475" t="b">
        <f>NOT(ISNA(MATCH(B475,Submissions!A:A,0)))</f>
        <v>1</v>
      </c>
      <c r="E475" t="str">
        <f>IF(D475=TRUE, HYPERLINK(INDEX(Submissions!B:B,MATCH(B475,Submissions!A:A,0)),"Submission Link"), "Missing")</f>
        <v>Submission Link</v>
      </c>
    </row>
    <row r="476" spans="1:5">
      <c r="A476" t="s">
        <v>956</v>
      </c>
      <c r="B476">
        <v>903748</v>
      </c>
      <c r="C476" t="s">
        <v>957</v>
      </c>
      <c r="D476" t="b">
        <f>NOT(ISNA(MATCH(B476,Submissions!A:A,0)))</f>
        <v>0</v>
      </c>
      <c r="E476" t="str">
        <f>IF(D476=TRUE, HYPERLINK(INDEX(Submissions!B:B,MATCH(B476,Submissions!A:A,0)),"Submission Link"), "Missing")</f>
        <v>Missing</v>
      </c>
    </row>
    <row r="477" spans="1:5">
      <c r="A477" t="s">
        <v>958</v>
      </c>
      <c r="B477">
        <v>907872</v>
      </c>
      <c r="C477" t="s">
        <v>959</v>
      </c>
      <c r="D477" t="b">
        <f>NOT(ISNA(MATCH(B477,Submissions!A:A,0)))</f>
        <v>1</v>
      </c>
      <c r="E477" t="str">
        <f>IF(D477=TRUE, HYPERLINK(INDEX(Submissions!B:B,MATCH(B477,Submissions!A:A,0)),"Submission Link"), "Missing")</f>
        <v>Submission Link</v>
      </c>
    </row>
    <row r="478" spans="1:5">
      <c r="A478" t="s">
        <v>960</v>
      </c>
      <c r="B478">
        <v>1528640</v>
      </c>
      <c r="C478" t="s">
        <v>961</v>
      </c>
      <c r="D478" t="b">
        <f>NOT(ISNA(MATCH(B478,Submissions!A:A,0)))</f>
        <v>1</v>
      </c>
      <c r="E478" t="str">
        <f>IF(D478=TRUE, HYPERLINK(INDEX(Submissions!B:B,MATCH(B478,Submissions!A:A,0)),"Submission Link"), "Missing")</f>
        <v>Submission Link</v>
      </c>
    </row>
    <row r="479" spans="1:5">
      <c r="A479" t="s">
        <v>962</v>
      </c>
      <c r="B479">
        <v>995022</v>
      </c>
      <c r="C479" t="s">
        <v>963</v>
      </c>
      <c r="D479" t="b">
        <f>NOT(ISNA(MATCH(B479,Submissions!A:A,0)))</f>
        <v>1</v>
      </c>
      <c r="E479" t="str">
        <f>IF(D479=TRUE, HYPERLINK(INDEX(Submissions!B:B,MATCH(B479,Submissions!A:A,0)),"Submission Link"), "Missing")</f>
        <v>Submission Link</v>
      </c>
    </row>
    <row r="480" spans="1:5">
      <c r="A480" t="s">
        <v>964</v>
      </c>
      <c r="B480">
        <v>1109914</v>
      </c>
      <c r="C480" t="s">
        <v>965</v>
      </c>
      <c r="D480" t="b">
        <f>NOT(ISNA(MATCH(B480,Submissions!A:A,0)))</f>
        <v>0</v>
      </c>
      <c r="E480" t="str">
        <f>IF(D480=TRUE, HYPERLINK(INDEX(Submissions!B:B,MATCH(B480,Submissions!A:A,0)),"Submission Link"), "Missing")</f>
        <v>Missing</v>
      </c>
    </row>
    <row r="481" spans="1:5">
      <c r="A481" t="s">
        <v>966</v>
      </c>
      <c r="B481">
        <v>1462564</v>
      </c>
      <c r="C481" t="s">
        <v>967</v>
      </c>
      <c r="D481" t="b">
        <f>NOT(ISNA(MATCH(B481,Submissions!A:A,0)))</f>
        <v>0</v>
      </c>
      <c r="E481" t="str">
        <f>IF(D481=TRUE, HYPERLINK(INDEX(Submissions!B:B,MATCH(B481,Submissions!A:A,0)),"Submission Link"), "Missing")</f>
        <v>Missing</v>
      </c>
    </row>
    <row r="482" spans="1:5">
      <c r="A482" t="s">
        <v>968</v>
      </c>
      <c r="B482">
        <v>640674</v>
      </c>
      <c r="C482" t="s">
        <v>969</v>
      </c>
      <c r="D482" t="b">
        <f>NOT(ISNA(MATCH(B482,Submissions!A:A,0)))</f>
        <v>0</v>
      </c>
      <c r="E482" t="str">
        <f>IF(D482=TRUE, HYPERLINK(INDEX(Submissions!B:B,MATCH(B482,Submissions!A:A,0)),"Submission Link"), "Missing")</f>
        <v>Missing</v>
      </c>
    </row>
    <row r="483" spans="1:5">
      <c r="A483" t="s">
        <v>970</v>
      </c>
      <c r="B483">
        <v>1516674</v>
      </c>
      <c r="C483" t="s">
        <v>971</v>
      </c>
      <c r="D483" t="b">
        <f>NOT(ISNA(MATCH(B483,Submissions!A:A,0)))</f>
        <v>1</v>
      </c>
      <c r="E483" t="str">
        <f>IF(D483=TRUE, HYPERLINK(INDEX(Submissions!B:B,MATCH(B483,Submissions!A:A,0)),"Submission Link"), "Missing")</f>
        <v>Submission Link</v>
      </c>
    </row>
    <row r="484" spans="1:5">
      <c r="A484" t="s">
        <v>972</v>
      </c>
      <c r="B484">
        <v>1620292</v>
      </c>
      <c r="C484" t="s">
        <v>973</v>
      </c>
      <c r="D484" t="b">
        <f>NOT(ISNA(MATCH(B484,Submissions!A:A,0)))</f>
        <v>0</v>
      </c>
      <c r="E484" t="str">
        <f>IF(D484=TRUE, HYPERLINK(INDEX(Submissions!B:B,MATCH(B484,Submissions!A:A,0)),"Submission Link"), "Missing")</f>
        <v>Missing</v>
      </c>
    </row>
    <row r="485" spans="1:5">
      <c r="A485" t="s">
        <v>974</v>
      </c>
      <c r="B485">
        <v>1317768</v>
      </c>
      <c r="C485" t="s">
        <v>975</v>
      </c>
      <c r="D485" t="b">
        <f>NOT(ISNA(MATCH(B485,Submissions!A:A,0)))</f>
        <v>1</v>
      </c>
      <c r="E485" t="str">
        <f>IF(D485=TRUE, HYPERLINK(INDEX(Submissions!B:B,MATCH(B485,Submissions!A:A,0)),"Submission Link"), "Missing")</f>
        <v>Submission Link</v>
      </c>
    </row>
    <row r="486" spans="1:5">
      <c r="A486" t="s">
        <v>976</v>
      </c>
      <c r="B486">
        <v>1457554</v>
      </c>
      <c r="C486" t="s">
        <v>977</v>
      </c>
      <c r="D486" t="b">
        <f>NOT(ISNA(MATCH(B486,Submissions!A:A,0)))</f>
        <v>1</v>
      </c>
      <c r="E486" t="str">
        <f>IF(D486=TRUE, HYPERLINK(INDEX(Submissions!B:B,MATCH(B486,Submissions!A:A,0)),"Submission Link"), "Missing")</f>
        <v>Submission Link</v>
      </c>
    </row>
    <row r="487" spans="1:5">
      <c r="A487" t="s">
        <v>978</v>
      </c>
      <c r="B487">
        <v>1301952</v>
      </c>
      <c r="C487" t="s">
        <v>979</v>
      </c>
      <c r="D487" t="b">
        <f>NOT(ISNA(MATCH(B487,Submissions!A:A,0)))</f>
        <v>1</v>
      </c>
      <c r="E487" t="str">
        <f>IF(D487=TRUE, HYPERLINK(INDEX(Submissions!B:B,MATCH(B487,Submissions!A:A,0)),"Submission Link"), "Missing")</f>
        <v>Submission Link</v>
      </c>
    </row>
    <row r="488" spans="1:5">
      <c r="A488" t="s">
        <v>980</v>
      </c>
      <c r="B488">
        <v>19732</v>
      </c>
      <c r="C488" t="s">
        <v>981</v>
      </c>
      <c r="D488" t="b">
        <f>NOT(ISNA(MATCH(B488,Submissions!A:A,0)))</f>
        <v>1</v>
      </c>
      <c r="E488" t="str">
        <f>IF(D488=TRUE, HYPERLINK(INDEX(Submissions!B:B,MATCH(B488,Submissions!A:A,0)),"Submission Link"), "Missing")</f>
        <v>Submission Link</v>
      </c>
    </row>
    <row r="489" spans="1:5">
      <c r="A489" t="s">
        <v>982</v>
      </c>
      <c r="B489">
        <v>95020</v>
      </c>
      <c r="C489" t="s">
        <v>983</v>
      </c>
      <c r="D489" t="b">
        <f>NOT(ISNA(MATCH(B489,Submissions!A:A,0)))</f>
        <v>0</v>
      </c>
      <c r="E489" t="str">
        <f>IF(D489=TRUE, HYPERLINK(INDEX(Submissions!B:B,MATCH(B489,Submissions!A:A,0)),"Submission Link"), "Missing")</f>
        <v>Missing</v>
      </c>
    </row>
    <row r="490" spans="1:5">
      <c r="A490" t="s">
        <v>984</v>
      </c>
      <c r="B490">
        <v>1053368</v>
      </c>
      <c r="C490" t="s">
        <v>985</v>
      </c>
      <c r="D490" t="b">
        <f>NOT(ISNA(MATCH(B490,Submissions!A:A,0)))</f>
        <v>1</v>
      </c>
      <c r="E490" t="str">
        <f>IF(D490=TRUE, HYPERLINK(INDEX(Submissions!B:B,MATCH(B490,Submissions!A:A,0)),"Submission Link"), "Missing")</f>
        <v>Submission Link</v>
      </c>
    </row>
    <row r="491" spans="1:5">
      <c r="A491" t="s">
        <v>986</v>
      </c>
      <c r="B491">
        <v>1477076</v>
      </c>
      <c r="C491" t="s">
        <v>987</v>
      </c>
      <c r="D491" t="b">
        <f>NOT(ISNA(MATCH(B491,Submissions!A:A,0)))</f>
        <v>1</v>
      </c>
      <c r="E491" t="str">
        <f>IF(D491=TRUE, HYPERLINK(INDEX(Submissions!B:B,MATCH(B491,Submissions!A:A,0)),"Submission Link"), "Missing")</f>
        <v>Submission Link</v>
      </c>
    </row>
    <row r="492" spans="1:5">
      <c r="A492" t="s">
        <v>988</v>
      </c>
      <c r="B492">
        <v>1481914</v>
      </c>
      <c r="C492" t="s">
        <v>989</v>
      </c>
      <c r="D492" t="b">
        <f>NOT(ISNA(MATCH(B492,Submissions!A:A,0)))</f>
        <v>1</v>
      </c>
      <c r="E492" t="str">
        <f>IF(D492=TRUE, HYPERLINK(INDEX(Submissions!B:B,MATCH(B492,Submissions!A:A,0)),"Submission Link"), "Missing")</f>
        <v>Submission Link</v>
      </c>
    </row>
    <row r="493" spans="1:5">
      <c r="A493" t="s">
        <v>990</v>
      </c>
      <c r="B493">
        <v>1757350</v>
      </c>
      <c r="C493" t="s">
        <v>991</v>
      </c>
      <c r="D493" t="b">
        <f>NOT(ISNA(MATCH(B493,Submissions!A:A,0)))</f>
        <v>0</v>
      </c>
      <c r="E493" t="str">
        <f>IF(D493=TRUE, HYPERLINK(INDEX(Submissions!B:B,MATCH(B493,Submissions!A:A,0)),"Submission Link"), "Missing")</f>
        <v>Missing</v>
      </c>
    </row>
    <row r="494" spans="1:5">
      <c r="A494" t="s">
        <v>992</v>
      </c>
      <c r="B494">
        <v>1238942</v>
      </c>
      <c r="C494" t="s">
        <v>993</v>
      </c>
      <c r="D494" t="b">
        <f>NOT(ISNA(MATCH(B494,Submissions!A:A,0)))</f>
        <v>1</v>
      </c>
      <c r="E494" t="str">
        <f>IF(D494=TRUE, HYPERLINK(INDEX(Submissions!B:B,MATCH(B494,Submissions!A:A,0)),"Submission Link"), "Missing")</f>
        <v>Submission Link</v>
      </c>
    </row>
    <row r="495" spans="1:5">
      <c r="A495" t="s">
        <v>994</v>
      </c>
      <c r="B495">
        <v>1756994</v>
      </c>
      <c r="C495" t="s">
        <v>995</v>
      </c>
      <c r="D495" t="b">
        <f>NOT(ISNA(MATCH(B495,Submissions!A:A,0)))</f>
        <v>1</v>
      </c>
      <c r="E495" t="str">
        <f>IF(D495=TRUE, HYPERLINK(INDEX(Submissions!B:B,MATCH(B495,Submissions!A:A,0)),"Submission Link"), "Missing")</f>
        <v>Submission Link</v>
      </c>
    </row>
    <row r="496" spans="1:5">
      <c r="A496" t="s">
        <v>996</v>
      </c>
      <c r="B496">
        <v>1315078</v>
      </c>
      <c r="C496" t="s">
        <v>997</v>
      </c>
      <c r="D496" t="b">
        <f>NOT(ISNA(MATCH(B496,Submissions!A:A,0)))</f>
        <v>0</v>
      </c>
      <c r="E496" t="str">
        <f>IF(D496=TRUE, HYPERLINK(INDEX(Submissions!B:B,MATCH(B496,Submissions!A:A,0)),"Submission Link"), "Missing")</f>
        <v>Missing</v>
      </c>
    </row>
    <row r="497" spans="1:5">
      <c r="A497" t="s">
        <v>998</v>
      </c>
      <c r="B497">
        <v>1717236</v>
      </c>
      <c r="C497" t="s">
        <v>999</v>
      </c>
      <c r="D497" t="b">
        <f>NOT(ISNA(MATCH(B497,Submissions!A:A,0)))</f>
        <v>0</v>
      </c>
      <c r="E497" t="str">
        <f>IF(D497=TRUE, HYPERLINK(INDEX(Submissions!B:B,MATCH(B497,Submissions!A:A,0)),"Submission Link"), "Missing")</f>
        <v>Missing</v>
      </c>
    </row>
    <row r="498" spans="1:5">
      <c r="A498" t="s">
        <v>1000</v>
      </c>
      <c r="B498">
        <v>1048314</v>
      </c>
      <c r="C498" t="s">
        <v>1001</v>
      </c>
      <c r="D498" t="b">
        <f>NOT(ISNA(MATCH(B498,Submissions!A:A,0)))</f>
        <v>1</v>
      </c>
      <c r="E498" t="str">
        <f>IF(D498=TRUE, HYPERLINK(INDEX(Submissions!B:B,MATCH(B498,Submissions!A:A,0)),"Submission Link"), "Missing")</f>
        <v>Submission Link</v>
      </c>
    </row>
    <row r="499" spans="1:5">
      <c r="A499" t="s">
        <v>1002</v>
      </c>
      <c r="B499">
        <v>83599</v>
      </c>
      <c r="C499" t="s">
        <v>1003</v>
      </c>
      <c r="D499" t="b">
        <f>NOT(ISNA(MATCH(B499,Submissions!A:A,0)))</f>
        <v>0</v>
      </c>
      <c r="E499" t="str">
        <f>IF(D499=TRUE, HYPERLINK(INDEX(Submissions!B:B,MATCH(B499,Submissions!A:A,0)),"Submission Link"), "Missing")</f>
        <v>Missing</v>
      </c>
    </row>
    <row r="500" spans="1:5">
      <c r="A500" t="s">
        <v>1004</v>
      </c>
      <c r="B500">
        <v>914</v>
      </c>
      <c r="C500" t="s">
        <v>1005</v>
      </c>
      <c r="D500" t="b">
        <f>NOT(ISNA(MATCH(B500,Submissions!A:A,0)))</f>
        <v>1</v>
      </c>
      <c r="E500" t="str">
        <f>IF(D500=TRUE, HYPERLINK(INDEX(Submissions!B:B,MATCH(B500,Submissions!A:A,0)),"Submission Link"), "Missing")</f>
        <v>Submission Link</v>
      </c>
    </row>
    <row r="501" spans="1:5">
      <c r="A501" t="s">
        <v>1006</v>
      </c>
      <c r="B501">
        <v>1525434</v>
      </c>
      <c r="C501" t="s">
        <v>1007</v>
      </c>
      <c r="D501" t="b">
        <f>NOT(ISNA(MATCH(B501,Submissions!A:A,0)))</f>
        <v>1</v>
      </c>
      <c r="E501" t="str">
        <f>IF(D501=TRUE, HYPERLINK(INDEX(Submissions!B:B,MATCH(B501,Submissions!A:A,0)),"Submission Link"), "Missing")</f>
        <v>Submission Link</v>
      </c>
    </row>
    <row r="502" spans="1:5">
      <c r="A502" t="s">
        <v>1008</v>
      </c>
      <c r="B502">
        <v>1134054</v>
      </c>
      <c r="C502" t="s">
        <v>1009</v>
      </c>
      <c r="D502" t="b">
        <f>NOT(ISNA(MATCH(B502,Submissions!A:A,0)))</f>
        <v>1</v>
      </c>
      <c r="E502" t="str">
        <f>IF(D502=TRUE, HYPERLINK(INDEX(Submissions!B:B,MATCH(B502,Submissions!A:A,0)),"Submission Link"), "Missing")</f>
        <v>Submission Link</v>
      </c>
    </row>
    <row r="503" spans="1:5">
      <c r="A503" t="s">
        <v>1010</v>
      </c>
      <c r="B503">
        <v>1523948</v>
      </c>
      <c r="C503" t="s">
        <v>1011</v>
      </c>
      <c r="D503" t="b">
        <f>NOT(ISNA(MATCH(B503,Submissions!A:A,0)))</f>
        <v>0</v>
      </c>
      <c r="E503" t="str">
        <f>IF(D503=TRUE, HYPERLINK(INDEX(Submissions!B:B,MATCH(B503,Submissions!A:A,0)),"Submission Link"), "Missing")</f>
        <v>Missing</v>
      </c>
    </row>
    <row r="504" spans="1:5">
      <c r="A504" t="s">
        <v>1012</v>
      </c>
      <c r="B504">
        <v>1525910</v>
      </c>
      <c r="C504" t="s">
        <v>1013</v>
      </c>
      <c r="D504" t="b">
        <f>NOT(ISNA(MATCH(B504,Submissions!A:A,0)))</f>
        <v>0</v>
      </c>
      <c r="E504" t="str">
        <f>IF(D504=TRUE, HYPERLINK(INDEX(Submissions!B:B,MATCH(B504,Submissions!A:A,0)),"Submission Link"), "Missing")</f>
        <v>Missing</v>
      </c>
    </row>
    <row r="505" spans="1:5">
      <c r="A505" t="s">
        <v>1014</v>
      </c>
      <c r="B505">
        <v>1460844</v>
      </c>
      <c r="C505" t="s">
        <v>1015</v>
      </c>
      <c r="D505" t="b">
        <f>NOT(ISNA(MATCH(B505,Submissions!A:A,0)))</f>
        <v>1</v>
      </c>
      <c r="E505" t="str">
        <f>IF(D505=TRUE, HYPERLINK(INDEX(Submissions!B:B,MATCH(B505,Submissions!A:A,0)),"Submission Link"), "Missing")</f>
        <v>Submission Link</v>
      </c>
    </row>
    <row r="506" spans="1:5">
      <c r="A506" t="s">
        <v>1016</v>
      </c>
      <c r="B506">
        <v>1184152</v>
      </c>
      <c r="C506" t="s">
        <v>1017</v>
      </c>
      <c r="D506" t="b">
        <f>NOT(ISNA(MATCH(B506,Submissions!A:A,0)))</f>
        <v>0</v>
      </c>
      <c r="E506" t="str">
        <f>IF(D506=TRUE, HYPERLINK(INDEX(Submissions!B:B,MATCH(B506,Submissions!A:A,0)),"Submission Link"), "Missing")</f>
        <v>Missing</v>
      </c>
    </row>
    <row r="507" spans="1:5">
      <c r="A507" t="s">
        <v>1018</v>
      </c>
      <c r="B507">
        <v>1581272</v>
      </c>
      <c r="C507" t="s">
        <v>1019</v>
      </c>
      <c r="D507" t="b">
        <f>NOT(ISNA(MATCH(B507,Submissions!A:A,0)))</f>
        <v>1</v>
      </c>
      <c r="E507" t="str">
        <f>IF(D507=TRUE, HYPERLINK(INDEX(Submissions!B:B,MATCH(B507,Submissions!A:A,0)),"Submission Link"), "Missing")</f>
        <v>Submission Link</v>
      </c>
    </row>
    <row r="508" spans="1:5">
      <c r="A508" t="s">
        <v>1020</v>
      </c>
      <c r="B508">
        <v>1519494</v>
      </c>
      <c r="C508" t="s">
        <v>1021</v>
      </c>
      <c r="D508" t="b">
        <f>NOT(ISNA(MATCH(B508,Submissions!A:A,0)))</f>
        <v>1</v>
      </c>
      <c r="E508" t="str">
        <f>IF(D508=TRUE, HYPERLINK(INDEX(Submissions!B:B,MATCH(B508,Submissions!A:A,0)),"Submission Link"), "Missing")</f>
        <v>Submission Link</v>
      </c>
    </row>
    <row r="509" spans="1:5">
      <c r="A509" t="s">
        <v>1022</v>
      </c>
      <c r="B509">
        <v>1516560</v>
      </c>
      <c r="C509" t="s">
        <v>1023</v>
      </c>
      <c r="D509" t="b">
        <f>NOT(ISNA(MATCH(B509,Submissions!A:A,0)))</f>
        <v>1</v>
      </c>
      <c r="E509" t="str">
        <f>IF(D509=TRUE, HYPERLINK(INDEX(Submissions!B:B,MATCH(B509,Submissions!A:A,0)),"Submission Link"), "Missing")</f>
        <v>Submission Link</v>
      </c>
    </row>
    <row r="510" spans="1:5">
      <c r="A510" t="s">
        <v>1024</v>
      </c>
      <c r="B510">
        <v>1761446</v>
      </c>
      <c r="C510" t="s">
        <v>1025</v>
      </c>
      <c r="D510" t="b">
        <f>NOT(ISNA(MATCH(B510,Submissions!A:A,0)))</f>
        <v>0</v>
      </c>
      <c r="E510" t="str">
        <f>IF(D510=TRUE, HYPERLINK(INDEX(Submissions!B:B,MATCH(B510,Submissions!A:A,0)),"Submission Link"), "Missing")</f>
        <v>Missing</v>
      </c>
    </row>
    <row r="511" spans="1:5">
      <c r="A511" t="s">
        <v>1026</v>
      </c>
      <c r="B511">
        <v>1529060</v>
      </c>
      <c r="C511" t="s">
        <v>1027</v>
      </c>
      <c r="D511" t="b">
        <f>NOT(ISNA(MATCH(B511,Submissions!A:A,0)))</f>
        <v>0</v>
      </c>
      <c r="E511" t="str">
        <f>IF(D511=TRUE, HYPERLINK(INDEX(Submissions!B:B,MATCH(B511,Submissions!A:A,0)),"Submission Link"), "Missing")</f>
        <v>Missing</v>
      </c>
    </row>
    <row r="512" spans="1:5">
      <c r="A512" t="s">
        <v>1028</v>
      </c>
      <c r="B512">
        <v>1475058</v>
      </c>
      <c r="C512" t="s">
        <v>1029</v>
      </c>
      <c r="D512" t="b">
        <f>NOT(ISNA(MATCH(B512,Submissions!A:A,0)))</f>
        <v>1</v>
      </c>
      <c r="E512" t="str">
        <f>IF(D512=TRUE, HYPERLINK(INDEX(Submissions!B:B,MATCH(B512,Submissions!A:A,0)),"Submission Link"), "Missing")</f>
        <v>Submission Link</v>
      </c>
    </row>
    <row r="513" spans="1:5">
      <c r="A513" t="s">
        <v>1030</v>
      </c>
      <c r="B513">
        <v>47467</v>
      </c>
      <c r="C513" t="s">
        <v>1031</v>
      </c>
      <c r="D513" t="b">
        <f>NOT(ISNA(MATCH(B513,Submissions!A:A,0)))</f>
        <v>1</v>
      </c>
      <c r="E513" t="str">
        <f>IF(D513=TRUE, HYPERLINK(INDEX(Submissions!B:B,MATCH(B513,Submissions!A:A,0)),"Submission Link"), "Missing")</f>
        <v>Submission Link</v>
      </c>
    </row>
    <row r="514" spans="1:5">
      <c r="A514" t="s">
        <v>1032</v>
      </c>
      <c r="B514">
        <v>1618412</v>
      </c>
      <c r="C514" t="s">
        <v>1033</v>
      </c>
      <c r="D514" t="b">
        <f>NOT(ISNA(MATCH(B514,Submissions!A:A,0)))</f>
        <v>1</v>
      </c>
      <c r="E514" t="str">
        <f>IF(D514=TRUE, HYPERLINK(INDEX(Submissions!B:B,MATCH(B514,Submissions!A:A,0)),"Submission Link"), "Missing")</f>
        <v>Submission Link</v>
      </c>
    </row>
    <row r="515" spans="1:5">
      <c r="A515" t="s">
        <v>1034</v>
      </c>
      <c r="B515">
        <v>1741008</v>
      </c>
      <c r="C515" t="s">
        <v>1035</v>
      </c>
      <c r="D515" t="b">
        <f>NOT(ISNA(MATCH(B515,Submissions!A:A,0)))</f>
        <v>1</v>
      </c>
      <c r="E515" t="str">
        <f>IF(D515=TRUE, HYPERLINK(INDEX(Submissions!B:B,MATCH(B515,Submissions!A:A,0)),"Submission Link"), "Missing")</f>
        <v>Submission Link</v>
      </c>
    </row>
    <row r="516" spans="1:5">
      <c r="A516" t="s">
        <v>1036</v>
      </c>
      <c r="B516">
        <v>1483304</v>
      </c>
      <c r="C516" t="s">
        <v>1037</v>
      </c>
      <c r="D516" t="b">
        <f>NOT(ISNA(MATCH(B516,Submissions!A:A,0)))</f>
        <v>1</v>
      </c>
      <c r="E516" t="str">
        <f>IF(D516=TRUE, HYPERLINK(INDEX(Submissions!B:B,MATCH(B516,Submissions!A:A,0)),"Submission Link"), "Missing")</f>
        <v>Submission Link</v>
      </c>
    </row>
    <row r="517" spans="1:5">
      <c r="A517" t="s">
        <v>1038</v>
      </c>
      <c r="B517">
        <v>1743870</v>
      </c>
      <c r="C517" t="s">
        <v>1039</v>
      </c>
      <c r="D517" t="b">
        <f>NOT(ISNA(MATCH(B517,Submissions!A:A,0)))</f>
        <v>0</v>
      </c>
      <c r="E517" t="str">
        <f>IF(D517=TRUE, HYPERLINK(INDEX(Submissions!B:B,MATCH(B517,Submissions!A:A,0)),"Submission Link"), "Missing")</f>
        <v>Missing</v>
      </c>
    </row>
    <row r="518" spans="1:5">
      <c r="A518" t="s">
        <v>1040</v>
      </c>
      <c r="B518">
        <v>1494200</v>
      </c>
      <c r="C518" t="s">
        <v>1041</v>
      </c>
      <c r="D518" t="b">
        <f>NOT(ISNA(MATCH(B518,Submissions!A:A,0)))</f>
        <v>1</v>
      </c>
      <c r="E518" t="str">
        <f>IF(D518=TRUE, HYPERLINK(INDEX(Submissions!B:B,MATCH(B518,Submissions!A:A,0)),"Submission Link"), "Missing")</f>
        <v>Submission Link</v>
      </c>
    </row>
    <row r="519" spans="1:5">
      <c r="A519" t="s">
        <v>1042</v>
      </c>
      <c r="B519">
        <v>1496906</v>
      </c>
      <c r="C519" t="s">
        <v>1043</v>
      </c>
      <c r="D519" t="b">
        <f>NOT(ISNA(MATCH(B519,Submissions!A:A,0)))</f>
        <v>1</v>
      </c>
      <c r="E519" t="str">
        <f>IF(D519=TRUE, HYPERLINK(INDEX(Submissions!B:B,MATCH(B519,Submissions!A:A,0)),"Submission Link"), "Missing")</f>
        <v>Submission Link</v>
      </c>
    </row>
    <row r="520" spans="1:5">
      <c r="A520" t="s">
        <v>1044</v>
      </c>
      <c r="B520">
        <v>1290582</v>
      </c>
      <c r="C520" t="s">
        <v>1045</v>
      </c>
      <c r="D520" t="b">
        <f>NOT(ISNA(MATCH(B520,Submissions!A:A,0)))</f>
        <v>1</v>
      </c>
      <c r="E520" t="str">
        <f>IF(D520=TRUE, HYPERLINK(INDEX(Submissions!B:B,MATCH(B520,Submissions!A:A,0)),"Submission Link"), "Missing")</f>
        <v>Submission Link</v>
      </c>
    </row>
    <row r="521" spans="1:5">
      <c r="A521" t="s">
        <v>1046</v>
      </c>
      <c r="B521">
        <v>1528114</v>
      </c>
      <c r="C521" t="s">
        <v>1047</v>
      </c>
      <c r="D521" t="b">
        <f>NOT(ISNA(MATCH(B521,Submissions!A:A,0)))</f>
        <v>1</v>
      </c>
      <c r="E521" t="str">
        <f>IF(D521=TRUE, HYPERLINK(INDEX(Submissions!B:B,MATCH(B521,Submissions!A:A,0)),"Submission Link"), "Missing")</f>
        <v>Submission Link</v>
      </c>
    </row>
    <row r="522" spans="1:5">
      <c r="A522" t="s">
        <v>1048</v>
      </c>
      <c r="B522">
        <v>629418</v>
      </c>
      <c r="C522" t="s">
        <v>1049</v>
      </c>
      <c r="D522" t="b">
        <f>NOT(ISNA(MATCH(B522,Submissions!A:A,0)))</f>
        <v>1</v>
      </c>
      <c r="E522" t="str">
        <f>IF(D522=TRUE, HYPERLINK(INDEX(Submissions!B:B,MATCH(B522,Submissions!A:A,0)),"Submission Link"), "Missing")</f>
        <v>Submission Link</v>
      </c>
    </row>
    <row r="523" spans="1:5">
      <c r="A523" t="s">
        <v>1050</v>
      </c>
      <c r="B523">
        <v>1462636</v>
      </c>
      <c r="C523" t="s">
        <v>1051</v>
      </c>
      <c r="D523" t="b">
        <f>NOT(ISNA(MATCH(B523,Submissions!A:A,0)))</f>
        <v>1</v>
      </c>
      <c r="E523" t="str">
        <f>IF(D523=TRUE, HYPERLINK(INDEX(Submissions!B:B,MATCH(B523,Submissions!A:A,0)),"Submission Link"), "Missing")</f>
        <v>Submission Link</v>
      </c>
    </row>
    <row r="524" spans="1:5">
      <c r="A524" t="s">
        <v>1052</v>
      </c>
      <c r="B524">
        <v>1222344</v>
      </c>
      <c r="C524" t="s">
        <v>1053</v>
      </c>
      <c r="D524" t="b">
        <f>NOT(ISNA(MATCH(B524,Submissions!A:A,0)))</f>
        <v>1</v>
      </c>
      <c r="E524" t="str">
        <f>IF(D524=TRUE, HYPERLINK(INDEX(Submissions!B:B,MATCH(B524,Submissions!A:A,0)),"Submission Link"), "Missing")</f>
        <v>Submission Link</v>
      </c>
    </row>
    <row r="525" spans="1:5">
      <c r="A525" t="s">
        <v>1054</v>
      </c>
      <c r="B525">
        <v>1461114</v>
      </c>
      <c r="C525" t="s">
        <v>1055</v>
      </c>
      <c r="D525" t="b">
        <f>NOT(ISNA(MATCH(B525,Submissions!A:A,0)))</f>
        <v>1</v>
      </c>
      <c r="E525" t="str">
        <f>IF(D525=TRUE, HYPERLINK(INDEX(Submissions!B:B,MATCH(B525,Submissions!A:A,0)),"Submission Link"), "Missing")</f>
        <v>Submission Link</v>
      </c>
    </row>
    <row r="526" spans="1:5">
      <c r="A526" t="s">
        <v>1056</v>
      </c>
      <c r="B526">
        <v>1034432</v>
      </c>
      <c r="C526" t="s">
        <v>1057</v>
      </c>
      <c r="D526" t="b">
        <f>NOT(ISNA(MATCH(B526,Submissions!A:A,0)))</f>
        <v>1</v>
      </c>
      <c r="E526" t="str">
        <f>IF(D526=TRUE, HYPERLINK(INDEX(Submissions!B:B,MATCH(B526,Submissions!A:A,0)),"Submission Link"), "Missing")</f>
        <v>Submission Link</v>
      </c>
    </row>
    <row r="527" spans="1:5">
      <c r="A527" t="s">
        <v>1058</v>
      </c>
      <c r="B527">
        <v>1628366</v>
      </c>
      <c r="C527" t="s">
        <v>1059</v>
      </c>
      <c r="D527" t="b">
        <f>NOT(ISNA(MATCH(B527,Submissions!A:A,0)))</f>
        <v>1</v>
      </c>
      <c r="E527" t="str">
        <f>IF(D527=TRUE, HYPERLINK(INDEX(Submissions!B:B,MATCH(B527,Submissions!A:A,0)),"Submission Link"), "Missing")</f>
        <v>Submission Link</v>
      </c>
    </row>
    <row r="528" spans="1:5">
      <c r="A528" t="s">
        <v>1060</v>
      </c>
      <c r="B528">
        <v>1305944</v>
      </c>
      <c r="C528" t="s">
        <v>1061</v>
      </c>
      <c r="D528" t="b">
        <f>NOT(ISNA(MATCH(B528,Submissions!A:A,0)))</f>
        <v>0</v>
      </c>
      <c r="E528" t="str">
        <f>IF(D528=TRUE, HYPERLINK(INDEX(Submissions!B:B,MATCH(B528,Submissions!A:A,0)),"Submission Link"), "Missing")</f>
        <v>Missing</v>
      </c>
    </row>
    <row r="529" spans="1:5">
      <c r="A529" t="s">
        <v>1062</v>
      </c>
      <c r="B529">
        <v>644272</v>
      </c>
      <c r="C529" t="s">
        <v>1063</v>
      </c>
      <c r="D529" t="b">
        <f>NOT(ISNA(MATCH(B529,Submissions!A:A,0)))</f>
        <v>0</v>
      </c>
      <c r="E529" t="str">
        <f>IF(D529=TRUE, HYPERLINK(INDEX(Submissions!B:B,MATCH(B529,Submissions!A:A,0)),"Submission Link"), "Missing")</f>
        <v>Missing</v>
      </c>
    </row>
    <row r="530" spans="1:5">
      <c r="A530" t="s">
        <v>1064</v>
      </c>
      <c r="B530">
        <v>1525826</v>
      </c>
      <c r="C530" t="s">
        <v>1065</v>
      </c>
      <c r="D530" t="b">
        <f>NOT(ISNA(MATCH(B530,Submissions!A:A,0)))</f>
        <v>0</v>
      </c>
      <c r="E530" t="str">
        <f>IF(D530=TRUE, HYPERLINK(INDEX(Submissions!B:B,MATCH(B530,Submissions!A:A,0)),"Submission Link"), "Missing")</f>
        <v>Missing</v>
      </c>
    </row>
    <row r="531" spans="1:5">
      <c r="A531" t="s">
        <v>1066</v>
      </c>
      <c r="B531">
        <v>25768</v>
      </c>
      <c r="C531" t="s">
        <v>1067</v>
      </c>
      <c r="D531" t="b">
        <f>NOT(ISNA(MATCH(B531,Submissions!A:A,0)))</f>
        <v>1</v>
      </c>
      <c r="E531" t="str">
        <f>IF(D531=TRUE, HYPERLINK(INDEX(Submissions!B:B,MATCH(B531,Submissions!A:A,0)),"Submission Link"), "Missing")</f>
        <v>Submission Link</v>
      </c>
    </row>
    <row r="532" spans="1:5">
      <c r="A532" t="s">
        <v>1068</v>
      </c>
      <c r="B532">
        <v>1527990</v>
      </c>
      <c r="C532" t="s">
        <v>1069</v>
      </c>
      <c r="D532" t="b">
        <f>NOT(ISNA(MATCH(B532,Submissions!A:A,0)))</f>
        <v>1</v>
      </c>
      <c r="E532" t="str">
        <f>IF(D532=TRUE, HYPERLINK(INDEX(Submissions!B:B,MATCH(B532,Submissions!A:A,0)),"Submission Link"), "Missing")</f>
        <v>Submission Link</v>
      </c>
    </row>
    <row r="533" spans="1:5">
      <c r="A533" t="s">
        <v>1070</v>
      </c>
      <c r="B533">
        <v>1460530</v>
      </c>
      <c r="C533" t="s">
        <v>1071</v>
      </c>
      <c r="D533" t="b">
        <f>NOT(ISNA(MATCH(B533,Submissions!A:A,0)))</f>
        <v>1</v>
      </c>
      <c r="E533" t="str">
        <f>IF(D533=TRUE, HYPERLINK(INDEX(Submissions!B:B,MATCH(B533,Submissions!A:A,0)),"Submission Link"), "Missing")</f>
        <v>Submission Link</v>
      </c>
    </row>
    <row r="534" spans="1:5">
      <c r="A534" t="s">
        <v>1072</v>
      </c>
      <c r="B534">
        <v>1459510</v>
      </c>
      <c r="C534" t="s">
        <v>1073</v>
      </c>
      <c r="D534" t="b">
        <f>NOT(ISNA(MATCH(B534,Submissions!A:A,0)))</f>
        <v>1</v>
      </c>
      <c r="E534" t="str">
        <f>IF(D534=TRUE, HYPERLINK(INDEX(Submissions!B:B,MATCH(B534,Submissions!A:A,0)),"Submission Link"), "Missing")</f>
        <v>Submission Link</v>
      </c>
    </row>
    <row r="535" spans="1:5">
      <c r="A535" t="s">
        <v>1074</v>
      </c>
      <c r="B535">
        <v>843390</v>
      </c>
      <c r="C535" t="s">
        <v>1075</v>
      </c>
      <c r="D535" t="b">
        <f>NOT(ISNA(MATCH(B535,Submissions!A:A,0)))</f>
        <v>1</v>
      </c>
      <c r="E535" t="str">
        <f>IF(D535=TRUE, HYPERLINK(INDEX(Submissions!B:B,MATCH(B535,Submissions!A:A,0)),"Submission Link"), "Missing")</f>
        <v>Submission Link</v>
      </c>
    </row>
    <row r="536" spans="1:5">
      <c r="A536" t="s">
        <v>1076</v>
      </c>
      <c r="B536">
        <v>1448942</v>
      </c>
      <c r="C536" t="s">
        <v>1077</v>
      </c>
      <c r="D536" t="b">
        <f>NOT(ISNA(MATCH(B536,Submissions!A:A,0)))</f>
        <v>1</v>
      </c>
      <c r="E536" t="str">
        <f>IF(D536=TRUE, HYPERLINK(INDEX(Submissions!B:B,MATCH(B536,Submissions!A:A,0)),"Submission Link"), "Missing")</f>
        <v>Submission Link</v>
      </c>
    </row>
    <row r="537" spans="1:5">
      <c r="A537" t="s">
        <v>1078</v>
      </c>
      <c r="B537">
        <v>1267648</v>
      </c>
      <c r="C537" t="s">
        <v>1079</v>
      </c>
      <c r="D537" t="b">
        <f>NOT(ISNA(MATCH(B537,Submissions!A:A,0)))</f>
        <v>0</v>
      </c>
      <c r="E537" t="str">
        <f>IF(D537=TRUE, HYPERLINK(INDEX(Submissions!B:B,MATCH(B537,Submissions!A:A,0)),"Submission Link"), "Missing")</f>
        <v>Missing</v>
      </c>
    </row>
    <row r="538" spans="1:5">
      <c r="A538" t="s">
        <v>1080</v>
      </c>
      <c r="B538">
        <v>1438728</v>
      </c>
      <c r="C538" t="s">
        <v>1081</v>
      </c>
      <c r="D538" t="b">
        <f>NOT(ISNA(MATCH(B538,Submissions!A:A,0)))</f>
        <v>1</v>
      </c>
      <c r="E538" t="str">
        <f>IF(D538=TRUE, HYPERLINK(INDEX(Submissions!B:B,MATCH(B538,Submissions!A:A,0)),"Submission Link"), "Missing")</f>
        <v>Submission Link</v>
      </c>
    </row>
    <row r="539" spans="1:5">
      <c r="A539" t="s">
        <v>1082</v>
      </c>
      <c r="B539">
        <v>1300670</v>
      </c>
      <c r="C539" t="s">
        <v>1083</v>
      </c>
      <c r="D539" t="b">
        <f>NOT(ISNA(MATCH(B539,Submissions!A:A,0)))</f>
        <v>0</v>
      </c>
      <c r="E539" t="str">
        <f>IF(D539=TRUE, HYPERLINK(INDEX(Submissions!B:B,MATCH(B539,Submissions!A:A,0)),"Submission Link"), "Missing")</f>
        <v>Missing</v>
      </c>
    </row>
    <row r="540" spans="1:5">
      <c r="A540" t="s">
        <v>1084</v>
      </c>
      <c r="B540">
        <v>1501838</v>
      </c>
      <c r="C540" t="s">
        <v>1085</v>
      </c>
      <c r="D540" t="b">
        <f>NOT(ISNA(MATCH(B540,Submissions!A:A,0)))</f>
        <v>1</v>
      </c>
      <c r="E540" t="str">
        <f>IF(D540=TRUE, HYPERLINK(INDEX(Submissions!B:B,MATCH(B540,Submissions!A:A,0)),"Submission Link"), "Missing")</f>
        <v>Submission Link</v>
      </c>
    </row>
    <row r="541" spans="1:5">
      <c r="A541" t="s">
        <v>1086</v>
      </c>
      <c r="B541">
        <v>1309196</v>
      </c>
      <c r="C541" t="s">
        <v>1087</v>
      </c>
      <c r="D541" t="b">
        <f>NOT(ISNA(MATCH(B541,Submissions!A:A,0)))</f>
        <v>1</v>
      </c>
      <c r="E541" t="str">
        <f>IF(D541=TRUE, HYPERLINK(INDEX(Submissions!B:B,MATCH(B541,Submissions!A:A,0)),"Submission Link"), "Missing")</f>
        <v>Submission Link</v>
      </c>
    </row>
    <row r="542" spans="1:5">
      <c r="A542" t="s">
        <v>1088</v>
      </c>
      <c r="B542">
        <v>1303264</v>
      </c>
      <c r="C542" t="s">
        <v>1089</v>
      </c>
      <c r="D542" t="b">
        <f>NOT(ISNA(MATCH(B542,Submissions!A:A,0)))</f>
        <v>1</v>
      </c>
      <c r="E542" t="str">
        <f>IF(D542=TRUE, HYPERLINK(INDEX(Submissions!B:B,MATCH(B542,Submissions!A:A,0)),"Submission Link"), "Missing")</f>
        <v>Submission Link</v>
      </c>
    </row>
    <row r="543" spans="1:5">
      <c r="A543" t="s">
        <v>1090</v>
      </c>
      <c r="B543">
        <v>1621536</v>
      </c>
      <c r="C543" t="s">
        <v>1091</v>
      </c>
      <c r="D543" t="b">
        <f>NOT(ISNA(MATCH(B543,Submissions!A:A,0)))</f>
        <v>0</v>
      </c>
      <c r="E543" t="str">
        <f>IF(D543=TRUE, HYPERLINK(INDEX(Submissions!B:B,MATCH(B543,Submissions!A:A,0)),"Submission Link"), "Missing")</f>
        <v>Missing</v>
      </c>
    </row>
    <row r="544" spans="1:5">
      <c r="A544" t="s">
        <v>1092</v>
      </c>
      <c r="B544">
        <v>1104584</v>
      </c>
      <c r="C544" t="s">
        <v>1093</v>
      </c>
      <c r="D544" t="b">
        <f>NOT(ISNA(MATCH(B544,Submissions!A:A,0)))</f>
        <v>1</v>
      </c>
      <c r="E544" t="str">
        <f>IF(D544=TRUE, HYPERLINK(INDEX(Submissions!B:B,MATCH(B544,Submissions!A:A,0)),"Submission Link"), "Missing")</f>
        <v>Submission Link</v>
      </c>
    </row>
    <row r="545" spans="1:5">
      <c r="A545" t="s">
        <v>1094</v>
      </c>
      <c r="B545">
        <v>1419742</v>
      </c>
      <c r="C545" t="s">
        <v>1095</v>
      </c>
      <c r="D545" t="b">
        <f>NOT(ISNA(MATCH(B545,Submissions!A:A,0)))</f>
        <v>1</v>
      </c>
      <c r="E545" t="str">
        <f>IF(D545=TRUE, HYPERLINK(INDEX(Submissions!B:B,MATCH(B545,Submissions!A:A,0)),"Submission Link"), "Missing")</f>
        <v>Submission Link</v>
      </c>
    </row>
    <row r="546" spans="1:5">
      <c r="A546" t="s">
        <v>1096</v>
      </c>
      <c r="B546">
        <v>893000</v>
      </c>
      <c r="C546" t="s">
        <v>1097</v>
      </c>
      <c r="D546" t="b">
        <f>NOT(ISNA(MATCH(B546,Submissions!A:A,0)))</f>
        <v>1</v>
      </c>
      <c r="E546" t="str">
        <f>IF(D546=TRUE, HYPERLINK(INDEX(Submissions!B:B,MATCH(B546,Submissions!A:A,0)),"Submission Link"), "Missing")</f>
        <v>Submission Link</v>
      </c>
    </row>
    <row r="547" spans="1:5">
      <c r="A547" t="s">
        <v>1098</v>
      </c>
      <c r="B547">
        <v>1241432</v>
      </c>
      <c r="C547" t="s">
        <v>1099</v>
      </c>
      <c r="D547" t="b">
        <f>NOT(ISNA(MATCH(B547,Submissions!A:A,0)))</f>
        <v>1</v>
      </c>
      <c r="E547" t="str">
        <f>IF(D547=TRUE, HYPERLINK(INDEX(Submissions!B:B,MATCH(B547,Submissions!A:A,0)),"Submission Link"), "Missing")</f>
        <v>Submission Link</v>
      </c>
    </row>
    <row r="548" spans="1:5">
      <c r="A548" t="s">
        <v>1100</v>
      </c>
      <c r="B548">
        <v>50136</v>
      </c>
      <c r="C548" t="s">
        <v>1101</v>
      </c>
      <c r="D548" t="b">
        <f>NOT(ISNA(MATCH(B548,Submissions!A:A,0)))</f>
        <v>0</v>
      </c>
      <c r="E548" t="str">
        <f>IF(D548=TRUE, HYPERLINK(INDEX(Submissions!B:B,MATCH(B548,Submissions!A:A,0)),"Submission Link"), "Missing")</f>
        <v>Missing</v>
      </c>
    </row>
    <row r="549" spans="1:5">
      <c r="A549" t="s">
        <v>1102</v>
      </c>
      <c r="B549">
        <v>1526464</v>
      </c>
      <c r="C549" t="s">
        <v>1103</v>
      </c>
      <c r="D549" t="b">
        <f>NOT(ISNA(MATCH(B549,Submissions!A:A,0)))</f>
        <v>0</v>
      </c>
      <c r="E549" t="str">
        <f>IF(D549=TRUE, HYPERLINK(INDEX(Submissions!B:B,MATCH(B549,Submissions!A:A,0)),"Submission Link"), "Missing")</f>
        <v>Missing</v>
      </c>
    </row>
    <row r="550" spans="1:5">
      <c r="A550" t="s">
        <v>1104</v>
      </c>
      <c r="B550">
        <v>1757198</v>
      </c>
      <c r="C550" t="s">
        <v>1105</v>
      </c>
      <c r="D550" t="b">
        <f>NOT(ISNA(MATCH(B550,Submissions!A:A,0)))</f>
        <v>1</v>
      </c>
      <c r="E550" t="str">
        <f>IF(D550=TRUE, HYPERLINK(INDEX(Submissions!B:B,MATCH(B550,Submissions!A:A,0)),"Submission Link"), "Missing")</f>
        <v>Submission Link</v>
      </c>
    </row>
    <row r="551" spans="1:5">
      <c r="A551" t="s">
        <v>1106</v>
      </c>
      <c r="B551">
        <v>1306134</v>
      </c>
      <c r="C551" t="s">
        <v>1107</v>
      </c>
      <c r="D551" t="b">
        <f>NOT(ISNA(MATCH(B551,Submissions!A:A,0)))</f>
        <v>0</v>
      </c>
      <c r="E551" t="str">
        <f>IF(D551=TRUE, HYPERLINK(INDEX(Submissions!B:B,MATCH(B551,Submissions!A:A,0)),"Submission Link"), "Missing")</f>
        <v>Missing</v>
      </c>
    </row>
    <row r="552" spans="1:5">
      <c r="A552" t="s">
        <v>1108</v>
      </c>
      <c r="B552">
        <v>905940</v>
      </c>
      <c r="C552" t="s">
        <v>1109</v>
      </c>
      <c r="D552" t="b">
        <f>NOT(ISNA(MATCH(B552,Submissions!A:A,0)))</f>
        <v>1</v>
      </c>
      <c r="E552" t="str">
        <f>IF(D552=TRUE, HYPERLINK(INDEX(Submissions!B:B,MATCH(B552,Submissions!A:A,0)),"Submission Link"), "Missing")</f>
        <v>Submission Link</v>
      </c>
    </row>
    <row r="553" spans="1:5">
      <c r="A553" t="s">
        <v>1110</v>
      </c>
      <c r="B553">
        <v>1688412</v>
      </c>
      <c r="C553" t="s">
        <v>1111</v>
      </c>
      <c r="D553" t="b">
        <f>NOT(ISNA(MATCH(B553,Submissions!A:A,0)))</f>
        <v>1</v>
      </c>
      <c r="E553" t="str">
        <f>IF(D553=TRUE, HYPERLINK(INDEX(Submissions!B:B,MATCH(B553,Submissions!A:A,0)),"Submission Link"), "Missing")</f>
        <v>Submission Link</v>
      </c>
    </row>
    <row r="554" spans="1:5">
      <c r="A554" t="s">
        <v>1112</v>
      </c>
      <c r="B554">
        <v>84999</v>
      </c>
      <c r="C554" t="s">
        <v>1113</v>
      </c>
      <c r="D554" t="b">
        <f>NOT(ISNA(MATCH(B554,Submissions!A:A,0)))</f>
        <v>1</v>
      </c>
      <c r="E554" t="str">
        <f>IF(D554=TRUE, HYPERLINK(INDEX(Submissions!B:B,MATCH(B554,Submissions!A:A,0)),"Submission Link"), "Missing")</f>
        <v>Submission Link</v>
      </c>
    </row>
    <row r="555" spans="1:5">
      <c r="A555" t="s">
        <v>1114</v>
      </c>
      <c r="B555">
        <v>1303822</v>
      </c>
      <c r="C555" t="s">
        <v>1115</v>
      </c>
      <c r="D555" t="b">
        <f>NOT(ISNA(MATCH(B555,Submissions!A:A,0)))</f>
        <v>1</v>
      </c>
      <c r="E555" t="str">
        <f>IF(D555=TRUE, HYPERLINK(INDEX(Submissions!B:B,MATCH(B555,Submissions!A:A,0)),"Submission Link"), "Missing")</f>
        <v>Submission Link</v>
      </c>
    </row>
    <row r="556" spans="1:5">
      <c r="A556" t="s">
        <v>1116</v>
      </c>
      <c r="B556">
        <v>1296222</v>
      </c>
      <c r="C556" t="s">
        <v>1117</v>
      </c>
      <c r="D556" t="b">
        <f>NOT(ISNA(MATCH(B556,Submissions!A:A,0)))</f>
        <v>1</v>
      </c>
      <c r="E556" t="str">
        <f>IF(D556=TRUE, HYPERLINK(INDEX(Submissions!B:B,MATCH(B556,Submissions!A:A,0)),"Submission Link"), "Missing")</f>
        <v>Submission Link</v>
      </c>
    </row>
    <row r="557" spans="1:5">
      <c r="A557" t="s">
        <v>1118</v>
      </c>
      <c r="B557">
        <v>1621406</v>
      </c>
      <c r="C557" t="s">
        <v>1119</v>
      </c>
      <c r="D557" t="b">
        <f>NOT(ISNA(MATCH(B557,Submissions!A:A,0)))</f>
        <v>0</v>
      </c>
      <c r="E557" t="str">
        <f>IF(D557=TRUE, HYPERLINK(INDEX(Submissions!B:B,MATCH(B557,Submissions!A:A,0)),"Submission Link"), "Missing")</f>
        <v>Missing</v>
      </c>
    </row>
    <row r="558" spans="1:5">
      <c r="A558" t="s">
        <v>1120</v>
      </c>
      <c r="B558">
        <v>1458384</v>
      </c>
      <c r="C558" t="s">
        <v>1121</v>
      </c>
      <c r="D558" t="b">
        <f>NOT(ISNA(MATCH(B558,Submissions!A:A,0)))</f>
        <v>1</v>
      </c>
      <c r="E558" t="str">
        <f>IF(D558=TRUE, HYPERLINK(INDEX(Submissions!B:B,MATCH(B558,Submissions!A:A,0)),"Submission Link"), "Missing")</f>
        <v>Submission Link</v>
      </c>
    </row>
    <row r="559" spans="1:5">
      <c r="A559" t="s">
        <v>1122</v>
      </c>
      <c r="B559">
        <v>1529130</v>
      </c>
      <c r="C559" t="s">
        <v>1123</v>
      </c>
      <c r="D559" t="b">
        <f>NOT(ISNA(MATCH(B559,Submissions!A:A,0)))</f>
        <v>0</v>
      </c>
      <c r="E559" t="str">
        <f>IF(D559=TRUE, HYPERLINK(INDEX(Submissions!B:B,MATCH(B559,Submissions!A:A,0)),"Submission Link"), "Missing")</f>
        <v>Missing</v>
      </c>
    </row>
    <row r="560" spans="1:5">
      <c r="A560" t="s">
        <v>1124</v>
      </c>
      <c r="B560">
        <v>1048922</v>
      </c>
      <c r="C560" t="s">
        <v>1125</v>
      </c>
      <c r="D560" t="b">
        <f>NOT(ISNA(MATCH(B560,Submissions!A:A,0)))</f>
        <v>0</v>
      </c>
      <c r="E560" t="str">
        <f>IF(D560=TRUE, HYPERLINK(INDEX(Submissions!B:B,MATCH(B560,Submissions!A:A,0)),"Submission Link"), "Missing")</f>
        <v>Missing</v>
      </c>
    </row>
    <row r="561" spans="1:5">
      <c r="A561" t="s">
        <v>1126</v>
      </c>
      <c r="B561">
        <v>1525378</v>
      </c>
      <c r="C561" t="s">
        <v>1127</v>
      </c>
      <c r="D561" t="b">
        <f>NOT(ISNA(MATCH(B561,Submissions!A:A,0)))</f>
        <v>0</v>
      </c>
      <c r="E561" t="str">
        <f>IF(D561=TRUE, HYPERLINK(INDEX(Submissions!B:B,MATCH(B561,Submissions!A:A,0)),"Submission Link"), "Missing")</f>
        <v>Missing</v>
      </c>
    </row>
    <row r="562" spans="1:5">
      <c r="A562" t="s">
        <v>1128</v>
      </c>
      <c r="B562">
        <v>1457110</v>
      </c>
      <c r="C562" t="s">
        <v>1129</v>
      </c>
      <c r="D562" t="b">
        <f>NOT(ISNA(MATCH(B562,Submissions!A:A,0)))</f>
        <v>1</v>
      </c>
      <c r="E562" t="str">
        <f>IF(D562=TRUE, HYPERLINK(INDEX(Submissions!B:B,MATCH(B562,Submissions!A:A,0)),"Submission Link"), "Missing")</f>
        <v>Submission Link</v>
      </c>
    </row>
    <row r="563" spans="1:5">
      <c r="A563" t="s">
        <v>1130</v>
      </c>
      <c r="B563">
        <v>1483208</v>
      </c>
      <c r="C563" t="s">
        <v>1131</v>
      </c>
      <c r="D563" t="b">
        <f>NOT(ISNA(MATCH(B563,Submissions!A:A,0)))</f>
        <v>1</v>
      </c>
      <c r="E563" t="str">
        <f>IF(D563=TRUE, HYPERLINK(INDEX(Submissions!B:B,MATCH(B563,Submissions!A:A,0)),"Submission Link"), "Missing")</f>
        <v>Submission Link</v>
      </c>
    </row>
    <row r="564" spans="1:5">
      <c r="A564" t="s">
        <v>1132</v>
      </c>
      <c r="B564">
        <v>457688</v>
      </c>
      <c r="C564" t="s">
        <v>1133</v>
      </c>
      <c r="D564" t="b">
        <f>NOT(ISNA(MATCH(B564,Submissions!A:A,0)))</f>
        <v>1</v>
      </c>
      <c r="E564" t="str">
        <f>IF(D564=TRUE, HYPERLINK(INDEX(Submissions!B:B,MATCH(B564,Submissions!A:A,0)),"Submission Link"), "Missing")</f>
        <v>Submission Link</v>
      </c>
    </row>
    <row r="565" spans="1:5">
      <c r="A565" t="s">
        <v>1134</v>
      </c>
      <c r="B565">
        <v>1718362</v>
      </c>
      <c r="C565" t="s">
        <v>1135</v>
      </c>
      <c r="D565" t="b">
        <f>NOT(ISNA(MATCH(B565,Submissions!A:A,0)))</f>
        <v>1</v>
      </c>
      <c r="E565" t="str">
        <f>IF(D565=TRUE, HYPERLINK(INDEX(Submissions!B:B,MATCH(B565,Submissions!A:A,0)),"Submission Link"), "Missing")</f>
        <v>Submission Link</v>
      </c>
    </row>
    <row r="566" spans="1:5">
      <c r="A566" t="s">
        <v>1136</v>
      </c>
      <c r="B566">
        <v>1183704</v>
      </c>
      <c r="C566" t="s">
        <v>1137</v>
      </c>
      <c r="D566" t="b">
        <f>NOT(ISNA(MATCH(B566,Submissions!A:A,0)))</f>
        <v>1</v>
      </c>
      <c r="E566" t="str">
        <f>IF(D566=TRUE, HYPERLINK(INDEX(Submissions!B:B,MATCH(B566,Submissions!A:A,0)),"Submission Link"), "Missing")</f>
        <v>Submission Link</v>
      </c>
    </row>
    <row r="567" spans="1:5">
      <c r="A567" t="s">
        <v>1138</v>
      </c>
      <c r="B567">
        <v>1524876</v>
      </c>
      <c r="C567" t="s">
        <v>1139</v>
      </c>
      <c r="D567" t="b">
        <f>NOT(ISNA(MATCH(B567,Submissions!A:A,0)))</f>
        <v>1</v>
      </c>
      <c r="E567" t="str">
        <f>IF(D567=TRUE, HYPERLINK(INDEX(Submissions!B:B,MATCH(B567,Submissions!A:A,0)),"Submission Link"), "Missing")</f>
        <v>Submission Link</v>
      </c>
    </row>
    <row r="568" spans="1:5">
      <c r="A568" t="s">
        <v>1140</v>
      </c>
      <c r="B568">
        <v>1620712</v>
      </c>
      <c r="C568" t="s">
        <v>1141</v>
      </c>
      <c r="D568" t="b">
        <f>NOT(ISNA(MATCH(B568,Submissions!A:A,0)))</f>
        <v>0</v>
      </c>
      <c r="E568" t="str">
        <f>IF(D568=TRUE, HYPERLINK(INDEX(Submissions!B:B,MATCH(B568,Submissions!A:A,0)),"Submission Link"), "Missing")</f>
        <v>Missing</v>
      </c>
    </row>
    <row r="569" spans="1:5">
      <c r="A569" t="s">
        <v>1142</v>
      </c>
      <c r="B569">
        <v>1444180</v>
      </c>
      <c r="C569" t="s">
        <v>1143</v>
      </c>
      <c r="D569" t="b">
        <f>NOT(ISNA(MATCH(B569,Submissions!A:A,0)))</f>
        <v>1</v>
      </c>
      <c r="E569" t="str">
        <f>IF(D569=TRUE, HYPERLINK(INDEX(Submissions!B:B,MATCH(B569,Submissions!A:A,0)),"Submission Link"), "Missing")</f>
        <v>Submission Link</v>
      </c>
    </row>
    <row r="570" spans="1:5">
      <c r="A570" t="s">
        <v>1144</v>
      </c>
      <c r="B570">
        <v>1419804</v>
      </c>
      <c r="C570" t="s">
        <v>1145</v>
      </c>
      <c r="D570" t="b">
        <f>NOT(ISNA(MATCH(B570,Submissions!A:A,0)))</f>
        <v>1</v>
      </c>
      <c r="E570" t="str">
        <f>IF(D570=TRUE, HYPERLINK(INDEX(Submissions!B:B,MATCH(B570,Submissions!A:A,0)),"Submission Link"), "Missing")</f>
        <v>Submission Link</v>
      </c>
    </row>
    <row r="571" spans="1:5">
      <c r="A571" t="s">
        <v>1146</v>
      </c>
      <c r="B571">
        <v>1531838</v>
      </c>
      <c r="C571" t="s">
        <v>1147</v>
      </c>
      <c r="D571" t="b">
        <f>NOT(ISNA(MATCH(B571,Submissions!A:A,0)))</f>
        <v>0</v>
      </c>
      <c r="E571" t="str">
        <f>IF(D571=TRUE, HYPERLINK(INDEX(Submissions!B:B,MATCH(B571,Submissions!A:A,0)),"Submission Link"), "Missing")</f>
        <v>Missing</v>
      </c>
    </row>
    <row r="572" spans="1:5">
      <c r="A572" t="s">
        <v>1148</v>
      </c>
      <c r="B572">
        <v>1460592</v>
      </c>
      <c r="C572" t="s">
        <v>1149</v>
      </c>
      <c r="D572" t="b">
        <f>NOT(ISNA(MATCH(B572,Submissions!A:A,0)))</f>
        <v>0</v>
      </c>
      <c r="E572" t="str">
        <f>IF(D572=TRUE, HYPERLINK(INDEX(Submissions!B:B,MATCH(B572,Submissions!A:A,0)),"Submission Link"), "Missing")</f>
        <v>Missing</v>
      </c>
    </row>
    <row r="573" spans="1:5">
      <c r="A573" t="s">
        <v>1150</v>
      </c>
      <c r="B573">
        <v>1426634</v>
      </c>
      <c r="C573" t="s">
        <v>1151</v>
      </c>
      <c r="D573" t="b">
        <f>NOT(ISNA(MATCH(B573,Submissions!A:A,0)))</f>
        <v>1</v>
      </c>
      <c r="E573" t="str">
        <f>IF(D573=TRUE, HYPERLINK(INDEX(Submissions!B:B,MATCH(B573,Submissions!A:A,0)),"Submission Link"), "Missing")</f>
        <v>Submission Link</v>
      </c>
    </row>
    <row r="574" spans="1:5">
      <c r="A574" t="s">
        <v>1152</v>
      </c>
      <c r="B574">
        <v>1527914</v>
      </c>
      <c r="C574" t="s">
        <v>1153</v>
      </c>
      <c r="D574" t="b">
        <f>NOT(ISNA(MATCH(B574,Submissions!A:A,0)))</f>
        <v>1</v>
      </c>
      <c r="E574" t="str">
        <f>IF(D574=TRUE, HYPERLINK(INDEX(Submissions!B:B,MATCH(B574,Submissions!A:A,0)),"Submission Link"), "Missing")</f>
        <v>Submission Link</v>
      </c>
    </row>
    <row r="575" spans="1:5">
      <c r="A575" t="s">
        <v>1154</v>
      </c>
      <c r="B575">
        <v>1303072</v>
      </c>
      <c r="C575" t="s">
        <v>1155</v>
      </c>
      <c r="D575" t="b">
        <f>NOT(ISNA(MATCH(B575,Submissions!A:A,0)))</f>
        <v>1</v>
      </c>
      <c r="E575" t="str">
        <f>IF(D575=TRUE, HYPERLINK(INDEX(Submissions!B:B,MATCH(B575,Submissions!A:A,0)),"Submission Link"), "Missing")</f>
        <v>Submission Link</v>
      </c>
    </row>
    <row r="576" spans="1:5">
      <c r="A576" t="s">
        <v>1156</v>
      </c>
      <c r="B576">
        <v>1517578</v>
      </c>
      <c r="C576" t="s">
        <v>1157</v>
      </c>
      <c r="D576" t="b">
        <f>NOT(ISNA(MATCH(B576,Submissions!A:A,0)))</f>
        <v>1</v>
      </c>
      <c r="E576" t="str">
        <f>IF(D576=TRUE, HYPERLINK(INDEX(Submissions!B:B,MATCH(B576,Submissions!A:A,0)),"Submission Link"), "Missing")</f>
        <v>Submission Link</v>
      </c>
    </row>
    <row r="577" spans="1:5">
      <c r="A577" t="s">
        <v>1158</v>
      </c>
      <c r="B577">
        <v>1302112</v>
      </c>
      <c r="C577" t="s">
        <v>1159</v>
      </c>
      <c r="D577" t="b">
        <f>NOT(ISNA(MATCH(B577,Submissions!A:A,0)))</f>
        <v>0</v>
      </c>
      <c r="E577" t="str">
        <f>IF(D577=TRUE, HYPERLINK(INDEX(Submissions!B:B,MATCH(B577,Submissions!A:A,0)),"Submission Link"), "Missing")</f>
        <v>Missing</v>
      </c>
    </row>
    <row r="578" spans="1:5">
      <c r="A578" t="s">
        <v>1160</v>
      </c>
      <c r="B578">
        <v>1522180</v>
      </c>
      <c r="C578" t="s">
        <v>1161</v>
      </c>
      <c r="D578" t="b">
        <f>NOT(ISNA(MATCH(B578,Submissions!A:A,0)))</f>
        <v>0</v>
      </c>
      <c r="E578" t="str">
        <f>IF(D578=TRUE, HYPERLINK(INDEX(Submissions!B:B,MATCH(B578,Submissions!A:A,0)),"Submission Link"), "Missing")</f>
        <v>Missing</v>
      </c>
    </row>
    <row r="579" spans="1:5">
      <c r="A579" t="s">
        <v>1162</v>
      </c>
      <c r="B579">
        <v>1522486</v>
      </c>
      <c r="C579" t="s">
        <v>1163</v>
      </c>
      <c r="D579" t="b">
        <f>NOT(ISNA(MATCH(B579,Submissions!A:A,0)))</f>
        <v>1</v>
      </c>
      <c r="E579" t="str">
        <f>IF(D579=TRUE, HYPERLINK(INDEX(Submissions!B:B,MATCH(B579,Submissions!A:A,0)),"Submission Link"), "Missing")</f>
        <v>Submission Link</v>
      </c>
    </row>
    <row r="580" spans="1:5">
      <c r="A580" t="s">
        <v>1164</v>
      </c>
      <c r="B580">
        <v>1316364</v>
      </c>
      <c r="C580" t="s">
        <v>1165</v>
      </c>
      <c r="D580" t="b">
        <f>NOT(ISNA(MATCH(B580,Submissions!A:A,0)))</f>
        <v>1</v>
      </c>
      <c r="E580" t="str">
        <f>IF(D580=TRUE, HYPERLINK(INDEX(Submissions!B:B,MATCH(B580,Submissions!A:A,0)),"Submission Link"), "Missing")</f>
        <v>Submission Link</v>
      </c>
    </row>
    <row r="581" spans="1:5">
      <c r="A581" t="s">
        <v>1166</v>
      </c>
      <c r="B581">
        <v>1533382</v>
      </c>
      <c r="C581" t="s">
        <v>1167</v>
      </c>
      <c r="D581" t="b">
        <f>NOT(ISNA(MATCH(B581,Submissions!A:A,0)))</f>
        <v>1</v>
      </c>
      <c r="E581" t="str">
        <f>IF(D581=TRUE, HYPERLINK(INDEX(Submissions!B:B,MATCH(B581,Submissions!A:A,0)),"Submission Link"), "Missing")</f>
        <v>Submission Link</v>
      </c>
    </row>
    <row r="582" spans="1:5">
      <c r="A582" t="s">
        <v>1168</v>
      </c>
      <c r="B582">
        <v>1209800</v>
      </c>
      <c r="C582" t="s">
        <v>1169</v>
      </c>
      <c r="D582" t="b">
        <f>NOT(ISNA(MATCH(B582,Submissions!A:A,0)))</f>
        <v>1</v>
      </c>
      <c r="E582" t="str">
        <f>IF(D582=TRUE, HYPERLINK(INDEX(Submissions!B:B,MATCH(B582,Submissions!A:A,0)),"Submission Link"), "Missing")</f>
        <v>Submission Link</v>
      </c>
    </row>
    <row r="583" spans="1:5">
      <c r="A583" t="s">
        <v>1170</v>
      </c>
      <c r="B583">
        <v>1070642</v>
      </c>
      <c r="C583" t="s">
        <v>1171</v>
      </c>
      <c r="D583" t="b">
        <f>NOT(ISNA(MATCH(B583,Submissions!A:A,0)))</f>
        <v>1</v>
      </c>
      <c r="E583" t="str">
        <f>IF(D583=TRUE, HYPERLINK(INDEX(Submissions!B:B,MATCH(B583,Submissions!A:A,0)),"Submission Link"), "Missing")</f>
        <v>Submission Link</v>
      </c>
    </row>
    <row r="584" spans="1:5">
      <c r="A584" t="s">
        <v>1172</v>
      </c>
      <c r="B584">
        <v>1491814</v>
      </c>
      <c r="C584" t="s">
        <v>1173</v>
      </c>
      <c r="D584" t="b">
        <f>NOT(ISNA(MATCH(B584,Submissions!A:A,0)))</f>
        <v>0</v>
      </c>
      <c r="E584" t="str">
        <f>IF(D584=TRUE, HYPERLINK(INDEX(Submissions!B:B,MATCH(B584,Submissions!A:A,0)),"Submission Link"), "Missing")</f>
        <v>Missing</v>
      </c>
    </row>
    <row r="585" spans="1:5">
      <c r="A585" t="s">
        <v>1174</v>
      </c>
      <c r="B585">
        <v>923178</v>
      </c>
      <c r="C585" t="s">
        <v>1175</v>
      </c>
      <c r="D585" t="b">
        <f>NOT(ISNA(MATCH(B585,Submissions!A:A,0)))</f>
        <v>1</v>
      </c>
      <c r="E585" t="str">
        <f>IF(D585=TRUE, HYPERLINK(INDEX(Submissions!B:B,MATCH(B585,Submissions!A:A,0)),"Submission Link"), "Missing")</f>
        <v>Submission Link</v>
      </c>
    </row>
    <row r="586" spans="1:5">
      <c r="A586" t="s">
        <v>1176</v>
      </c>
      <c r="B586">
        <v>1461266</v>
      </c>
      <c r="C586" t="s">
        <v>1177</v>
      </c>
      <c r="D586" t="b">
        <f>NOT(ISNA(MATCH(B586,Submissions!A:A,0)))</f>
        <v>1</v>
      </c>
      <c r="E586" t="str">
        <f>IF(D586=TRUE, HYPERLINK(INDEX(Submissions!B:B,MATCH(B586,Submissions!A:A,0)),"Submission Link"), "Missing")</f>
        <v>Submission Link</v>
      </c>
    </row>
    <row r="587" spans="1:5">
      <c r="A587" t="s">
        <v>1178</v>
      </c>
      <c r="B587">
        <v>1612274</v>
      </c>
      <c r="C587" t="s">
        <v>1179</v>
      </c>
      <c r="D587" t="b">
        <f>NOT(ISNA(MATCH(B587,Submissions!A:A,0)))</f>
        <v>0</v>
      </c>
      <c r="E587" t="str">
        <f>IF(D587=TRUE, HYPERLINK(INDEX(Submissions!B:B,MATCH(B587,Submissions!A:A,0)),"Submission Link"), "Missing")</f>
        <v>Missing</v>
      </c>
    </row>
    <row r="588" spans="1:5">
      <c r="A588" t="s">
        <v>1180</v>
      </c>
      <c r="B588">
        <v>1303900</v>
      </c>
      <c r="C588" t="s">
        <v>1181</v>
      </c>
      <c r="D588" t="b">
        <f>NOT(ISNA(MATCH(B588,Submissions!A:A,0)))</f>
        <v>1</v>
      </c>
      <c r="E588" t="str">
        <f>IF(D588=TRUE, HYPERLINK(INDEX(Submissions!B:B,MATCH(B588,Submissions!A:A,0)),"Submission Link"), "Missing")</f>
        <v>Submission Link</v>
      </c>
    </row>
    <row r="589" spans="1:5">
      <c r="A589" t="s">
        <v>1182</v>
      </c>
      <c r="B589">
        <v>1110776</v>
      </c>
      <c r="C589" t="s">
        <v>1183</v>
      </c>
      <c r="D589" t="b">
        <f>NOT(ISNA(MATCH(B589,Submissions!A:A,0)))</f>
        <v>0</v>
      </c>
      <c r="E589" t="str">
        <f>IF(D589=TRUE, HYPERLINK(INDEX(Submissions!B:B,MATCH(B589,Submissions!A:A,0)),"Submission Link"), "Missing")</f>
        <v>Missing</v>
      </c>
    </row>
    <row r="590" spans="1:5">
      <c r="A590" t="s">
        <v>1184</v>
      </c>
      <c r="B590">
        <v>1487514</v>
      </c>
      <c r="C590" t="s">
        <v>1185</v>
      </c>
      <c r="D590" t="b">
        <f>NOT(ISNA(MATCH(B590,Submissions!A:A,0)))</f>
        <v>1</v>
      </c>
      <c r="E590" t="str">
        <f>IF(D590=TRUE, HYPERLINK(INDEX(Submissions!B:B,MATCH(B590,Submissions!A:A,0)),"Submission Link"), "Missing")</f>
        <v>Submission Link</v>
      </c>
    </row>
    <row r="591" spans="1:5">
      <c r="A591" t="s">
        <v>1186</v>
      </c>
      <c r="B591">
        <v>1516628</v>
      </c>
      <c r="C591" t="s">
        <v>1187</v>
      </c>
      <c r="D591" t="b">
        <f>NOT(ISNA(MATCH(B591,Submissions!A:A,0)))</f>
        <v>1</v>
      </c>
      <c r="E591" t="str">
        <f>IF(D591=TRUE, HYPERLINK(INDEX(Submissions!B:B,MATCH(B591,Submissions!A:A,0)),"Submission Link"), "Missing")</f>
        <v>Submission Link</v>
      </c>
    </row>
    <row r="592" spans="1:5">
      <c r="A592" t="s">
        <v>1188</v>
      </c>
      <c r="B592">
        <v>1529360</v>
      </c>
      <c r="C592" t="s">
        <v>1189</v>
      </c>
      <c r="D592" t="b">
        <f>NOT(ISNA(MATCH(B592,Submissions!A:A,0)))</f>
        <v>0</v>
      </c>
      <c r="E592" t="str">
        <f>IF(D592=TRUE, HYPERLINK(INDEX(Submissions!B:B,MATCH(B592,Submissions!A:A,0)),"Submission Link"), "Missing")</f>
        <v>Missing</v>
      </c>
    </row>
    <row r="593" spans="1:5">
      <c r="A593" t="s">
        <v>1190</v>
      </c>
      <c r="B593">
        <v>1463514</v>
      </c>
      <c r="C593" t="s">
        <v>1191</v>
      </c>
      <c r="D593" t="b">
        <f>NOT(ISNA(MATCH(B593,Submissions!A:A,0)))</f>
        <v>1</v>
      </c>
      <c r="E593" t="str">
        <f>IF(D593=TRUE, HYPERLINK(INDEX(Submissions!B:B,MATCH(B593,Submissions!A:A,0)),"Submission Link"), "Missing")</f>
        <v>Submission Link</v>
      </c>
    </row>
    <row r="594" spans="1:5">
      <c r="A594" t="s">
        <v>1192</v>
      </c>
      <c r="B594">
        <v>1763428</v>
      </c>
      <c r="C594" t="s">
        <v>1193</v>
      </c>
      <c r="D594" t="b">
        <f>NOT(ISNA(MATCH(B594,Submissions!A:A,0)))</f>
        <v>1</v>
      </c>
      <c r="E594" t="str">
        <f>IF(D594=TRUE, HYPERLINK(INDEX(Submissions!B:B,MATCH(B594,Submissions!A:A,0)),"Submission Link"), "Missing")</f>
        <v>Submission Link</v>
      </c>
    </row>
    <row r="595" spans="1:5">
      <c r="A595" t="s">
        <v>1194</v>
      </c>
      <c r="B595">
        <v>1490504</v>
      </c>
      <c r="C595" t="s">
        <v>1195</v>
      </c>
      <c r="D595" t="b">
        <f>NOT(ISNA(MATCH(B595,Submissions!A:A,0)))</f>
        <v>1</v>
      </c>
      <c r="E595" t="str">
        <f>IF(D595=TRUE, HYPERLINK(INDEX(Submissions!B:B,MATCH(B595,Submissions!A:A,0)),"Submission Link"), "Missing")</f>
        <v>Submission Link</v>
      </c>
    </row>
    <row r="596" spans="1:5">
      <c r="A596" t="s">
        <v>1196</v>
      </c>
      <c r="B596">
        <v>1461780</v>
      </c>
      <c r="C596" t="s">
        <v>1197</v>
      </c>
      <c r="D596" t="b">
        <f>NOT(ISNA(MATCH(B596,Submissions!A:A,0)))</f>
        <v>1</v>
      </c>
      <c r="E596" t="str">
        <f>IF(D596=TRUE, HYPERLINK(INDEX(Submissions!B:B,MATCH(B596,Submissions!A:A,0)),"Submission Link"), "Missing")</f>
        <v>Submission Link</v>
      </c>
    </row>
    <row r="597" spans="1:5">
      <c r="A597" t="s">
        <v>1198</v>
      </c>
      <c r="B597">
        <v>328796</v>
      </c>
      <c r="C597" t="s">
        <v>1199</v>
      </c>
      <c r="D597" t="b">
        <f>NOT(ISNA(MATCH(B597,Submissions!A:A,0)))</f>
        <v>1</v>
      </c>
      <c r="E597" t="str">
        <f>IF(D597=TRUE, HYPERLINK(INDEX(Submissions!B:B,MATCH(B597,Submissions!A:A,0)),"Submission Link"), "Missing")</f>
        <v>Submission Link</v>
      </c>
    </row>
    <row r="598" spans="1:5">
      <c r="A598" t="s">
        <v>1200</v>
      </c>
      <c r="B598">
        <v>267050</v>
      </c>
      <c r="C598" t="s">
        <v>1201</v>
      </c>
      <c r="D598" t="b">
        <f>NOT(ISNA(MATCH(B598,Submissions!A:A,0)))</f>
        <v>1</v>
      </c>
      <c r="E598" t="str">
        <f>IF(D598=TRUE, HYPERLINK(INDEX(Submissions!B:B,MATCH(B598,Submissions!A:A,0)),"Submission Link"), "Missing")</f>
        <v>Submission Link</v>
      </c>
    </row>
    <row r="599" spans="1:5">
      <c r="A599" t="s">
        <v>1202</v>
      </c>
      <c r="B599">
        <v>1458066</v>
      </c>
      <c r="C599" t="s">
        <v>1203</v>
      </c>
      <c r="D599" t="b">
        <f>NOT(ISNA(MATCH(B599,Submissions!A:A,0)))</f>
        <v>1</v>
      </c>
      <c r="E599" t="str">
        <f>IF(D599=TRUE, HYPERLINK(INDEX(Submissions!B:B,MATCH(B599,Submissions!A:A,0)),"Submission Link"), "Missing")</f>
        <v>Submission Link</v>
      </c>
    </row>
    <row r="600" spans="1:5">
      <c r="A600" t="s">
        <v>1204</v>
      </c>
      <c r="B600">
        <v>1757252</v>
      </c>
      <c r="C600" t="s">
        <v>1205</v>
      </c>
      <c r="D600" t="b">
        <f>NOT(ISNA(MATCH(B600,Submissions!A:A,0)))</f>
        <v>0</v>
      </c>
      <c r="E600" t="str">
        <f>IF(D600=TRUE, HYPERLINK(INDEX(Submissions!B:B,MATCH(B600,Submissions!A:A,0)),"Submission Link"), "Missing")</f>
        <v>Missing</v>
      </c>
    </row>
    <row r="601" spans="1:5">
      <c r="A601" t="s">
        <v>1206</v>
      </c>
      <c r="B601">
        <v>1497906</v>
      </c>
      <c r="C601" t="s">
        <v>1207</v>
      </c>
      <c r="D601" t="b">
        <f>NOT(ISNA(MATCH(B601,Submissions!A:A,0)))</f>
        <v>1</v>
      </c>
      <c r="E601" t="str">
        <f>IF(D601=TRUE, HYPERLINK(INDEX(Submissions!B:B,MATCH(B601,Submissions!A:A,0)),"Submission Link"), "Missing")</f>
        <v>Submission Link</v>
      </c>
    </row>
    <row r="602" spans="1:5">
      <c r="A602" t="s">
        <v>1208</v>
      </c>
      <c r="B602">
        <v>1301928</v>
      </c>
      <c r="C602" t="s">
        <v>1209</v>
      </c>
      <c r="D602" t="b">
        <f>NOT(ISNA(MATCH(B602,Submissions!A:A,0)))</f>
        <v>0</v>
      </c>
      <c r="E602" t="str">
        <f>IF(D602=TRUE, HYPERLINK(INDEX(Submissions!B:B,MATCH(B602,Submissions!A:A,0)),"Submission Link"), "Missing")</f>
        <v>Missing</v>
      </c>
    </row>
    <row r="603" spans="1:5">
      <c r="A603" t="s">
        <v>1210</v>
      </c>
      <c r="B603">
        <v>1482024</v>
      </c>
      <c r="C603" t="s">
        <v>1211</v>
      </c>
      <c r="D603" t="b">
        <f>NOT(ISNA(MATCH(B603,Submissions!A:A,0)))</f>
        <v>0</v>
      </c>
      <c r="E603" t="str">
        <f>IF(D603=TRUE, HYPERLINK(INDEX(Submissions!B:B,MATCH(B603,Submissions!A:A,0)),"Submission Link"), "Missing")</f>
        <v>Missing</v>
      </c>
    </row>
    <row r="604" spans="1:5">
      <c r="A604" t="s">
        <v>1212</v>
      </c>
      <c r="B604">
        <v>83342</v>
      </c>
      <c r="C604" t="s">
        <v>1213</v>
      </c>
      <c r="D604" t="b">
        <f>NOT(ISNA(MATCH(B604,Submissions!A:A,0)))</f>
        <v>1</v>
      </c>
      <c r="E604" t="str">
        <f>IF(D604=TRUE, HYPERLINK(INDEX(Submissions!B:B,MATCH(B604,Submissions!A:A,0)),"Submission Link"), "Missing")</f>
        <v>Submission Link</v>
      </c>
    </row>
    <row r="605" spans="1:5">
      <c r="A605" t="s">
        <v>1214</v>
      </c>
      <c r="B605">
        <v>1174670</v>
      </c>
      <c r="C605" t="s">
        <v>1215</v>
      </c>
      <c r="D605" t="b">
        <f>NOT(ISNA(MATCH(B605,Submissions!A:A,0)))</f>
        <v>1</v>
      </c>
      <c r="E605" t="str">
        <f>IF(D605=TRUE, HYPERLINK(INDEX(Submissions!B:B,MATCH(B605,Submissions!A:A,0)),"Submission Link"), "Missing")</f>
        <v>Submission Link</v>
      </c>
    </row>
    <row r="606" spans="1:5">
      <c r="A606" t="s">
        <v>1216</v>
      </c>
      <c r="B606">
        <v>1417042</v>
      </c>
      <c r="C606" t="s">
        <v>1217</v>
      </c>
      <c r="D606" t="b">
        <f>NOT(ISNA(MATCH(B606,Submissions!A:A,0)))</f>
        <v>1</v>
      </c>
      <c r="E606" t="str">
        <f>IF(D606=TRUE, HYPERLINK(INDEX(Submissions!B:B,MATCH(B606,Submissions!A:A,0)),"Submission Link"), "Missing")</f>
        <v>Submission Link</v>
      </c>
    </row>
    <row r="607" spans="1:5">
      <c r="A607" t="s">
        <v>1218</v>
      </c>
      <c r="B607">
        <v>1115178</v>
      </c>
      <c r="C607" t="s">
        <v>1219</v>
      </c>
      <c r="D607" t="b">
        <f>NOT(ISNA(MATCH(B607,Submissions!A:A,0)))</f>
        <v>0</v>
      </c>
      <c r="E607" t="str">
        <f>IF(D607=TRUE, HYPERLINK(INDEX(Submissions!B:B,MATCH(B607,Submissions!A:A,0)),"Submission Link"), "Missing")</f>
        <v>Missing</v>
      </c>
    </row>
    <row r="608" spans="1:5">
      <c r="A608" t="s">
        <v>1220</v>
      </c>
      <c r="B608">
        <v>1290492</v>
      </c>
      <c r="C608" t="s">
        <v>1221</v>
      </c>
      <c r="D608" t="b">
        <f>NOT(ISNA(MATCH(B608,Submissions!A:A,0)))</f>
        <v>0</v>
      </c>
      <c r="E608" t="str">
        <f>IF(D608=TRUE, HYPERLINK(INDEX(Submissions!B:B,MATCH(B608,Submissions!A:A,0)),"Submission Link"), "Missing")</f>
        <v>Missing</v>
      </c>
    </row>
    <row r="609" spans="1:5">
      <c r="A609" t="s">
        <v>1222</v>
      </c>
      <c r="B609">
        <v>383030</v>
      </c>
      <c r="C609" t="s">
        <v>1223</v>
      </c>
      <c r="D609" t="b">
        <f>NOT(ISNA(MATCH(B609,Submissions!A:A,0)))</f>
        <v>0</v>
      </c>
      <c r="E609" t="str">
        <f>IF(D609=TRUE, HYPERLINK(INDEX(Submissions!B:B,MATCH(B609,Submissions!A:A,0)),"Submission Link"), "Missing")</f>
        <v>Missing</v>
      </c>
    </row>
    <row r="610" spans="1:5">
      <c r="A610" t="s">
        <v>1224</v>
      </c>
      <c r="B610">
        <v>1048920</v>
      </c>
      <c r="C610" t="s">
        <v>1225</v>
      </c>
      <c r="D610" t="b">
        <f>NOT(ISNA(MATCH(B610,Submissions!A:A,0)))</f>
        <v>1</v>
      </c>
      <c r="E610" t="str">
        <f>IF(D610=TRUE, HYPERLINK(INDEX(Submissions!B:B,MATCH(B610,Submissions!A:A,0)),"Submission Link"), "Missing")</f>
        <v>Submission Link</v>
      </c>
    </row>
    <row r="611" spans="1:5">
      <c r="A611" t="s">
        <v>1226</v>
      </c>
      <c r="B611">
        <v>1241996</v>
      </c>
      <c r="C611" t="s">
        <v>1227</v>
      </c>
      <c r="D611" t="b">
        <f>NOT(ISNA(MATCH(B611,Submissions!A:A,0)))</f>
        <v>0</v>
      </c>
      <c r="E611" t="str">
        <f>IF(D611=TRUE, HYPERLINK(INDEX(Submissions!B:B,MATCH(B611,Submissions!A:A,0)),"Submission Link"), "Missing")</f>
        <v>Missing</v>
      </c>
    </row>
    <row r="612" spans="1:5">
      <c r="A612" t="s">
        <v>1228</v>
      </c>
      <c r="B612">
        <v>1754530</v>
      </c>
      <c r="C612" t="s">
        <v>1229</v>
      </c>
      <c r="D612" t="b">
        <f>NOT(ISNA(MATCH(B612,Submissions!A:A,0)))</f>
        <v>0</v>
      </c>
      <c r="E612" t="str">
        <f>IF(D612=TRUE, HYPERLINK(INDEX(Submissions!B:B,MATCH(B612,Submissions!A:A,0)),"Submission Link"), "Missing")</f>
        <v>Missing</v>
      </c>
    </row>
    <row r="613" spans="1:5">
      <c r="A613" t="s">
        <v>1230</v>
      </c>
      <c r="B613">
        <v>1047958</v>
      </c>
      <c r="C613" t="s">
        <v>1231</v>
      </c>
      <c r="D613" t="b">
        <f>NOT(ISNA(MATCH(B613,Submissions!A:A,0)))</f>
        <v>1</v>
      </c>
      <c r="E613" t="str">
        <f>IF(D613=TRUE, HYPERLINK(INDEX(Submissions!B:B,MATCH(B613,Submissions!A:A,0)),"Submission Link"), "Missing")</f>
        <v>Submission Link</v>
      </c>
    </row>
    <row r="614" spans="1:5">
      <c r="A614" t="s">
        <v>1232</v>
      </c>
      <c r="B614">
        <v>1299440</v>
      </c>
      <c r="C614" t="s">
        <v>1233</v>
      </c>
      <c r="D614" t="b">
        <f>NOT(ISNA(MATCH(B614,Submissions!A:A,0)))</f>
        <v>1</v>
      </c>
      <c r="E614" t="str">
        <f>IF(D614=TRUE, HYPERLINK(INDEX(Submissions!B:B,MATCH(B614,Submissions!A:A,0)),"Submission Link"), "Missing")</f>
        <v>Submission Link</v>
      </c>
    </row>
    <row r="615" spans="1:5">
      <c r="A615" t="s">
        <v>1234</v>
      </c>
      <c r="B615">
        <v>1174622</v>
      </c>
      <c r="C615" t="s">
        <v>1235</v>
      </c>
      <c r="D615" t="b">
        <f>NOT(ISNA(MATCH(B615,Submissions!A:A,0)))</f>
        <v>0</v>
      </c>
      <c r="E615" t="str">
        <f>IF(D615=TRUE, HYPERLINK(INDEX(Submissions!B:B,MATCH(B615,Submissions!A:A,0)),"Submission Link"), "Missing")</f>
        <v>Missing</v>
      </c>
    </row>
    <row r="616" spans="1:5">
      <c r="A616" t="s">
        <v>1236</v>
      </c>
      <c r="B616">
        <v>1520002</v>
      </c>
      <c r="C616" t="s">
        <v>1237</v>
      </c>
      <c r="D616" t="b">
        <f>NOT(ISNA(MATCH(B616,Submissions!A:A,0)))</f>
        <v>1</v>
      </c>
      <c r="E616" t="str">
        <f>IF(D616=TRUE, HYPERLINK(INDEX(Submissions!B:B,MATCH(B616,Submissions!A:A,0)),"Submission Link"), "Missing")</f>
        <v>Submission Link</v>
      </c>
    </row>
    <row r="617" spans="1:5">
      <c r="A617" t="s">
        <v>1238</v>
      </c>
      <c r="B617">
        <v>1453232</v>
      </c>
      <c r="C617" t="s">
        <v>1239</v>
      </c>
      <c r="D617" t="b">
        <f>NOT(ISNA(MATCH(B617,Submissions!A:A,0)))</f>
        <v>1</v>
      </c>
      <c r="E617" t="str">
        <f>IF(D617=TRUE, HYPERLINK(INDEX(Submissions!B:B,MATCH(B617,Submissions!A:A,0)),"Submission Link"), "Missing")</f>
        <v>Submission Link</v>
      </c>
    </row>
    <row r="618" spans="1:5">
      <c r="A618" t="s">
        <v>1240</v>
      </c>
      <c r="B618">
        <v>1261210</v>
      </c>
      <c r="C618" t="s">
        <v>1241</v>
      </c>
      <c r="D618" t="b">
        <f>NOT(ISNA(MATCH(B618,Submissions!A:A,0)))</f>
        <v>0</v>
      </c>
      <c r="E618" t="str">
        <f>IF(D618=TRUE, HYPERLINK(INDEX(Submissions!B:B,MATCH(B618,Submissions!A:A,0)),"Submission Link"), "Missing")</f>
        <v>Missing</v>
      </c>
    </row>
    <row r="619" spans="1:5">
      <c r="A619" t="s">
        <v>1242</v>
      </c>
      <c r="B619">
        <v>628072</v>
      </c>
      <c r="C619" t="s">
        <v>1243</v>
      </c>
      <c r="D619" t="b">
        <f>NOT(ISNA(MATCH(B619,Submissions!A:A,0)))</f>
        <v>1</v>
      </c>
      <c r="E619" t="str">
        <f>IF(D619=TRUE, HYPERLINK(INDEX(Submissions!B:B,MATCH(B619,Submissions!A:A,0)),"Submission Link"), "Missing")</f>
        <v>Submission Link</v>
      </c>
    </row>
    <row r="620" spans="1:5">
      <c r="A620" t="s">
        <v>1244</v>
      </c>
      <c r="B620">
        <v>1474914</v>
      </c>
      <c r="C620" t="s">
        <v>1245</v>
      </c>
      <c r="D620" t="b">
        <f>NOT(ISNA(MATCH(B620,Submissions!A:A,0)))</f>
        <v>1</v>
      </c>
      <c r="E620" t="str">
        <f>IF(D620=TRUE, HYPERLINK(INDEX(Submissions!B:B,MATCH(B620,Submissions!A:A,0)),"Submission Link"), "Missing")</f>
        <v>Submission Link</v>
      </c>
    </row>
    <row r="621" spans="1:5">
      <c r="A621" t="s">
        <v>1246</v>
      </c>
      <c r="B621">
        <v>93085</v>
      </c>
      <c r="C621" t="s">
        <v>1247</v>
      </c>
      <c r="D621" t="b">
        <f>NOT(ISNA(MATCH(B621,Submissions!A:A,0)))</f>
        <v>1</v>
      </c>
      <c r="E621" t="str">
        <f>IF(D621=TRUE, HYPERLINK(INDEX(Submissions!B:B,MATCH(B621,Submissions!A:A,0)),"Submission Link"), "Missing")</f>
        <v>Submission Link</v>
      </c>
    </row>
    <row r="622" spans="1:5">
      <c r="A622" t="s">
        <v>1248</v>
      </c>
      <c r="B622">
        <v>1756506</v>
      </c>
      <c r="C622" t="s">
        <v>1249</v>
      </c>
      <c r="D622" t="b">
        <f>NOT(ISNA(MATCH(B622,Submissions!A:A,0)))</f>
        <v>1</v>
      </c>
      <c r="E622" t="str">
        <f>IF(D622=TRUE, HYPERLINK(INDEX(Submissions!B:B,MATCH(B622,Submissions!A:A,0)),"Submission Link"), "Missing")</f>
        <v>Submission Link</v>
      </c>
    </row>
    <row r="623" spans="1:5">
      <c r="A623" t="s">
        <v>1250</v>
      </c>
      <c r="B623">
        <v>1519608</v>
      </c>
      <c r="C623" t="s">
        <v>1251</v>
      </c>
      <c r="D623" t="b">
        <f>NOT(ISNA(MATCH(B623,Submissions!A:A,0)))</f>
        <v>0</v>
      </c>
      <c r="E623" t="str">
        <f>IF(D623=TRUE, HYPERLINK(INDEX(Submissions!B:B,MATCH(B623,Submissions!A:A,0)),"Submission Link"), "Missing")</f>
        <v>Missing</v>
      </c>
    </row>
    <row r="624" spans="1:5">
      <c r="A624" t="s">
        <v>1252</v>
      </c>
      <c r="B624">
        <v>1101256</v>
      </c>
      <c r="C624" t="s">
        <v>1253</v>
      </c>
      <c r="D624" t="b">
        <f>NOT(ISNA(MATCH(B624,Submissions!A:A,0)))</f>
        <v>0</v>
      </c>
      <c r="E624" t="str">
        <f>IF(D624=TRUE, HYPERLINK(INDEX(Submissions!B:B,MATCH(B624,Submissions!A:A,0)),"Submission Link"), "Missing")</f>
        <v>Missing</v>
      </c>
    </row>
    <row r="625" spans="1:5">
      <c r="A625" t="s">
        <v>1254</v>
      </c>
      <c r="B625">
        <v>1241634</v>
      </c>
      <c r="C625" t="s">
        <v>1255</v>
      </c>
      <c r="D625" t="b">
        <f>NOT(ISNA(MATCH(B625,Submissions!A:A,0)))</f>
        <v>1</v>
      </c>
      <c r="E625" t="str">
        <f>IF(D625=TRUE, HYPERLINK(INDEX(Submissions!B:B,MATCH(B625,Submissions!A:A,0)),"Submission Link"), "Missing")</f>
        <v>Submission Link</v>
      </c>
    </row>
    <row r="626" spans="1:5">
      <c r="A626" t="s">
        <v>1256</v>
      </c>
      <c r="B626">
        <v>72236</v>
      </c>
      <c r="C626" t="s">
        <v>1257</v>
      </c>
      <c r="D626" t="b">
        <f>NOT(ISNA(MATCH(B626,Submissions!A:A,0)))</f>
        <v>0</v>
      </c>
      <c r="E626" t="str">
        <f>IF(D626=TRUE, HYPERLINK(INDEX(Submissions!B:B,MATCH(B626,Submissions!A:A,0)),"Submission Link"), "Missing")</f>
        <v>Missing</v>
      </c>
    </row>
    <row r="627" spans="1:5">
      <c r="A627" t="s">
        <v>1258</v>
      </c>
      <c r="B627">
        <v>495130</v>
      </c>
      <c r="C627" t="s">
        <v>1259</v>
      </c>
      <c r="D627" t="b">
        <f>NOT(ISNA(MATCH(B627,Submissions!A:A,0)))</f>
        <v>1</v>
      </c>
      <c r="E627" t="str">
        <f>IF(D627=TRUE, HYPERLINK(INDEX(Submissions!B:B,MATCH(B627,Submissions!A:A,0)),"Submission Link"), "Missing")</f>
        <v>Submission Link</v>
      </c>
    </row>
    <row r="628" spans="1:5">
      <c r="A628" t="s">
        <v>1260</v>
      </c>
      <c r="B628">
        <v>1483214</v>
      </c>
      <c r="C628" t="s">
        <v>1261</v>
      </c>
      <c r="D628" t="b">
        <f>NOT(ISNA(MATCH(B628,Submissions!A:A,0)))</f>
        <v>0</v>
      </c>
      <c r="E628" t="str">
        <f>IF(D628=TRUE, HYPERLINK(INDEX(Submissions!B:B,MATCH(B628,Submissions!A:A,0)),"Submission Link"), "Missing")</f>
        <v>Missing</v>
      </c>
    </row>
    <row r="629" spans="1:5">
      <c r="A629" t="s">
        <v>1262</v>
      </c>
      <c r="B629">
        <v>1437184</v>
      </c>
      <c r="C629" t="s">
        <v>1263</v>
      </c>
      <c r="D629" t="b">
        <f>NOT(ISNA(MATCH(B629,Submissions!A:A,0)))</f>
        <v>0</v>
      </c>
      <c r="E629" t="str">
        <f>IF(D629=TRUE, HYPERLINK(INDEX(Submissions!B:B,MATCH(B629,Submissions!A:A,0)),"Submission Link"), "Missing")</f>
        <v>Missing</v>
      </c>
    </row>
    <row r="630" spans="1:5">
      <c r="A630" t="s">
        <v>1264</v>
      </c>
      <c r="B630">
        <v>1516514</v>
      </c>
      <c r="C630" t="s">
        <v>1265</v>
      </c>
      <c r="D630" t="b">
        <f>NOT(ISNA(MATCH(B630,Submissions!A:A,0)))</f>
        <v>1</v>
      </c>
      <c r="E630" t="str">
        <f>IF(D630=TRUE, HYPERLINK(INDEX(Submissions!B:B,MATCH(B630,Submissions!A:A,0)),"Submission Link"), "Missing")</f>
        <v>Submission Link</v>
      </c>
    </row>
    <row r="631" spans="1:5">
      <c r="A631" t="s">
        <v>1266</v>
      </c>
      <c r="B631">
        <v>1756836</v>
      </c>
      <c r="C631" t="s">
        <v>1267</v>
      </c>
      <c r="D631" t="b">
        <f>NOT(ISNA(MATCH(B631,Submissions!A:A,0)))</f>
        <v>1</v>
      </c>
      <c r="E631" t="str">
        <f>IF(D631=TRUE, HYPERLINK(INDEX(Submissions!B:B,MATCH(B631,Submissions!A:A,0)),"Submission Link"), "Missing")</f>
        <v>Submission Link</v>
      </c>
    </row>
    <row r="632" spans="1:5">
      <c r="A632" t="s">
        <v>1268</v>
      </c>
      <c r="B632">
        <v>1736208</v>
      </c>
      <c r="C632" t="s">
        <v>1269</v>
      </c>
      <c r="D632" t="b">
        <f>NOT(ISNA(MATCH(B632,Submissions!A:A,0)))</f>
        <v>1</v>
      </c>
      <c r="E632" t="str">
        <f>IF(D632=TRUE, HYPERLINK(INDEX(Submissions!B:B,MATCH(B632,Submissions!A:A,0)),"Submission Link"), "Missing")</f>
        <v>Submission Link</v>
      </c>
    </row>
    <row r="633" spans="1:5">
      <c r="A633" t="s">
        <v>1270</v>
      </c>
      <c r="B633">
        <v>1529008</v>
      </c>
      <c r="C633" t="s">
        <v>1271</v>
      </c>
      <c r="D633" t="b">
        <f>NOT(ISNA(MATCH(B633,Submissions!A:A,0)))</f>
        <v>0</v>
      </c>
      <c r="E633" t="str">
        <f>IF(D633=TRUE, HYPERLINK(INDEX(Submissions!B:B,MATCH(B633,Submissions!A:A,0)),"Submission Link"), "Missing")</f>
        <v>Missing</v>
      </c>
    </row>
    <row r="634" spans="1:5">
      <c r="A634" t="s">
        <v>1272</v>
      </c>
      <c r="B634">
        <v>1446632</v>
      </c>
      <c r="C634" t="s">
        <v>1273</v>
      </c>
      <c r="D634" t="b">
        <f>NOT(ISNA(MATCH(B634,Submissions!A:A,0)))</f>
        <v>1</v>
      </c>
      <c r="E634" t="str">
        <f>IF(D634=TRUE, HYPERLINK(INDEX(Submissions!B:B,MATCH(B634,Submissions!A:A,0)),"Submission Link"), "Missing")</f>
        <v>Submission Link</v>
      </c>
    </row>
    <row r="635" spans="1:5">
      <c r="A635" t="s">
        <v>1274</v>
      </c>
      <c r="B635">
        <v>1460788</v>
      </c>
      <c r="C635" t="s">
        <v>1275</v>
      </c>
      <c r="D635" t="b">
        <f>NOT(ISNA(MATCH(B635,Submissions!A:A,0)))</f>
        <v>1</v>
      </c>
      <c r="E635" t="str">
        <f>IF(D635=TRUE, HYPERLINK(INDEX(Submissions!B:B,MATCH(B635,Submissions!A:A,0)),"Submission Link"), "Missing")</f>
        <v>Submission Link</v>
      </c>
    </row>
    <row r="636" spans="1:5">
      <c r="A636" t="s">
        <v>1276</v>
      </c>
      <c r="B636">
        <v>1522460</v>
      </c>
      <c r="C636" t="s">
        <v>1277</v>
      </c>
      <c r="D636" t="b">
        <f>NOT(ISNA(MATCH(B636,Submissions!A:A,0)))</f>
        <v>0</v>
      </c>
      <c r="E636" t="str">
        <f>IF(D636=TRUE, HYPERLINK(INDEX(Submissions!B:B,MATCH(B636,Submissions!A:A,0)),"Submission Link"), "Missing")</f>
        <v>Missing</v>
      </c>
    </row>
    <row r="637" spans="1:5">
      <c r="A637" t="s">
        <v>1278</v>
      </c>
      <c r="B637">
        <v>1621482</v>
      </c>
      <c r="C637" t="s">
        <v>1279</v>
      </c>
      <c r="D637" t="b">
        <f>NOT(ISNA(MATCH(B637,Submissions!A:A,0)))</f>
        <v>1</v>
      </c>
      <c r="E637" t="str">
        <f>IF(D637=TRUE, HYPERLINK(INDEX(Submissions!B:B,MATCH(B637,Submissions!A:A,0)),"Submission Link"), "Missing")</f>
        <v>Submission Link</v>
      </c>
    </row>
    <row r="638" spans="1:5">
      <c r="A638" t="s">
        <v>1280</v>
      </c>
      <c r="B638">
        <v>1743162</v>
      </c>
      <c r="C638" t="s">
        <v>1281</v>
      </c>
      <c r="D638" t="b">
        <f>NOT(ISNA(MATCH(B638,Submissions!A:A,0)))</f>
        <v>1</v>
      </c>
      <c r="E638" t="str">
        <f>IF(D638=TRUE, HYPERLINK(INDEX(Submissions!B:B,MATCH(B638,Submissions!A:A,0)),"Submission Link"), "Missing")</f>
        <v>Submission Link</v>
      </c>
    </row>
    <row r="639" spans="1:5">
      <c r="A639" t="s">
        <v>1282</v>
      </c>
      <c r="B639">
        <v>1621858</v>
      </c>
      <c r="C639" t="s">
        <v>1283</v>
      </c>
      <c r="D639" t="b">
        <f>NOT(ISNA(MATCH(B639,Submissions!A:A,0)))</f>
        <v>1</v>
      </c>
      <c r="E639" t="str">
        <f>IF(D639=TRUE, HYPERLINK(INDEX(Submissions!B:B,MATCH(B639,Submissions!A:A,0)),"Submission Link"), "Missing")</f>
        <v>Submission Link</v>
      </c>
    </row>
    <row r="640" spans="1:5">
      <c r="A640" t="s">
        <v>1284</v>
      </c>
      <c r="B640">
        <v>1304184</v>
      </c>
      <c r="C640" t="s">
        <v>1285</v>
      </c>
      <c r="D640" t="b">
        <f>NOT(ISNA(MATCH(B640,Submissions!A:A,0)))</f>
        <v>0</v>
      </c>
      <c r="E640" t="str">
        <f>IF(D640=TRUE, HYPERLINK(INDEX(Submissions!B:B,MATCH(B640,Submissions!A:A,0)),"Submission Link"), "Missing")</f>
        <v>Missing</v>
      </c>
    </row>
    <row r="641" spans="1:5">
      <c r="A641" t="s">
        <v>1286</v>
      </c>
      <c r="B641">
        <v>1457190</v>
      </c>
      <c r="C641" t="s">
        <v>1287</v>
      </c>
      <c r="D641" t="b">
        <f>NOT(ISNA(MATCH(B641,Submissions!A:A,0)))</f>
        <v>1</v>
      </c>
      <c r="E641" t="str">
        <f>IF(D641=TRUE, HYPERLINK(INDEX(Submissions!B:B,MATCH(B641,Submissions!A:A,0)),"Submission Link"), "Missing")</f>
        <v>Submission Link</v>
      </c>
    </row>
    <row r="642" spans="1:5">
      <c r="A642" t="s">
        <v>1288</v>
      </c>
      <c r="B642">
        <v>921452</v>
      </c>
      <c r="C642" t="s">
        <v>1289</v>
      </c>
      <c r="D642" t="b">
        <f>NOT(ISNA(MATCH(B642,Submissions!A:A,0)))</f>
        <v>0</v>
      </c>
      <c r="E642" t="str">
        <f>IF(D642=TRUE, HYPERLINK(INDEX(Submissions!B:B,MATCH(B642,Submissions!A:A,0)),"Submission Link"), "Missing")</f>
        <v>Missing</v>
      </c>
    </row>
    <row r="643" spans="1:5">
      <c r="A643" t="s">
        <v>1290</v>
      </c>
      <c r="B643">
        <v>1495584</v>
      </c>
      <c r="C643" t="s">
        <v>1291</v>
      </c>
      <c r="D643" t="b">
        <f>NOT(ISNA(MATCH(B643,Submissions!A:A,0)))</f>
        <v>1</v>
      </c>
      <c r="E643" t="str">
        <f>IF(D643=TRUE, HYPERLINK(INDEX(Submissions!B:B,MATCH(B643,Submissions!A:A,0)),"Submission Link"), "Missing")</f>
        <v>Submission Link</v>
      </c>
    </row>
    <row r="644" spans="1:5">
      <c r="A644" t="s">
        <v>1292</v>
      </c>
      <c r="B644">
        <v>1501796</v>
      </c>
      <c r="C644" t="s">
        <v>1293</v>
      </c>
      <c r="D644" t="b">
        <f>NOT(ISNA(MATCH(B644,Submissions!A:A,0)))</f>
        <v>1</v>
      </c>
      <c r="E644" t="str">
        <f>IF(D644=TRUE, HYPERLINK(INDEX(Submissions!B:B,MATCH(B644,Submissions!A:A,0)),"Submission Link"), "Missing")</f>
        <v>Submission Link</v>
      </c>
    </row>
    <row r="645" spans="1:5">
      <c r="A645" t="s">
        <v>1294</v>
      </c>
      <c r="B645">
        <v>957294</v>
      </c>
      <c r="C645" t="s">
        <v>1295</v>
      </c>
      <c r="D645" t="b">
        <f>NOT(ISNA(MATCH(B645,Submissions!A:A,0)))</f>
        <v>1</v>
      </c>
      <c r="E645" t="str">
        <f>IF(D645=TRUE, HYPERLINK(INDEX(Submissions!B:B,MATCH(B645,Submissions!A:A,0)),"Submission Link"), "Missing")</f>
        <v>Submission Link</v>
      </c>
    </row>
    <row r="646" spans="1:5">
      <c r="A646" t="s">
        <v>1296</v>
      </c>
      <c r="B646">
        <v>1526266</v>
      </c>
      <c r="C646" t="s">
        <v>1297</v>
      </c>
      <c r="D646" t="b">
        <f>NOT(ISNA(MATCH(B646,Submissions!A:A,0)))</f>
        <v>1</v>
      </c>
      <c r="E646" t="str">
        <f>IF(D646=TRUE, HYPERLINK(INDEX(Submissions!B:B,MATCH(B646,Submissions!A:A,0)),"Submission Link"), "Missing")</f>
        <v>Submission Link</v>
      </c>
    </row>
    <row r="647" spans="1:5">
      <c r="A647" t="s">
        <v>1298</v>
      </c>
      <c r="B647">
        <v>1672294</v>
      </c>
      <c r="C647" t="s">
        <v>1299</v>
      </c>
      <c r="D647" t="b">
        <f>NOT(ISNA(MATCH(B647,Submissions!A:A,0)))</f>
        <v>1</v>
      </c>
      <c r="E647" t="str">
        <f>IF(D647=TRUE, HYPERLINK(INDEX(Submissions!B:B,MATCH(B647,Submissions!A:A,0)),"Submission Link"), "Missing")</f>
        <v>Submission Link</v>
      </c>
    </row>
    <row r="648" spans="1:5">
      <c r="A648" t="s">
        <v>1300</v>
      </c>
      <c r="B648">
        <v>1545472</v>
      </c>
      <c r="C648" t="s">
        <v>1301</v>
      </c>
      <c r="D648" t="b">
        <f>NOT(ISNA(MATCH(B648,Submissions!A:A,0)))</f>
        <v>0</v>
      </c>
      <c r="E648" t="str">
        <f>IF(D648=TRUE, HYPERLINK(INDEX(Submissions!B:B,MATCH(B648,Submissions!A:A,0)),"Submission Link"), "Missing")</f>
        <v>Missing</v>
      </c>
    </row>
    <row r="649" spans="1:5">
      <c r="A649" t="s">
        <v>1302</v>
      </c>
      <c r="B649">
        <v>1527408</v>
      </c>
      <c r="C649" t="s">
        <v>1303</v>
      </c>
      <c r="D649" t="b">
        <f>NOT(ISNA(MATCH(B649,Submissions!A:A,0)))</f>
        <v>0</v>
      </c>
      <c r="E649" t="str">
        <f>IF(D649=TRUE, HYPERLINK(INDEX(Submissions!B:B,MATCH(B649,Submissions!A:A,0)),"Submission Link"), "Missing")</f>
        <v>Missing</v>
      </c>
    </row>
    <row r="650" spans="1:5">
      <c r="A650" t="s">
        <v>1304</v>
      </c>
      <c r="B650">
        <v>1529906</v>
      </c>
      <c r="C650" t="s">
        <v>1305</v>
      </c>
      <c r="D650" t="b">
        <f>NOT(ISNA(MATCH(B650,Submissions!A:A,0)))</f>
        <v>1</v>
      </c>
      <c r="E650" t="str">
        <f>IF(D650=TRUE, HYPERLINK(INDEX(Submissions!B:B,MATCH(B650,Submissions!A:A,0)),"Submission Link"), "Missing")</f>
        <v>Submission Link</v>
      </c>
    </row>
    <row r="651" spans="1:5">
      <c r="A651" t="s">
        <v>1306</v>
      </c>
      <c r="B651">
        <v>1387350</v>
      </c>
      <c r="C651" t="s">
        <v>1307</v>
      </c>
      <c r="D651" t="b">
        <f>NOT(ISNA(MATCH(B651,Submissions!A:A,0)))</f>
        <v>1</v>
      </c>
      <c r="E651" t="str">
        <f>IF(D651=TRUE, HYPERLINK(INDEX(Submissions!B:B,MATCH(B651,Submissions!A:A,0)),"Submission Link"), "Missing")</f>
        <v>Submission Link</v>
      </c>
    </row>
    <row r="652" spans="1:5">
      <c r="A652" t="s">
        <v>1308</v>
      </c>
      <c r="B652">
        <v>1310696</v>
      </c>
      <c r="C652" t="s">
        <v>1309</v>
      </c>
      <c r="D652" t="b">
        <f>NOT(ISNA(MATCH(B652,Submissions!A:A,0)))</f>
        <v>1</v>
      </c>
      <c r="E652" t="str">
        <f>IF(D652=TRUE, HYPERLINK(INDEX(Submissions!B:B,MATCH(B652,Submissions!A:A,0)),"Submission Link"), "Missing")</f>
        <v>Submission Link</v>
      </c>
    </row>
    <row r="653" spans="1:5">
      <c r="A653" t="s">
        <v>1310</v>
      </c>
      <c r="B653">
        <v>1448096</v>
      </c>
      <c r="C653" t="s">
        <v>1311</v>
      </c>
      <c r="D653" t="b">
        <f>NOT(ISNA(MATCH(B653,Submissions!A:A,0)))</f>
        <v>1</v>
      </c>
      <c r="E653" t="str">
        <f>IF(D653=TRUE, HYPERLINK(INDEX(Submissions!B:B,MATCH(B653,Submissions!A:A,0)),"Submission Link"), "Missing")</f>
        <v>Submission Link</v>
      </c>
    </row>
    <row r="654" spans="1:5">
      <c r="A654" t="s">
        <v>1312</v>
      </c>
      <c r="B654">
        <v>1529088</v>
      </c>
      <c r="C654" t="s">
        <v>1313</v>
      </c>
      <c r="D654" t="b">
        <f>NOT(ISNA(MATCH(B654,Submissions!A:A,0)))</f>
        <v>0</v>
      </c>
      <c r="E654" t="str">
        <f>IF(D654=TRUE, HYPERLINK(INDEX(Submissions!B:B,MATCH(B654,Submissions!A:A,0)),"Submission Link"), "Missing")</f>
        <v>Missing</v>
      </c>
    </row>
    <row r="655" spans="1:5">
      <c r="A655" t="s">
        <v>1314</v>
      </c>
      <c r="B655">
        <v>1525252</v>
      </c>
      <c r="C655" t="s">
        <v>1315</v>
      </c>
      <c r="D655" t="b">
        <f>NOT(ISNA(MATCH(B655,Submissions!A:A,0)))</f>
        <v>1</v>
      </c>
      <c r="E655" t="str">
        <f>IF(D655=TRUE, HYPERLINK(INDEX(Submissions!B:B,MATCH(B655,Submissions!A:A,0)),"Submission Link"), "Missing")</f>
        <v>Submission Link</v>
      </c>
    </row>
    <row r="656" spans="1:5">
      <c r="A656" t="s">
        <v>1316</v>
      </c>
      <c r="B656">
        <v>56088</v>
      </c>
      <c r="C656" t="s">
        <v>1317</v>
      </c>
      <c r="D656" t="b">
        <f>NOT(ISNA(MATCH(B656,Submissions!A:A,0)))</f>
        <v>0</v>
      </c>
      <c r="E656" t="str">
        <f>IF(D656=TRUE, HYPERLINK(INDEX(Submissions!B:B,MATCH(B656,Submissions!A:A,0)),"Submission Link"), "Missing")</f>
        <v>Missing</v>
      </c>
    </row>
    <row r="657" spans="1:5">
      <c r="A657" t="s">
        <v>1318</v>
      </c>
      <c r="B657">
        <v>1109840</v>
      </c>
      <c r="C657" t="s">
        <v>1319</v>
      </c>
      <c r="D657" t="b">
        <f>NOT(ISNA(MATCH(B657,Submissions!A:A,0)))</f>
        <v>1</v>
      </c>
      <c r="E657" t="str">
        <f>IF(D657=TRUE, HYPERLINK(INDEX(Submissions!B:B,MATCH(B657,Submissions!A:A,0)),"Submission Link"), "Missing")</f>
        <v>Submission Link</v>
      </c>
    </row>
    <row r="658" spans="1:5">
      <c r="A658" t="s">
        <v>1320</v>
      </c>
      <c r="B658">
        <v>1462986</v>
      </c>
      <c r="C658" t="s">
        <v>1321</v>
      </c>
      <c r="D658" t="b">
        <f>NOT(ISNA(MATCH(B658,Submissions!A:A,0)))</f>
        <v>0</v>
      </c>
      <c r="E658" t="str">
        <f>IF(D658=TRUE, HYPERLINK(INDEX(Submissions!B:B,MATCH(B658,Submissions!A:A,0)),"Submission Link"), "Missing")</f>
        <v>Missing</v>
      </c>
    </row>
    <row r="659" spans="1:5">
      <c r="A659" t="s">
        <v>1322</v>
      </c>
      <c r="B659">
        <v>1115950</v>
      </c>
      <c r="C659" t="s">
        <v>1323</v>
      </c>
      <c r="D659" t="b">
        <f>NOT(ISNA(MATCH(B659,Submissions!A:A,0)))</f>
        <v>0</v>
      </c>
      <c r="E659" t="str">
        <f>IF(D659=TRUE, HYPERLINK(INDEX(Submissions!B:B,MATCH(B659,Submissions!A:A,0)),"Submission Link"), "Missing")</f>
        <v>Missing</v>
      </c>
    </row>
    <row r="660" spans="1:5">
      <c r="A660" t="s">
        <v>1324</v>
      </c>
      <c r="B660">
        <v>1483294</v>
      </c>
      <c r="C660" t="s">
        <v>1325</v>
      </c>
      <c r="D660" t="b">
        <f>NOT(ISNA(MATCH(B660,Submissions!A:A,0)))</f>
        <v>1</v>
      </c>
      <c r="E660" t="str">
        <f>IF(D660=TRUE, HYPERLINK(INDEX(Submissions!B:B,MATCH(B660,Submissions!A:A,0)),"Submission Link"), "Missing")</f>
        <v>Submission Link</v>
      </c>
    </row>
    <row r="661" spans="1:5">
      <c r="A661" t="s">
        <v>1326</v>
      </c>
      <c r="B661">
        <v>1496044</v>
      </c>
      <c r="C661" t="s">
        <v>1327</v>
      </c>
      <c r="D661" t="b">
        <f>NOT(ISNA(MATCH(B661,Submissions!A:A,0)))</f>
        <v>1</v>
      </c>
      <c r="E661" t="str">
        <f>IF(D661=TRUE, HYPERLINK(INDEX(Submissions!B:B,MATCH(B661,Submissions!A:A,0)),"Submission Link"), "Missing")</f>
        <v>Submission Link</v>
      </c>
    </row>
    <row r="662" spans="1:5">
      <c r="A662" t="s">
        <v>1328</v>
      </c>
      <c r="B662">
        <v>1520790</v>
      </c>
      <c r="C662" t="s">
        <v>1329</v>
      </c>
      <c r="D662" t="b">
        <f>NOT(ISNA(MATCH(B662,Submissions!A:A,0)))</f>
        <v>1</v>
      </c>
      <c r="E662" t="str">
        <f>IF(D662=TRUE, HYPERLINK(INDEX(Submissions!B:B,MATCH(B662,Submissions!A:A,0)),"Submission Link"), "Missing")</f>
        <v>Submission Link</v>
      </c>
    </row>
    <row r="663" spans="1:5">
      <c r="A663" t="s">
        <v>1330</v>
      </c>
      <c r="B663">
        <v>1688020</v>
      </c>
      <c r="C663" t="s">
        <v>1331</v>
      </c>
      <c r="D663" t="b">
        <f>NOT(ISNA(MATCH(B663,Submissions!A:A,0)))</f>
        <v>0</v>
      </c>
      <c r="E663" t="str">
        <f>IF(D663=TRUE, HYPERLINK(INDEX(Submissions!B:B,MATCH(B663,Submissions!A:A,0)),"Submission Link"), "Missing")</f>
        <v>Missing</v>
      </c>
    </row>
    <row r="664" spans="1:5">
      <c r="A664" t="s">
        <v>1332</v>
      </c>
      <c r="B664">
        <v>1757526</v>
      </c>
      <c r="C664" t="s">
        <v>1333</v>
      </c>
      <c r="D664" t="b">
        <f>NOT(ISNA(MATCH(B664,Submissions!A:A,0)))</f>
        <v>1</v>
      </c>
      <c r="E664" t="str">
        <f>IF(D664=TRUE, HYPERLINK(INDEX(Submissions!B:B,MATCH(B664,Submissions!A:A,0)),"Submission Link"), "Missing")</f>
        <v>Submission Link</v>
      </c>
    </row>
    <row r="665" spans="1:5">
      <c r="A665" t="s">
        <v>1334</v>
      </c>
      <c r="B665">
        <v>1748346</v>
      </c>
      <c r="C665" t="s">
        <v>1335</v>
      </c>
      <c r="D665" t="b">
        <f>NOT(ISNA(MATCH(B665,Submissions!A:A,0)))</f>
        <v>1</v>
      </c>
      <c r="E665" t="str">
        <f>IF(D665=TRUE, HYPERLINK(INDEX(Submissions!B:B,MATCH(B665,Submissions!A:A,0)),"Submission Link"), "Missing")</f>
        <v>Submission Link</v>
      </c>
    </row>
    <row r="666" spans="1:5">
      <c r="A666" t="s">
        <v>1336</v>
      </c>
      <c r="B666">
        <v>1688582</v>
      </c>
      <c r="C666" t="s">
        <v>1337</v>
      </c>
      <c r="D666" t="b">
        <f>NOT(ISNA(MATCH(B666,Submissions!A:A,0)))</f>
        <v>1</v>
      </c>
      <c r="E666" t="str">
        <f>IF(D666=TRUE, HYPERLINK(INDEX(Submissions!B:B,MATCH(B666,Submissions!A:A,0)),"Submission Link"), "Missing")</f>
        <v>Submission Link</v>
      </c>
    </row>
    <row r="667" spans="1:5">
      <c r="A667" t="s">
        <v>1338</v>
      </c>
      <c r="B667">
        <v>532780</v>
      </c>
      <c r="C667" t="s">
        <v>1339</v>
      </c>
      <c r="D667" t="b">
        <f>NOT(ISNA(MATCH(B667,Submissions!A:A,0)))</f>
        <v>0</v>
      </c>
      <c r="E667" t="str">
        <f>IF(D667=TRUE, HYPERLINK(INDEX(Submissions!B:B,MATCH(B667,Submissions!A:A,0)),"Submission Link"), "Missing")</f>
        <v>Missing</v>
      </c>
    </row>
    <row r="668" spans="1:5">
      <c r="A668" t="s">
        <v>1340</v>
      </c>
      <c r="B668">
        <v>1302360</v>
      </c>
      <c r="C668" t="s">
        <v>1341</v>
      </c>
      <c r="D668" t="b">
        <f>NOT(ISNA(MATCH(B668,Submissions!A:A,0)))</f>
        <v>1</v>
      </c>
      <c r="E668" t="str">
        <f>IF(D668=TRUE, HYPERLINK(INDEX(Submissions!B:B,MATCH(B668,Submissions!A:A,0)),"Submission Link"), "Missing")</f>
        <v>Submission Link</v>
      </c>
    </row>
    <row r="669" spans="1:5">
      <c r="A669" t="s">
        <v>1342</v>
      </c>
      <c r="B669">
        <v>1732820</v>
      </c>
      <c r="C669" t="s">
        <v>1343</v>
      </c>
      <c r="D669" t="b">
        <f>NOT(ISNA(MATCH(B669,Submissions!A:A,0)))</f>
        <v>0</v>
      </c>
      <c r="E669" t="str">
        <f>IF(D669=TRUE, HYPERLINK(INDEX(Submissions!B:B,MATCH(B669,Submissions!A:A,0)),"Submission Link"), "Missing")</f>
        <v>Missing</v>
      </c>
    </row>
    <row r="670" spans="1:5">
      <c r="A670" t="s">
        <v>1344</v>
      </c>
      <c r="B670">
        <v>1498504</v>
      </c>
      <c r="C670" t="s">
        <v>1345</v>
      </c>
      <c r="D670" t="b">
        <f>NOT(ISNA(MATCH(B670,Submissions!A:A,0)))</f>
        <v>1</v>
      </c>
      <c r="E670" t="str">
        <f>IF(D670=TRUE, HYPERLINK(INDEX(Submissions!B:B,MATCH(B670,Submissions!A:A,0)),"Submission Link"), "Missing")</f>
        <v>Submission Link</v>
      </c>
    </row>
    <row r="671" spans="1:5">
      <c r="A671" t="s">
        <v>1346</v>
      </c>
      <c r="B671">
        <v>1607982</v>
      </c>
      <c r="C671" t="s">
        <v>1347</v>
      </c>
      <c r="D671" t="b">
        <f>NOT(ISNA(MATCH(B671,Submissions!A:A,0)))</f>
        <v>1</v>
      </c>
      <c r="E671" t="str">
        <f>IF(D671=TRUE, HYPERLINK(INDEX(Submissions!B:B,MATCH(B671,Submissions!A:A,0)),"Submission Link"), "Missing")</f>
        <v>Submission Link</v>
      </c>
    </row>
    <row r="672" spans="1:5">
      <c r="A672" t="s">
        <v>1348</v>
      </c>
      <c r="B672">
        <v>1457162</v>
      </c>
      <c r="C672" t="s">
        <v>1349</v>
      </c>
      <c r="D672" t="b">
        <f>NOT(ISNA(MATCH(B672,Submissions!A:A,0)))</f>
        <v>0</v>
      </c>
      <c r="E672" t="str">
        <f>IF(D672=TRUE, HYPERLINK(INDEX(Submissions!B:B,MATCH(B672,Submissions!A:A,0)),"Submission Link"), "Missing")</f>
        <v>Missing</v>
      </c>
    </row>
    <row r="673" spans="1:5">
      <c r="A673" t="s">
        <v>1350</v>
      </c>
      <c r="B673">
        <v>620402</v>
      </c>
      <c r="C673" t="s">
        <v>1351</v>
      </c>
      <c r="D673" t="b">
        <f>NOT(ISNA(MATCH(B673,Submissions!A:A,0)))</f>
        <v>1</v>
      </c>
      <c r="E673" t="str">
        <f>IF(D673=TRUE, HYPERLINK(INDEX(Submissions!B:B,MATCH(B673,Submissions!A:A,0)),"Submission Link"), "Missing")</f>
        <v>Submission Link</v>
      </c>
    </row>
    <row r="674" spans="1:5">
      <c r="A674" t="s">
        <v>1352</v>
      </c>
      <c r="B674">
        <v>1393590</v>
      </c>
      <c r="C674" t="s">
        <v>1353</v>
      </c>
      <c r="D674" t="b">
        <f>NOT(ISNA(MATCH(B674,Submissions!A:A,0)))</f>
        <v>1</v>
      </c>
      <c r="E674" t="str">
        <f>IF(D674=TRUE, HYPERLINK(INDEX(Submissions!B:B,MATCH(B674,Submissions!A:A,0)),"Submission Link"), "Missing")</f>
        <v>Submission Link</v>
      </c>
    </row>
    <row r="675" spans="1:5">
      <c r="A675" t="s">
        <v>1354</v>
      </c>
      <c r="B675">
        <v>1111024</v>
      </c>
      <c r="C675" t="s">
        <v>1355</v>
      </c>
      <c r="D675" t="b">
        <f>NOT(ISNA(MATCH(B675,Submissions!A:A,0)))</f>
        <v>0</v>
      </c>
      <c r="E675" t="str">
        <f>IF(D675=TRUE, HYPERLINK(INDEX(Submissions!B:B,MATCH(B675,Submissions!A:A,0)),"Submission Link"), "Missing")</f>
        <v>Missing</v>
      </c>
    </row>
    <row r="676" spans="1:5">
      <c r="A676" t="s">
        <v>1356</v>
      </c>
      <c r="B676">
        <v>1675184</v>
      </c>
      <c r="C676" t="s">
        <v>1357</v>
      </c>
      <c r="D676" t="b">
        <f>NOT(ISNA(MATCH(B676,Submissions!A:A,0)))</f>
        <v>1</v>
      </c>
      <c r="E676" t="str">
        <f>IF(D676=TRUE, HYPERLINK(INDEX(Submissions!B:B,MATCH(B676,Submissions!A:A,0)),"Submission Link"), "Missing")</f>
        <v>Submission Link</v>
      </c>
    </row>
    <row r="677" spans="1:5">
      <c r="A677" t="s">
        <v>1358</v>
      </c>
      <c r="B677">
        <v>1516716</v>
      </c>
      <c r="C677" t="s">
        <v>1359</v>
      </c>
      <c r="D677" t="b">
        <f>NOT(ISNA(MATCH(B677,Submissions!A:A,0)))</f>
        <v>1</v>
      </c>
      <c r="E677" t="str">
        <f>IF(D677=TRUE, HYPERLINK(INDEX(Submissions!B:B,MATCH(B677,Submissions!A:A,0)),"Submission Link"), "Missing")</f>
        <v>Submission Link</v>
      </c>
    </row>
    <row r="678" spans="1:5">
      <c r="A678" t="s">
        <v>1360</v>
      </c>
      <c r="B678">
        <v>1175014</v>
      </c>
      <c r="C678" t="s">
        <v>1361</v>
      </c>
      <c r="D678" t="b">
        <f>NOT(ISNA(MATCH(B678,Submissions!A:A,0)))</f>
        <v>1</v>
      </c>
      <c r="E678" t="str">
        <f>IF(D678=TRUE, HYPERLINK(INDEX(Submissions!B:B,MATCH(B678,Submissions!A:A,0)),"Submission Link"), "Missing")</f>
        <v>Submission Link</v>
      </c>
    </row>
    <row r="679" spans="1:5">
      <c r="A679" t="s">
        <v>1362</v>
      </c>
      <c r="B679">
        <v>78973</v>
      </c>
      <c r="C679" t="s">
        <v>1363</v>
      </c>
      <c r="D679" t="b">
        <f>NOT(ISNA(MATCH(B679,Submissions!A:A,0)))</f>
        <v>1</v>
      </c>
      <c r="E679" t="str">
        <f>IF(D679=TRUE, HYPERLINK(INDEX(Submissions!B:B,MATCH(B679,Submissions!A:A,0)),"Submission Link"), "Missing")</f>
        <v>Submission Link</v>
      </c>
    </row>
    <row r="680" spans="1:5">
      <c r="A680" t="s">
        <v>1364</v>
      </c>
      <c r="B680">
        <v>1304698</v>
      </c>
      <c r="C680" t="s">
        <v>1365</v>
      </c>
      <c r="D680" t="b">
        <f>NOT(ISNA(MATCH(B680,Submissions!A:A,0)))</f>
        <v>0</v>
      </c>
      <c r="E680" t="str">
        <f>IF(D680=TRUE, HYPERLINK(INDEX(Submissions!B:B,MATCH(B680,Submissions!A:A,0)),"Submission Link"), "Missing")</f>
        <v>Missing</v>
      </c>
    </row>
    <row r="681" spans="1:5">
      <c r="A681" t="s">
        <v>1366</v>
      </c>
      <c r="B681">
        <v>1305932</v>
      </c>
      <c r="C681" t="s">
        <v>1367</v>
      </c>
      <c r="D681" t="b">
        <f>NOT(ISNA(MATCH(B681,Submissions!A:A,0)))</f>
        <v>0</v>
      </c>
      <c r="E681" t="str">
        <f>IF(D681=TRUE, HYPERLINK(INDEX(Submissions!B:B,MATCH(B681,Submissions!A:A,0)),"Submission Link"), "Missing")</f>
        <v>Missing</v>
      </c>
    </row>
    <row r="682" spans="1:5">
      <c r="A682" t="s">
        <v>1368</v>
      </c>
      <c r="B682">
        <v>1065022</v>
      </c>
      <c r="C682" t="s">
        <v>1369</v>
      </c>
      <c r="D682" t="b">
        <f>NOT(ISNA(MATCH(B682,Submissions!A:A,0)))</f>
        <v>1</v>
      </c>
      <c r="E682" t="str">
        <f>IF(D682=TRUE, HYPERLINK(INDEX(Submissions!B:B,MATCH(B682,Submissions!A:A,0)),"Submission Link"), "Missing")</f>
        <v>Submission Link</v>
      </c>
    </row>
    <row r="683" spans="1:5">
      <c r="A683" t="s">
        <v>1370</v>
      </c>
      <c r="B683">
        <v>1522834</v>
      </c>
      <c r="C683" t="s">
        <v>1371</v>
      </c>
      <c r="D683" t="b">
        <f>NOT(ISNA(MATCH(B683,Submissions!A:A,0)))</f>
        <v>0</v>
      </c>
      <c r="E683" t="str">
        <f>IF(D683=TRUE, HYPERLINK(INDEX(Submissions!B:B,MATCH(B683,Submissions!A:A,0)),"Submission Link"), "Missing")</f>
        <v>Missing</v>
      </c>
    </row>
    <row r="684" spans="1:5">
      <c r="A684" t="s">
        <v>1372</v>
      </c>
      <c r="B684">
        <v>1303736</v>
      </c>
      <c r="C684" t="s">
        <v>1373</v>
      </c>
      <c r="D684" t="b">
        <f>NOT(ISNA(MATCH(B684,Submissions!A:A,0)))</f>
        <v>0</v>
      </c>
      <c r="E684" t="str">
        <f>IF(D684=TRUE, HYPERLINK(INDEX(Submissions!B:B,MATCH(B684,Submissions!A:A,0)),"Submission Link"), "Missing")</f>
        <v>Missing</v>
      </c>
    </row>
    <row r="685" spans="1:5">
      <c r="A685" t="s">
        <v>1374</v>
      </c>
      <c r="B685">
        <v>1181330</v>
      </c>
      <c r="C685" t="s">
        <v>1375</v>
      </c>
      <c r="D685" t="b">
        <f>NOT(ISNA(MATCH(B685,Submissions!A:A,0)))</f>
        <v>1</v>
      </c>
      <c r="E685" t="str">
        <f>IF(D685=TRUE, HYPERLINK(INDEX(Submissions!B:B,MATCH(B685,Submissions!A:A,0)),"Submission Link"), "Missing")</f>
        <v>Submission Link</v>
      </c>
    </row>
    <row r="686" spans="1:5">
      <c r="A686" t="s">
        <v>1376</v>
      </c>
      <c r="B686">
        <v>994390</v>
      </c>
      <c r="C686" t="s">
        <v>1377</v>
      </c>
      <c r="D686" t="b">
        <f>NOT(ISNA(MATCH(B686,Submissions!A:A,0)))</f>
        <v>1</v>
      </c>
      <c r="E686" t="str">
        <f>IF(D686=TRUE, HYPERLINK(INDEX(Submissions!B:B,MATCH(B686,Submissions!A:A,0)),"Submission Link"), "Missing")</f>
        <v>Submission Link</v>
      </c>
    </row>
    <row r="687" spans="1:5">
      <c r="A687" t="s">
        <v>1378</v>
      </c>
      <c r="B687">
        <v>1743886</v>
      </c>
      <c r="C687" t="s">
        <v>1379</v>
      </c>
      <c r="D687" t="b">
        <f>NOT(ISNA(MATCH(B687,Submissions!A:A,0)))</f>
        <v>1</v>
      </c>
      <c r="E687" t="str">
        <f>IF(D687=TRUE, HYPERLINK(INDEX(Submissions!B:B,MATCH(B687,Submissions!A:A,0)),"Submission Link"), "Missing")</f>
        <v>Submission Link</v>
      </c>
    </row>
    <row r="688" spans="1:5">
      <c r="A688" t="s">
        <v>1380</v>
      </c>
      <c r="B688">
        <v>1483618</v>
      </c>
      <c r="C688" t="s">
        <v>1381</v>
      </c>
      <c r="D688" t="b">
        <f>NOT(ISNA(MATCH(B688,Submissions!A:A,0)))</f>
        <v>1</v>
      </c>
      <c r="E688" t="str">
        <f>IF(D688=TRUE, HYPERLINK(INDEX(Submissions!B:B,MATCH(B688,Submissions!A:A,0)),"Submission Link"), "Missing")</f>
        <v>Submission Link</v>
      </c>
    </row>
    <row r="689" spans="1:5">
      <c r="A689" t="s">
        <v>1382</v>
      </c>
      <c r="B689">
        <v>1226900</v>
      </c>
      <c r="C689" t="s">
        <v>1383</v>
      </c>
      <c r="D689" t="b">
        <f>NOT(ISNA(MATCH(B689,Submissions!A:A,0)))</f>
        <v>1</v>
      </c>
      <c r="E689" t="str">
        <f>IF(D689=TRUE, HYPERLINK(INDEX(Submissions!B:B,MATCH(B689,Submissions!A:A,0)),"Submission Link"), "Missing")</f>
        <v>Submission Link</v>
      </c>
    </row>
    <row r="690" spans="1:5">
      <c r="A690" t="s">
        <v>1384</v>
      </c>
      <c r="B690">
        <v>1303664</v>
      </c>
      <c r="C690" t="s">
        <v>1385</v>
      </c>
      <c r="D690" t="b">
        <f>NOT(ISNA(MATCH(B690,Submissions!A:A,0)))</f>
        <v>0</v>
      </c>
      <c r="E690" t="str">
        <f>IF(D690=TRUE, HYPERLINK(INDEX(Submissions!B:B,MATCH(B690,Submissions!A:A,0)),"Submission Link"), "Missing")</f>
        <v>Missing</v>
      </c>
    </row>
    <row r="691" spans="1:5">
      <c r="A691" t="s">
        <v>1386</v>
      </c>
      <c r="B691">
        <v>1526594</v>
      </c>
      <c r="C691" t="s">
        <v>1387</v>
      </c>
      <c r="D691" t="b">
        <f>NOT(ISNA(MATCH(B691,Submissions!A:A,0)))</f>
        <v>0</v>
      </c>
      <c r="E691" t="str">
        <f>IF(D691=TRUE, HYPERLINK(INDEX(Submissions!B:B,MATCH(B691,Submissions!A:A,0)),"Submission Link"), "Missing")</f>
        <v>Missing</v>
      </c>
    </row>
    <row r="692" spans="1:5">
      <c r="A692" t="s">
        <v>1388</v>
      </c>
      <c r="B692">
        <v>1471984</v>
      </c>
      <c r="C692" t="s">
        <v>1389</v>
      </c>
      <c r="D692" t="b">
        <f>NOT(ISNA(MATCH(B692,Submissions!A:A,0)))</f>
        <v>0</v>
      </c>
      <c r="E692" t="str">
        <f>IF(D692=TRUE, HYPERLINK(INDEX(Submissions!B:B,MATCH(B692,Submissions!A:A,0)),"Submission Link"), "Missing")</f>
        <v>Missing</v>
      </c>
    </row>
    <row r="693" spans="1:5">
      <c r="A693" t="s">
        <v>1390</v>
      </c>
      <c r="B693">
        <v>1110170</v>
      </c>
      <c r="C693" t="s">
        <v>1391</v>
      </c>
      <c r="D693" t="b">
        <f>NOT(ISNA(MATCH(B693,Submissions!A:A,0)))</f>
        <v>0</v>
      </c>
      <c r="E693" t="str">
        <f>IF(D693=TRUE, HYPERLINK(INDEX(Submissions!B:B,MATCH(B693,Submissions!A:A,0)),"Submission Link"), "Missing")</f>
        <v>Missing</v>
      </c>
    </row>
    <row r="694" spans="1:5">
      <c r="A694" t="s">
        <v>1392</v>
      </c>
      <c r="B694">
        <v>1733600</v>
      </c>
      <c r="C694" t="s">
        <v>1393</v>
      </c>
      <c r="D694" t="b">
        <f>NOT(ISNA(MATCH(B694,Submissions!A:A,0)))</f>
        <v>0</v>
      </c>
      <c r="E694" t="str">
        <f>IF(D694=TRUE, HYPERLINK(INDEX(Submissions!B:B,MATCH(B694,Submissions!A:A,0)),"Submission Link"), "Missing")</f>
        <v>Missing</v>
      </c>
    </row>
    <row r="695" spans="1:5">
      <c r="A695" t="s">
        <v>1394</v>
      </c>
      <c r="B695">
        <v>1401110</v>
      </c>
      <c r="C695" t="s">
        <v>1395</v>
      </c>
      <c r="D695" t="b">
        <f>NOT(ISNA(MATCH(B695,Submissions!A:A,0)))</f>
        <v>0</v>
      </c>
      <c r="E695" t="str">
        <f>IF(D695=TRUE, HYPERLINK(INDEX(Submissions!B:B,MATCH(B695,Submissions!A:A,0)),"Submission Link"), "Missing")</f>
        <v>Missing</v>
      </c>
    </row>
    <row r="696" spans="1:5">
      <c r="A696" t="s">
        <v>1396</v>
      </c>
      <c r="B696">
        <v>1413300</v>
      </c>
      <c r="C696" t="s">
        <v>1397</v>
      </c>
      <c r="D696" t="b">
        <f>NOT(ISNA(MATCH(B696,Submissions!A:A,0)))</f>
        <v>1</v>
      </c>
      <c r="E696" t="str">
        <f>IF(D696=TRUE, HYPERLINK(INDEX(Submissions!B:B,MATCH(B696,Submissions!A:A,0)),"Submission Link"), "Missing")</f>
        <v>Submission Link</v>
      </c>
    </row>
    <row r="697" spans="1:5">
      <c r="A697" t="s">
        <v>1398</v>
      </c>
      <c r="B697">
        <v>1375332</v>
      </c>
      <c r="C697" t="s">
        <v>1399</v>
      </c>
      <c r="D697" t="b">
        <f>NOT(ISNA(MATCH(B697,Submissions!A:A,0)))</f>
        <v>1</v>
      </c>
      <c r="E697" t="str">
        <f>IF(D697=TRUE, HYPERLINK(INDEX(Submissions!B:B,MATCH(B697,Submissions!A:A,0)),"Submission Link"), "Missing")</f>
        <v>Submission Link</v>
      </c>
    </row>
    <row r="698" spans="1:5">
      <c r="A698" t="s">
        <v>1400</v>
      </c>
      <c r="B698">
        <v>482340</v>
      </c>
      <c r="C698" t="s">
        <v>1401</v>
      </c>
      <c r="D698" t="b">
        <f>NOT(ISNA(MATCH(B698,Submissions!A:A,0)))</f>
        <v>1</v>
      </c>
      <c r="E698" t="str">
        <f>IF(D698=TRUE, HYPERLINK(INDEX(Submissions!B:B,MATCH(B698,Submissions!A:A,0)),"Submission Link"), "Missing")</f>
        <v>Submission Link</v>
      </c>
    </row>
    <row r="699" spans="1:5">
      <c r="A699" t="s">
        <v>1402</v>
      </c>
      <c r="B699">
        <v>1102114</v>
      </c>
      <c r="C699" t="s">
        <v>1403</v>
      </c>
      <c r="D699" t="b">
        <f>NOT(ISNA(MATCH(B699,Submissions!A:A,0)))</f>
        <v>1</v>
      </c>
      <c r="E699" t="str">
        <f>IF(D699=TRUE, HYPERLINK(INDEX(Submissions!B:B,MATCH(B699,Submissions!A:A,0)),"Submission Link"), "Missing")</f>
        <v>Submission Link</v>
      </c>
    </row>
    <row r="700" spans="1:5">
      <c r="A700" t="s">
        <v>1404</v>
      </c>
      <c r="B700">
        <v>1527016</v>
      </c>
      <c r="C700" t="s">
        <v>1405</v>
      </c>
      <c r="D700" t="b">
        <f>NOT(ISNA(MATCH(B700,Submissions!A:A,0)))</f>
        <v>0</v>
      </c>
      <c r="E700" t="str">
        <f>IF(D700=TRUE, HYPERLINK(INDEX(Submissions!B:B,MATCH(B700,Submissions!A:A,0)),"Submission Link"), "Missing")</f>
        <v>Missing</v>
      </c>
    </row>
    <row r="701" spans="1:5">
      <c r="A701" t="s">
        <v>1406</v>
      </c>
      <c r="B701">
        <v>1303014</v>
      </c>
      <c r="C701" t="s">
        <v>1407</v>
      </c>
      <c r="D701" t="b">
        <f>NOT(ISNA(MATCH(B701,Submissions!A:A,0)))</f>
        <v>1</v>
      </c>
      <c r="E701" t="str">
        <f>IF(D701=TRUE, HYPERLINK(INDEX(Submissions!B:B,MATCH(B701,Submissions!A:A,0)),"Submission Link"), "Missing")</f>
        <v>Submission Link</v>
      </c>
    </row>
    <row r="702" spans="1:5">
      <c r="A702" t="s">
        <v>1408</v>
      </c>
      <c r="B702">
        <v>1224144</v>
      </c>
      <c r="C702" t="s">
        <v>1409</v>
      </c>
      <c r="D702" t="b">
        <f>NOT(ISNA(MATCH(B702,Submissions!A:A,0)))</f>
        <v>1</v>
      </c>
      <c r="E702" t="str">
        <f>IF(D702=TRUE, HYPERLINK(INDEX(Submissions!B:B,MATCH(B702,Submissions!A:A,0)),"Submission Link"), "Missing")</f>
        <v>Submission Link</v>
      </c>
    </row>
    <row r="703" spans="1:5">
      <c r="A703" t="s">
        <v>1410</v>
      </c>
      <c r="B703">
        <v>1528160</v>
      </c>
      <c r="C703" t="s">
        <v>1411</v>
      </c>
      <c r="D703" t="b">
        <f>NOT(ISNA(MATCH(B703,Submissions!A:A,0)))</f>
        <v>1</v>
      </c>
      <c r="E703" t="str">
        <f>IF(D703=TRUE, HYPERLINK(INDEX(Submissions!B:B,MATCH(B703,Submissions!A:A,0)),"Submission Link"), "Missing")</f>
        <v>Submission Link</v>
      </c>
    </row>
    <row r="704" spans="1:5">
      <c r="A704" t="s">
        <v>1412</v>
      </c>
      <c r="B704">
        <v>1107854</v>
      </c>
      <c r="C704" t="s">
        <v>1413</v>
      </c>
      <c r="D704" t="b">
        <f>NOT(ISNA(MATCH(B704,Submissions!A:A,0)))</f>
        <v>1</v>
      </c>
      <c r="E704" t="str">
        <f>IF(D704=TRUE, HYPERLINK(INDEX(Submissions!B:B,MATCH(B704,Submissions!A:A,0)),"Submission Link"), "Missing")</f>
        <v>Submission Link</v>
      </c>
    </row>
    <row r="705" spans="1:5">
      <c r="A705" t="s">
        <v>1414</v>
      </c>
      <c r="B705">
        <v>1462130</v>
      </c>
      <c r="C705" t="s">
        <v>1415</v>
      </c>
      <c r="D705" t="b">
        <f>NOT(ISNA(MATCH(B705,Submissions!A:A,0)))</f>
        <v>1</v>
      </c>
      <c r="E705" t="str">
        <f>IF(D705=TRUE, HYPERLINK(INDEX(Submissions!B:B,MATCH(B705,Submissions!A:A,0)),"Submission Link"), "Missing")</f>
        <v>Submission Link</v>
      </c>
    </row>
    <row r="706" spans="1:5">
      <c r="A706" t="s">
        <v>1416</v>
      </c>
      <c r="B706">
        <v>1757172</v>
      </c>
      <c r="C706" t="s">
        <v>1417</v>
      </c>
      <c r="D706" t="b">
        <f>NOT(ISNA(MATCH(B706,Submissions!A:A,0)))</f>
        <v>1</v>
      </c>
      <c r="E706" t="str">
        <f>IF(D706=TRUE, HYPERLINK(INDEX(Submissions!B:B,MATCH(B706,Submissions!A:A,0)),"Submission Link"), "Missing")</f>
        <v>Submission Link</v>
      </c>
    </row>
    <row r="707" spans="1:5">
      <c r="A707" t="s">
        <v>1418</v>
      </c>
      <c r="B707">
        <v>1241624</v>
      </c>
      <c r="C707" t="s">
        <v>1419</v>
      </c>
      <c r="D707" t="b">
        <f>NOT(ISNA(MATCH(B707,Submissions!A:A,0)))</f>
        <v>0</v>
      </c>
      <c r="E707" t="str">
        <f>IF(D707=TRUE, HYPERLINK(INDEX(Submissions!B:B,MATCH(B707,Submissions!A:A,0)),"Submission Link"), "Missing")</f>
        <v>Missing</v>
      </c>
    </row>
    <row r="708" spans="1:5">
      <c r="A708" t="s">
        <v>1420</v>
      </c>
      <c r="B708">
        <v>1099382</v>
      </c>
      <c r="C708" t="s">
        <v>1421</v>
      </c>
      <c r="D708" t="b">
        <f>NOT(ISNA(MATCH(B708,Submissions!A:A,0)))</f>
        <v>1</v>
      </c>
      <c r="E708" t="str">
        <f>IF(D708=TRUE, HYPERLINK(INDEX(Submissions!B:B,MATCH(B708,Submissions!A:A,0)),"Submission Link"), "Missing")</f>
        <v>Submission Link</v>
      </c>
    </row>
    <row r="709" spans="1:5">
      <c r="A709" t="s">
        <v>1422</v>
      </c>
      <c r="B709">
        <v>1757318</v>
      </c>
      <c r="C709" t="s">
        <v>1423</v>
      </c>
      <c r="D709" t="b">
        <f>NOT(ISNA(MATCH(B709,Submissions!A:A,0)))</f>
        <v>1</v>
      </c>
      <c r="E709" t="str">
        <f>IF(D709=TRUE, HYPERLINK(INDEX(Submissions!B:B,MATCH(B709,Submissions!A:A,0)),"Submission Link"), "Missing")</f>
        <v>Submission Link</v>
      </c>
    </row>
    <row r="710" spans="1:5">
      <c r="A710" t="s">
        <v>1424</v>
      </c>
      <c r="B710">
        <v>1529158</v>
      </c>
      <c r="C710" t="s">
        <v>1425</v>
      </c>
      <c r="D710" t="b">
        <f>NOT(ISNA(MATCH(B710,Submissions!A:A,0)))</f>
        <v>1</v>
      </c>
      <c r="E710" t="str">
        <f>IF(D710=TRUE, HYPERLINK(INDEX(Submissions!B:B,MATCH(B710,Submissions!A:A,0)),"Submission Link"), "Missing")</f>
        <v>Submission Link</v>
      </c>
    </row>
    <row r="711" spans="1:5">
      <c r="A711" t="s">
        <v>1426</v>
      </c>
      <c r="B711">
        <v>1303740</v>
      </c>
      <c r="C711" t="s">
        <v>1427</v>
      </c>
      <c r="D711" t="b">
        <f>NOT(ISNA(MATCH(B711,Submissions!A:A,0)))</f>
        <v>1</v>
      </c>
      <c r="E711" t="str">
        <f>IF(D711=TRUE, HYPERLINK(INDEX(Submissions!B:B,MATCH(B711,Submissions!A:A,0)),"Submission Link"), "Missing")</f>
        <v>Submission Link</v>
      </c>
    </row>
    <row r="712" spans="1:5">
      <c r="A712" t="s">
        <v>1428</v>
      </c>
      <c r="B712">
        <v>314362</v>
      </c>
      <c r="C712" t="s">
        <v>1429</v>
      </c>
      <c r="D712" t="b">
        <f>NOT(ISNA(MATCH(B712,Submissions!A:A,0)))</f>
        <v>1</v>
      </c>
      <c r="E712" t="str">
        <f>IF(D712=TRUE, HYPERLINK(INDEX(Submissions!B:B,MATCH(B712,Submissions!A:A,0)),"Submission Link"), "Missing")</f>
        <v>Submission Link</v>
      </c>
    </row>
    <row r="713" spans="1:5">
      <c r="A713" t="s">
        <v>1430</v>
      </c>
      <c r="B713">
        <v>1765068</v>
      </c>
      <c r="C713" t="s">
        <v>1431</v>
      </c>
      <c r="D713" t="b">
        <f>NOT(ISNA(MATCH(B713,Submissions!A:A,0)))</f>
        <v>1</v>
      </c>
      <c r="E713" t="str">
        <f>IF(D713=TRUE, HYPERLINK(INDEX(Submissions!B:B,MATCH(B713,Submissions!A:A,0)),"Submission Link"), "Missing")</f>
        <v>Submission Link</v>
      </c>
    </row>
    <row r="714" spans="1:5">
      <c r="A714" t="s">
        <v>1432</v>
      </c>
      <c r="B714">
        <v>1643906</v>
      </c>
      <c r="C714" t="s">
        <v>1433</v>
      </c>
      <c r="D714" t="b">
        <f>NOT(ISNA(MATCH(B714,Submissions!A:A,0)))</f>
        <v>1</v>
      </c>
      <c r="E714" t="str">
        <f>IF(D714=TRUE, HYPERLINK(INDEX(Submissions!B:B,MATCH(B714,Submissions!A:A,0)),"Submission Link"), "Missing")</f>
        <v>Submission Link</v>
      </c>
    </row>
    <row r="715" spans="1:5">
      <c r="A715" t="s">
        <v>1434</v>
      </c>
      <c r="B715">
        <v>1517382</v>
      </c>
      <c r="C715" t="s">
        <v>1435</v>
      </c>
      <c r="D715" t="b">
        <f>NOT(ISNA(MATCH(B715,Submissions!A:A,0)))</f>
        <v>1</v>
      </c>
      <c r="E715" t="str">
        <f>IF(D715=TRUE, HYPERLINK(INDEX(Submissions!B:B,MATCH(B715,Submissions!A:A,0)),"Submission Link"), "Missing")</f>
        <v>Submission Link</v>
      </c>
    </row>
    <row r="716" spans="1:5">
      <c r="A716" t="s">
        <v>1436</v>
      </c>
      <c r="B716">
        <v>1528508</v>
      </c>
      <c r="C716" t="s">
        <v>1437</v>
      </c>
      <c r="D716" t="b">
        <f>NOT(ISNA(MATCH(B716,Submissions!A:A,0)))</f>
        <v>1</v>
      </c>
      <c r="E716" t="str">
        <f>IF(D716=TRUE, HYPERLINK(INDEX(Submissions!B:B,MATCH(B716,Submissions!A:A,0)),"Submission Link"), "Missing")</f>
        <v>Submission Link</v>
      </c>
    </row>
    <row r="717" spans="1:5">
      <c r="A717" t="s">
        <v>1438</v>
      </c>
      <c r="B717">
        <v>1457380</v>
      </c>
      <c r="C717" t="s">
        <v>1439</v>
      </c>
      <c r="D717" t="b">
        <f>NOT(ISNA(MATCH(B717,Submissions!A:A,0)))</f>
        <v>1</v>
      </c>
      <c r="E717" t="str">
        <f>IF(D717=TRUE, HYPERLINK(INDEX(Submissions!B:B,MATCH(B717,Submissions!A:A,0)),"Submission Link"), "Missing")</f>
        <v>Submission Link</v>
      </c>
    </row>
    <row r="718" spans="1:5">
      <c r="A718" t="s">
        <v>1440</v>
      </c>
      <c r="B718">
        <v>1524822</v>
      </c>
      <c r="C718" t="s">
        <v>1441</v>
      </c>
      <c r="D718" t="b">
        <f>NOT(ISNA(MATCH(B718,Submissions!A:A,0)))</f>
        <v>1</v>
      </c>
      <c r="E718" t="str">
        <f>IF(D718=TRUE, HYPERLINK(INDEX(Submissions!B:B,MATCH(B718,Submissions!A:A,0)),"Submission Link"), "Missing")</f>
        <v>Submission Link</v>
      </c>
    </row>
    <row r="719" spans="1:5">
      <c r="A719" t="s">
        <v>1442</v>
      </c>
      <c r="B719">
        <v>1529012</v>
      </c>
      <c r="C719" t="s">
        <v>1443</v>
      </c>
      <c r="D719" t="b">
        <f>NOT(ISNA(MATCH(B719,Submissions!A:A,0)))</f>
        <v>1</v>
      </c>
      <c r="E719" t="str">
        <f>IF(D719=TRUE, HYPERLINK(INDEX(Submissions!B:B,MATCH(B719,Submissions!A:A,0)),"Submission Link"), "Missing")</f>
        <v>Submission Link</v>
      </c>
    </row>
    <row r="720" spans="1:5">
      <c r="A720" t="s">
        <v>1444</v>
      </c>
      <c r="B720">
        <v>1481122</v>
      </c>
      <c r="C720" t="s">
        <v>1445</v>
      </c>
      <c r="D720" t="b">
        <f>NOT(ISNA(MATCH(B720,Submissions!A:A,0)))</f>
        <v>1</v>
      </c>
      <c r="E720" t="str">
        <f>IF(D720=TRUE, HYPERLINK(INDEX(Submissions!B:B,MATCH(B720,Submissions!A:A,0)),"Submission Link"), "Missing")</f>
        <v>Submission Link</v>
      </c>
    </row>
    <row r="721" spans="1:5">
      <c r="A721" t="s">
        <v>1446</v>
      </c>
      <c r="B721">
        <v>1742636</v>
      </c>
      <c r="C721" t="s">
        <v>1447</v>
      </c>
      <c r="D721" t="b">
        <f>NOT(ISNA(MATCH(B721,Submissions!A:A,0)))</f>
        <v>0</v>
      </c>
      <c r="E721" t="str">
        <f>IF(D721=TRUE, HYPERLINK(INDEX(Submissions!B:B,MATCH(B721,Submissions!A:A,0)),"Submission Link"), "Missing")</f>
        <v>Missing</v>
      </c>
    </row>
    <row r="722" spans="1:5">
      <c r="A722" t="s">
        <v>1448</v>
      </c>
      <c r="B722">
        <v>1518752</v>
      </c>
      <c r="C722" t="s">
        <v>1449</v>
      </c>
      <c r="D722" t="b">
        <f>NOT(ISNA(MATCH(B722,Submissions!A:A,0)))</f>
        <v>0</v>
      </c>
      <c r="E722" t="str">
        <f>IF(D722=TRUE, HYPERLINK(INDEX(Submissions!B:B,MATCH(B722,Submissions!A:A,0)),"Submission Link"), "Missing")</f>
        <v>Missing</v>
      </c>
    </row>
    <row r="723" spans="1:5">
      <c r="A723" t="s">
        <v>1450</v>
      </c>
      <c r="B723">
        <v>1743632</v>
      </c>
      <c r="C723" t="s">
        <v>1451</v>
      </c>
      <c r="D723" t="b">
        <f>NOT(ISNA(MATCH(B723,Submissions!A:A,0)))</f>
        <v>1</v>
      </c>
      <c r="E723" t="str">
        <f>IF(D723=TRUE, HYPERLINK(INDEX(Submissions!B:B,MATCH(B723,Submissions!A:A,0)),"Submission Link"), "Missing")</f>
        <v>Submission Link</v>
      </c>
    </row>
    <row r="724" spans="1:5">
      <c r="A724" t="s">
        <v>1452</v>
      </c>
      <c r="B724">
        <v>1452906</v>
      </c>
      <c r="C724" t="s">
        <v>1453</v>
      </c>
      <c r="D724" t="b">
        <f>NOT(ISNA(MATCH(B724,Submissions!A:A,0)))</f>
        <v>1</v>
      </c>
      <c r="E724" t="str">
        <f>IF(D724=TRUE, HYPERLINK(INDEX(Submissions!B:B,MATCH(B724,Submissions!A:A,0)),"Submission Link"), "Missing")</f>
        <v>Submission Link</v>
      </c>
    </row>
    <row r="725" spans="1:5">
      <c r="A725" t="s">
        <v>1454</v>
      </c>
      <c r="B725">
        <v>1687392</v>
      </c>
      <c r="C725" t="s">
        <v>1455</v>
      </c>
      <c r="D725" t="b">
        <f>NOT(ISNA(MATCH(B725,Submissions!A:A,0)))</f>
        <v>0</v>
      </c>
      <c r="E725" t="str">
        <f>IF(D725=TRUE, HYPERLINK(INDEX(Submissions!B:B,MATCH(B725,Submissions!A:A,0)),"Submission Link"), "Missing")</f>
        <v>Missing</v>
      </c>
    </row>
    <row r="726" spans="1:5">
      <c r="A726" t="s">
        <v>1456</v>
      </c>
      <c r="B726">
        <v>1528566</v>
      </c>
      <c r="C726" t="s">
        <v>1457</v>
      </c>
      <c r="D726" t="b">
        <f>NOT(ISNA(MATCH(B726,Submissions!A:A,0)))</f>
        <v>1</v>
      </c>
      <c r="E726" t="str">
        <f>IF(D726=TRUE, HYPERLINK(INDEX(Submissions!B:B,MATCH(B726,Submissions!A:A,0)),"Submission Link"), "Missing")</f>
        <v>Submission Link</v>
      </c>
    </row>
    <row r="727" spans="1:5">
      <c r="A727" t="s">
        <v>1458</v>
      </c>
      <c r="B727">
        <v>42999</v>
      </c>
      <c r="C727" t="s">
        <v>1459</v>
      </c>
      <c r="D727" t="b">
        <f>NOT(ISNA(MATCH(B727,Submissions!A:A,0)))</f>
        <v>0</v>
      </c>
      <c r="E727" t="str">
        <f>IF(D727=TRUE, HYPERLINK(INDEX(Submissions!B:B,MATCH(B727,Submissions!A:A,0)),"Submission Link"), "Missing")</f>
        <v>Missing</v>
      </c>
    </row>
    <row r="728" spans="1:5">
      <c r="A728" t="s">
        <v>1460</v>
      </c>
      <c r="B728">
        <v>1263238</v>
      </c>
      <c r="C728" t="s">
        <v>1461</v>
      </c>
      <c r="D728" t="b">
        <f>NOT(ISNA(MATCH(B728,Submissions!A:A,0)))</f>
        <v>1</v>
      </c>
      <c r="E728" t="str">
        <f>IF(D728=TRUE, HYPERLINK(INDEX(Submissions!B:B,MATCH(B728,Submissions!A:A,0)),"Submission Link"), "Missing")</f>
        <v>Submission Link</v>
      </c>
    </row>
    <row r="729" spans="1:5">
      <c r="A729" t="s">
        <v>1462</v>
      </c>
      <c r="B729">
        <v>1524220</v>
      </c>
      <c r="C729" t="s">
        <v>1463</v>
      </c>
      <c r="D729" t="b">
        <f>NOT(ISNA(MATCH(B729,Submissions!A:A,0)))</f>
        <v>1</v>
      </c>
      <c r="E729" t="str">
        <f>IF(D729=TRUE, HYPERLINK(INDEX(Submissions!B:B,MATCH(B729,Submissions!A:A,0)),"Submission Link"), "Missing")</f>
        <v>Submission Link</v>
      </c>
    </row>
    <row r="730" spans="1:5">
      <c r="A730" t="s">
        <v>1464</v>
      </c>
      <c r="B730">
        <v>1621792</v>
      </c>
      <c r="C730" t="s">
        <v>1465</v>
      </c>
      <c r="D730" t="b">
        <f>NOT(ISNA(MATCH(B730,Submissions!A:A,0)))</f>
        <v>1</v>
      </c>
      <c r="E730" t="str">
        <f>IF(D730=TRUE, HYPERLINK(INDEX(Submissions!B:B,MATCH(B730,Submissions!A:A,0)),"Submission Link"), "Missing")</f>
        <v>Submission Link</v>
      </c>
    </row>
    <row r="731" spans="1:5">
      <c r="A731" t="s">
        <v>1466</v>
      </c>
      <c r="B731">
        <v>1047934</v>
      </c>
      <c r="C731" t="s">
        <v>1467</v>
      </c>
      <c r="D731" t="b">
        <f>NOT(ISNA(MATCH(B731,Submissions!A:A,0)))</f>
        <v>0</v>
      </c>
      <c r="E731" t="str">
        <f>IF(D731=TRUE, HYPERLINK(INDEX(Submissions!B:B,MATCH(B731,Submissions!A:A,0)),"Submission Link"), "Missing")</f>
        <v>Missing</v>
      </c>
    </row>
    <row r="732" spans="1:5">
      <c r="A732" t="s">
        <v>1468</v>
      </c>
      <c r="B732">
        <v>1281736</v>
      </c>
      <c r="C732" t="s">
        <v>1469</v>
      </c>
      <c r="D732" t="b">
        <f>NOT(ISNA(MATCH(B732,Submissions!A:A,0)))</f>
        <v>0</v>
      </c>
      <c r="E732" t="str">
        <f>IF(D732=TRUE, HYPERLINK(INDEX(Submissions!B:B,MATCH(B732,Submissions!A:A,0)),"Submission Link"), "Missing")</f>
        <v>Missing</v>
      </c>
    </row>
    <row r="733" spans="1:5">
      <c r="A733" t="s">
        <v>1470</v>
      </c>
      <c r="B733">
        <v>1528020</v>
      </c>
      <c r="C733" t="s">
        <v>1471</v>
      </c>
      <c r="D733" t="b">
        <f>NOT(ISNA(MATCH(B733,Submissions!A:A,0)))</f>
        <v>1</v>
      </c>
      <c r="E733" t="str">
        <f>IF(D733=TRUE, HYPERLINK(INDEX(Submissions!B:B,MATCH(B733,Submissions!A:A,0)),"Submission Link"), "Missing")</f>
        <v>Submission Link</v>
      </c>
    </row>
    <row r="734" spans="1:5">
      <c r="A734" t="s">
        <v>1472</v>
      </c>
      <c r="B734">
        <v>1639476</v>
      </c>
      <c r="C734" t="s">
        <v>1473</v>
      </c>
      <c r="D734" t="b">
        <f>NOT(ISNA(MATCH(B734,Submissions!A:A,0)))</f>
        <v>1</v>
      </c>
      <c r="E734" t="str">
        <f>IF(D734=TRUE, HYPERLINK(INDEX(Submissions!B:B,MATCH(B734,Submissions!A:A,0)),"Submission Link"), "Missing")</f>
        <v>Submission Link</v>
      </c>
    </row>
    <row r="735" spans="1:5">
      <c r="A735" t="s">
        <v>1474</v>
      </c>
      <c r="B735">
        <v>1100280</v>
      </c>
      <c r="C735" t="s">
        <v>1475</v>
      </c>
      <c r="D735" t="b">
        <f>NOT(ISNA(MATCH(B735,Submissions!A:A,0)))</f>
        <v>0</v>
      </c>
      <c r="E735" t="str">
        <f>IF(D735=TRUE, HYPERLINK(INDEX(Submissions!B:B,MATCH(B735,Submissions!A:A,0)),"Submission Link"), "Missing")</f>
        <v>Missing</v>
      </c>
    </row>
    <row r="736" spans="1:5">
      <c r="A736" t="s">
        <v>1476</v>
      </c>
      <c r="B736">
        <v>1284672</v>
      </c>
      <c r="C736" t="s">
        <v>1477</v>
      </c>
      <c r="D736" t="b">
        <f>NOT(ISNA(MATCH(B736,Submissions!A:A,0)))</f>
        <v>1</v>
      </c>
      <c r="E736" t="str">
        <f>IF(D736=TRUE, HYPERLINK(INDEX(Submissions!B:B,MATCH(B736,Submissions!A:A,0)),"Submission Link"), "Missing")</f>
        <v>Submission Link</v>
      </c>
    </row>
    <row r="737" spans="1:5">
      <c r="A737" t="s">
        <v>1478</v>
      </c>
      <c r="B737">
        <v>1525810</v>
      </c>
      <c r="C737" t="s">
        <v>1479</v>
      </c>
      <c r="D737" t="b">
        <f>NOT(ISNA(MATCH(B737,Submissions!A:A,0)))</f>
        <v>1</v>
      </c>
      <c r="E737" t="str">
        <f>IF(D737=TRUE, HYPERLINK(INDEX(Submissions!B:B,MATCH(B737,Submissions!A:A,0)),"Submission Link"), "Missing")</f>
        <v>Submission Link</v>
      </c>
    </row>
    <row r="738" spans="1:5">
      <c r="A738" t="s">
        <v>1480</v>
      </c>
      <c r="B738">
        <v>1478312</v>
      </c>
      <c r="C738" t="s">
        <v>1481</v>
      </c>
      <c r="D738" t="b">
        <f>NOT(ISNA(MATCH(B738,Submissions!A:A,0)))</f>
        <v>1</v>
      </c>
      <c r="E738" t="str">
        <f>IF(D738=TRUE, HYPERLINK(INDEX(Submissions!B:B,MATCH(B738,Submissions!A:A,0)),"Submission Link"), "Missing")</f>
        <v>Submission Link</v>
      </c>
    </row>
    <row r="739" spans="1:5">
      <c r="A739" t="s">
        <v>1482</v>
      </c>
      <c r="B739">
        <v>1526296</v>
      </c>
      <c r="C739" t="s">
        <v>1483</v>
      </c>
      <c r="D739" t="b">
        <f>NOT(ISNA(MATCH(B739,Submissions!A:A,0)))</f>
        <v>1</v>
      </c>
      <c r="E739" t="str">
        <f>IF(D739=TRUE, HYPERLINK(INDEX(Submissions!B:B,MATCH(B739,Submissions!A:A,0)),"Submission Link"), "Missing")</f>
        <v>Submission Link</v>
      </c>
    </row>
    <row r="740" spans="1:5">
      <c r="A740" t="s">
        <v>1484</v>
      </c>
      <c r="B740">
        <v>1228310</v>
      </c>
      <c r="C740" t="s">
        <v>1485</v>
      </c>
      <c r="D740" t="b">
        <f>NOT(ISNA(MATCH(B740,Submissions!A:A,0)))</f>
        <v>1</v>
      </c>
      <c r="E740" t="str">
        <f>IF(D740=TRUE, HYPERLINK(INDEX(Submissions!B:B,MATCH(B740,Submissions!A:A,0)),"Submission Link"), "Missing")</f>
        <v>Submission Link</v>
      </c>
    </row>
    <row r="741" spans="1:5">
      <c r="A741" t="s">
        <v>1486</v>
      </c>
      <c r="B741">
        <v>1330094</v>
      </c>
      <c r="C741" t="s">
        <v>1487</v>
      </c>
      <c r="D741" t="b">
        <f>NOT(ISNA(MATCH(B741,Submissions!A:A,0)))</f>
        <v>1</v>
      </c>
      <c r="E741" t="str">
        <f>IF(D741=TRUE, HYPERLINK(INDEX(Submissions!B:B,MATCH(B741,Submissions!A:A,0)),"Submission Link"), "Missing")</f>
        <v>Submission Link</v>
      </c>
    </row>
    <row r="742" spans="1:5">
      <c r="A742" t="s">
        <v>1488</v>
      </c>
      <c r="B742">
        <v>1048918</v>
      </c>
      <c r="C742" t="s">
        <v>1489</v>
      </c>
      <c r="D742" t="b">
        <f>NOT(ISNA(MATCH(B742,Submissions!A:A,0)))</f>
        <v>0</v>
      </c>
      <c r="E742" t="str">
        <f>IF(D742=TRUE, HYPERLINK(INDEX(Submissions!B:B,MATCH(B742,Submissions!A:A,0)),"Submission Link"), "Missing")</f>
        <v>Missing</v>
      </c>
    </row>
    <row r="743" spans="1:5">
      <c r="A743" t="s">
        <v>1490</v>
      </c>
      <c r="B743">
        <v>1313642</v>
      </c>
      <c r="C743" t="s">
        <v>1491</v>
      </c>
      <c r="D743" t="b">
        <f>NOT(ISNA(MATCH(B743,Submissions!A:A,0)))</f>
        <v>1</v>
      </c>
      <c r="E743" t="str">
        <f>IF(D743=TRUE, HYPERLINK(INDEX(Submissions!B:B,MATCH(B743,Submissions!A:A,0)),"Submission Link"), "Missing")</f>
        <v>Submission Link</v>
      </c>
    </row>
    <row r="744" spans="1:5">
      <c r="A744" t="s">
        <v>1492</v>
      </c>
      <c r="B744">
        <v>1516950</v>
      </c>
      <c r="C744" t="s">
        <v>1493</v>
      </c>
      <c r="D744" t="b">
        <f>NOT(ISNA(MATCH(B744,Submissions!A:A,0)))</f>
        <v>1</v>
      </c>
      <c r="E744" t="str">
        <f>IF(D744=TRUE, HYPERLINK(INDEX(Submissions!B:B,MATCH(B744,Submissions!A:A,0)),"Submission Link"), "Missing")</f>
        <v>Submission Link</v>
      </c>
    </row>
    <row r="745" spans="1:5">
      <c r="A745" t="s">
        <v>1494</v>
      </c>
      <c r="B745">
        <v>1525390</v>
      </c>
      <c r="C745" t="s">
        <v>1495</v>
      </c>
      <c r="D745" t="b">
        <f>NOT(ISNA(MATCH(B745,Submissions!A:A,0)))</f>
        <v>1</v>
      </c>
      <c r="E745" t="str">
        <f>IF(D745=TRUE, HYPERLINK(INDEX(Submissions!B:B,MATCH(B745,Submissions!A:A,0)),"Submission Link"), "Missing")</f>
        <v>Submission Link</v>
      </c>
    </row>
    <row r="746" spans="1:5">
      <c r="A746" t="s">
        <v>1496</v>
      </c>
      <c r="B746">
        <v>75131</v>
      </c>
      <c r="C746" t="s">
        <v>1497</v>
      </c>
      <c r="D746" t="b">
        <f>NOT(ISNA(MATCH(B746,Submissions!A:A,0)))</f>
        <v>0</v>
      </c>
      <c r="E746" t="str">
        <f>IF(D746=TRUE, HYPERLINK(INDEX(Submissions!B:B,MATCH(B746,Submissions!A:A,0)),"Submission Link"), "Missing")</f>
        <v>Missing</v>
      </c>
    </row>
    <row r="747" spans="1:5">
      <c r="A747" t="s">
        <v>1498</v>
      </c>
      <c r="B747">
        <v>1442126</v>
      </c>
      <c r="C747" t="s">
        <v>1499</v>
      </c>
      <c r="D747" t="b">
        <f>NOT(ISNA(MATCH(B747,Submissions!A:A,0)))</f>
        <v>1</v>
      </c>
      <c r="E747" t="str">
        <f>IF(D747=TRUE, HYPERLINK(INDEX(Submissions!B:B,MATCH(B747,Submissions!A:A,0)),"Submission Link"), "Missing")</f>
        <v>Submission Link</v>
      </c>
    </row>
    <row r="748" spans="1:5">
      <c r="A748" t="s">
        <v>1500</v>
      </c>
      <c r="B748">
        <v>1458682</v>
      </c>
      <c r="C748" t="s">
        <v>1501</v>
      </c>
      <c r="D748" t="b">
        <f>NOT(ISNA(MATCH(B748,Submissions!A:A,0)))</f>
        <v>1</v>
      </c>
      <c r="E748" t="str">
        <f>IF(D748=TRUE, HYPERLINK(INDEX(Submissions!B:B,MATCH(B748,Submissions!A:A,0)),"Submission Link"), "Missing")</f>
        <v>Submission Link</v>
      </c>
    </row>
    <row r="749" spans="1:5">
      <c r="A749" t="s">
        <v>1502</v>
      </c>
      <c r="B749">
        <v>1646796</v>
      </c>
      <c r="C749" t="s">
        <v>1503</v>
      </c>
      <c r="D749" t="b">
        <f>NOT(ISNA(MATCH(B749,Submissions!A:A,0)))</f>
        <v>0</v>
      </c>
      <c r="E749" t="str">
        <f>IF(D749=TRUE, HYPERLINK(INDEX(Submissions!B:B,MATCH(B749,Submissions!A:A,0)),"Submission Link"), "Missing")</f>
        <v>Missing</v>
      </c>
    </row>
    <row r="750" spans="1:5">
      <c r="A750" t="s">
        <v>1504</v>
      </c>
      <c r="B750">
        <v>1461100</v>
      </c>
      <c r="C750" t="s">
        <v>1505</v>
      </c>
      <c r="D750" t="b">
        <f>NOT(ISNA(MATCH(B750,Submissions!A:A,0)))</f>
        <v>1</v>
      </c>
      <c r="E750" t="str">
        <f>IF(D750=TRUE, HYPERLINK(INDEX(Submissions!B:B,MATCH(B750,Submissions!A:A,0)),"Submission Link"), "Missing")</f>
        <v>Submission Link</v>
      </c>
    </row>
    <row r="751" spans="1:5">
      <c r="A751" t="s">
        <v>1506</v>
      </c>
      <c r="B751">
        <v>1743820</v>
      </c>
      <c r="C751" t="s">
        <v>1507</v>
      </c>
      <c r="D751" t="b">
        <f>NOT(ISNA(MATCH(B751,Submissions!A:A,0)))</f>
        <v>1</v>
      </c>
      <c r="E751" t="str">
        <f>IF(D751=TRUE, HYPERLINK(INDEX(Submissions!B:B,MATCH(B751,Submissions!A:A,0)),"Submission Link"), "Missing")</f>
        <v>Submission Link</v>
      </c>
    </row>
    <row r="752" spans="1:5">
      <c r="A752" t="s">
        <v>1508</v>
      </c>
      <c r="B752">
        <v>1307638</v>
      </c>
      <c r="C752" t="s">
        <v>1509</v>
      </c>
      <c r="D752" t="b">
        <f>NOT(ISNA(MATCH(B752,Submissions!A:A,0)))</f>
        <v>1</v>
      </c>
      <c r="E752" t="str">
        <f>IF(D752=TRUE, HYPERLINK(INDEX(Submissions!B:B,MATCH(B752,Submissions!A:A,0)),"Submission Link"), "Missing")</f>
        <v>Submission Link</v>
      </c>
    </row>
    <row r="753" spans="1:5">
      <c r="A753" t="s">
        <v>1510</v>
      </c>
      <c r="B753">
        <v>1529072</v>
      </c>
      <c r="C753" t="s">
        <v>1511</v>
      </c>
      <c r="D753" t="b">
        <f>NOT(ISNA(MATCH(B753,Submissions!A:A,0)))</f>
        <v>0</v>
      </c>
      <c r="E753" t="str">
        <f>IF(D753=TRUE, HYPERLINK(INDEX(Submissions!B:B,MATCH(B753,Submissions!A:A,0)),"Submission Link"), "Missing")</f>
        <v>Missing</v>
      </c>
    </row>
    <row r="754" spans="1:5">
      <c r="A754" t="s">
        <v>1512</v>
      </c>
      <c r="B754">
        <v>1621612</v>
      </c>
      <c r="C754" t="s">
        <v>1513</v>
      </c>
      <c r="D754" t="b">
        <f>NOT(ISNA(MATCH(B754,Submissions!A:A,0)))</f>
        <v>1</v>
      </c>
      <c r="E754" t="str">
        <f>IF(D754=TRUE, HYPERLINK(INDEX(Submissions!B:B,MATCH(B754,Submissions!A:A,0)),"Submission Link"), "Missing")</f>
        <v>Submission Link</v>
      </c>
    </row>
    <row r="755" spans="1:5">
      <c r="A755" t="s">
        <v>1514</v>
      </c>
      <c r="B755">
        <v>446158</v>
      </c>
      <c r="C755" t="s">
        <v>1515</v>
      </c>
      <c r="D755" t="b">
        <f>NOT(ISNA(MATCH(B755,Submissions!A:A,0)))</f>
        <v>1</v>
      </c>
      <c r="E755" t="str">
        <f>IF(D755=TRUE, HYPERLINK(INDEX(Submissions!B:B,MATCH(B755,Submissions!A:A,0)),"Submission Link"), "Missing")</f>
        <v>Submission Link</v>
      </c>
    </row>
    <row r="756" spans="1:5">
      <c r="A756" t="s">
        <v>1516</v>
      </c>
      <c r="B756">
        <v>1494268</v>
      </c>
      <c r="C756" t="s">
        <v>1517</v>
      </c>
      <c r="D756" t="b">
        <f>NOT(ISNA(MATCH(B756,Submissions!A:A,0)))</f>
        <v>0</v>
      </c>
      <c r="E756" t="str">
        <f>IF(D756=TRUE, HYPERLINK(INDEX(Submissions!B:B,MATCH(B756,Submissions!A:A,0)),"Submission Link"), "Missing")</f>
        <v>Missing</v>
      </c>
    </row>
    <row r="757" spans="1:5">
      <c r="A757" t="s">
        <v>1518</v>
      </c>
      <c r="B757">
        <v>1108272</v>
      </c>
      <c r="C757" t="s">
        <v>1519</v>
      </c>
      <c r="D757" t="b">
        <f>NOT(ISNA(MATCH(B757,Submissions!A:A,0)))</f>
        <v>1</v>
      </c>
      <c r="E757" t="str">
        <f>IF(D757=TRUE, HYPERLINK(INDEX(Submissions!B:B,MATCH(B757,Submissions!A:A,0)),"Submission Link"), "Missing")</f>
        <v>Submission Link</v>
      </c>
    </row>
    <row r="758" spans="1:5">
      <c r="A758" t="s">
        <v>1520</v>
      </c>
      <c r="B758">
        <v>1439618</v>
      </c>
      <c r="C758" t="s">
        <v>1521</v>
      </c>
      <c r="D758" t="b">
        <f>NOT(ISNA(MATCH(B758,Submissions!A:A,0)))</f>
        <v>1</v>
      </c>
      <c r="E758" t="str">
        <f>IF(D758=TRUE, HYPERLINK(INDEX(Submissions!B:B,MATCH(B758,Submissions!A:A,0)),"Submission Link"), "Missing")</f>
        <v>Submission Link</v>
      </c>
    </row>
    <row r="759" spans="1:5">
      <c r="A759" t="s">
        <v>1522</v>
      </c>
      <c r="B759">
        <v>1672212</v>
      </c>
      <c r="C759" t="s">
        <v>1523</v>
      </c>
      <c r="D759" t="b">
        <f>NOT(ISNA(MATCH(B759,Submissions!A:A,0)))</f>
        <v>1</v>
      </c>
      <c r="E759" t="str">
        <f>IF(D759=TRUE, HYPERLINK(INDEX(Submissions!B:B,MATCH(B759,Submissions!A:A,0)),"Submission Link"), "Missing")</f>
        <v>Submission Link</v>
      </c>
    </row>
    <row r="760" spans="1:5">
      <c r="A760" t="s">
        <v>1524</v>
      </c>
      <c r="B760">
        <v>1442520</v>
      </c>
      <c r="C760" t="s">
        <v>1525</v>
      </c>
      <c r="D760" t="b">
        <f>NOT(ISNA(MATCH(B760,Submissions!A:A,0)))</f>
        <v>1</v>
      </c>
      <c r="E760" t="str">
        <f>IF(D760=TRUE, HYPERLINK(INDEX(Submissions!B:B,MATCH(B760,Submissions!A:A,0)),"Submission Link"), "Missing")</f>
        <v>Submission Link</v>
      </c>
    </row>
    <row r="761" spans="1:5">
      <c r="A761" t="s">
        <v>1526</v>
      </c>
      <c r="B761">
        <v>1400424</v>
      </c>
      <c r="C761" t="s">
        <v>1527</v>
      </c>
      <c r="D761" t="b">
        <f>NOT(ISNA(MATCH(B761,Submissions!A:A,0)))</f>
        <v>1</v>
      </c>
      <c r="E761" t="str">
        <f>IF(D761=TRUE, HYPERLINK(INDEX(Submissions!B:B,MATCH(B761,Submissions!A:A,0)),"Submission Link"), "Missing")</f>
        <v>Submission Link</v>
      </c>
    </row>
    <row r="762" spans="1:5">
      <c r="A762" t="s">
        <v>1528</v>
      </c>
      <c r="B762">
        <v>1596050</v>
      </c>
      <c r="C762" t="s">
        <v>1529</v>
      </c>
      <c r="D762" t="b">
        <f>NOT(ISNA(MATCH(B762,Submissions!A:A,0)))</f>
        <v>0</v>
      </c>
      <c r="E762" t="str">
        <f>IF(D762=TRUE, HYPERLINK(INDEX(Submissions!B:B,MATCH(B762,Submissions!A:A,0)),"Submission Link"), "Missing")</f>
        <v>Missing</v>
      </c>
    </row>
    <row r="763" spans="1:5">
      <c r="A763" t="s">
        <v>1530</v>
      </c>
      <c r="B763">
        <v>1618016</v>
      </c>
      <c r="C763" t="s">
        <v>1531</v>
      </c>
      <c r="D763" t="b">
        <f>NOT(ISNA(MATCH(B763,Submissions!A:A,0)))</f>
        <v>1</v>
      </c>
      <c r="E763" t="str">
        <f>IF(D763=TRUE, HYPERLINK(INDEX(Submissions!B:B,MATCH(B763,Submissions!A:A,0)),"Submission Link"), "Missing")</f>
        <v>Submission Link</v>
      </c>
    </row>
    <row r="764" spans="1:5">
      <c r="A764" t="s">
        <v>1532</v>
      </c>
      <c r="B764">
        <v>1302860</v>
      </c>
      <c r="C764" t="s">
        <v>1533</v>
      </c>
      <c r="D764" t="b">
        <f>NOT(ISNA(MATCH(B764,Submissions!A:A,0)))</f>
        <v>1</v>
      </c>
      <c r="E764" t="str">
        <f>IF(D764=TRUE, HYPERLINK(INDEX(Submissions!B:B,MATCH(B764,Submissions!A:A,0)),"Submission Link"), "Missing")</f>
        <v>Submission Link</v>
      </c>
    </row>
    <row r="765" spans="1:5">
      <c r="A765" t="s">
        <v>1534</v>
      </c>
      <c r="B765">
        <v>1501114</v>
      </c>
      <c r="C765" t="s">
        <v>1535</v>
      </c>
      <c r="D765" t="b">
        <f>NOT(ISNA(MATCH(B765,Submissions!A:A,0)))</f>
        <v>1</v>
      </c>
      <c r="E765" t="str">
        <f>IF(D765=TRUE, HYPERLINK(INDEX(Submissions!B:B,MATCH(B765,Submissions!A:A,0)),"Submission Link"), "Missing")</f>
        <v>Submission Link</v>
      </c>
    </row>
    <row r="766" spans="1:5">
      <c r="A766" t="s">
        <v>1536</v>
      </c>
      <c r="B766">
        <v>1619144</v>
      </c>
      <c r="C766" t="s">
        <v>1537</v>
      </c>
      <c r="D766" t="b">
        <f>NOT(ISNA(MATCH(B766,Submissions!A:A,0)))</f>
        <v>1</v>
      </c>
      <c r="E766" t="str">
        <f>IF(D766=TRUE, HYPERLINK(INDEX(Submissions!B:B,MATCH(B766,Submissions!A:A,0)),"Submission Link"), "Missing")</f>
        <v>Submission Link</v>
      </c>
    </row>
    <row r="767" spans="1:5">
      <c r="A767" t="s">
        <v>1538</v>
      </c>
      <c r="B767">
        <v>1479934</v>
      </c>
      <c r="C767" t="s">
        <v>1539</v>
      </c>
      <c r="D767" t="b">
        <f>NOT(ISNA(MATCH(B767,Submissions!A:A,0)))</f>
        <v>0</v>
      </c>
      <c r="E767" t="str">
        <f>IF(D767=TRUE, HYPERLINK(INDEX(Submissions!B:B,MATCH(B767,Submissions!A:A,0)),"Submission Link"), "Missing")</f>
        <v>Missing</v>
      </c>
    </row>
    <row r="768" spans="1:5">
      <c r="A768" t="s">
        <v>1540</v>
      </c>
      <c r="B768">
        <v>318470</v>
      </c>
      <c r="C768" t="s">
        <v>1541</v>
      </c>
      <c r="D768" t="b">
        <f>NOT(ISNA(MATCH(B768,Submissions!A:A,0)))</f>
        <v>0</v>
      </c>
      <c r="E768" t="str">
        <f>IF(D768=TRUE, HYPERLINK(INDEX(Submissions!B:B,MATCH(B768,Submissions!A:A,0)),"Submission Link"), "Missing")</f>
        <v>Missing</v>
      </c>
    </row>
    <row r="769" spans="1:5">
      <c r="A769" t="s">
        <v>1542</v>
      </c>
      <c r="B769">
        <v>18501</v>
      </c>
      <c r="C769" t="s">
        <v>1543</v>
      </c>
      <c r="D769" t="b">
        <f>NOT(ISNA(MATCH(B769,Submissions!A:A,0)))</f>
        <v>1</v>
      </c>
      <c r="E769" t="str">
        <f>IF(D769=TRUE, HYPERLINK(INDEX(Submissions!B:B,MATCH(B769,Submissions!A:A,0)),"Submission Link"), "Missing")</f>
        <v>Submission Link</v>
      </c>
    </row>
    <row r="770" spans="1:5">
      <c r="A770" t="s">
        <v>1544</v>
      </c>
      <c r="B770">
        <v>1608326</v>
      </c>
      <c r="C770" t="s">
        <v>1545</v>
      </c>
      <c r="D770" t="b">
        <f>NOT(ISNA(MATCH(B770,Submissions!A:A,0)))</f>
        <v>1</v>
      </c>
      <c r="E770" t="str">
        <f>IF(D770=TRUE, HYPERLINK(INDEX(Submissions!B:B,MATCH(B770,Submissions!A:A,0)),"Submission Link"), "Missing")</f>
        <v>Submission Link</v>
      </c>
    </row>
    <row r="771" spans="1:5">
      <c r="A771" t="s">
        <v>1546</v>
      </c>
      <c r="B771">
        <v>1727038</v>
      </c>
      <c r="C771" t="s">
        <v>1547</v>
      </c>
      <c r="D771" t="b">
        <f>NOT(ISNA(MATCH(B771,Submissions!A:A,0)))</f>
        <v>1</v>
      </c>
      <c r="E771" t="str">
        <f>IF(D771=TRUE, HYPERLINK(INDEX(Submissions!B:B,MATCH(B771,Submissions!A:A,0)),"Submission Link"), "Missing")</f>
        <v>Submission Link</v>
      </c>
    </row>
    <row r="772" spans="1:5">
      <c r="A772" t="s">
        <v>1548</v>
      </c>
      <c r="B772">
        <v>922032</v>
      </c>
      <c r="C772" t="s">
        <v>1549</v>
      </c>
      <c r="D772" t="b">
        <f>NOT(ISNA(MATCH(B772,Submissions!A:A,0)))</f>
        <v>1</v>
      </c>
      <c r="E772" t="str">
        <f>IF(D772=TRUE, HYPERLINK(INDEX(Submissions!B:B,MATCH(B772,Submissions!A:A,0)),"Submission Link"), "Missing")</f>
        <v>Submission Link</v>
      </c>
    </row>
    <row r="773" spans="1:5">
      <c r="A773" t="s">
        <v>1550</v>
      </c>
      <c r="B773">
        <v>50050</v>
      </c>
      <c r="C773" t="s">
        <v>1551</v>
      </c>
      <c r="D773" t="b">
        <f>NOT(ISNA(MATCH(B773,Submissions!A:A,0)))</f>
        <v>0</v>
      </c>
      <c r="E773" t="str">
        <f>IF(D773=TRUE, HYPERLINK(INDEX(Submissions!B:B,MATCH(B773,Submissions!A:A,0)),"Submission Link"), "Missing")</f>
        <v>Missing</v>
      </c>
    </row>
    <row r="774" spans="1:5">
      <c r="A774" t="s">
        <v>1552</v>
      </c>
      <c r="B774">
        <v>1525244</v>
      </c>
      <c r="C774" t="s">
        <v>1553</v>
      </c>
      <c r="D774" t="b">
        <f>NOT(ISNA(MATCH(B774,Submissions!A:A,0)))</f>
        <v>1</v>
      </c>
      <c r="E774" t="str">
        <f>IF(D774=TRUE, HYPERLINK(INDEX(Submissions!B:B,MATCH(B774,Submissions!A:A,0)),"Submission Link"), "Missing")</f>
        <v>Submission Link</v>
      </c>
    </row>
    <row r="775" spans="1:5">
      <c r="A775" t="s">
        <v>1554</v>
      </c>
      <c r="B775">
        <v>62115</v>
      </c>
      <c r="C775" t="s">
        <v>1555</v>
      </c>
      <c r="D775" t="b">
        <f>NOT(ISNA(MATCH(B775,Submissions!A:A,0)))</f>
        <v>1</v>
      </c>
      <c r="E775" t="str">
        <f>IF(D775=TRUE, HYPERLINK(INDEX(Submissions!B:B,MATCH(B775,Submissions!A:A,0)),"Submission Link"), "Missing")</f>
        <v>Submission Link</v>
      </c>
    </row>
    <row r="776" spans="1:5">
      <c r="A776" t="s">
        <v>1556</v>
      </c>
      <c r="B776">
        <v>1489628</v>
      </c>
      <c r="C776" t="s">
        <v>1557</v>
      </c>
      <c r="D776" t="b">
        <f>NOT(ISNA(MATCH(B776,Submissions!A:A,0)))</f>
        <v>0</v>
      </c>
      <c r="E776" t="str">
        <f>IF(D776=TRUE, HYPERLINK(INDEX(Submissions!B:B,MATCH(B776,Submissions!A:A,0)),"Submission Link"), "Missing")</f>
        <v>Missing</v>
      </c>
    </row>
    <row r="777" spans="1:5">
      <c r="A777" t="s">
        <v>1558</v>
      </c>
      <c r="B777">
        <v>1520870</v>
      </c>
      <c r="C777" t="s">
        <v>1559</v>
      </c>
      <c r="D777" t="b">
        <f>NOT(ISNA(MATCH(B777,Submissions!A:A,0)))</f>
        <v>1</v>
      </c>
      <c r="E777" t="str">
        <f>IF(D777=TRUE, HYPERLINK(INDEX(Submissions!B:B,MATCH(B777,Submissions!A:A,0)),"Submission Link"), "Missing")</f>
        <v>Submission Link</v>
      </c>
    </row>
    <row r="778" spans="1:5">
      <c r="A778" t="s">
        <v>1560</v>
      </c>
      <c r="B778">
        <v>1037474</v>
      </c>
      <c r="C778" t="s">
        <v>1561</v>
      </c>
      <c r="D778" t="b">
        <f>NOT(ISNA(MATCH(B778,Submissions!A:A,0)))</f>
        <v>1</v>
      </c>
      <c r="E778" t="str">
        <f>IF(D778=TRUE, HYPERLINK(INDEX(Submissions!B:B,MATCH(B778,Submissions!A:A,0)),"Submission Link"), "Missing")</f>
        <v>Submission Link</v>
      </c>
    </row>
    <row r="779" spans="1:5">
      <c r="A779" t="s">
        <v>1562</v>
      </c>
      <c r="B779">
        <v>1610066</v>
      </c>
      <c r="C779" t="s">
        <v>1563</v>
      </c>
      <c r="D779" t="b">
        <f>NOT(ISNA(MATCH(B779,Submissions!A:A,0)))</f>
        <v>1</v>
      </c>
      <c r="E779" t="str">
        <f>IF(D779=TRUE, HYPERLINK(INDEX(Submissions!B:B,MATCH(B779,Submissions!A:A,0)),"Submission Link"), "Missing")</f>
        <v>Submission Link</v>
      </c>
    </row>
    <row r="780" spans="1:5">
      <c r="A780" t="s">
        <v>1564</v>
      </c>
      <c r="B780">
        <v>1500718</v>
      </c>
      <c r="C780" t="s">
        <v>1565</v>
      </c>
      <c r="D780" t="b">
        <f>NOT(ISNA(MATCH(B780,Submissions!A:A,0)))</f>
        <v>1</v>
      </c>
      <c r="E780" t="str">
        <f>IF(D780=TRUE, HYPERLINK(INDEX(Submissions!B:B,MATCH(B780,Submissions!A:A,0)),"Submission Link"), "Missing")</f>
        <v>Submission Link</v>
      </c>
    </row>
    <row r="781" spans="1:5">
      <c r="A781" t="s">
        <v>1566</v>
      </c>
      <c r="B781">
        <v>1462108</v>
      </c>
      <c r="C781" t="s">
        <v>1567</v>
      </c>
      <c r="D781" t="b">
        <f>NOT(ISNA(MATCH(B781,Submissions!A:A,0)))</f>
        <v>0</v>
      </c>
      <c r="E781" t="str">
        <f>IF(D781=TRUE, HYPERLINK(INDEX(Submissions!B:B,MATCH(B781,Submissions!A:A,0)),"Submission Link"), "Missing")</f>
        <v>Missing</v>
      </c>
    </row>
    <row r="782" spans="1:5">
      <c r="A782" t="s">
        <v>1568</v>
      </c>
      <c r="B782">
        <v>1458952</v>
      </c>
      <c r="C782" t="s">
        <v>1569</v>
      </c>
      <c r="D782" t="b">
        <f>NOT(ISNA(MATCH(B782,Submissions!A:A,0)))</f>
        <v>1</v>
      </c>
      <c r="E782" t="str">
        <f>IF(D782=TRUE, HYPERLINK(INDEX(Submissions!B:B,MATCH(B782,Submissions!A:A,0)),"Submission Link"), "Missing")</f>
        <v>Submission Link</v>
      </c>
    </row>
    <row r="783" spans="1:5">
      <c r="A783" t="s">
        <v>1570</v>
      </c>
      <c r="B783">
        <v>1267682</v>
      </c>
      <c r="C783" t="s">
        <v>1571</v>
      </c>
      <c r="D783" t="b">
        <f>NOT(ISNA(MATCH(B783,Submissions!A:A,0)))</f>
        <v>0</v>
      </c>
      <c r="E783" t="str">
        <f>IF(D783=TRUE, HYPERLINK(INDEX(Submissions!B:B,MATCH(B783,Submissions!A:A,0)),"Submission Link"), "Missing")</f>
        <v>Missing</v>
      </c>
    </row>
    <row r="784" spans="1:5">
      <c r="A784" t="s">
        <v>1572</v>
      </c>
      <c r="B784">
        <v>995294</v>
      </c>
      <c r="C784" t="s">
        <v>1573</v>
      </c>
      <c r="D784" t="b">
        <f>NOT(ISNA(MATCH(B784,Submissions!A:A,0)))</f>
        <v>0</v>
      </c>
      <c r="E784" t="str">
        <f>IF(D784=TRUE, HYPERLINK(INDEX(Submissions!B:B,MATCH(B784,Submissions!A:A,0)),"Submission Link"), "Missing")</f>
        <v>Missing</v>
      </c>
    </row>
    <row r="785" spans="1:5">
      <c r="A785" t="s">
        <v>1574</v>
      </c>
      <c r="B785">
        <v>1462292</v>
      </c>
      <c r="C785" t="s">
        <v>1575</v>
      </c>
      <c r="D785" t="b">
        <f>NOT(ISNA(MATCH(B785,Submissions!A:A,0)))</f>
        <v>1</v>
      </c>
      <c r="E785" t="str">
        <f>IF(D785=TRUE, HYPERLINK(INDEX(Submissions!B:B,MATCH(B785,Submissions!A:A,0)),"Submission Link"), "Missing")</f>
        <v>Submission Link</v>
      </c>
    </row>
    <row r="786" spans="1:5">
      <c r="A786" t="s">
        <v>1576</v>
      </c>
      <c r="B786">
        <v>1304404</v>
      </c>
      <c r="C786" t="s">
        <v>1577</v>
      </c>
      <c r="D786" t="b">
        <f>NOT(ISNA(MATCH(B786,Submissions!A:A,0)))</f>
        <v>0</v>
      </c>
      <c r="E786" t="str">
        <f>IF(D786=TRUE, HYPERLINK(INDEX(Submissions!B:B,MATCH(B786,Submissions!A:A,0)),"Submission Link"), "Missing")</f>
        <v>Missing</v>
      </c>
    </row>
    <row r="787" spans="1:5">
      <c r="A787" t="s">
        <v>1578</v>
      </c>
      <c r="B787">
        <v>1525830</v>
      </c>
      <c r="C787" t="s">
        <v>1579</v>
      </c>
      <c r="D787" t="b">
        <f>NOT(ISNA(MATCH(B787,Submissions!A:A,0)))</f>
        <v>1</v>
      </c>
      <c r="E787" t="str">
        <f>IF(D787=TRUE, HYPERLINK(INDEX(Submissions!B:B,MATCH(B787,Submissions!A:A,0)),"Submission Link"), "Missing")</f>
        <v>Submission Link</v>
      </c>
    </row>
    <row r="788" spans="1:5">
      <c r="A788" t="s">
        <v>1580</v>
      </c>
      <c r="B788">
        <v>1762654</v>
      </c>
      <c r="C788" t="s">
        <v>1581</v>
      </c>
      <c r="D788" t="b">
        <f>NOT(ISNA(MATCH(B788,Submissions!A:A,0)))</f>
        <v>1</v>
      </c>
      <c r="E788" t="str">
        <f>IF(D788=TRUE, HYPERLINK(INDEX(Submissions!B:B,MATCH(B788,Submissions!A:A,0)),"Submission Link"), "Missing")</f>
        <v>Submission Link</v>
      </c>
    </row>
    <row r="789" spans="1:5">
      <c r="A789" t="s">
        <v>1582</v>
      </c>
      <c r="B789">
        <v>1242636</v>
      </c>
      <c r="C789" t="s">
        <v>1583</v>
      </c>
      <c r="D789" t="b">
        <f>NOT(ISNA(MATCH(B789,Submissions!A:A,0)))</f>
        <v>0</v>
      </c>
      <c r="E789" t="str">
        <f>IF(D789=TRUE, HYPERLINK(INDEX(Submissions!B:B,MATCH(B789,Submissions!A:A,0)),"Submission Link"), "Missing")</f>
        <v>Missing</v>
      </c>
    </row>
    <row r="790" spans="1:5">
      <c r="A790" t="s">
        <v>1584</v>
      </c>
      <c r="B790">
        <v>1760454</v>
      </c>
      <c r="C790" t="s">
        <v>1585</v>
      </c>
      <c r="D790" t="b">
        <f>NOT(ISNA(MATCH(B790,Submissions!A:A,0)))</f>
        <v>0</v>
      </c>
      <c r="E790" t="str">
        <f>IF(D790=TRUE, HYPERLINK(INDEX(Submissions!B:B,MATCH(B790,Submissions!A:A,0)),"Submission Link"), "Missing")</f>
        <v>Missing</v>
      </c>
    </row>
    <row r="791" spans="1:5">
      <c r="A791" t="s">
        <v>1586</v>
      </c>
      <c r="B791">
        <v>533786</v>
      </c>
      <c r="C791" t="s">
        <v>1587</v>
      </c>
      <c r="D791" t="b">
        <f>NOT(ISNA(MATCH(B791,Submissions!A:A,0)))</f>
        <v>0</v>
      </c>
      <c r="E791" t="str">
        <f>IF(D791=TRUE, HYPERLINK(INDEX(Submissions!B:B,MATCH(B791,Submissions!A:A,0)),"Submission Link"), "Missing")</f>
        <v>Missing</v>
      </c>
    </row>
    <row r="792" spans="1:5">
      <c r="A792" t="s">
        <v>1588</v>
      </c>
      <c r="B792">
        <v>1526900</v>
      </c>
      <c r="C792" t="s">
        <v>1589</v>
      </c>
      <c r="D792" t="b">
        <f>NOT(ISNA(MATCH(B792,Submissions!A:A,0)))</f>
        <v>0</v>
      </c>
      <c r="E792" t="str">
        <f>IF(D792=TRUE, HYPERLINK(INDEX(Submissions!B:B,MATCH(B792,Submissions!A:A,0)),"Submission Link"), "Missing")</f>
        <v>Missing</v>
      </c>
    </row>
    <row r="793" spans="1:5">
      <c r="A793" t="s">
        <v>1590</v>
      </c>
      <c r="B793">
        <v>1742342</v>
      </c>
      <c r="C793" t="s">
        <v>1591</v>
      </c>
      <c r="D793" t="b">
        <f>NOT(ISNA(MATCH(B793,Submissions!A:A,0)))</f>
        <v>1</v>
      </c>
      <c r="E793" t="str">
        <f>IF(D793=TRUE, HYPERLINK(INDEX(Submissions!B:B,MATCH(B793,Submissions!A:A,0)),"Submission Link"), "Missing")</f>
        <v>Submission Link</v>
      </c>
    </row>
    <row r="794" spans="1:5">
      <c r="A794" t="s">
        <v>1592</v>
      </c>
      <c r="B794">
        <v>1438796</v>
      </c>
      <c r="C794" t="s">
        <v>1593</v>
      </c>
      <c r="D794" t="b">
        <f>NOT(ISNA(MATCH(B794,Submissions!A:A,0)))</f>
        <v>1</v>
      </c>
      <c r="E794" t="str">
        <f>IF(D794=TRUE, HYPERLINK(INDEX(Submissions!B:B,MATCH(B794,Submissions!A:A,0)),"Submission Link"), "Missing")</f>
        <v>Submission Link</v>
      </c>
    </row>
    <row r="795" spans="1:5">
      <c r="A795" t="s">
        <v>1594</v>
      </c>
      <c r="B795">
        <v>1458622</v>
      </c>
      <c r="C795" t="s">
        <v>1595</v>
      </c>
      <c r="D795" t="b">
        <f>NOT(ISNA(MATCH(B795,Submissions!A:A,0)))</f>
        <v>1</v>
      </c>
      <c r="E795" t="str">
        <f>IF(D795=TRUE, HYPERLINK(INDEX(Submissions!B:B,MATCH(B795,Submissions!A:A,0)),"Submission Link"), "Missing")</f>
        <v>Submission Link</v>
      </c>
    </row>
    <row r="796" spans="1:5">
      <c r="A796" t="s">
        <v>1596</v>
      </c>
      <c r="B796">
        <v>1304200</v>
      </c>
      <c r="C796" t="s">
        <v>1597</v>
      </c>
      <c r="D796" t="b">
        <f>NOT(ISNA(MATCH(B796,Submissions!A:A,0)))</f>
        <v>0</v>
      </c>
      <c r="E796" t="str">
        <f>IF(D796=TRUE, HYPERLINK(INDEX(Submissions!B:B,MATCH(B796,Submissions!A:A,0)),"Submission Link"), "Missing")</f>
        <v>Missing</v>
      </c>
    </row>
    <row r="797" spans="1:5">
      <c r="A797" t="s">
        <v>1598</v>
      </c>
      <c r="B797">
        <v>974596</v>
      </c>
      <c r="C797" t="s">
        <v>1599</v>
      </c>
      <c r="D797" t="b">
        <f>NOT(ISNA(MATCH(B797,Submissions!A:A,0)))</f>
        <v>0</v>
      </c>
      <c r="E797" t="str">
        <f>IF(D797=TRUE, HYPERLINK(INDEX(Submissions!B:B,MATCH(B797,Submissions!A:A,0)),"Submission Link"), "Missing")</f>
        <v>Missing</v>
      </c>
    </row>
    <row r="798" spans="1:5">
      <c r="A798" t="s">
        <v>1600</v>
      </c>
      <c r="B798">
        <v>1742798</v>
      </c>
      <c r="C798" t="s">
        <v>1601</v>
      </c>
      <c r="D798" t="b">
        <f>NOT(ISNA(MATCH(B798,Submissions!A:A,0)))</f>
        <v>1</v>
      </c>
      <c r="E798" t="str">
        <f>IF(D798=TRUE, HYPERLINK(INDEX(Submissions!B:B,MATCH(B798,Submissions!A:A,0)),"Submission Link"), "Missing")</f>
        <v>Submission Link</v>
      </c>
    </row>
    <row r="799" spans="1:5">
      <c r="A799" t="s">
        <v>1602</v>
      </c>
      <c r="B799">
        <v>1194772</v>
      </c>
      <c r="C799" t="s">
        <v>1603</v>
      </c>
      <c r="D799" t="b">
        <f>NOT(ISNA(MATCH(B799,Submissions!A:A,0)))</f>
        <v>1</v>
      </c>
      <c r="E799" t="str">
        <f>IF(D799=TRUE, HYPERLINK(INDEX(Submissions!B:B,MATCH(B799,Submissions!A:A,0)),"Submission Link"), "Missing")</f>
        <v>Submission Link</v>
      </c>
    </row>
    <row r="800" spans="1:5">
      <c r="A800" t="s">
        <v>1604</v>
      </c>
      <c r="B800">
        <v>1688108</v>
      </c>
      <c r="C800" t="s">
        <v>1605</v>
      </c>
      <c r="D800" t="b">
        <f>NOT(ISNA(MATCH(B800,Submissions!A:A,0)))</f>
        <v>0</v>
      </c>
      <c r="E800" t="str">
        <f>IF(D800=TRUE, HYPERLINK(INDEX(Submissions!B:B,MATCH(B800,Submissions!A:A,0)),"Submission Link"), "Missing")</f>
        <v>Missing</v>
      </c>
    </row>
    <row r="801" spans="1:5">
      <c r="A801" t="s">
        <v>1606</v>
      </c>
      <c r="B801">
        <v>1463316</v>
      </c>
      <c r="C801" t="s">
        <v>1607</v>
      </c>
      <c r="D801" t="b">
        <f>NOT(ISNA(MATCH(B801,Submissions!A:A,0)))</f>
        <v>1</v>
      </c>
      <c r="E801" t="str">
        <f>IF(D801=TRUE, HYPERLINK(INDEX(Submissions!B:B,MATCH(B801,Submissions!A:A,0)),"Submission Link"), "Missing")</f>
        <v>Submission Link</v>
      </c>
    </row>
    <row r="802" spans="1:5">
      <c r="A802" t="s">
        <v>1608</v>
      </c>
      <c r="B802">
        <v>1453172</v>
      </c>
      <c r="C802" t="s">
        <v>1609</v>
      </c>
      <c r="D802" t="b">
        <f>NOT(ISNA(MATCH(B802,Submissions!A:A,0)))</f>
        <v>1</v>
      </c>
      <c r="E802" t="str">
        <f>IF(D802=TRUE, HYPERLINK(INDEX(Submissions!B:B,MATCH(B802,Submissions!A:A,0)),"Submission Link"), "Missing")</f>
        <v>Submission Link</v>
      </c>
    </row>
    <row r="803" spans="1:5">
      <c r="A803" t="s">
        <v>1610</v>
      </c>
      <c r="B803">
        <v>52239</v>
      </c>
      <c r="C803" t="s">
        <v>1611</v>
      </c>
      <c r="D803" t="b">
        <f>NOT(ISNA(MATCH(B803,Submissions!A:A,0)))</f>
        <v>0</v>
      </c>
      <c r="E803" t="str">
        <f>IF(D803=TRUE, HYPERLINK(INDEX(Submissions!B:B,MATCH(B803,Submissions!A:A,0)),"Submission Link"), "Missing")</f>
        <v>Missing</v>
      </c>
    </row>
    <row r="804" spans="1:5">
      <c r="A804" t="s">
        <v>1612</v>
      </c>
      <c r="B804">
        <v>1673848</v>
      </c>
      <c r="C804" t="s">
        <v>1613</v>
      </c>
      <c r="D804" t="b">
        <f>NOT(ISNA(MATCH(B804,Submissions!A:A,0)))</f>
        <v>1</v>
      </c>
      <c r="E804" t="str">
        <f>IF(D804=TRUE, HYPERLINK(INDEX(Submissions!B:B,MATCH(B804,Submissions!A:A,0)),"Submission Link"), "Missing")</f>
        <v>Submission Link</v>
      </c>
    </row>
    <row r="805" spans="1:5">
      <c r="A805" t="s">
        <v>1614</v>
      </c>
      <c r="B805">
        <v>1444224</v>
      </c>
      <c r="C805" t="s">
        <v>1615</v>
      </c>
      <c r="D805" t="b">
        <f>NOT(ISNA(MATCH(B805,Submissions!A:A,0)))</f>
        <v>1</v>
      </c>
      <c r="E805" t="str">
        <f>IF(D805=TRUE, HYPERLINK(INDEX(Submissions!B:B,MATCH(B805,Submissions!A:A,0)),"Submission Link"), "Missing")</f>
        <v>Submission Link</v>
      </c>
    </row>
    <row r="806" spans="1:5">
      <c r="A806" t="s">
        <v>1616</v>
      </c>
      <c r="B806">
        <v>1458644</v>
      </c>
      <c r="C806" t="s">
        <v>1617</v>
      </c>
      <c r="D806" t="b">
        <f>NOT(ISNA(MATCH(B806,Submissions!A:A,0)))</f>
        <v>0</v>
      </c>
      <c r="E806" t="str">
        <f>IF(D806=TRUE, HYPERLINK(INDEX(Submissions!B:B,MATCH(B806,Submissions!A:A,0)),"Submission Link"), "Missing")</f>
        <v>Missing</v>
      </c>
    </row>
    <row r="807" spans="1:5">
      <c r="A807" t="s">
        <v>1618</v>
      </c>
      <c r="B807">
        <v>1307692</v>
      </c>
      <c r="C807" t="s">
        <v>1619</v>
      </c>
      <c r="D807" t="b">
        <f>NOT(ISNA(MATCH(B807,Submissions!A:A,0)))</f>
        <v>1</v>
      </c>
      <c r="E807" t="str">
        <f>IF(D807=TRUE, HYPERLINK(INDEX(Submissions!B:B,MATCH(B807,Submissions!A:A,0)),"Submission Link"), "Missing")</f>
        <v>Submission Link</v>
      </c>
    </row>
    <row r="808" spans="1:5">
      <c r="A808" t="s">
        <v>1620</v>
      </c>
      <c r="B808">
        <v>1260396</v>
      </c>
      <c r="C808" t="s">
        <v>1621</v>
      </c>
      <c r="D808" t="b">
        <f>NOT(ISNA(MATCH(B808,Submissions!A:A,0)))</f>
        <v>1</v>
      </c>
      <c r="E808" t="str">
        <f>IF(D808=TRUE, HYPERLINK(INDEX(Submissions!B:B,MATCH(B808,Submissions!A:A,0)),"Submission Link"), "Missing")</f>
        <v>Submission Link</v>
      </c>
    </row>
    <row r="809" spans="1:5">
      <c r="A809" t="s">
        <v>1622</v>
      </c>
      <c r="B809">
        <v>1444178</v>
      </c>
      <c r="C809" t="s">
        <v>1623</v>
      </c>
      <c r="D809" t="b">
        <f>NOT(ISNA(MATCH(B809,Submissions!A:A,0)))</f>
        <v>1</v>
      </c>
      <c r="E809" t="str">
        <f>IF(D809=TRUE, HYPERLINK(INDEX(Submissions!B:B,MATCH(B809,Submissions!A:A,0)),"Submission Link"), "Missing")</f>
        <v>Submission Link</v>
      </c>
    </row>
    <row r="810" spans="1:5">
      <c r="A810" t="s">
        <v>1624</v>
      </c>
      <c r="B810">
        <v>1525494</v>
      </c>
      <c r="C810" t="s">
        <v>1625</v>
      </c>
      <c r="D810" t="b">
        <f>NOT(ISNA(MATCH(B810,Submissions!A:A,0)))</f>
        <v>0</v>
      </c>
      <c r="E810" t="str">
        <f>IF(D810=TRUE, HYPERLINK(INDEX(Submissions!B:B,MATCH(B810,Submissions!A:A,0)),"Submission Link"), "Missing")</f>
        <v>Missing</v>
      </c>
    </row>
    <row r="811" spans="1:5">
      <c r="A811" t="s">
        <v>1626</v>
      </c>
      <c r="B811">
        <v>1501742</v>
      </c>
      <c r="C811" t="s">
        <v>1627</v>
      </c>
      <c r="D811" t="b">
        <f>NOT(ISNA(MATCH(B811,Submissions!A:A,0)))</f>
        <v>1</v>
      </c>
      <c r="E811" t="str">
        <f>IF(D811=TRUE, HYPERLINK(INDEX(Submissions!B:B,MATCH(B811,Submissions!A:A,0)),"Submission Link"), "Missing")</f>
        <v>Submission Link</v>
      </c>
    </row>
    <row r="812" spans="1:5">
      <c r="A812" t="s">
        <v>1628</v>
      </c>
      <c r="B812">
        <v>984568</v>
      </c>
      <c r="C812" t="s">
        <v>1629</v>
      </c>
      <c r="D812" t="b">
        <f>NOT(ISNA(MATCH(B812,Submissions!A:A,0)))</f>
        <v>1</v>
      </c>
      <c r="E812" t="str">
        <f>IF(D812=TRUE, HYPERLINK(INDEX(Submissions!B:B,MATCH(B812,Submissions!A:A,0)),"Submission Link"), "Missing")</f>
        <v>Submission Link</v>
      </c>
    </row>
    <row r="813" spans="1:5">
      <c r="A813" t="s">
        <v>1630</v>
      </c>
      <c r="B813">
        <v>1304340</v>
      </c>
      <c r="C813" t="s">
        <v>1631</v>
      </c>
      <c r="D813" t="b">
        <f>NOT(ISNA(MATCH(B813,Submissions!A:A,0)))</f>
        <v>0</v>
      </c>
      <c r="E813" t="str">
        <f>IF(D813=TRUE, HYPERLINK(INDEX(Submissions!B:B,MATCH(B813,Submissions!A:A,0)),"Submission Link"), "Missing")</f>
        <v>Missing</v>
      </c>
    </row>
    <row r="814" spans="1:5">
      <c r="A814" t="s">
        <v>1632</v>
      </c>
      <c r="B814">
        <v>1524854</v>
      </c>
      <c r="C814" t="s">
        <v>1633</v>
      </c>
      <c r="D814" t="b">
        <f>NOT(ISNA(MATCH(B814,Submissions!A:A,0)))</f>
        <v>0</v>
      </c>
      <c r="E814" t="str">
        <f>IF(D814=TRUE, HYPERLINK(INDEX(Submissions!B:B,MATCH(B814,Submissions!A:A,0)),"Submission Link"), "Missing")</f>
        <v>Missing</v>
      </c>
    </row>
    <row r="815" spans="1:5">
      <c r="A815" t="s">
        <v>1634</v>
      </c>
      <c r="B815">
        <v>1625196</v>
      </c>
      <c r="C815" t="s">
        <v>1635</v>
      </c>
      <c r="D815" t="b">
        <f>NOT(ISNA(MATCH(B815,Submissions!A:A,0)))</f>
        <v>1</v>
      </c>
      <c r="E815" t="str">
        <f>IF(D815=TRUE, HYPERLINK(INDEX(Submissions!B:B,MATCH(B815,Submissions!A:A,0)),"Submission Link"), "Missing")</f>
        <v>Submission Link</v>
      </c>
    </row>
    <row r="816" spans="1:5">
      <c r="A816" t="s">
        <v>1636</v>
      </c>
      <c r="B816">
        <v>1375592</v>
      </c>
      <c r="C816" t="s">
        <v>1637</v>
      </c>
      <c r="D816" t="b">
        <f>NOT(ISNA(MATCH(B816,Submissions!A:A,0)))</f>
        <v>0</v>
      </c>
      <c r="E816" t="str">
        <f>IF(D816=TRUE, HYPERLINK(INDEX(Submissions!B:B,MATCH(B816,Submissions!A:A,0)),"Submission Link"), "Missing")</f>
        <v>Missing</v>
      </c>
    </row>
    <row r="817" spans="1:5">
      <c r="A817" t="s">
        <v>1638</v>
      </c>
      <c r="B817">
        <v>1237958</v>
      </c>
      <c r="C817" t="s">
        <v>1639</v>
      </c>
      <c r="D817" t="b">
        <f>NOT(ISNA(MATCH(B817,Submissions!A:A,0)))</f>
        <v>1</v>
      </c>
      <c r="E817" t="str">
        <f>IF(D817=TRUE, HYPERLINK(INDEX(Submissions!B:B,MATCH(B817,Submissions!A:A,0)),"Submission Link"), "Missing")</f>
        <v>Submission Link</v>
      </c>
    </row>
    <row r="818" spans="1:5">
      <c r="A818" t="s">
        <v>1640</v>
      </c>
      <c r="B818">
        <v>1757490</v>
      </c>
      <c r="C818" t="s">
        <v>1641</v>
      </c>
      <c r="D818" t="b">
        <f>NOT(ISNA(MATCH(B818,Submissions!A:A,0)))</f>
        <v>1</v>
      </c>
      <c r="E818" t="str">
        <f>IF(D818=TRUE, HYPERLINK(INDEX(Submissions!B:B,MATCH(B818,Submissions!A:A,0)),"Submission Link"), "Missing")</f>
        <v>Submission Link</v>
      </c>
    </row>
    <row r="819" spans="1:5">
      <c r="A819" t="s">
        <v>1642</v>
      </c>
      <c r="B819">
        <v>1519790</v>
      </c>
      <c r="C819" t="s">
        <v>1643</v>
      </c>
      <c r="D819" t="b">
        <f>NOT(ISNA(MATCH(B819,Submissions!A:A,0)))</f>
        <v>1</v>
      </c>
      <c r="E819" t="str">
        <f>IF(D819=TRUE, HYPERLINK(INDEX(Submissions!B:B,MATCH(B819,Submissions!A:A,0)),"Submission Link"), "Missing")</f>
        <v>Submission Link</v>
      </c>
    </row>
    <row r="820" spans="1:5">
      <c r="A820" t="s">
        <v>1644</v>
      </c>
      <c r="B820">
        <v>1263300</v>
      </c>
      <c r="C820" t="s">
        <v>1645</v>
      </c>
      <c r="D820" t="b">
        <f>NOT(ISNA(MATCH(B820,Submissions!A:A,0)))</f>
        <v>0</v>
      </c>
      <c r="E820" t="str">
        <f>IF(D820=TRUE, HYPERLINK(INDEX(Submissions!B:B,MATCH(B820,Submissions!A:A,0)),"Submission Link"), "Missing")</f>
        <v>Missing</v>
      </c>
    </row>
    <row r="821" spans="1:5">
      <c r="A821" t="s">
        <v>1646</v>
      </c>
      <c r="B821">
        <v>1298710</v>
      </c>
      <c r="C821" t="s">
        <v>1647</v>
      </c>
      <c r="D821" t="b">
        <f>NOT(ISNA(MATCH(B821,Submissions!A:A,0)))</f>
        <v>0</v>
      </c>
      <c r="E821" t="str">
        <f>IF(D821=TRUE, HYPERLINK(INDEX(Submissions!B:B,MATCH(B821,Submissions!A:A,0)),"Submission Link"), "Missing")</f>
        <v>Missing</v>
      </c>
    </row>
    <row r="822" spans="1:5">
      <c r="A822" t="s">
        <v>1648</v>
      </c>
      <c r="B822">
        <v>1307598</v>
      </c>
      <c r="C822" t="s">
        <v>1649</v>
      </c>
      <c r="D822" t="b">
        <f>NOT(ISNA(MATCH(B822,Submissions!A:A,0)))</f>
        <v>1</v>
      </c>
      <c r="E822" t="str">
        <f>IF(D822=TRUE, HYPERLINK(INDEX(Submissions!B:B,MATCH(B822,Submissions!A:A,0)),"Submission Link"), "Missing")</f>
        <v>Submission Link</v>
      </c>
    </row>
    <row r="823" spans="1:5">
      <c r="A823" t="s">
        <v>1650</v>
      </c>
      <c r="B823">
        <v>1524924</v>
      </c>
      <c r="C823" t="s">
        <v>1651</v>
      </c>
      <c r="D823" t="b">
        <f>NOT(ISNA(MATCH(B823,Submissions!A:A,0)))</f>
        <v>1</v>
      </c>
      <c r="E823" t="str">
        <f>IF(D823=TRUE, HYPERLINK(INDEX(Submissions!B:B,MATCH(B823,Submissions!A:A,0)),"Submission Link"), "Missing")</f>
        <v>Submission Link</v>
      </c>
    </row>
    <row r="824" spans="1:5">
      <c r="A824" t="s">
        <v>1652</v>
      </c>
      <c r="B824">
        <v>1673858</v>
      </c>
      <c r="C824" t="s">
        <v>1653</v>
      </c>
      <c r="D824" t="b">
        <f>NOT(ISNA(MATCH(B824,Submissions!A:A,0)))</f>
        <v>1</v>
      </c>
      <c r="E824" t="str">
        <f>IF(D824=TRUE, HYPERLINK(INDEX(Submissions!B:B,MATCH(B824,Submissions!A:A,0)),"Submission Link"), "Missing")</f>
        <v>Submission Link</v>
      </c>
    </row>
    <row r="825" spans="1:5">
      <c r="A825" t="s">
        <v>1654</v>
      </c>
      <c r="B825">
        <v>1673604</v>
      </c>
      <c r="C825" t="s">
        <v>1655</v>
      </c>
      <c r="D825" t="b">
        <f>NOT(ISNA(MATCH(B825,Submissions!A:A,0)))</f>
        <v>1</v>
      </c>
      <c r="E825" t="str">
        <f>IF(D825=TRUE, HYPERLINK(INDEX(Submissions!B:B,MATCH(B825,Submissions!A:A,0)),"Submission Link"), "Missing")</f>
        <v>Submission Link</v>
      </c>
    </row>
    <row r="826" spans="1:5">
      <c r="A826" t="s">
        <v>1656</v>
      </c>
      <c r="B826">
        <v>56133</v>
      </c>
      <c r="C826" t="s">
        <v>1657</v>
      </c>
      <c r="D826" t="b">
        <f>NOT(ISNA(MATCH(B826,Submissions!A:A,0)))</f>
        <v>0</v>
      </c>
      <c r="E826" t="str">
        <f>IF(D826=TRUE, HYPERLINK(INDEX(Submissions!B:B,MATCH(B826,Submissions!A:A,0)),"Submission Link"), "Missing")</f>
        <v>Missing</v>
      </c>
    </row>
    <row r="827" spans="1:5">
      <c r="A827" t="s">
        <v>1658</v>
      </c>
      <c r="B827">
        <v>1458776</v>
      </c>
      <c r="C827" t="s">
        <v>1659</v>
      </c>
      <c r="D827" t="b">
        <f>NOT(ISNA(MATCH(B827,Submissions!A:A,0)))</f>
        <v>1</v>
      </c>
      <c r="E827" t="str">
        <f>IF(D827=TRUE, HYPERLINK(INDEX(Submissions!B:B,MATCH(B827,Submissions!A:A,0)),"Submission Link"), "Missing")</f>
        <v>Submission Link</v>
      </c>
    </row>
    <row r="828" spans="1:5">
      <c r="A828" t="s">
        <v>1660</v>
      </c>
      <c r="B828">
        <v>1284300</v>
      </c>
      <c r="C828" t="s">
        <v>1661</v>
      </c>
      <c r="D828" t="b">
        <f>NOT(ISNA(MATCH(B828,Submissions!A:A,0)))</f>
        <v>1</v>
      </c>
      <c r="E828" t="str">
        <f>IF(D828=TRUE, HYPERLINK(INDEX(Submissions!B:B,MATCH(B828,Submissions!A:A,0)),"Submission Link"), "Missing")</f>
        <v>Submission Link</v>
      </c>
    </row>
    <row r="829" spans="1:5">
      <c r="A829" t="s">
        <v>1662</v>
      </c>
      <c r="B829">
        <v>1195468</v>
      </c>
      <c r="C829" t="s">
        <v>1663</v>
      </c>
      <c r="D829" t="b">
        <f>NOT(ISNA(MATCH(B829,Submissions!A:A,0)))</f>
        <v>1</v>
      </c>
      <c r="E829" t="str">
        <f>IF(D829=TRUE, HYPERLINK(INDEX(Submissions!B:B,MATCH(B829,Submissions!A:A,0)),"Submission Link"), "Missing")</f>
        <v>Submission Link</v>
      </c>
    </row>
    <row r="830" spans="1:5">
      <c r="A830" t="s">
        <v>1664</v>
      </c>
      <c r="B830">
        <v>1426378</v>
      </c>
      <c r="C830" t="s">
        <v>1665</v>
      </c>
      <c r="D830" t="b">
        <f>NOT(ISNA(MATCH(B830,Submissions!A:A,0)))</f>
        <v>1</v>
      </c>
      <c r="E830" t="str">
        <f>IF(D830=TRUE, HYPERLINK(INDEX(Submissions!B:B,MATCH(B830,Submissions!A:A,0)),"Submission Link"), "Missing")</f>
        <v>Submission Link</v>
      </c>
    </row>
    <row r="831" spans="1:5">
      <c r="A831" t="s">
        <v>1666</v>
      </c>
      <c r="B831">
        <v>1400814</v>
      </c>
      <c r="C831" t="s">
        <v>1667</v>
      </c>
      <c r="D831" t="b">
        <f>NOT(ISNA(MATCH(B831,Submissions!A:A,0)))</f>
        <v>1</v>
      </c>
      <c r="E831" t="str">
        <f>IF(D831=TRUE, HYPERLINK(INDEX(Submissions!B:B,MATCH(B831,Submissions!A:A,0)),"Submission Link"), "Missing")</f>
        <v>Submission Link</v>
      </c>
    </row>
    <row r="832" spans="1:5">
      <c r="A832" t="s">
        <v>1668</v>
      </c>
      <c r="B832">
        <v>1501832</v>
      </c>
      <c r="C832" t="s">
        <v>1669</v>
      </c>
      <c r="D832" t="b">
        <f>NOT(ISNA(MATCH(B832,Submissions!A:A,0)))</f>
        <v>0</v>
      </c>
      <c r="E832" t="str">
        <f>IF(D832=TRUE, HYPERLINK(INDEX(Submissions!B:B,MATCH(B832,Submissions!A:A,0)),"Submission Link"), "Missing")</f>
        <v>Missing</v>
      </c>
    </row>
    <row r="833" spans="1:5">
      <c r="A833" t="s">
        <v>1670</v>
      </c>
      <c r="B833">
        <v>1480288</v>
      </c>
      <c r="C833" t="s">
        <v>1671</v>
      </c>
      <c r="D833" t="b">
        <f>NOT(ISNA(MATCH(B833,Submissions!A:A,0)))</f>
        <v>1</v>
      </c>
      <c r="E833" t="str">
        <f>IF(D833=TRUE, HYPERLINK(INDEX(Submissions!B:B,MATCH(B833,Submissions!A:A,0)),"Submission Link"), "Missing")</f>
        <v>Submission Link</v>
      </c>
    </row>
    <row r="834" spans="1:5">
      <c r="A834" t="s">
        <v>1672</v>
      </c>
      <c r="B834">
        <v>1620740</v>
      </c>
      <c r="C834" t="s">
        <v>1673</v>
      </c>
      <c r="D834" t="b">
        <f>NOT(ISNA(MATCH(B834,Submissions!A:A,0)))</f>
        <v>0</v>
      </c>
      <c r="E834" t="str">
        <f>IF(D834=TRUE, HYPERLINK(INDEX(Submissions!B:B,MATCH(B834,Submissions!A:A,0)),"Submission Link"), "Missing")</f>
        <v>Missing</v>
      </c>
    </row>
    <row r="835" spans="1:5">
      <c r="A835" t="s">
        <v>1674</v>
      </c>
      <c r="B835">
        <v>1526278</v>
      </c>
      <c r="C835" t="s">
        <v>1675</v>
      </c>
      <c r="D835" t="b">
        <f>NOT(ISNA(MATCH(B835,Submissions!A:A,0)))</f>
        <v>1</v>
      </c>
      <c r="E835" t="str">
        <f>IF(D835=TRUE, HYPERLINK(INDEX(Submissions!B:B,MATCH(B835,Submissions!A:A,0)),"Submission Link"), "Missing")</f>
        <v>Submission Link</v>
      </c>
    </row>
    <row r="836" spans="1:5">
      <c r="A836" t="s">
        <v>1676</v>
      </c>
      <c r="B836">
        <v>1239080</v>
      </c>
      <c r="C836" t="s">
        <v>1677</v>
      </c>
      <c r="D836" t="b">
        <f>NOT(ISNA(MATCH(B836,Submissions!A:A,0)))</f>
        <v>1</v>
      </c>
      <c r="E836" t="str">
        <f>IF(D836=TRUE, HYPERLINK(INDEX(Submissions!B:B,MATCH(B836,Submissions!A:A,0)),"Submission Link"), "Missing")</f>
        <v>Submission Link</v>
      </c>
    </row>
    <row r="837" spans="1:5">
      <c r="A837" t="s">
        <v>1678</v>
      </c>
      <c r="B837">
        <v>1526092</v>
      </c>
      <c r="C837" t="s">
        <v>1679</v>
      </c>
      <c r="D837" t="b">
        <f>NOT(ISNA(MATCH(B837,Submissions!A:A,0)))</f>
        <v>1</v>
      </c>
      <c r="E837" t="str">
        <f>IF(D837=TRUE, HYPERLINK(INDEX(Submissions!B:B,MATCH(B837,Submissions!A:A,0)),"Submission Link"), "Missing")</f>
        <v>Submission Link</v>
      </c>
    </row>
    <row r="838" spans="1:5">
      <c r="A838" t="s">
        <v>1680</v>
      </c>
      <c r="B838">
        <v>923808</v>
      </c>
      <c r="C838" t="s">
        <v>1681</v>
      </c>
      <c r="D838" t="b">
        <f>NOT(ISNA(MATCH(B838,Submissions!A:A,0)))</f>
        <v>1</v>
      </c>
      <c r="E838" t="str">
        <f>IF(D838=TRUE, HYPERLINK(INDEX(Submissions!B:B,MATCH(B838,Submissions!A:A,0)),"Submission Link"), "Missing")</f>
        <v>Submission Link</v>
      </c>
    </row>
    <row r="839" spans="1:5">
      <c r="A839" t="s">
        <v>1682</v>
      </c>
      <c r="B839">
        <v>1482910</v>
      </c>
      <c r="C839" t="s">
        <v>1683</v>
      </c>
      <c r="D839" t="b">
        <f>NOT(ISNA(MATCH(B839,Submissions!A:A,0)))</f>
        <v>1</v>
      </c>
      <c r="E839" t="str">
        <f>IF(D839=TRUE, HYPERLINK(INDEX(Submissions!B:B,MATCH(B839,Submissions!A:A,0)),"Submission Link"), "Missing")</f>
        <v>Submission Link</v>
      </c>
    </row>
    <row r="840" spans="1:5">
      <c r="A840" t="s">
        <v>1684</v>
      </c>
      <c r="B840">
        <v>928408</v>
      </c>
      <c r="C840" t="s">
        <v>1685</v>
      </c>
      <c r="D840" t="b">
        <f>NOT(ISNA(MATCH(B840,Submissions!A:A,0)))</f>
        <v>0</v>
      </c>
      <c r="E840" t="str">
        <f>IF(D840=TRUE, HYPERLINK(INDEX(Submissions!B:B,MATCH(B840,Submissions!A:A,0)),"Submission Link"), "Missing")</f>
        <v>Missing</v>
      </c>
    </row>
    <row r="841" spans="1:5">
      <c r="A841" t="s">
        <v>1686</v>
      </c>
      <c r="B841">
        <v>1302750</v>
      </c>
      <c r="C841" t="s">
        <v>1687</v>
      </c>
      <c r="D841" t="b">
        <f>NOT(ISNA(MATCH(B841,Submissions!A:A,0)))</f>
        <v>0</v>
      </c>
      <c r="E841" t="str">
        <f>IF(D841=TRUE, HYPERLINK(INDEX(Submissions!B:B,MATCH(B841,Submissions!A:A,0)),"Submission Link"), "Missing")</f>
        <v>Missing</v>
      </c>
    </row>
    <row r="842" spans="1:5">
      <c r="A842" t="s">
        <v>1688</v>
      </c>
      <c r="B842">
        <v>23760</v>
      </c>
      <c r="C842" t="s">
        <v>1689</v>
      </c>
      <c r="D842" t="b">
        <f>NOT(ISNA(MATCH(B842,Submissions!A:A,0)))</f>
        <v>1</v>
      </c>
      <c r="E842" t="str">
        <f>IF(D842=TRUE, HYPERLINK(INDEX(Submissions!B:B,MATCH(B842,Submissions!A:A,0)),"Submission Link"), "Missing")</f>
        <v>Submission Link</v>
      </c>
    </row>
    <row r="843" spans="1:5">
      <c r="A843" t="s">
        <v>1690</v>
      </c>
      <c r="B843">
        <v>1262720</v>
      </c>
      <c r="C843" t="s">
        <v>1691</v>
      </c>
      <c r="D843" t="b">
        <f>NOT(ISNA(MATCH(B843,Submissions!A:A,0)))</f>
        <v>0</v>
      </c>
      <c r="E843" t="str">
        <f>IF(D843=TRUE, HYPERLINK(INDEX(Submissions!B:B,MATCH(B843,Submissions!A:A,0)),"Submission Link"), "Missing")</f>
        <v>Missing</v>
      </c>
    </row>
    <row r="844" spans="1:5">
      <c r="A844" t="s">
        <v>1692</v>
      </c>
      <c r="B844">
        <v>1500536</v>
      </c>
      <c r="C844" t="s">
        <v>1693</v>
      </c>
      <c r="D844" t="b">
        <f>NOT(ISNA(MATCH(B844,Submissions!A:A,0)))</f>
        <v>0</v>
      </c>
      <c r="E844" t="str">
        <f>IF(D844=TRUE, HYPERLINK(INDEX(Submissions!B:B,MATCH(B844,Submissions!A:A,0)),"Submission Link"), "Missing")</f>
        <v>Missing</v>
      </c>
    </row>
    <row r="845" spans="1:5">
      <c r="A845" t="s">
        <v>1694</v>
      </c>
      <c r="B845">
        <v>1302258</v>
      </c>
      <c r="C845" t="s">
        <v>1695</v>
      </c>
      <c r="D845" t="b">
        <f>NOT(ISNA(MATCH(B845,Submissions!A:A,0)))</f>
        <v>1</v>
      </c>
      <c r="E845" t="str">
        <f>IF(D845=TRUE, HYPERLINK(INDEX(Submissions!B:B,MATCH(B845,Submissions!A:A,0)),"Submission Link"), "Missing")</f>
        <v>Submission Link</v>
      </c>
    </row>
    <row r="846" spans="1:5">
      <c r="A846" t="s">
        <v>1696</v>
      </c>
      <c r="B846">
        <v>1621878</v>
      </c>
      <c r="C846" t="s">
        <v>1697</v>
      </c>
      <c r="D846" t="b">
        <f>NOT(ISNA(MATCH(B846,Submissions!A:A,0)))</f>
        <v>1</v>
      </c>
      <c r="E846" t="str">
        <f>IF(D846=TRUE, HYPERLINK(INDEX(Submissions!B:B,MATCH(B846,Submissions!A:A,0)),"Submission Link"), "Missing")</f>
        <v>Submission Link</v>
      </c>
    </row>
    <row r="847" spans="1:5">
      <c r="A847" t="s">
        <v>1698</v>
      </c>
      <c r="B847">
        <v>1304002</v>
      </c>
      <c r="C847" t="s">
        <v>1699</v>
      </c>
      <c r="D847" t="b">
        <f>NOT(ISNA(MATCH(B847,Submissions!A:A,0)))</f>
        <v>1</v>
      </c>
      <c r="E847" t="str">
        <f>IF(D847=TRUE, HYPERLINK(INDEX(Submissions!B:B,MATCH(B847,Submissions!A:A,0)),"Submission Link"), "Missing")</f>
        <v>Submission Link</v>
      </c>
    </row>
    <row r="848" spans="1:5">
      <c r="A848" t="s">
        <v>1700</v>
      </c>
      <c r="B848">
        <v>33980</v>
      </c>
      <c r="C848" t="s">
        <v>1701</v>
      </c>
      <c r="D848" t="b">
        <f>NOT(ISNA(MATCH(B848,Submissions!A:A,0)))</f>
        <v>1</v>
      </c>
      <c r="E848" t="str">
        <f>IF(D848=TRUE, HYPERLINK(INDEX(Submissions!B:B,MATCH(B848,Submissions!A:A,0)),"Submission Link"), "Missing")</f>
        <v>Submission Link</v>
      </c>
    </row>
    <row r="849" spans="1:5">
      <c r="A849" t="s">
        <v>1702</v>
      </c>
      <c r="B849">
        <v>1688132</v>
      </c>
      <c r="C849" t="s">
        <v>1703</v>
      </c>
      <c r="D849" t="b">
        <f>NOT(ISNA(MATCH(B849,Submissions!A:A,0)))</f>
        <v>1</v>
      </c>
      <c r="E849" t="str">
        <f>IF(D849=TRUE, HYPERLINK(INDEX(Submissions!B:B,MATCH(B849,Submissions!A:A,0)),"Submission Link"), "Missing")</f>
        <v>Submission Link</v>
      </c>
    </row>
    <row r="850" spans="1:5">
      <c r="A850" t="s">
        <v>1704</v>
      </c>
      <c r="B850">
        <v>1641646</v>
      </c>
      <c r="C850" t="s">
        <v>1705</v>
      </c>
      <c r="D850" t="b">
        <f>NOT(ISNA(MATCH(B850,Submissions!A:A,0)))</f>
        <v>0</v>
      </c>
      <c r="E850" t="str">
        <f>IF(D850=TRUE, HYPERLINK(INDEX(Submissions!B:B,MATCH(B850,Submissions!A:A,0)),"Submission Link"), "Missing")</f>
        <v>Missing</v>
      </c>
    </row>
    <row r="851" spans="1:5">
      <c r="A851" t="s">
        <v>1706</v>
      </c>
      <c r="B851">
        <v>886224</v>
      </c>
      <c r="C851" t="s">
        <v>1707</v>
      </c>
      <c r="D851" t="b">
        <f>NOT(ISNA(MATCH(B851,Submissions!A:A,0)))</f>
        <v>1</v>
      </c>
      <c r="E851" t="str">
        <f>IF(D851=TRUE, HYPERLINK(INDEX(Submissions!B:B,MATCH(B851,Submissions!A:A,0)),"Submission Link"), "Missing")</f>
        <v>Submission Link</v>
      </c>
    </row>
    <row r="852" spans="1:5">
      <c r="A852" t="s">
        <v>1708</v>
      </c>
      <c r="B852">
        <v>1616766</v>
      </c>
      <c r="C852" t="s">
        <v>1709</v>
      </c>
      <c r="D852" t="b">
        <f>NOT(ISNA(MATCH(B852,Submissions!A:A,0)))</f>
        <v>1</v>
      </c>
      <c r="E852" t="str">
        <f>IF(D852=TRUE, HYPERLINK(INDEX(Submissions!B:B,MATCH(B852,Submissions!A:A,0)),"Submission Link"), "Missing")</f>
        <v>Submission Link</v>
      </c>
    </row>
    <row r="853" spans="1:5">
      <c r="A853" t="s">
        <v>1710</v>
      </c>
      <c r="B853">
        <v>1298372</v>
      </c>
      <c r="C853" t="s">
        <v>1711</v>
      </c>
      <c r="D853" t="b">
        <f>NOT(ISNA(MATCH(B853,Submissions!A:A,0)))</f>
        <v>1</v>
      </c>
      <c r="E853" t="str">
        <f>IF(D853=TRUE, HYPERLINK(INDEX(Submissions!B:B,MATCH(B853,Submissions!A:A,0)),"Submission Link"), "Missing")</f>
        <v>Submission Link</v>
      </c>
    </row>
    <row r="854" spans="1:5">
      <c r="A854" t="s">
        <v>1712</v>
      </c>
      <c r="B854">
        <v>1487528</v>
      </c>
      <c r="C854" t="s">
        <v>1713</v>
      </c>
      <c r="D854" t="b">
        <f>NOT(ISNA(MATCH(B854,Submissions!A:A,0)))</f>
        <v>0</v>
      </c>
      <c r="E854" t="str">
        <f>IF(D854=TRUE, HYPERLINK(INDEX(Submissions!B:B,MATCH(B854,Submissions!A:A,0)),"Submission Link"), "Missing")</f>
        <v>Missing</v>
      </c>
    </row>
    <row r="855" spans="1:5">
      <c r="A855" t="s">
        <v>1714</v>
      </c>
      <c r="B855">
        <v>1059324</v>
      </c>
      <c r="C855" t="s">
        <v>1715</v>
      </c>
      <c r="D855" t="b">
        <f>NOT(ISNA(MATCH(B855,Submissions!A:A,0)))</f>
        <v>0</v>
      </c>
      <c r="E855" t="str">
        <f>IF(D855=TRUE, HYPERLINK(INDEX(Submissions!B:B,MATCH(B855,Submissions!A:A,0)),"Submission Link"), "Missing")</f>
        <v>Missing</v>
      </c>
    </row>
    <row r="856" spans="1:5">
      <c r="A856" t="s">
        <v>1716</v>
      </c>
      <c r="B856">
        <v>863712</v>
      </c>
      <c r="C856" t="s">
        <v>1717</v>
      </c>
      <c r="D856" t="b">
        <f>NOT(ISNA(MATCH(B856,Submissions!A:A,0)))</f>
        <v>1</v>
      </c>
      <c r="E856" t="str">
        <f>IF(D856=TRUE, HYPERLINK(INDEX(Submissions!B:B,MATCH(B856,Submissions!A:A,0)),"Submission Link"), "Missing")</f>
        <v>Submission Link</v>
      </c>
    </row>
    <row r="857" spans="1:5">
      <c r="A857" t="s">
        <v>1718</v>
      </c>
      <c r="B857">
        <v>1529854</v>
      </c>
      <c r="C857" t="s">
        <v>1719</v>
      </c>
      <c r="D857" t="b">
        <f>NOT(ISNA(MATCH(B857,Submissions!A:A,0)))</f>
        <v>0</v>
      </c>
      <c r="E857" t="str">
        <f>IF(D857=TRUE, HYPERLINK(INDEX(Submissions!B:B,MATCH(B857,Submissions!A:A,0)),"Submission Link"), "Missing")</f>
        <v>Missing</v>
      </c>
    </row>
    <row r="858" spans="1:5">
      <c r="A858" t="s">
        <v>1720</v>
      </c>
      <c r="B858">
        <v>1517094</v>
      </c>
      <c r="C858" t="s">
        <v>1721</v>
      </c>
      <c r="D858" t="b">
        <f>NOT(ISNA(MATCH(B858,Submissions!A:A,0)))</f>
        <v>1</v>
      </c>
      <c r="E858" t="str">
        <f>IF(D858=TRUE, HYPERLINK(INDEX(Submissions!B:B,MATCH(B858,Submissions!A:A,0)),"Submission Link"), "Missing")</f>
        <v>Submission Link</v>
      </c>
    </row>
    <row r="859" spans="1:5">
      <c r="A859" t="s">
        <v>1722</v>
      </c>
      <c r="B859">
        <v>1757474</v>
      </c>
      <c r="C859" t="s">
        <v>1723</v>
      </c>
      <c r="D859" t="b">
        <f>NOT(ISNA(MATCH(B859,Submissions!A:A,0)))</f>
        <v>1</v>
      </c>
      <c r="E859" t="str">
        <f>IF(D859=TRUE, HYPERLINK(INDEX(Submissions!B:B,MATCH(B859,Submissions!A:A,0)),"Submission Link"), "Missing")</f>
        <v>Submission Link</v>
      </c>
    </row>
    <row r="860" spans="1:5">
      <c r="A860" t="s">
        <v>1724</v>
      </c>
      <c r="B860">
        <v>1452624</v>
      </c>
      <c r="C860" t="s">
        <v>1725</v>
      </c>
      <c r="D860" t="b">
        <f>NOT(ISNA(MATCH(B860,Submissions!A:A,0)))</f>
        <v>1</v>
      </c>
      <c r="E860" t="str">
        <f>IF(D860=TRUE, HYPERLINK(INDEX(Submissions!B:B,MATCH(B860,Submissions!A:A,0)),"Submission Link"), "Missing")</f>
        <v>Submission Link</v>
      </c>
    </row>
    <row r="861" spans="1:5">
      <c r="A861" t="s">
        <v>1726</v>
      </c>
      <c r="B861">
        <v>1088224</v>
      </c>
      <c r="C861" t="s">
        <v>1727</v>
      </c>
      <c r="D861" t="b">
        <f>NOT(ISNA(MATCH(B861,Submissions!A:A,0)))</f>
        <v>1</v>
      </c>
      <c r="E861" t="str">
        <f>IF(D861=TRUE, HYPERLINK(INDEX(Submissions!B:B,MATCH(B861,Submissions!A:A,0)),"Submission Link"), "Missing")</f>
        <v>Submission Link</v>
      </c>
    </row>
    <row r="862" spans="1:5">
      <c r="A862" t="s">
        <v>1728</v>
      </c>
      <c r="B862">
        <v>109654</v>
      </c>
      <c r="C862" t="s">
        <v>1729</v>
      </c>
      <c r="D862" t="b">
        <f>NOT(ISNA(MATCH(B862,Submissions!A:A,0)))</f>
        <v>1</v>
      </c>
      <c r="E862" t="str">
        <f>IF(D862=TRUE, HYPERLINK(INDEX(Submissions!B:B,MATCH(B862,Submissions!A:A,0)),"Submission Link"), "Missing")</f>
        <v>Submission Link</v>
      </c>
    </row>
    <row r="863" spans="1:5">
      <c r="A863" t="s">
        <v>1730</v>
      </c>
      <c r="B863">
        <v>1522478</v>
      </c>
      <c r="C863" t="s">
        <v>1731</v>
      </c>
      <c r="D863" t="b">
        <f>NOT(ISNA(MATCH(B863,Submissions!A:A,0)))</f>
        <v>1</v>
      </c>
      <c r="E863" t="str">
        <f>IF(D863=TRUE, HYPERLINK(INDEX(Submissions!B:B,MATCH(B863,Submissions!A:A,0)),"Submission Link"), "Missing")</f>
        <v>Submission Link</v>
      </c>
    </row>
    <row r="864" spans="1:5">
      <c r="A864" t="s">
        <v>1732</v>
      </c>
      <c r="B864">
        <v>1302966</v>
      </c>
      <c r="C864" t="s">
        <v>1733</v>
      </c>
      <c r="D864" t="b">
        <f>NOT(ISNA(MATCH(B864,Submissions!A:A,0)))</f>
        <v>0</v>
      </c>
      <c r="E864" t="str">
        <f>IF(D864=TRUE, HYPERLINK(INDEX(Submissions!B:B,MATCH(B864,Submissions!A:A,0)),"Submission Link"), "Missing")</f>
        <v>Missing</v>
      </c>
    </row>
    <row r="865" spans="1:5">
      <c r="A865" t="s">
        <v>1734</v>
      </c>
      <c r="B865">
        <v>1338706</v>
      </c>
      <c r="C865" t="s">
        <v>1735</v>
      </c>
      <c r="D865" t="b">
        <f>NOT(ISNA(MATCH(B865,Submissions!A:A,0)))</f>
        <v>1</v>
      </c>
      <c r="E865" t="str">
        <f>IF(D865=TRUE, HYPERLINK(INDEX(Submissions!B:B,MATCH(B865,Submissions!A:A,0)),"Submission Link"), "Missing")</f>
        <v>Submission Link</v>
      </c>
    </row>
    <row r="866" spans="1:5">
      <c r="A866" t="s">
        <v>1736</v>
      </c>
      <c r="B866">
        <v>1458760</v>
      </c>
      <c r="C866" t="s">
        <v>1737</v>
      </c>
      <c r="D866" t="b">
        <f>NOT(ISNA(MATCH(B866,Submissions!A:A,0)))</f>
        <v>1</v>
      </c>
      <c r="E866" t="str">
        <f>IF(D866=TRUE, HYPERLINK(INDEX(Submissions!B:B,MATCH(B866,Submissions!A:A,0)),"Submission Link"), "Missing")</f>
        <v>Submission Link</v>
      </c>
    </row>
    <row r="867" spans="1:5">
      <c r="A867" t="s">
        <v>1738</v>
      </c>
      <c r="B867">
        <v>326926</v>
      </c>
      <c r="C867" t="s">
        <v>1739</v>
      </c>
      <c r="D867" t="b">
        <f>NOT(ISNA(MATCH(B867,Submissions!A:A,0)))</f>
        <v>1</v>
      </c>
      <c r="E867" t="str">
        <f>IF(D867=TRUE, HYPERLINK(INDEX(Submissions!B:B,MATCH(B867,Submissions!A:A,0)),"Submission Link"), "Missing")</f>
        <v>Submission Link</v>
      </c>
    </row>
    <row r="868" spans="1:5">
      <c r="A868" t="s">
        <v>1740</v>
      </c>
      <c r="B868">
        <v>119748</v>
      </c>
      <c r="C868" t="s">
        <v>1741</v>
      </c>
      <c r="D868" t="b">
        <f>NOT(ISNA(MATCH(B868,Submissions!A:A,0)))</f>
        <v>0</v>
      </c>
      <c r="E868" t="str">
        <f>IF(D868=TRUE, HYPERLINK(INDEX(Submissions!B:B,MATCH(B868,Submissions!A:A,0)),"Submission Link"), "Missing")</f>
        <v>Missing</v>
      </c>
    </row>
    <row r="869" spans="1:5">
      <c r="A869" t="s">
        <v>1742</v>
      </c>
      <c r="B869">
        <v>1236484</v>
      </c>
      <c r="C869" t="s">
        <v>1743</v>
      </c>
      <c r="D869" t="b">
        <f>NOT(ISNA(MATCH(B869,Submissions!A:A,0)))</f>
        <v>1</v>
      </c>
      <c r="E869" t="str">
        <f>IF(D869=TRUE, HYPERLINK(INDEX(Submissions!B:B,MATCH(B869,Submissions!A:A,0)),"Submission Link"), "Missing")</f>
        <v>Submission Link</v>
      </c>
    </row>
    <row r="870" spans="1:5">
      <c r="A870" t="s">
        <v>1744</v>
      </c>
      <c r="B870">
        <v>1299544</v>
      </c>
      <c r="C870" t="s">
        <v>1745</v>
      </c>
      <c r="D870" t="b">
        <f>NOT(ISNA(MATCH(B870,Submissions!A:A,0)))</f>
        <v>1</v>
      </c>
      <c r="E870" t="str">
        <f>IF(D870=TRUE, HYPERLINK(INDEX(Submissions!B:B,MATCH(B870,Submissions!A:A,0)),"Submission Link"), "Missing")</f>
        <v>Submission Link</v>
      </c>
    </row>
    <row r="871" spans="1:5">
      <c r="A871" t="s">
        <v>1746</v>
      </c>
      <c r="B871">
        <v>1621950</v>
      </c>
      <c r="C871" t="s">
        <v>1747</v>
      </c>
      <c r="D871" t="b">
        <f>NOT(ISNA(MATCH(B871,Submissions!A:A,0)))</f>
        <v>1</v>
      </c>
      <c r="E871" t="str">
        <f>IF(D871=TRUE, HYPERLINK(INDEX(Submissions!B:B,MATCH(B871,Submissions!A:A,0)),"Submission Link"), "Missing")</f>
        <v>Submission Link</v>
      </c>
    </row>
    <row r="872" spans="1:5">
      <c r="A872" t="s">
        <v>1748</v>
      </c>
      <c r="B872">
        <v>1529832</v>
      </c>
      <c r="C872" t="s">
        <v>1749</v>
      </c>
      <c r="D872" t="b">
        <f>NOT(ISNA(MATCH(B872,Submissions!A:A,0)))</f>
        <v>1</v>
      </c>
      <c r="E872" t="str">
        <f>IF(D872=TRUE, HYPERLINK(INDEX(Submissions!B:B,MATCH(B872,Submissions!A:A,0)),"Submission Link"), "Missing")</f>
        <v>Submission Link</v>
      </c>
    </row>
    <row r="873" spans="1:5">
      <c r="A873" t="s">
        <v>1750</v>
      </c>
      <c r="B873">
        <v>1002746</v>
      </c>
      <c r="C873" t="s">
        <v>1751</v>
      </c>
      <c r="D873" t="b">
        <f>NOT(ISNA(MATCH(B873,Submissions!A:A,0)))</f>
        <v>1</v>
      </c>
      <c r="E873" t="str">
        <f>IF(D873=TRUE, HYPERLINK(INDEX(Submissions!B:B,MATCH(B873,Submissions!A:A,0)),"Submission Link"), "Missing")</f>
        <v>Submission Link</v>
      </c>
    </row>
    <row r="874" spans="1:5">
      <c r="A874" t="s">
        <v>1752</v>
      </c>
      <c r="B874">
        <v>26829</v>
      </c>
      <c r="C874" t="s">
        <v>1753</v>
      </c>
      <c r="D874" t="b">
        <f>NOT(ISNA(MATCH(B874,Submissions!A:A,0)))</f>
        <v>1</v>
      </c>
      <c r="E874" t="str">
        <f>IF(D874=TRUE, HYPERLINK(INDEX(Submissions!B:B,MATCH(B874,Submissions!A:A,0)),"Submission Link"), "Missing")</f>
        <v>Submission Link</v>
      </c>
    </row>
    <row r="875" spans="1:5">
      <c r="A875" t="s">
        <v>1754</v>
      </c>
      <c r="B875">
        <v>1462410</v>
      </c>
      <c r="C875" t="s">
        <v>1755</v>
      </c>
      <c r="D875" t="b">
        <f>NOT(ISNA(MATCH(B875,Submissions!A:A,0)))</f>
        <v>1</v>
      </c>
      <c r="E875" t="str">
        <f>IF(D875=TRUE, HYPERLINK(INDEX(Submissions!B:B,MATCH(B875,Submissions!A:A,0)),"Submission Link"), "Missing")</f>
        <v>Submission Link</v>
      </c>
    </row>
    <row r="876" spans="1:5">
      <c r="A876" t="s">
        <v>1756</v>
      </c>
      <c r="B876">
        <v>1666448</v>
      </c>
      <c r="C876" t="s">
        <v>1757</v>
      </c>
      <c r="D876" t="b">
        <f>NOT(ISNA(MATCH(B876,Submissions!A:A,0)))</f>
        <v>0</v>
      </c>
      <c r="E876" t="str">
        <f>IF(D876=TRUE, HYPERLINK(INDEX(Submissions!B:B,MATCH(B876,Submissions!A:A,0)),"Submission Link"), "Missing")</f>
        <v>Missing</v>
      </c>
    </row>
    <row r="877" spans="1:5">
      <c r="A877" t="s">
        <v>1758</v>
      </c>
      <c r="B877">
        <v>1532112</v>
      </c>
      <c r="C877" t="s">
        <v>1759</v>
      </c>
      <c r="D877" t="b">
        <f>NOT(ISNA(MATCH(B877,Submissions!A:A,0)))</f>
        <v>0</v>
      </c>
      <c r="E877" t="str">
        <f>IF(D877=TRUE, HYPERLINK(INDEX(Submissions!B:B,MATCH(B877,Submissions!A:A,0)),"Submission Link"), "Missing")</f>
        <v>Missing</v>
      </c>
    </row>
    <row r="878" spans="1:5">
      <c r="A878" t="s">
        <v>1760</v>
      </c>
      <c r="B878">
        <v>1752992</v>
      </c>
      <c r="C878" t="s">
        <v>1761</v>
      </c>
      <c r="D878" t="b">
        <f>NOT(ISNA(MATCH(B878,Submissions!A:A,0)))</f>
        <v>1</v>
      </c>
      <c r="E878" t="str">
        <f>IF(D878=TRUE, HYPERLINK(INDEX(Submissions!B:B,MATCH(B878,Submissions!A:A,0)),"Submission Link"), "Missing")</f>
        <v>Submission Link</v>
      </c>
    </row>
    <row r="879" spans="1:5">
      <c r="A879" t="s">
        <v>1762</v>
      </c>
      <c r="B879">
        <v>1458132</v>
      </c>
      <c r="C879" t="s">
        <v>1763</v>
      </c>
      <c r="D879" t="b">
        <f>NOT(ISNA(MATCH(B879,Submissions!A:A,0)))</f>
        <v>1</v>
      </c>
      <c r="E879" t="str">
        <f>IF(D879=TRUE, HYPERLINK(INDEX(Submissions!B:B,MATCH(B879,Submissions!A:A,0)),"Submission Link"), "Missing")</f>
        <v>Submission Link</v>
      </c>
    </row>
    <row r="880" spans="1:5">
      <c r="A880" t="s">
        <v>1764</v>
      </c>
      <c r="B880">
        <v>1519398</v>
      </c>
      <c r="C880" t="s">
        <v>1765</v>
      </c>
      <c r="D880" t="b">
        <f>NOT(ISNA(MATCH(B880,Submissions!A:A,0)))</f>
        <v>1</v>
      </c>
      <c r="E880" t="str">
        <f>IF(D880=TRUE, HYPERLINK(INDEX(Submissions!B:B,MATCH(B880,Submissions!A:A,0)),"Submission Link"), "Missing")</f>
        <v>Submission Link</v>
      </c>
    </row>
    <row r="881" spans="1:5">
      <c r="A881" t="s">
        <v>1766</v>
      </c>
      <c r="B881">
        <v>1479668</v>
      </c>
      <c r="C881" t="s">
        <v>1767</v>
      </c>
      <c r="D881" t="b">
        <f>NOT(ISNA(MATCH(B881,Submissions!A:A,0)))</f>
        <v>1</v>
      </c>
      <c r="E881" t="str">
        <f>IF(D881=TRUE, HYPERLINK(INDEX(Submissions!B:B,MATCH(B881,Submissions!A:A,0)),"Submission Link"), "Missing")</f>
        <v>Submission Link</v>
      </c>
    </row>
    <row r="882" spans="1:5">
      <c r="A882" t="s">
        <v>1768</v>
      </c>
      <c r="B882">
        <v>1625730</v>
      </c>
      <c r="C882" t="s">
        <v>1769</v>
      </c>
      <c r="D882" t="b">
        <f>NOT(ISNA(MATCH(B882,Submissions!A:A,0)))</f>
        <v>1</v>
      </c>
      <c r="E882" t="str">
        <f>IF(D882=TRUE, HYPERLINK(INDEX(Submissions!B:B,MATCH(B882,Submissions!A:A,0)),"Submission Link"), "Missing")</f>
        <v>Submission Link</v>
      </c>
    </row>
    <row r="883" spans="1:5">
      <c r="A883" t="s">
        <v>1770</v>
      </c>
      <c r="B883">
        <v>545340</v>
      </c>
      <c r="C883" t="s">
        <v>1771</v>
      </c>
      <c r="D883" t="b">
        <f>NOT(ISNA(MATCH(B883,Submissions!A:A,0)))</f>
        <v>1</v>
      </c>
      <c r="E883" t="str">
        <f>IF(D883=TRUE, HYPERLINK(INDEX(Submissions!B:B,MATCH(B883,Submissions!A:A,0)),"Submission Link"), "Missing")</f>
        <v>Submission Link</v>
      </c>
    </row>
    <row r="884" spans="1:5">
      <c r="A884" t="s">
        <v>1772</v>
      </c>
      <c r="B884">
        <v>1305332</v>
      </c>
      <c r="C884" t="s">
        <v>1773</v>
      </c>
      <c r="D884" t="b">
        <f>NOT(ISNA(MATCH(B884,Submissions!A:A,0)))</f>
        <v>0</v>
      </c>
      <c r="E884" t="str">
        <f>IF(D884=TRUE, HYPERLINK(INDEX(Submissions!B:B,MATCH(B884,Submissions!A:A,0)),"Submission Link"), "Missing")</f>
        <v>Missing</v>
      </c>
    </row>
    <row r="885" spans="1:5">
      <c r="A885" t="s">
        <v>1774</v>
      </c>
      <c r="B885">
        <v>1535472</v>
      </c>
      <c r="C885" t="s">
        <v>1775</v>
      </c>
      <c r="D885" t="b">
        <f>NOT(ISNA(MATCH(B885,Submissions!A:A,0)))</f>
        <v>1</v>
      </c>
      <c r="E885" t="str">
        <f>IF(D885=TRUE, HYPERLINK(INDEX(Submissions!B:B,MATCH(B885,Submissions!A:A,0)),"Submission Link"), "Missing")</f>
        <v>Submission Link</v>
      </c>
    </row>
    <row r="886" spans="1:5">
      <c r="A886" t="s">
        <v>1776</v>
      </c>
      <c r="B886">
        <v>728056</v>
      </c>
      <c r="C886" t="s">
        <v>1777</v>
      </c>
      <c r="D886" t="b">
        <f>NOT(ISNA(MATCH(B886,Submissions!A:A,0)))</f>
        <v>0</v>
      </c>
      <c r="E886" t="str">
        <f>IF(D886=TRUE, HYPERLINK(INDEX(Submissions!B:B,MATCH(B886,Submissions!A:A,0)),"Submission Link"), "Missing")</f>
        <v>Missing</v>
      </c>
    </row>
    <row r="887" spans="1:5">
      <c r="A887" t="s">
        <v>1778</v>
      </c>
      <c r="B887">
        <v>1301518</v>
      </c>
      <c r="C887" t="s">
        <v>1779</v>
      </c>
      <c r="D887" t="b">
        <f>NOT(ISNA(MATCH(B887,Submissions!A:A,0)))</f>
        <v>1</v>
      </c>
      <c r="E887" t="str">
        <f>IF(D887=TRUE, HYPERLINK(INDEX(Submissions!B:B,MATCH(B887,Submissions!A:A,0)),"Submission Link"), "Missing")</f>
        <v>Submission Link</v>
      </c>
    </row>
    <row r="888" spans="1:5">
      <c r="A888" t="s">
        <v>1780</v>
      </c>
      <c r="B888">
        <v>1528062</v>
      </c>
      <c r="C888" t="s">
        <v>1781</v>
      </c>
      <c r="D888" t="b">
        <f>NOT(ISNA(MATCH(B888,Submissions!A:A,0)))</f>
        <v>0</v>
      </c>
      <c r="E888" t="str">
        <f>IF(D888=TRUE, HYPERLINK(INDEX(Submissions!B:B,MATCH(B888,Submissions!A:A,0)),"Submission Link"), "Missing")</f>
        <v>Missing</v>
      </c>
    </row>
    <row r="889" spans="1:5">
      <c r="A889" t="s">
        <v>1782</v>
      </c>
      <c r="B889">
        <v>620616</v>
      </c>
      <c r="C889" t="s">
        <v>1783</v>
      </c>
      <c r="D889" t="b">
        <f>NOT(ISNA(MATCH(B889,Submissions!A:A,0)))</f>
        <v>1</v>
      </c>
      <c r="E889" t="str">
        <f>IF(D889=TRUE, HYPERLINK(INDEX(Submissions!B:B,MATCH(B889,Submissions!A:A,0)),"Submission Link"), "Missing")</f>
        <v>Submission Link</v>
      </c>
    </row>
    <row r="890" spans="1:5">
      <c r="A890" t="s">
        <v>1784</v>
      </c>
      <c r="B890">
        <v>1303628</v>
      </c>
      <c r="C890" t="s">
        <v>1785</v>
      </c>
      <c r="D890" t="b">
        <f>NOT(ISNA(MATCH(B890,Submissions!A:A,0)))</f>
        <v>0</v>
      </c>
      <c r="E890" t="str">
        <f>IF(D890=TRUE, HYPERLINK(INDEX(Submissions!B:B,MATCH(B890,Submissions!A:A,0)),"Submission Link"), "Missing")</f>
        <v>Missing</v>
      </c>
    </row>
    <row r="891" spans="1:5">
      <c r="A891" t="s">
        <v>1786</v>
      </c>
      <c r="B891">
        <v>1461838</v>
      </c>
      <c r="C891" t="s">
        <v>1787</v>
      </c>
      <c r="D891" t="b">
        <f>NOT(ISNA(MATCH(B891,Submissions!A:A,0)))</f>
        <v>1</v>
      </c>
      <c r="E891" t="str">
        <f>IF(D891=TRUE, HYPERLINK(INDEX(Submissions!B:B,MATCH(B891,Submissions!A:A,0)),"Submission Link"), "Missing")</f>
        <v>Submission Link</v>
      </c>
    </row>
    <row r="892" spans="1:5">
      <c r="A892" t="s">
        <v>1788</v>
      </c>
      <c r="B892">
        <v>1526166</v>
      </c>
      <c r="C892" t="s">
        <v>1789</v>
      </c>
      <c r="D892" t="b">
        <f>NOT(ISNA(MATCH(B892,Submissions!A:A,0)))</f>
        <v>1</v>
      </c>
      <c r="E892" t="str">
        <f>IF(D892=TRUE, HYPERLINK(INDEX(Submissions!B:B,MATCH(B892,Submissions!A:A,0)),"Submission Link"), "Missing")</f>
        <v>Submission Link</v>
      </c>
    </row>
    <row r="893" spans="1:5">
      <c r="A893" t="s">
        <v>1790</v>
      </c>
      <c r="B893">
        <v>1090964</v>
      </c>
      <c r="C893" t="s">
        <v>1791</v>
      </c>
      <c r="D893" t="b">
        <f>NOT(ISNA(MATCH(B893,Submissions!A:A,0)))</f>
        <v>1</v>
      </c>
      <c r="E893" t="str">
        <f>IF(D893=TRUE, HYPERLINK(INDEX(Submissions!B:B,MATCH(B893,Submissions!A:A,0)),"Submission Link"), "Missing")</f>
        <v>Submission Link</v>
      </c>
    </row>
    <row r="894" spans="1:5">
      <c r="A894" t="s">
        <v>1792</v>
      </c>
      <c r="B894">
        <v>1303018</v>
      </c>
      <c r="C894" t="s">
        <v>1793</v>
      </c>
      <c r="D894" t="b">
        <f>NOT(ISNA(MATCH(B894,Submissions!A:A,0)))</f>
        <v>0</v>
      </c>
      <c r="E894" t="str">
        <f>IF(D894=TRUE, HYPERLINK(INDEX(Submissions!B:B,MATCH(B894,Submissions!A:A,0)),"Submission Link"), "Missing")</f>
        <v>Missing</v>
      </c>
    </row>
    <row r="895" spans="1:5">
      <c r="A895" t="s">
        <v>1794</v>
      </c>
      <c r="B895">
        <v>1524964</v>
      </c>
      <c r="C895" t="s">
        <v>1795</v>
      </c>
      <c r="D895" t="b">
        <f>NOT(ISNA(MATCH(B895,Submissions!A:A,0)))</f>
        <v>0</v>
      </c>
      <c r="E895" t="str">
        <f>IF(D895=TRUE, HYPERLINK(INDEX(Submissions!B:B,MATCH(B895,Submissions!A:A,0)),"Submission Link"), "Missing")</f>
        <v>Missing</v>
      </c>
    </row>
    <row r="896" spans="1:5">
      <c r="A896" t="s">
        <v>1796</v>
      </c>
      <c r="B896">
        <v>1400242</v>
      </c>
      <c r="C896" t="s">
        <v>1797</v>
      </c>
      <c r="D896" t="b">
        <f>NOT(ISNA(MATCH(B896,Submissions!A:A,0)))</f>
        <v>1</v>
      </c>
      <c r="E896" t="str">
        <f>IF(D896=TRUE, HYPERLINK(INDEX(Submissions!B:B,MATCH(B896,Submissions!A:A,0)),"Submission Link"), "Missing")</f>
        <v>Submission Link</v>
      </c>
    </row>
    <row r="897" spans="1:5">
      <c r="A897" t="s">
        <v>1798</v>
      </c>
      <c r="B897">
        <v>1519854</v>
      </c>
      <c r="C897" t="s">
        <v>1799</v>
      </c>
      <c r="D897" t="b">
        <f>NOT(ISNA(MATCH(B897,Submissions!A:A,0)))</f>
        <v>0</v>
      </c>
      <c r="E897" t="str">
        <f>IF(D897=TRUE, HYPERLINK(INDEX(Submissions!B:B,MATCH(B897,Submissions!A:A,0)),"Submission Link"), "Missing")</f>
        <v>Missing</v>
      </c>
    </row>
    <row r="898" spans="1:5">
      <c r="A898" t="s">
        <v>1800</v>
      </c>
      <c r="B898">
        <v>1501128</v>
      </c>
      <c r="C898" t="s">
        <v>1801</v>
      </c>
      <c r="D898" t="b">
        <f>NOT(ISNA(MATCH(B898,Submissions!A:A,0)))</f>
        <v>0</v>
      </c>
      <c r="E898" t="str">
        <f>IF(D898=TRUE, HYPERLINK(INDEX(Submissions!B:B,MATCH(B898,Submissions!A:A,0)),"Submission Link"), "Missing")</f>
        <v>Missing</v>
      </c>
    </row>
    <row r="899" spans="1:5">
      <c r="A899" t="s">
        <v>1802</v>
      </c>
      <c r="B899">
        <v>312946</v>
      </c>
      <c r="C899" t="s">
        <v>1803</v>
      </c>
      <c r="D899" t="b">
        <f>NOT(ISNA(MATCH(B899,Submissions!A:A,0)))</f>
        <v>1</v>
      </c>
      <c r="E899" t="str">
        <f>IF(D899=TRUE, HYPERLINK(INDEX(Submissions!B:B,MATCH(B899,Submissions!A:A,0)),"Submission Link"), "Missing")</f>
        <v>Submission Link</v>
      </c>
    </row>
    <row r="900" spans="1:5">
      <c r="A900" t="s">
        <v>1804</v>
      </c>
      <c r="B900">
        <v>850100</v>
      </c>
      <c r="C900" t="s">
        <v>1805</v>
      </c>
      <c r="D900" t="b">
        <f>NOT(ISNA(MATCH(B900,Submissions!A:A,0)))</f>
        <v>0</v>
      </c>
      <c r="E900" t="str">
        <f>IF(D900=TRUE, HYPERLINK(INDEX(Submissions!B:B,MATCH(B900,Submissions!A:A,0)),"Submission Link"), "Missing")</f>
        <v>Missing</v>
      </c>
    </row>
    <row r="901" spans="1:5">
      <c r="A901" t="s">
        <v>1806</v>
      </c>
      <c r="B901">
        <v>1276848</v>
      </c>
      <c r="C901" t="s">
        <v>1807</v>
      </c>
      <c r="D901" t="b">
        <f>NOT(ISNA(MATCH(B901,Submissions!A:A,0)))</f>
        <v>1</v>
      </c>
      <c r="E901" t="str">
        <f>IF(D901=TRUE, HYPERLINK(INDEX(Submissions!B:B,MATCH(B901,Submissions!A:A,0)),"Submission Link"), "Missing")</f>
        <v>Submission Link</v>
      </c>
    </row>
    <row r="902" spans="1:5">
      <c r="A902" t="s">
        <v>1808</v>
      </c>
      <c r="B902">
        <v>1226860</v>
      </c>
      <c r="C902" t="s">
        <v>1809</v>
      </c>
      <c r="D902" t="b">
        <f>NOT(ISNA(MATCH(B902,Submissions!A:A,0)))</f>
        <v>0</v>
      </c>
      <c r="E902" t="str">
        <f>IF(D902=TRUE, HYPERLINK(INDEX(Submissions!B:B,MATCH(B902,Submissions!A:A,0)),"Submission Link"), "Missing")</f>
        <v>Missing</v>
      </c>
    </row>
    <row r="903" spans="1:5">
      <c r="A903" t="s">
        <v>1810</v>
      </c>
      <c r="B903">
        <v>26014</v>
      </c>
      <c r="C903" t="s">
        <v>1811</v>
      </c>
      <c r="D903" t="b">
        <f>NOT(ISNA(MATCH(B903,Submissions!A:A,0)))</f>
        <v>1</v>
      </c>
      <c r="E903" t="str">
        <f>IF(D903=TRUE, HYPERLINK(INDEX(Submissions!B:B,MATCH(B903,Submissions!A:A,0)),"Submission Link"), "Missing")</f>
        <v>Submission Link</v>
      </c>
    </row>
    <row r="904" spans="1:5">
      <c r="A904" t="s">
        <v>1812</v>
      </c>
      <c r="B904">
        <v>892892</v>
      </c>
      <c r="C904" t="s">
        <v>1813</v>
      </c>
      <c r="D904" t="b">
        <f>NOT(ISNA(MATCH(B904,Submissions!A:A,0)))</f>
        <v>1</v>
      </c>
      <c r="E904" t="str">
        <f>IF(D904=TRUE, HYPERLINK(INDEX(Submissions!B:B,MATCH(B904,Submissions!A:A,0)),"Submission Link"), "Missing")</f>
        <v>Submission Link</v>
      </c>
    </row>
    <row r="905" spans="1:5">
      <c r="A905" t="s">
        <v>1814</v>
      </c>
      <c r="B905">
        <v>1501084</v>
      </c>
      <c r="C905" t="s">
        <v>1815</v>
      </c>
      <c r="D905" t="b">
        <f>NOT(ISNA(MATCH(B905,Submissions!A:A,0)))</f>
        <v>1</v>
      </c>
      <c r="E905" t="str">
        <f>IF(D905=TRUE, HYPERLINK(INDEX(Submissions!B:B,MATCH(B905,Submissions!A:A,0)),"Submission Link"), "Missing")</f>
        <v>Submission Link</v>
      </c>
    </row>
    <row r="906" spans="1:5">
      <c r="A906" t="s">
        <v>1816</v>
      </c>
      <c r="B906">
        <v>1046180</v>
      </c>
      <c r="C906" t="s">
        <v>1817</v>
      </c>
      <c r="D906" t="b">
        <f>NOT(ISNA(MATCH(B906,Submissions!A:A,0)))</f>
        <v>1</v>
      </c>
      <c r="E906" t="str">
        <f>IF(D906=TRUE, HYPERLINK(INDEX(Submissions!B:B,MATCH(B906,Submissions!A:A,0)),"Submission Link"), "Missing")</f>
        <v>Submission Link</v>
      </c>
    </row>
    <row r="907" spans="1:5">
      <c r="A907" t="s">
        <v>1818</v>
      </c>
      <c r="B907">
        <v>1747864</v>
      </c>
      <c r="C907" t="s">
        <v>1819</v>
      </c>
      <c r="D907" t="b">
        <f>NOT(ISNA(MATCH(B907,Submissions!A:A,0)))</f>
        <v>1</v>
      </c>
      <c r="E907" t="str">
        <f>IF(D907=TRUE, HYPERLINK(INDEX(Submissions!B:B,MATCH(B907,Submissions!A:A,0)),"Submission Link"), "Missing")</f>
        <v>Submission Link</v>
      </c>
    </row>
    <row r="908" spans="1:5">
      <c r="A908" t="s">
        <v>1820</v>
      </c>
      <c r="B908">
        <v>1180988</v>
      </c>
      <c r="C908" t="s">
        <v>1821</v>
      </c>
      <c r="D908" t="b">
        <f>NOT(ISNA(MATCH(B908,Submissions!A:A,0)))</f>
        <v>1</v>
      </c>
      <c r="E908" t="str">
        <f>IF(D908=TRUE, HYPERLINK(INDEX(Submissions!B:B,MATCH(B908,Submissions!A:A,0)),"Submission Link"), "Missing")</f>
        <v>Submission Link</v>
      </c>
    </row>
    <row r="909" spans="1:5">
      <c r="A909" t="s">
        <v>1822</v>
      </c>
      <c r="B909">
        <v>1301064</v>
      </c>
      <c r="C909" t="s">
        <v>1823</v>
      </c>
      <c r="D909" t="b">
        <f>NOT(ISNA(MATCH(B909,Submissions!A:A,0)))</f>
        <v>0</v>
      </c>
      <c r="E909" t="str">
        <f>IF(D909=TRUE, HYPERLINK(INDEX(Submissions!B:B,MATCH(B909,Submissions!A:A,0)),"Submission Link"), "Missing")</f>
        <v>Missing</v>
      </c>
    </row>
    <row r="910" spans="1:5">
      <c r="A910" t="s">
        <v>1824</v>
      </c>
      <c r="B910">
        <v>56687</v>
      </c>
      <c r="C910" t="s">
        <v>1825</v>
      </c>
      <c r="D910" t="b">
        <f>NOT(ISNA(MATCH(B910,Submissions!A:A,0)))</f>
        <v>1</v>
      </c>
      <c r="E910" t="str">
        <f>IF(D910=TRUE, HYPERLINK(INDEX(Submissions!B:B,MATCH(B910,Submissions!A:A,0)),"Submission Link"), "Missing")</f>
        <v>Submission Link</v>
      </c>
    </row>
    <row r="911" spans="1:5">
      <c r="A911" t="s">
        <v>1826</v>
      </c>
      <c r="B911">
        <v>646002</v>
      </c>
      <c r="C911" t="s">
        <v>1827</v>
      </c>
      <c r="D911" t="b">
        <f>NOT(ISNA(MATCH(B911,Submissions!A:A,0)))</f>
        <v>1</v>
      </c>
      <c r="E911" t="str">
        <f>IF(D911=TRUE, HYPERLINK(INDEX(Submissions!B:B,MATCH(B911,Submissions!A:A,0)),"Submission Link"), "Missing")</f>
        <v>Submission Link</v>
      </c>
    </row>
    <row r="912" spans="1:5">
      <c r="A912" t="s">
        <v>1828</v>
      </c>
      <c r="B912">
        <v>521824</v>
      </c>
      <c r="C912" t="s">
        <v>1829</v>
      </c>
      <c r="D912" t="b">
        <f>NOT(ISNA(MATCH(B912,Submissions!A:A,0)))</f>
        <v>1</v>
      </c>
      <c r="E912" t="str">
        <f>IF(D912=TRUE, HYPERLINK(INDEX(Submissions!B:B,MATCH(B912,Submissions!A:A,0)),"Submission Link"), "Missing")</f>
        <v>Submission Link</v>
      </c>
    </row>
    <row r="913" spans="1:5">
      <c r="A913" t="s">
        <v>1830</v>
      </c>
      <c r="B913">
        <v>1299566</v>
      </c>
      <c r="C913" t="s">
        <v>1831</v>
      </c>
      <c r="D913" t="b">
        <f>NOT(ISNA(MATCH(B913,Submissions!A:A,0)))</f>
        <v>1</v>
      </c>
      <c r="E913" t="str">
        <f>IF(D913=TRUE, HYPERLINK(INDEX(Submissions!B:B,MATCH(B913,Submissions!A:A,0)),"Submission Link"), "Missing")</f>
        <v>Submission Link</v>
      </c>
    </row>
    <row r="914" spans="1:5">
      <c r="A914" t="s">
        <v>1832</v>
      </c>
      <c r="B914">
        <v>1175156</v>
      </c>
      <c r="C914" t="s">
        <v>1833</v>
      </c>
      <c r="D914" t="b">
        <f>NOT(ISNA(MATCH(B914,Submissions!A:A,0)))</f>
        <v>0</v>
      </c>
      <c r="E914" t="str">
        <f>IF(D914=TRUE, HYPERLINK(INDEX(Submissions!B:B,MATCH(B914,Submissions!A:A,0)),"Submission Link"), "Missing")</f>
        <v>Missing</v>
      </c>
    </row>
    <row r="915" spans="1:5">
      <c r="A915" t="s">
        <v>1834</v>
      </c>
      <c r="B915">
        <v>27245</v>
      </c>
      <c r="C915" t="s">
        <v>1835</v>
      </c>
      <c r="D915" t="b">
        <f>NOT(ISNA(MATCH(B915,Submissions!A:A,0)))</f>
        <v>1</v>
      </c>
      <c r="E915" t="str">
        <f>IF(D915=TRUE, HYPERLINK(INDEX(Submissions!B:B,MATCH(B915,Submissions!A:A,0)),"Submission Link"), "Missing")</f>
        <v>Submission Link</v>
      </c>
    </row>
    <row r="916" spans="1:5">
      <c r="A916" t="s">
        <v>1836</v>
      </c>
      <c r="B916">
        <v>1317520</v>
      </c>
      <c r="C916" t="s">
        <v>1837</v>
      </c>
      <c r="D916" t="b">
        <f>NOT(ISNA(MATCH(B916,Submissions!A:A,0)))</f>
        <v>0</v>
      </c>
      <c r="E916" t="str">
        <f>IF(D916=TRUE, HYPERLINK(INDEX(Submissions!B:B,MATCH(B916,Submissions!A:A,0)),"Submission Link"), "Missing")</f>
        <v>Missing</v>
      </c>
    </row>
    <row r="917" spans="1:5">
      <c r="A917" t="s">
        <v>1838</v>
      </c>
      <c r="B917">
        <v>1757512</v>
      </c>
      <c r="C917" t="s">
        <v>1839</v>
      </c>
      <c r="D917" t="b">
        <f>NOT(ISNA(MATCH(B917,Submissions!A:A,0)))</f>
        <v>1</v>
      </c>
      <c r="E917" t="str">
        <f>IF(D917=TRUE, HYPERLINK(INDEX(Submissions!B:B,MATCH(B917,Submissions!A:A,0)),"Submission Link"), "Missing")</f>
        <v>Submission Link</v>
      </c>
    </row>
    <row r="918" spans="1:5">
      <c r="A918" t="s">
        <v>1840</v>
      </c>
      <c r="B918">
        <v>1673920</v>
      </c>
      <c r="C918" t="s">
        <v>1841</v>
      </c>
      <c r="D918" t="b">
        <f>NOT(ISNA(MATCH(B918,Submissions!A:A,0)))</f>
        <v>1</v>
      </c>
      <c r="E918" t="str">
        <f>IF(D918=TRUE, HYPERLINK(INDEX(Submissions!B:B,MATCH(B918,Submissions!A:A,0)),"Submission Link"), "Missing")</f>
        <v>Submission Link</v>
      </c>
    </row>
    <row r="919" spans="1:5">
      <c r="A919" t="s">
        <v>1842</v>
      </c>
      <c r="B919">
        <v>1188236</v>
      </c>
      <c r="C919" t="s">
        <v>1843</v>
      </c>
      <c r="D919" t="b">
        <f>NOT(ISNA(MATCH(B919,Submissions!A:A,0)))</f>
        <v>1</v>
      </c>
      <c r="E919" t="str">
        <f>IF(D919=TRUE, HYPERLINK(INDEX(Submissions!B:B,MATCH(B919,Submissions!A:A,0)),"Submission Link"), "Missing")</f>
        <v>Submission Link</v>
      </c>
    </row>
    <row r="920" spans="1:5">
      <c r="A920" t="s">
        <v>1844</v>
      </c>
      <c r="B920">
        <v>1124236</v>
      </c>
      <c r="C920" t="s">
        <v>1845</v>
      </c>
      <c r="D920" t="b">
        <f>NOT(ISNA(MATCH(B920,Submissions!A:A,0)))</f>
        <v>0</v>
      </c>
      <c r="E920" t="str">
        <f>IF(D920=TRUE, HYPERLINK(INDEX(Submissions!B:B,MATCH(B920,Submissions!A:A,0)),"Submission Link"), "Missing")</f>
        <v>Missing</v>
      </c>
    </row>
    <row r="921" spans="1:5">
      <c r="A921" t="s">
        <v>1846</v>
      </c>
      <c r="B921">
        <v>1097330</v>
      </c>
      <c r="C921" t="s">
        <v>1847</v>
      </c>
      <c r="D921" t="b">
        <f>NOT(ISNA(MATCH(B921,Submissions!A:A,0)))</f>
        <v>1</v>
      </c>
      <c r="E921" t="str">
        <f>IF(D921=TRUE, HYPERLINK(INDEX(Submissions!B:B,MATCH(B921,Submissions!A:A,0)),"Submission Link"), "Missing")</f>
        <v>Submission Link</v>
      </c>
    </row>
    <row r="922" spans="1:5">
      <c r="A922" t="s">
        <v>1848</v>
      </c>
      <c r="B922">
        <v>263448</v>
      </c>
      <c r="C922" t="s">
        <v>1849</v>
      </c>
      <c r="D922" t="b">
        <f>NOT(ISNA(MATCH(B922,Submissions!A:A,0)))</f>
        <v>0</v>
      </c>
      <c r="E922" t="str">
        <f>IF(D922=TRUE, HYPERLINK(INDEX(Submissions!B:B,MATCH(B922,Submissions!A:A,0)),"Submission Link"), "Missing")</f>
        <v>Missing</v>
      </c>
    </row>
    <row r="923" spans="1:5">
      <c r="A923" t="s">
        <v>1850</v>
      </c>
      <c r="B923">
        <v>1459140</v>
      </c>
      <c r="C923" t="s">
        <v>1851</v>
      </c>
      <c r="D923" t="b">
        <f>NOT(ISNA(MATCH(B923,Submissions!A:A,0)))</f>
        <v>1</v>
      </c>
      <c r="E923" t="str">
        <f>IF(D923=TRUE, HYPERLINK(INDEX(Submissions!B:B,MATCH(B923,Submissions!A:A,0)),"Submission Link"), "Missing")</f>
        <v>Submission Link</v>
      </c>
    </row>
    <row r="924" spans="1:5">
      <c r="A924" t="s">
        <v>1852</v>
      </c>
      <c r="B924">
        <v>1224130</v>
      </c>
      <c r="C924" t="s">
        <v>1853</v>
      </c>
      <c r="D924" t="b">
        <f>NOT(ISNA(MATCH(B924,Submissions!A:A,0)))</f>
        <v>1</v>
      </c>
      <c r="E924" t="str">
        <f>IF(D924=TRUE, HYPERLINK(INDEX(Submissions!B:B,MATCH(B924,Submissions!A:A,0)),"Submission Link"), "Missing")</f>
        <v>Submission Link</v>
      </c>
    </row>
    <row r="925" spans="1:5">
      <c r="A925" t="s">
        <v>1854</v>
      </c>
      <c r="B925">
        <v>1500458</v>
      </c>
      <c r="C925" t="s">
        <v>1855</v>
      </c>
      <c r="D925" t="b">
        <f>NOT(ISNA(MATCH(B925,Submissions!A:A,0)))</f>
        <v>0</v>
      </c>
      <c r="E925" t="str">
        <f>IF(D925=TRUE, HYPERLINK(INDEX(Submissions!B:B,MATCH(B925,Submissions!A:A,0)),"Submission Link"), "Missing")</f>
        <v>Missing</v>
      </c>
    </row>
    <row r="926" spans="1:5">
      <c r="A926" t="s">
        <v>1856</v>
      </c>
      <c r="B926">
        <v>1312752</v>
      </c>
      <c r="C926" t="s">
        <v>1857</v>
      </c>
      <c r="D926" t="b">
        <f>NOT(ISNA(MATCH(B926,Submissions!A:A,0)))</f>
        <v>1</v>
      </c>
      <c r="E926" t="str">
        <f>IF(D926=TRUE, HYPERLINK(INDEX(Submissions!B:B,MATCH(B926,Submissions!A:A,0)),"Submission Link"), "Missing")</f>
        <v>Submission Link</v>
      </c>
    </row>
    <row r="927" spans="1:5">
      <c r="A927" t="s">
        <v>1858</v>
      </c>
      <c r="B927">
        <v>574256</v>
      </c>
      <c r="C927" t="s">
        <v>1859</v>
      </c>
      <c r="D927" t="b">
        <f>NOT(ISNA(MATCH(B927,Submissions!A:A,0)))</f>
        <v>1</v>
      </c>
      <c r="E927" t="str">
        <f>IF(D927=TRUE, HYPERLINK(INDEX(Submissions!B:B,MATCH(B927,Submissions!A:A,0)),"Submission Link"), "Missing")</f>
        <v>Submission Link</v>
      </c>
    </row>
    <row r="928" spans="1:5">
      <c r="A928" t="s">
        <v>1860</v>
      </c>
      <c r="B928">
        <v>1525130</v>
      </c>
      <c r="C928" t="s">
        <v>1861</v>
      </c>
      <c r="D928" t="b">
        <f>NOT(ISNA(MATCH(B928,Submissions!A:A,0)))</f>
        <v>0</v>
      </c>
      <c r="E928" t="str">
        <f>IF(D928=TRUE, HYPERLINK(INDEX(Submissions!B:B,MATCH(B928,Submissions!A:A,0)),"Submission Link"), "Missing")</f>
        <v>Missing</v>
      </c>
    </row>
    <row r="929" spans="1:5">
      <c r="A929" t="s">
        <v>1862</v>
      </c>
      <c r="B929">
        <v>1757118</v>
      </c>
      <c r="C929" t="s">
        <v>1863</v>
      </c>
      <c r="D929" t="b">
        <f>NOT(ISNA(MATCH(B929,Submissions!A:A,0)))</f>
        <v>0</v>
      </c>
      <c r="E929" t="str">
        <f>IF(D929=TRUE, HYPERLINK(INDEX(Submissions!B:B,MATCH(B929,Submissions!A:A,0)),"Submission Link"), "Missing")</f>
        <v>Missing</v>
      </c>
    </row>
    <row r="930" spans="1:5">
      <c r="A930" t="s">
        <v>1864</v>
      </c>
      <c r="B930">
        <v>1041596</v>
      </c>
      <c r="C930" t="s">
        <v>1865</v>
      </c>
      <c r="D930" t="b">
        <f>NOT(ISNA(MATCH(B930,Submissions!A:A,0)))</f>
        <v>1</v>
      </c>
      <c r="E930" t="str">
        <f>IF(D930=TRUE, HYPERLINK(INDEX(Submissions!B:B,MATCH(B930,Submissions!A:A,0)),"Submission Link"), "Missing")</f>
        <v>Submission Link</v>
      </c>
    </row>
    <row r="931" spans="1:5">
      <c r="A931" t="s">
        <v>1866</v>
      </c>
      <c r="B931">
        <v>1621608</v>
      </c>
      <c r="C931" t="s">
        <v>1867</v>
      </c>
      <c r="D931" t="b">
        <f>NOT(ISNA(MATCH(B931,Submissions!A:A,0)))</f>
        <v>1</v>
      </c>
      <c r="E931" t="str">
        <f>IF(D931=TRUE, HYPERLINK(INDEX(Submissions!B:B,MATCH(B931,Submissions!A:A,0)),"Submission Link"), "Missing")</f>
        <v>Submission Link</v>
      </c>
    </row>
    <row r="932" spans="1:5">
      <c r="A932" t="s">
        <v>1868</v>
      </c>
      <c r="B932">
        <v>1065050</v>
      </c>
      <c r="C932" t="s">
        <v>1869</v>
      </c>
      <c r="D932" t="b">
        <f>NOT(ISNA(MATCH(B932,Submissions!A:A,0)))</f>
        <v>1</v>
      </c>
      <c r="E932" t="str">
        <f>IF(D932=TRUE, HYPERLINK(INDEX(Submissions!B:B,MATCH(B932,Submissions!A:A,0)),"Submission Link"), "Missing")</f>
        <v>Submission Link</v>
      </c>
    </row>
    <row r="933" spans="1:5">
      <c r="A933" t="s">
        <v>1870</v>
      </c>
      <c r="B933">
        <v>1621702</v>
      </c>
      <c r="C933" t="s">
        <v>1871</v>
      </c>
      <c r="D933" t="b">
        <f>NOT(ISNA(MATCH(B933,Submissions!A:A,0)))</f>
        <v>1</v>
      </c>
      <c r="E933" t="str">
        <f>IF(D933=TRUE, HYPERLINK(INDEX(Submissions!B:B,MATCH(B933,Submissions!A:A,0)),"Submission Link"), "Missing")</f>
        <v>Submission Link</v>
      </c>
    </row>
    <row r="934" spans="1:5">
      <c r="A934" t="s">
        <v>1872</v>
      </c>
      <c r="B934">
        <v>1483542</v>
      </c>
      <c r="C934" t="s">
        <v>1873</v>
      </c>
      <c r="D934" t="b">
        <f>NOT(ISNA(MATCH(B934,Submissions!A:A,0)))</f>
        <v>0</v>
      </c>
      <c r="E934" t="str">
        <f>IF(D934=TRUE, HYPERLINK(INDEX(Submissions!B:B,MATCH(B934,Submissions!A:A,0)),"Submission Link"), "Missing")</f>
        <v>Missing</v>
      </c>
    </row>
    <row r="935" spans="1:5">
      <c r="A935" t="s">
        <v>1874</v>
      </c>
      <c r="B935">
        <v>1522432</v>
      </c>
      <c r="C935" t="s">
        <v>1875</v>
      </c>
      <c r="D935" t="b">
        <f>NOT(ISNA(MATCH(B935,Submissions!A:A,0)))</f>
        <v>1</v>
      </c>
      <c r="E935" t="str">
        <f>IF(D935=TRUE, HYPERLINK(INDEX(Submissions!B:B,MATCH(B935,Submissions!A:A,0)),"Submission Link"), "Missing")</f>
        <v>Submission Link</v>
      </c>
    </row>
    <row r="936" spans="1:5">
      <c r="A936" t="s">
        <v>1876</v>
      </c>
      <c r="B936">
        <v>1517592</v>
      </c>
      <c r="C936" t="s">
        <v>1877</v>
      </c>
      <c r="D936" t="b">
        <f>NOT(ISNA(MATCH(B936,Submissions!A:A,0)))</f>
        <v>1</v>
      </c>
      <c r="E936" t="str">
        <f>IF(D936=TRUE, HYPERLINK(INDEX(Submissions!B:B,MATCH(B936,Submissions!A:A,0)),"Submission Link"), "Missing")</f>
        <v>Submission Link</v>
      </c>
    </row>
  </sheetData>
  <phoneticPr fontId="8" type="noConversion"/>
  <conditionalFormatting sqref="D3:D997">
    <cfRule type="containsText" dxfId="222" priority="3" operator="containsText" text="FALSE">
      <formula>NOT(ISERROR(SEARCH("FALSE",D3)))</formula>
    </cfRule>
    <cfRule type="containsText" dxfId="221" priority="4" stopIfTrue="1" operator="containsText" text="TRUE">
      <formula>NOT(ISERROR(SEARCH("TRUE",D3)))</formula>
    </cfRule>
  </conditionalFormatting>
  <conditionalFormatting sqref="E3:E997">
    <cfRule type="containsText" dxfId="220" priority="1" operator="containsText" text="Missing">
      <formula>NOT(ISERROR(SEARCH("Missing",E3)))</formula>
    </cfRule>
    <cfRule type="containsText" dxfId="219" priority="2" stopIfTrue="1" operator="containsText" text="Submission Link">
      <formula>NOT(ISERROR(SEARCH("Submission Link",E3)))</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9"/>
  <sheetViews>
    <sheetView topLeftCell="A625" workbookViewId="0">
      <selection activeCell="A2" sqref="A2:B639"/>
    </sheetView>
  </sheetViews>
  <sheetFormatPr defaultColWidth="11.44140625" defaultRowHeight="14.4"/>
  <sheetData>
    <row r="1" spans="1:2">
      <c r="A1" t="s">
        <v>1878</v>
      </c>
      <c r="B1" t="s">
        <v>1879</v>
      </c>
    </row>
    <row r="2" spans="1:2">
      <c r="A2">
        <v>914</v>
      </c>
      <c r="B2" t="s">
        <v>1880</v>
      </c>
    </row>
    <row r="3" spans="1:2">
      <c r="A3">
        <v>10547</v>
      </c>
      <c r="B3" t="s">
        <v>1881</v>
      </c>
    </row>
    <row r="4" spans="1:2">
      <c r="A4">
        <v>11182</v>
      </c>
      <c r="B4" t="s">
        <v>1882</v>
      </c>
    </row>
    <row r="5" spans="1:2">
      <c r="A5">
        <v>13791</v>
      </c>
      <c r="B5" t="s">
        <v>1883</v>
      </c>
    </row>
    <row r="6" spans="1:2">
      <c r="A6">
        <v>18501</v>
      </c>
      <c r="B6" t="s">
        <v>1884</v>
      </c>
    </row>
    <row r="7" spans="1:2">
      <c r="A7">
        <v>19732</v>
      </c>
      <c r="B7" t="s">
        <v>1885</v>
      </c>
    </row>
    <row r="8" spans="1:2">
      <c r="A8">
        <v>23760</v>
      </c>
      <c r="B8" t="s">
        <v>1886</v>
      </c>
    </row>
    <row r="9" spans="1:2">
      <c r="A9">
        <v>24477</v>
      </c>
      <c r="B9" t="s">
        <v>1887</v>
      </c>
    </row>
    <row r="10" spans="1:2">
      <c r="A10">
        <v>25768</v>
      </c>
      <c r="B10" t="s">
        <v>1888</v>
      </c>
    </row>
    <row r="11" spans="1:2">
      <c r="A11">
        <v>26014</v>
      </c>
      <c r="B11" t="s">
        <v>1889</v>
      </c>
    </row>
    <row r="12" spans="1:2">
      <c r="A12">
        <v>26829</v>
      </c>
      <c r="B12" t="s">
        <v>1890</v>
      </c>
    </row>
    <row r="13" spans="1:2">
      <c r="A13">
        <v>27245</v>
      </c>
      <c r="B13" t="s">
        <v>1891</v>
      </c>
    </row>
    <row r="14" spans="1:2">
      <c r="A14">
        <v>28117</v>
      </c>
      <c r="B14" t="s">
        <v>1892</v>
      </c>
    </row>
    <row r="15" spans="1:2">
      <c r="A15">
        <v>33458</v>
      </c>
      <c r="B15" t="s">
        <v>1893</v>
      </c>
    </row>
    <row r="16" spans="1:2">
      <c r="A16">
        <v>33547</v>
      </c>
      <c r="B16" t="s">
        <v>1894</v>
      </c>
    </row>
    <row r="17" spans="1:2">
      <c r="A17">
        <v>33980</v>
      </c>
      <c r="B17" t="s">
        <v>1895</v>
      </c>
    </row>
    <row r="18" spans="1:2">
      <c r="A18">
        <v>47467</v>
      </c>
      <c r="B18" t="s">
        <v>1896</v>
      </c>
    </row>
    <row r="19" spans="1:2">
      <c r="A19">
        <v>56687</v>
      </c>
      <c r="B19" t="s">
        <v>1897</v>
      </c>
    </row>
    <row r="20" spans="1:2">
      <c r="A20">
        <v>57297</v>
      </c>
      <c r="B20" t="s">
        <v>1898</v>
      </c>
    </row>
    <row r="21" spans="1:2">
      <c r="A21">
        <v>62115</v>
      </c>
      <c r="B21" t="s">
        <v>1899</v>
      </c>
    </row>
    <row r="22" spans="1:2">
      <c r="A22">
        <v>62517</v>
      </c>
      <c r="B22" t="s">
        <v>1900</v>
      </c>
    </row>
    <row r="23" spans="1:2">
      <c r="A23">
        <v>70747</v>
      </c>
      <c r="B23" t="s">
        <v>1901</v>
      </c>
    </row>
    <row r="24" spans="1:2">
      <c r="A24">
        <v>74019</v>
      </c>
      <c r="B24" t="s">
        <v>1902</v>
      </c>
    </row>
    <row r="25" spans="1:2">
      <c r="A25">
        <v>78973</v>
      </c>
      <c r="B25" t="s">
        <v>1903</v>
      </c>
    </row>
    <row r="26" spans="1:2">
      <c r="A26">
        <v>83342</v>
      </c>
      <c r="B26" t="s">
        <v>1904</v>
      </c>
    </row>
    <row r="27" spans="1:2">
      <c r="A27">
        <v>84999</v>
      </c>
      <c r="B27" t="s">
        <v>1905</v>
      </c>
    </row>
    <row r="28" spans="1:2">
      <c r="A28">
        <v>85062</v>
      </c>
      <c r="B28" t="s">
        <v>1906</v>
      </c>
    </row>
    <row r="29" spans="1:2">
      <c r="A29">
        <v>93085</v>
      </c>
      <c r="B29" t="s">
        <v>1907</v>
      </c>
    </row>
    <row r="30" spans="1:2">
      <c r="A30">
        <v>94332</v>
      </c>
      <c r="B30" t="s">
        <v>1908</v>
      </c>
    </row>
    <row r="31" spans="1:2">
      <c r="A31">
        <v>108147</v>
      </c>
      <c r="B31" t="s">
        <v>1909</v>
      </c>
    </row>
    <row r="32" spans="1:2">
      <c r="A32">
        <v>109654</v>
      </c>
      <c r="B32" t="s">
        <v>1910</v>
      </c>
    </row>
    <row r="33" spans="1:2">
      <c r="A33">
        <v>116311</v>
      </c>
      <c r="B33" t="s">
        <v>1911</v>
      </c>
    </row>
    <row r="34" spans="1:2">
      <c r="A34">
        <v>139126</v>
      </c>
      <c r="B34" t="s">
        <v>1912</v>
      </c>
    </row>
    <row r="35" spans="1:2">
      <c r="A35">
        <v>186850</v>
      </c>
      <c r="B35" t="s">
        <v>1913</v>
      </c>
    </row>
    <row r="36" spans="1:2">
      <c r="A36">
        <v>197820</v>
      </c>
      <c r="B36" t="s">
        <v>1914</v>
      </c>
    </row>
    <row r="37" spans="1:2">
      <c r="A37">
        <v>205422</v>
      </c>
      <c r="B37" t="s">
        <v>1915</v>
      </c>
    </row>
    <row r="38" spans="1:2">
      <c r="A38">
        <v>232844</v>
      </c>
      <c r="B38" t="s">
        <v>1916</v>
      </c>
    </row>
    <row r="39" spans="1:2">
      <c r="A39">
        <v>263308</v>
      </c>
      <c r="B39" t="s">
        <v>1917</v>
      </c>
    </row>
    <row r="40" spans="1:2">
      <c r="A40">
        <v>267050</v>
      </c>
      <c r="B40" t="s">
        <v>1918</v>
      </c>
    </row>
    <row r="41" spans="1:2">
      <c r="A41">
        <v>311038</v>
      </c>
      <c r="B41" t="s">
        <v>1919</v>
      </c>
    </row>
    <row r="42" spans="1:2">
      <c r="A42">
        <v>312946</v>
      </c>
      <c r="B42" t="s">
        <v>1920</v>
      </c>
    </row>
    <row r="43" spans="1:2">
      <c r="A43">
        <v>314362</v>
      </c>
      <c r="B43" t="s">
        <v>1921</v>
      </c>
    </row>
    <row r="44" spans="1:2">
      <c r="A44">
        <v>324804</v>
      </c>
      <c r="B44" t="s">
        <v>1922</v>
      </c>
    </row>
    <row r="45" spans="1:2">
      <c r="A45">
        <v>326926</v>
      </c>
      <c r="B45" t="s">
        <v>1923</v>
      </c>
    </row>
    <row r="46" spans="1:2">
      <c r="A46">
        <v>328796</v>
      </c>
      <c r="B46" t="s">
        <v>1924</v>
      </c>
    </row>
    <row r="47" spans="1:2">
      <c r="A47">
        <v>336758</v>
      </c>
      <c r="B47" t="s">
        <v>1925</v>
      </c>
    </row>
    <row r="48" spans="1:2">
      <c r="A48">
        <v>353376</v>
      </c>
      <c r="B48" t="s">
        <v>1926</v>
      </c>
    </row>
    <row r="49" spans="1:2">
      <c r="A49">
        <v>370426</v>
      </c>
      <c r="B49" t="s">
        <v>1927</v>
      </c>
    </row>
    <row r="50" spans="1:2">
      <c r="A50">
        <v>446158</v>
      </c>
      <c r="B50" t="s">
        <v>1928</v>
      </c>
    </row>
    <row r="51" spans="1:2">
      <c r="A51">
        <v>457688</v>
      </c>
      <c r="B51" t="s">
        <v>1929</v>
      </c>
    </row>
    <row r="52" spans="1:2">
      <c r="A52">
        <v>482340</v>
      </c>
      <c r="B52" t="s">
        <v>1930</v>
      </c>
    </row>
    <row r="53" spans="1:2">
      <c r="A53">
        <v>495130</v>
      </c>
      <c r="B53" t="s">
        <v>1931</v>
      </c>
    </row>
    <row r="54" spans="1:2">
      <c r="A54">
        <v>510080</v>
      </c>
      <c r="B54" t="s">
        <v>1932</v>
      </c>
    </row>
    <row r="55" spans="1:2">
      <c r="A55">
        <v>515198</v>
      </c>
      <c r="B55" t="s">
        <v>1933</v>
      </c>
    </row>
    <row r="56" spans="1:2">
      <c r="A56">
        <v>521824</v>
      </c>
      <c r="B56" t="s">
        <v>1934</v>
      </c>
    </row>
    <row r="57" spans="1:2">
      <c r="A57">
        <v>532584</v>
      </c>
      <c r="B57" t="s">
        <v>1935</v>
      </c>
    </row>
    <row r="58" spans="1:2">
      <c r="A58">
        <v>532966</v>
      </c>
      <c r="B58" t="s">
        <v>1936</v>
      </c>
    </row>
    <row r="59" spans="1:2">
      <c r="A59">
        <v>534548</v>
      </c>
      <c r="B59" t="s">
        <v>1937</v>
      </c>
    </row>
    <row r="60" spans="1:2">
      <c r="A60">
        <v>545340</v>
      </c>
      <c r="B60" t="s">
        <v>1938</v>
      </c>
    </row>
    <row r="61" spans="1:2">
      <c r="A61">
        <v>574256</v>
      </c>
      <c r="B61" t="s">
        <v>1939</v>
      </c>
    </row>
    <row r="62" spans="1:2">
      <c r="A62">
        <v>620402</v>
      </c>
      <c r="B62" t="s">
        <v>1940</v>
      </c>
    </row>
    <row r="63" spans="1:2">
      <c r="A63">
        <v>620616</v>
      </c>
      <c r="B63" t="s">
        <v>1941</v>
      </c>
    </row>
    <row r="64" spans="1:2">
      <c r="A64">
        <v>628072</v>
      </c>
      <c r="B64" t="s">
        <v>1942</v>
      </c>
    </row>
    <row r="65" spans="1:2">
      <c r="A65">
        <v>629418</v>
      </c>
      <c r="B65" t="s">
        <v>1943</v>
      </c>
    </row>
    <row r="66" spans="1:2">
      <c r="A66">
        <v>646002</v>
      </c>
      <c r="B66" t="s">
        <v>1944</v>
      </c>
    </row>
    <row r="67" spans="1:2">
      <c r="A67">
        <v>696506</v>
      </c>
      <c r="B67" t="s">
        <v>1945</v>
      </c>
    </row>
    <row r="68" spans="1:2">
      <c r="A68">
        <v>713334</v>
      </c>
      <c r="B68" t="s">
        <v>1946</v>
      </c>
    </row>
    <row r="69" spans="1:2">
      <c r="A69">
        <v>728928</v>
      </c>
      <c r="B69" t="s">
        <v>1947</v>
      </c>
    </row>
    <row r="70" spans="1:2">
      <c r="A70">
        <v>735684</v>
      </c>
      <c r="B70" t="s">
        <v>1948</v>
      </c>
    </row>
    <row r="71" spans="1:2">
      <c r="A71">
        <v>838250</v>
      </c>
      <c r="B71" t="s">
        <v>1949</v>
      </c>
    </row>
    <row r="72" spans="1:2">
      <c r="A72">
        <v>843390</v>
      </c>
      <c r="B72" t="s">
        <v>1950</v>
      </c>
    </row>
    <row r="73" spans="1:2">
      <c r="A73">
        <v>847106</v>
      </c>
      <c r="B73" t="s">
        <v>1951</v>
      </c>
    </row>
    <row r="74" spans="1:2">
      <c r="A74">
        <v>848224</v>
      </c>
      <c r="B74" t="s">
        <v>1952</v>
      </c>
    </row>
    <row r="75" spans="1:2">
      <c r="A75">
        <v>863712</v>
      </c>
      <c r="B75" t="s">
        <v>1953</v>
      </c>
    </row>
    <row r="76" spans="1:2">
      <c r="A76">
        <v>871374</v>
      </c>
      <c r="B76" t="s">
        <v>1954</v>
      </c>
    </row>
    <row r="77" spans="1:2">
      <c r="A77">
        <v>886224</v>
      </c>
      <c r="B77" t="s">
        <v>1955</v>
      </c>
    </row>
    <row r="78" spans="1:2">
      <c r="A78">
        <v>886396</v>
      </c>
      <c r="B78" t="s">
        <v>1956</v>
      </c>
    </row>
    <row r="79" spans="1:2">
      <c r="A79">
        <v>888282</v>
      </c>
      <c r="B79" t="s">
        <v>1957</v>
      </c>
    </row>
    <row r="80" spans="1:2">
      <c r="A80">
        <v>888312</v>
      </c>
      <c r="B80" t="s">
        <v>1958</v>
      </c>
    </row>
    <row r="81" spans="1:2">
      <c r="A81">
        <v>892892</v>
      </c>
      <c r="B81" t="s">
        <v>1959</v>
      </c>
    </row>
    <row r="82" spans="1:2">
      <c r="A82">
        <v>893000</v>
      </c>
      <c r="B82" t="s">
        <v>1960</v>
      </c>
    </row>
    <row r="83" spans="1:2">
      <c r="A83">
        <v>905940</v>
      </c>
      <c r="B83" t="s">
        <v>1961</v>
      </c>
    </row>
    <row r="84" spans="1:2">
      <c r="A84">
        <v>907872</v>
      </c>
      <c r="B84" t="s">
        <v>1962</v>
      </c>
    </row>
    <row r="85" spans="1:2">
      <c r="A85">
        <v>909226</v>
      </c>
      <c r="B85" t="s">
        <v>1963</v>
      </c>
    </row>
    <row r="86" spans="1:2">
      <c r="A86">
        <v>914308</v>
      </c>
      <c r="B86" t="s">
        <v>1964</v>
      </c>
    </row>
    <row r="87" spans="1:2">
      <c r="A87">
        <v>921330</v>
      </c>
      <c r="B87" t="s">
        <v>1965</v>
      </c>
    </row>
    <row r="88" spans="1:2">
      <c r="A88">
        <v>922032</v>
      </c>
      <c r="B88" t="s">
        <v>1966</v>
      </c>
    </row>
    <row r="89" spans="1:2">
      <c r="A89">
        <v>923178</v>
      </c>
      <c r="B89" t="s">
        <v>1967</v>
      </c>
    </row>
    <row r="90" spans="1:2">
      <c r="A90">
        <v>923318</v>
      </c>
      <c r="B90" t="s">
        <v>1968</v>
      </c>
    </row>
    <row r="91" spans="1:2">
      <c r="A91">
        <v>923808</v>
      </c>
      <c r="B91" t="s">
        <v>1969</v>
      </c>
    </row>
    <row r="92" spans="1:2">
      <c r="A92">
        <v>957294</v>
      </c>
      <c r="B92" t="s">
        <v>1970</v>
      </c>
    </row>
    <row r="93" spans="1:2">
      <c r="A93">
        <v>974728</v>
      </c>
      <c r="B93" t="s">
        <v>1971</v>
      </c>
    </row>
    <row r="94" spans="1:2">
      <c r="A94">
        <v>984568</v>
      </c>
      <c r="B94" t="s">
        <v>1972</v>
      </c>
    </row>
    <row r="95" spans="1:2">
      <c r="A95">
        <v>990220</v>
      </c>
      <c r="B95" t="s">
        <v>1973</v>
      </c>
    </row>
    <row r="96" spans="1:2">
      <c r="A96">
        <v>994390</v>
      </c>
      <c r="B96" t="s">
        <v>1974</v>
      </c>
    </row>
    <row r="97" spans="1:2">
      <c r="A97">
        <v>994756</v>
      </c>
      <c r="B97" t="s">
        <v>1975</v>
      </c>
    </row>
    <row r="98" spans="1:2">
      <c r="A98">
        <v>994930</v>
      </c>
      <c r="B98" t="s">
        <v>1976</v>
      </c>
    </row>
    <row r="99" spans="1:2">
      <c r="A99">
        <v>995022</v>
      </c>
      <c r="B99" t="s">
        <v>1977</v>
      </c>
    </row>
    <row r="100" spans="1:2">
      <c r="A100">
        <v>1001436</v>
      </c>
      <c r="B100" t="s">
        <v>1978</v>
      </c>
    </row>
    <row r="101" spans="1:2">
      <c r="A101">
        <v>1002746</v>
      </c>
      <c r="B101" t="s">
        <v>1979</v>
      </c>
    </row>
    <row r="102" spans="1:2">
      <c r="A102">
        <v>1034432</v>
      </c>
      <c r="B102" t="s">
        <v>1980</v>
      </c>
    </row>
    <row r="103" spans="1:2">
      <c r="A103">
        <v>1037474</v>
      </c>
      <c r="B103" t="s">
        <v>1981</v>
      </c>
    </row>
    <row r="104" spans="1:2">
      <c r="A104">
        <v>1037512</v>
      </c>
      <c r="B104" t="s">
        <v>1982</v>
      </c>
    </row>
    <row r="105" spans="1:2">
      <c r="A105">
        <v>1039672</v>
      </c>
      <c r="B105" t="s">
        <v>1983</v>
      </c>
    </row>
    <row r="106" spans="1:2">
      <c r="A106">
        <v>1041060</v>
      </c>
      <c r="B106" t="s">
        <v>1984</v>
      </c>
    </row>
    <row r="107" spans="1:2">
      <c r="A107">
        <v>1041596</v>
      </c>
      <c r="B107" t="s">
        <v>1985</v>
      </c>
    </row>
    <row r="108" spans="1:2">
      <c r="A108">
        <v>1042296</v>
      </c>
      <c r="B108" t="s">
        <v>1986</v>
      </c>
    </row>
    <row r="109" spans="1:2">
      <c r="A109">
        <v>1046180</v>
      </c>
      <c r="B109" t="s">
        <v>1987</v>
      </c>
    </row>
    <row r="110" spans="1:2">
      <c r="A110">
        <v>1046682</v>
      </c>
      <c r="B110" t="s">
        <v>1988</v>
      </c>
    </row>
    <row r="111" spans="1:2">
      <c r="A111">
        <v>1046702</v>
      </c>
      <c r="B111" t="s">
        <v>1989</v>
      </c>
    </row>
    <row r="112" spans="1:2">
      <c r="A112">
        <v>1047958</v>
      </c>
      <c r="B112" t="s">
        <v>1990</v>
      </c>
    </row>
    <row r="113" spans="1:2">
      <c r="A113">
        <v>1048100</v>
      </c>
      <c r="B113" t="s">
        <v>1991</v>
      </c>
    </row>
    <row r="114" spans="1:2">
      <c r="A114">
        <v>1048314</v>
      </c>
      <c r="B114" t="s">
        <v>1992</v>
      </c>
    </row>
    <row r="115" spans="1:2">
      <c r="A115">
        <v>1048920</v>
      </c>
      <c r="B115" t="s">
        <v>1993</v>
      </c>
    </row>
    <row r="116" spans="1:2">
      <c r="A116">
        <v>1049202</v>
      </c>
      <c r="B116" t="s">
        <v>1994</v>
      </c>
    </row>
    <row r="117" spans="1:2">
      <c r="A117">
        <v>1049682</v>
      </c>
      <c r="B117" t="s">
        <v>1995</v>
      </c>
    </row>
    <row r="118" spans="1:2">
      <c r="A118">
        <v>1052906</v>
      </c>
      <c r="B118" t="s">
        <v>1996</v>
      </c>
    </row>
    <row r="119" spans="1:2">
      <c r="A119">
        <v>1053368</v>
      </c>
      <c r="B119" t="s">
        <v>1997</v>
      </c>
    </row>
    <row r="120" spans="1:2">
      <c r="A120">
        <v>1065022</v>
      </c>
      <c r="B120" t="s">
        <v>1998</v>
      </c>
    </row>
    <row r="121" spans="1:2">
      <c r="A121">
        <v>1065050</v>
      </c>
      <c r="B121" t="s">
        <v>1999</v>
      </c>
    </row>
    <row r="122" spans="1:2">
      <c r="A122">
        <v>1068934</v>
      </c>
      <c r="B122" t="s">
        <v>2000</v>
      </c>
    </row>
    <row r="123" spans="1:2">
      <c r="A123">
        <v>1070642</v>
      </c>
      <c r="B123" t="s">
        <v>2001</v>
      </c>
    </row>
    <row r="124" spans="1:2">
      <c r="A124">
        <v>1084878</v>
      </c>
      <c r="B124" t="s">
        <v>2002</v>
      </c>
    </row>
    <row r="125" spans="1:2">
      <c r="A125">
        <v>1088224</v>
      </c>
      <c r="B125" t="s">
        <v>2003</v>
      </c>
    </row>
    <row r="126" spans="1:2">
      <c r="A126">
        <v>1090964</v>
      </c>
      <c r="B126" t="s">
        <v>2004</v>
      </c>
    </row>
    <row r="127" spans="1:2">
      <c r="A127">
        <v>1097330</v>
      </c>
      <c r="B127" t="s">
        <v>2005</v>
      </c>
    </row>
    <row r="128" spans="1:2">
      <c r="A128">
        <v>1099382</v>
      </c>
      <c r="B128" t="s">
        <v>2006</v>
      </c>
    </row>
    <row r="129" spans="1:2">
      <c r="A129">
        <v>1102114</v>
      </c>
      <c r="B129" t="s">
        <v>2007</v>
      </c>
    </row>
    <row r="130" spans="1:2">
      <c r="A130">
        <v>1103396</v>
      </c>
      <c r="B130" t="s">
        <v>2008</v>
      </c>
    </row>
    <row r="131" spans="1:2">
      <c r="A131">
        <v>1104236</v>
      </c>
      <c r="B131" t="s">
        <v>2009</v>
      </c>
    </row>
    <row r="132" spans="1:2">
      <c r="A132">
        <v>1104584</v>
      </c>
      <c r="B132" t="s">
        <v>2010</v>
      </c>
    </row>
    <row r="133" spans="1:2">
      <c r="A133">
        <v>1107162</v>
      </c>
      <c r="B133" t="s">
        <v>2011</v>
      </c>
    </row>
    <row r="134" spans="1:2">
      <c r="A134">
        <v>1107854</v>
      </c>
      <c r="B134" t="s">
        <v>2012</v>
      </c>
    </row>
    <row r="135" spans="1:2">
      <c r="A135">
        <v>1108272</v>
      </c>
      <c r="B135" t="s">
        <v>2013</v>
      </c>
    </row>
    <row r="136" spans="1:2">
      <c r="A136">
        <v>1109840</v>
      </c>
      <c r="B136" t="s">
        <v>2014</v>
      </c>
    </row>
    <row r="137" spans="1:2">
      <c r="A137">
        <v>1111248</v>
      </c>
      <c r="B137" t="s">
        <v>2015</v>
      </c>
    </row>
    <row r="138" spans="1:2">
      <c r="A138">
        <v>1111730</v>
      </c>
      <c r="B138" t="s">
        <v>2016</v>
      </c>
    </row>
    <row r="139" spans="1:2">
      <c r="A139">
        <v>1113872</v>
      </c>
      <c r="B139" t="s">
        <v>2017</v>
      </c>
    </row>
    <row r="140" spans="1:2">
      <c r="A140">
        <v>1116488</v>
      </c>
      <c r="B140" t="s">
        <v>2018</v>
      </c>
    </row>
    <row r="141" spans="1:2">
      <c r="A141">
        <v>1134054</v>
      </c>
      <c r="B141" t="s">
        <v>2019</v>
      </c>
    </row>
    <row r="142" spans="1:2">
      <c r="A142">
        <v>1173864</v>
      </c>
      <c r="B142" t="s">
        <v>2020</v>
      </c>
    </row>
    <row r="143" spans="1:2">
      <c r="A143">
        <v>1174670</v>
      </c>
      <c r="B143" t="s">
        <v>2021</v>
      </c>
    </row>
    <row r="144" spans="1:2">
      <c r="A144">
        <v>1175014</v>
      </c>
      <c r="B144" t="s">
        <v>2022</v>
      </c>
    </row>
    <row r="145" spans="1:2">
      <c r="A145">
        <v>1177594</v>
      </c>
      <c r="B145" t="s">
        <v>2023</v>
      </c>
    </row>
    <row r="146" spans="1:2">
      <c r="A146">
        <v>1180988</v>
      </c>
      <c r="B146" t="s">
        <v>2024</v>
      </c>
    </row>
    <row r="147" spans="1:2">
      <c r="A147">
        <v>1181330</v>
      </c>
      <c r="B147" t="s">
        <v>2025</v>
      </c>
    </row>
    <row r="148" spans="1:2">
      <c r="A148">
        <v>1182538</v>
      </c>
      <c r="B148" t="s">
        <v>2026</v>
      </c>
    </row>
    <row r="149" spans="1:2">
      <c r="A149">
        <v>1183704</v>
      </c>
      <c r="B149" t="s">
        <v>2027</v>
      </c>
    </row>
    <row r="150" spans="1:2">
      <c r="A150">
        <v>1184102</v>
      </c>
      <c r="B150" t="s">
        <v>2028</v>
      </c>
    </row>
    <row r="151" spans="1:2">
      <c r="A151">
        <v>1184170</v>
      </c>
      <c r="B151" t="s">
        <v>2029</v>
      </c>
    </row>
    <row r="152" spans="1:2">
      <c r="A152">
        <v>1188236</v>
      </c>
      <c r="B152" t="s">
        <v>2030</v>
      </c>
    </row>
    <row r="153" spans="1:2">
      <c r="A153">
        <v>1194772</v>
      </c>
      <c r="B153" t="s">
        <v>2031</v>
      </c>
    </row>
    <row r="154" spans="1:2">
      <c r="A154">
        <v>1195468</v>
      </c>
      <c r="B154" t="s">
        <v>2032</v>
      </c>
    </row>
    <row r="155" spans="1:2">
      <c r="A155">
        <v>1209800</v>
      </c>
      <c r="B155" t="s">
        <v>2033</v>
      </c>
    </row>
    <row r="156" spans="1:2">
      <c r="A156">
        <v>1214808</v>
      </c>
      <c r="B156" t="s">
        <v>2034</v>
      </c>
    </row>
    <row r="157" spans="1:2">
      <c r="A157">
        <v>1221268</v>
      </c>
      <c r="B157" t="s">
        <v>2035</v>
      </c>
    </row>
    <row r="158" spans="1:2">
      <c r="A158">
        <v>1221650</v>
      </c>
      <c r="B158" t="s">
        <v>2036</v>
      </c>
    </row>
    <row r="159" spans="1:2">
      <c r="A159">
        <v>1222344</v>
      </c>
      <c r="B159" t="s">
        <v>2037</v>
      </c>
    </row>
    <row r="160" spans="1:2">
      <c r="A160">
        <v>1224130</v>
      </c>
      <c r="B160" t="s">
        <v>2038</v>
      </c>
    </row>
    <row r="161" spans="1:2">
      <c r="A161">
        <v>1224144</v>
      </c>
      <c r="B161" t="s">
        <v>2039</v>
      </c>
    </row>
    <row r="162" spans="1:2">
      <c r="A162">
        <v>1225512</v>
      </c>
      <c r="B162" t="s">
        <v>2040</v>
      </c>
    </row>
    <row r="163" spans="1:2">
      <c r="A163">
        <v>1226900</v>
      </c>
      <c r="B163" t="s">
        <v>2041</v>
      </c>
    </row>
    <row r="164" spans="1:2">
      <c r="A164">
        <v>1228310</v>
      </c>
      <c r="B164" t="s">
        <v>2042</v>
      </c>
    </row>
    <row r="165" spans="1:2">
      <c r="A165">
        <v>1236484</v>
      </c>
      <c r="B165" t="s">
        <v>2043</v>
      </c>
    </row>
    <row r="166" spans="1:2">
      <c r="A166">
        <v>1237584</v>
      </c>
      <c r="B166" t="s">
        <v>2044</v>
      </c>
    </row>
    <row r="167" spans="1:2">
      <c r="A167">
        <v>1237954</v>
      </c>
      <c r="B167" t="s">
        <v>2045</v>
      </c>
    </row>
    <row r="168" spans="1:2">
      <c r="A168">
        <v>1237958</v>
      </c>
      <c r="B168" t="s">
        <v>2046</v>
      </c>
    </row>
    <row r="169" spans="1:2">
      <c r="A169">
        <v>1238522</v>
      </c>
      <c r="B169" t="s">
        <v>2047</v>
      </c>
    </row>
    <row r="170" spans="1:2">
      <c r="A170">
        <v>1238942</v>
      </c>
      <c r="B170" t="s">
        <v>2048</v>
      </c>
    </row>
    <row r="171" spans="1:2">
      <c r="A171">
        <v>1239080</v>
      </c>
      <c r="B171" t="s">
        <v>2049</v>
      </c>
    </row>
    <row r="172" spans="1:2">
      <c r="A172">
        <v>1241432</v>
      </c>
      <c r="B172" t="s">
        <v>2050</v>
      </c>
    </row>
    <row r="173" spans="1:2">
      <c r="A173">
        <v>1241634</v>
      </c>
      <c r="B173" t="s">
        <v>2051</v>
      </c>
    </row>
    <row r="174" spans="1:2">
      <c r="A174">
        <v>1242014</v>
      </c>
      <c r="B174" t="s">
        <v>2052</v>
      </c>
    </row>
    <row r="175" spans="1:2">
      <c r="A175">
        <v>1242270</v>
      </c>
      <c r="B175" t="s">
        <v>2053</v>
      </c>
    </row>
    <row r="176" spans="1:2">
      <c r="A176">
        <v>1257818</v>
      </c>
      <c r="B176" t="s">
        <v>2054</v>
      </c>
    </row>
    <row r="177" spans="1:2">
      <c r="A177">
        <v>1259338</v>
      </c>
      <c r="B177" t="s">
        <v>2055</v>
      </c>
    </row>
    <row r="178" spans="1:2">
      <c r="A178">
        <v>1260396</v>
      </c>
      <c r="B178" t="s">
        <v>2056</v>
      </c>
    </row>
    <row r="179" spans="1:2">
      <c r="A179">
        <v>1263238</v>
      </c>
      <c r="B179" t="s">
        <v>2057</v>
      </c>
    </row>
    <row r="180" spans="1:2">
      <c r="A180">
        <v>1267358</v>
      </c>
      <c r="B180" t="s">
        <v>2058</v>
      </c>
    </row>
    <row r="181" spans="1:2">
      <c r="A181">
        <v>1276848</v>
      </c>
      <c r="B181" t="s">
        <v>2059</v>
      </c>
    </row>
    <row r="182" spans="1:2">
      <c r="A182">
        <v>1280720</v>
      </c>
      <c r="B182" t="s">
        <v>2060</v>
      </c>
    </row>
    <row r="183" spans="1:2">
      <c r="A183">
        <v>1283708</v>
      </c>
      <c r="B183" t="s">
        <v>2061</v>
      </c>
    </row>
    <row r="184" spans="1:2">
      <c r="A184">
        <v>1284300</v>
      </c>
      <c r="B184" t="s">
        <v>2062</v>
      </c>
    </row>
    <row r="185" spans="1:2">
      <c r="A185">
        <v>1284672</v>
      </c>
      <c r="B185" t="s">
        <v>2063</v>
      </c>
    </row>
    <row r="186" spans="1:2">
      <c r="A186">
        <v>1285094</v>
      </c>
      <c r="B186" t="s">
        <v>2064</v>
      </c>
    </row>
    <row r="187" spans="1:2">
      <c r="A187">
        <v>1290582</v>
      </c>
      <c r="B187" t="s">
        <v>2065</v>
      </c>
    </row>
    <row r="188" spans="1:2">
      <c r="A188">
        <v>1291090</v>
      </c>
      <c r="B188" t="s">
        <v>2066</v>
      </c>
    </row>
    <row r="189" spans="1:2">
      <c r="A189">
        <v>1295986</v>
      </c>
      <c r="B189" t="s">
        <v>2067</v>
      </c>
    </row>
    <row r="190" spans="1:2">
      <c r="A190">
        <v>1296222</v>
      </c>
      <c r="B190" t="s">
        <v>2068</v>
      </c>
    </row>
    <row r="191" spans="1:2">
      <c r="A191">
        <v>1296812</v>
      </c>
      <c r="B191" t="s">
        <v>2069</v>
      </c>
    </row>
    <row r="192" spans="1:2">
      <c r="A192">
        <v>1296904</v>
      </c>
      <c r="B192" t="s">
        <v>2070</v>
      </c>
    </row>
    <row r="193" spans="1:2">
      <c r="A193">
        <v>1296978</v>
      </c>
      <c r="B193" t="s">
        <v>2071</v>
      </c>
    </row>
    <row r="194" spans="1:2">
      <c r="A194">
        <v>1298312</v>
      </c>
      <c r="B194" t="s">
        <v>2072</v>
      </c>
    </row>
    <row r="195" spans="1:2">
      <c r="A195">
        <v>1298344</v>
      </c>
      <c r="B195" t="s">
        <v>2073</v>
      </c>
    </row>
    <row r="196" spans="1:2">
      <c r="A196">
        <v>1298372</v>
      </c>
      <c r="B196" t="s">
        <v>2074</v>
      </c>
    </row>
    <row r="197" spans="1:2">
      <c r="A197">
        <v>1298402</v>
      </c>
      <c r="B197" t="s">
        <v>2075</v>
      </c>
    </row>
    <row r="198" spans="1:2">
      <c r="A198">
        <v>1298612</v>
      </c>
      <c r="B198" t="s">
        <v>2076</v>
      </c>
    </row>
    <row r="199" spans="1:2">
      <c r="A199">
        <v>1299440</v>
      </c>
      <c r="B199" t="s">
        <v>2077</v>
      </c>
    </row>
    <row r="200" spans="1:2">
      <c r="A200">
        <v>1299516</v>
      </c>
      <c r="B200" t="s">
        <v>2078</v>
      </c>
    </row>
    <row r="201" spans="1:2">
      <c r="A201">
        <v>1299538</v>
      </c>
      <c r="B201" t="s">
        <v>2079</v>
      </c>
    </row>
    <row r="202" spans="1:2">
      <c r="A202">
        <v>1299544</v>
      </c>
      <c r="B202" t="s">
        <v>2080</v>
      </c>
    </row>
    <row r="203" spans="1:2">
      <c r="A203">
        <v>1299566</v>
      </c>
      <c r="B203" t="s">
        <v>2081</v>
      </c>
    </row>
    <row r="204" spans="1:2">
      <c r="A204">
        <v>1299598</v>
      </c>
      <c r="B204" t="s">
        <v>2082</v>
      </c>
    </row>
    <row r="205" spans="1:2">
      <c r="A205">
        <v>1300274</v>
      </c>
      <c r="B205" t="s">
        <v>2083</v>
      </c>
    </row>
    <row r="206" spans="1:2">
      <c r="A206">
        <v>1300558</v>
      </c>
      <c r="B206" t="s">
        <v>2084</v>
      </c>
    </row>
    <row r="207" spans="1:2">
      <c r="A207">
        <v>1301086</v>
      </c>
      <c r="B207" t="s">
        <v>2085</v>
      </c>
    </row>
    <row r="208" spans="1:2">
      <c r="A208">
        <v>1301518</v>
      </c>
      <c r="B208" t="s">
        <v>2086</v>
      </c>
    </row>
    <row r="209" spans="1:2">
      <c r="A209">
        <v>1301952</v>
      </c>
      <c r="B209" t="s">
        <v>2087</v>
      </c>
    </row>
    <row r="210" spans="1:2">
      <c r="A210">
        <v>1302160</v>
      </c>
      <c r="B210" t="s">
        <v>2088</v>
      </c>
    </row>
    <row r="211" spans="1:2">
      <c r="A211">
        <v>1302258</v>
      </c>
      <c r="B211" t="s">
        <v>2089</v>
      </c>
    </row>
    <row r="212" spans="1:2">
      <c r="A212">
        <v>1302360</v>
      </c>
      <c r="B212" t="s">
        <v>2090</v>
      </c>
    </row>
    <row r="213" spans="1:2">
      <c r="A213">
        <v>1302714</v>
      </c>
      <c r="B213" t="s">
        <v>2091</v>
      </c>
    </row>
    <row r="214" spans="1:2">
      <c r="A214">
        <v>1302740</v>
      </c>
      <c r="B214" t="s">
        <v>2092</v>
      </c>
    </row>
    <row r="215" spans="1:2">
      <c r="A215">
        <v>1302848</v>
      </c>
      <c r="B215" t="s">
        <v>2093</v>
      </c>
    </row>
    <row r="216" spans="1:2">
      <c r="A216">
        <v>1302860</v>
      </c>
      <c r="B216" t="s">
        <v>2094</v>
      </c>
    </row>
    <row r="217" spans="1:2">
      <c r="A217">
        <v>1303014</v>
      </c>
      <c r="B217" t="s">
        <v>2095</v>
      </c>
    </row>
    <row r="218" spans="1:2">
      <c r="A218">
        <v>1303072</v>
      </c>
      <c r="B218" t="s">
        <v>2096</v>
      </c>
    </row>
    <row r="219" spans="1:2">
      <c r="A219">
        <v>1303264</v>
      </c>
      <c r="B219" t="s">
        <v>2097</v>
      </c>
    </row>
    <row r="220" spans="1:2">
      <c r="A220">
        <v>1303396</v>
      </c>
      <c r="B220" t="s">
        <v>2098</v>
      </c>
    </row>
    <row r="221" spans="1:2">
      <c r="A221">
        <v>1303740</v>
      </c>
      <c r="B221" t="s">
        <v>2099</v>
      </c>
    </row>
    <row r="222" spans="1:2">
      <c r="A222">
        <v>1303822</v>
      </c>
      <c r="B222" t="s">
        <v>2100</v>
      </c>
    </row>
    <row r="223" spans="1:2">
      <c r="A223">
        <v>1303900</v>
      </c>
      <c r="B223" t="s">
        <v>2101</v>
      </c>
    </row>
    <row r="224" spans="1:2">
      <c r="A224">
        <v>1303912</v>
      </c>
      <c r="B224" t="s">
        <v>2102</v>
      </c>
    </row>
    <row r="225" spans="1:2">
      <c r="A225">
        <v>1304002</v>
      </c>
      <c r="B225" t="s">
        <v>2103</v>
      </c>
    </row>
    <row r="226" spans="1:2">
      <c r="A226">
        <v>1304192</v>
      </c>
      <c r="B226" t="s">
        <v>2104</v>
      </c>
    </row>
    <row r="227" spans="1:2">
      <c r="A227">
        <v>1304212</v>
      </c>
      <c r="B227" t="s">
        <v>2105</v>
      </c>
    </row>
    <row r="228" spans="1:2">
      <c r="A228">
        <v>1304254</v>
      </c>
      <c r="B228" t="s">
        <v>2106</v>
      </c>
    </row>
    <row r="229" spans="1:2">
      <c r="A229">
        <v>1304796</v>
      </c>
      <c r="B229" t="s">
        <v>2107</v>
      </c>
    </row>
    <row r="230" spans="1:2">
      <c r="A230">
        <v>1305052</v>
      </c>
      <c r="B230" t="s">
        <v>2108</v>
      </c>
    </row>
    <row r="231" spans="1:2">
      <c r="A231">
        <v>1305762</v>
      </c>
      <c r="B231" t="s">
        <v>2109</v>
      </c>
    </row>
    <row r="232" spans="1:2">
      <c r="A232">
        <v>1306622</v>
      </c>
      <c r="B232" t="s">
        <v>2110</v>
      </c>
    </row>
    <row r="233" spans="1:2">
      <c r="A233">
        <v>1306730</v>
      </c>
      <c r="B233" t="s">
        <v>2111</v>
      </c>
    </row>
    <row r="234" spans="1:2">
      <c r="A234">
        <v>1307598</v>
      </c>
      <c r="B234" t="s">
        <v>2112</v>
      </c>
    </row>
    <row r="235" spans="1:2">
      <c r="A235">
        <v>1307638</v>
      </c>
      <c r="B235" t="s">
        <v>2113</v>
      </c>
    </row>
    <row r="236" spans="1:2">
      <c r="A236">
        <v>1307650</v>
      </c>
      <c r="B236" t="s">
        <v>2114</v>
      </c>
    </row>
    <row r="237" spans="1:2">
      <c r="A237">
        <v>1307692</v>
      </c>
      <c r="B237" t="s">
        <v>2115</v>
      </c>
    </row>
    <row r="238" spans="1:2">
      <c r="A238">
        <v>1307724</v>
      </c>
      <c r="B238" t="s">
        <v>2116</v>
      </c>
    </row>
    <row r="239" spans="1:2">
      <c r="A239">
        <v>1309058</v>
      </c>
      <c r="B239" t="s">
        <v>2117</v>
      </c>
    </row>
    <row r="240" spans="1:2">
      <c r="A240">
        <v>1309196</v>
      </c>
      <c r="B240" t="s">
        <v>2118</v>
      </c>
    </row>
    <row r="241" spans="1:2">
      <c r="A241">
        <v>1310696</v>
      </c>
      <c r="B241" t="s">
        <v>2119</v>
      </c>
    </row>
    <row r="242" spans="1:2">
      <c r="A242">
        <v>1310740</v>
      </c>
      <c r="B242" t="s">
        <v>2120</v>
      </c>
    </row>
    <row r="243" spans="1:2">
      <c r="A243">
        <v>1310764</v>
      </c>
      <c r="B243" t="s">
        <v>2121</v>
      </c>
    </row>
    <row r="244" spans="1:2">
      <c r="A244">
        <v>1310886</v>
      </c>
      <c r="B244" t="s">
        <v>2122</v>
      </c>
    </row>
    <row r="245" spans="1:2">
      <c r="A245">
        <v>1311824</v>
      </c>
      <c r="B245" t="s">
        <v>2123</v>
      </c>
    </row>
    <row r="246" spans="1:2">
      <c r="A246">
        <v>1312752</v>
      </c>
      <c r="B246" t="s">
        <v>2124</v>
      </c>
    </row>
    <row r="247" spans="1:2">
      <c r="A247">
        <v>1313642</v>
      </c>
      <c r="B247" t="s">
        <v>2125</v>
      </c>
    </row>
    <row r="248" spans="1:2">
      <c r="A248">
        <v>1315642</v>
      </c>
      <c r="B248" t="s">
        <v>2126</v>
      </c>
    </row>
    <row r="249" spans="1:2">
      <c r="A249">
        <v>1316364</v>
      </c>
      <c r="B249" t="s">
        <v>2127</v>
      </c>
    </row>
    <row r="250" spans="1:2">
      <c r="A250">
        <v>1317430</v>
      </c>
      <c r="B250" t="s">
        <v>2128</v>
      </c>
    </row>
    <row r="251" spans="1:2">
      <c r="A251">
        <v>1317768</v>
      </c>
      <c r="B251" t="s">
        <v>2129</v>
      </c>
    </row>
    <row r="252" spans="1:2">
      <c r="A252">
        <v>1320850</v>
      </c>
      <c r="B252" t="s">
        <v>2130</v>
      </c>
    </row>
    <row r="253" spans="1:2">
      <c r="A253">
        <v>1330094</v>
      </c>
      <c r="B253" t="s">
        <v>2131</v>
      </c>
    </row>
    <row r="254" spans="1:2">
      <c r="A254">
        <v>1338706</v>
      </c>
      <c r="B254" t="s">
        <v>2132</v>
      </c>
    </row>
    <row r="255" spans="1:2">
      <c r="A255">
        <v>1344642</v>
      </c>
      <c r="B255" t="s">
        <v>2133</v>
      </c>
    </row>
    <row r="256" spans="1:2">
      <c r="A256">
        <v>1366804</v>
      </c>
      <c r="B256" t="s">
        <v>2134</v>
      </c>
    </row>
    <row r="257" spans="1:2">
      <c r="A257">
        <v>1375310</v>
      </c>
      <c r="B257" t="s">
        <v>2135</v>
      </c>
    </row>
    <row r="258" spans="1:2">
      <c r="A258">
        <v>1375332</v>
      </c>
      <c r="B258" t="s">
        <v>2136</v>
      </c>
    </row>
    <row r="259" spans="1:2">
      <c r="A259">
        <v>1378454</v>
      </c>
      <c r="B259" t="s">
        <v>2137</v>
      </c>
    </row>
    <row r="260" spans="1:2">
      <c r="A260">
        <v>1387350</v>
      </c>
      <c r="B260" t="s">
        <v>2138</v>
      </c>
    </row>
    <row r="261" spans="1:2">
      <c r="A261">
        <v>1388150</v>
      </c>
      <c r="B261" t="s">
        <v>2139</v>
      </c>
    </row>
    <row r="262" spans="1:2">
      <c r="A262">
        <v>1391506</v>
      </c>
      <c r="B262" t="s">
        <v>2140</v>
      </c>
    </row>
    <row r="263" spans="1:2">
      <c r="A263">
        <v>1393590</v>
      </c>
      <c r="B263" t="s">
        <v>2141</v>
      </c>
    </row>
    <row r="264" spans="1:2">
      <c r="A264">
        <v>1394722</v>
      </c>
      <c r="B264" t="s">
        <v>2142</v>
      </c>
    </row>
    <row r="265" spans="1:2">
      <c r="A265">
        <v>1400242</v>
      </c>
      <c r="B265" t="s">
        <v>2143</v>
      </c>
    </row>
    <row r="266" spans="1:2">
      <c r="A266">
        <v>1400396</v>
      </c>
      <c r="B266" t="s">
        <v>2144</v>
      </c>
    </row>
    <row r="267" spans="1:2">
      <c r="A267">
        <v>1400424</v>
      </c>
      <c r="B267" t="s">
        <v>2145</v>
      </c>
    </row>
    <row r="268" spans="1:2">
      <c r="A268">
        <v>1400814</v>
      </c>
      <c r="B268" t="s">
        <v>2146</v>
      </c>
    </row>
    <row r="269" spans="1:2">
      <c r="A269">
        <v>1401090</v>
      </c>
      <c r="B269" t="s">
        <v>2147</v>
      </c>
    </row>
    <row r="270" spans="1:2">
      <c r="A270">
        <v>1402086</v>
      </c>
      <c r="B270" t="s">
        <v>2148</v>
      </c>
    </row>
    <row r="271" spans="1:2">
      <c r="A271">
        <v>1403418</v>
      </c>
      <c r="B271" t="s">
        <v>2149</v>
      </c>
    </row>
    <row r="272" spans="1:2">
      <c r="A272">
        <v>1413300</v>
      </c>
      <c r="B272" t="s">
        <v>2150</v>
      </c>
    </row>
    <row r="273" spans="1:2">
      <c r="A273">
        <v>1417042</v>
      </c>
      <c r="B273" t="s">
        <v>2151</v>
      </c>
    </row>
    <row r="274" spans="1:2">
      <c r="A274">
        <v>1419742</v>
      </c>
      <c r="B274" t="s">
        <v>2152</v>
      </c>
    </row>
    <row r="275" spans="1:2">
      <c r="A275">
        <v>1419804</v>
      </c>
      <c r="B275" t="s">
        <v>2153</v>
      </c>
    </row>
    <row r="276" spans="1:2">
      <c r="A276">
        <v>1419888</v>
      </c>
      <c r="B276" t="s">
        <v>2154</v>
      </c>
    </row>
    <row r="277" spans="1:2">
      <c r="A277">
        <v>1419944</v>
      </c>
      <c r="B277" t="s">
        <v>2155</v>
      </c>
    </row>
    <row r="278" spans="1:2">
      <c r="A278">
        <v>1420078</v>
      </c>
      <c r="B278" t="s">
        <v>2156</v>
      </c>
    </row>
    <row r="279" spans="1:2">
      <c r="A279">
        <v>1426378</v>
      </c>
      <c r="B279" t="s">
        <v>2157</v>
      </c>
    </row>
    <row r="280" spans="1:2">
      <c r="A280">
        <v>1426634</v>
      </c>
      <c r="B280" t="s">
        <v>2158</v>
      </c>
    </row>
    <row r="281" spans="1:2">
      <c r="A281">
        <v>1427752</v>
      </c>
      <c r="B281" t="s">
        <v>2159</v>
      </c>
    </row>
    <row r="282" spans="1:2">
      <c r="A282">
        <v>1428332</v>
      </c>
      <c r="B282" t="s">
        <v>2160</v>
      </c>
    </row>
    <row r="283" spans="1:2">
      <c r="A283">
        <v>1438728</v>
      </c>
      <c r="B283" t="s">
        <v>2161</v>
      </c>
    </row>
    <row r="284" spans="1:2">
      <c r="A284">
        <v>1438796</v>
      </c>
      <c r="B284" t="s">
        <v>2162</v>
      </c>
    </row>
    <row r="285" spans="1:2">
      <c r="A285">
        <v>1439494</v>
      </c>
      <c r="B285" t="s">
        <v>2163</v>
      </c>
    </row>
    <row r="286" spans="1:2">
      <c r="A286">
        <v>1439510</v>
      </c>
      <c r="B286" t="s">
        <v>2164</v>
      </c>
    </row>
    <row r="287" spans="1:2">
      <c r="A287">
        <v>1439618</v>
      </c>
      <c r="B287" t="s">
        <v>2165</v>
      </c>
    </row>
    <row r="288" spans="1:2">
      <c r="A288">
        <v>1440594</v>
      </c>
      <c r="B288" t="s">
        <v>2166</v>
      </c>
    </row>
    <row r="289" spans="1:2">
      <c r="A289">
        <v>1442126</v>
      </c>
      <c r="B289" t="s">
        <v>2167</v>
      </c>
    </row>
    <row r="290" spans="1:2">
      <c r="A290">
        <v>1442520</v>
      </c>
      <c r="B290" t="s">
        <v>2168</v>
      </c>
    </row>
    <row r="291" spans="1:2">
      <c r="A291">
        <v>1444178</v>
      </c>
      <c r="B291" t="s">
        <v>2169</v>
      </c>
    </row>
    <row r="292" spans="1:2">
      <c r="A292">
        <v>1444180</v>
      </c>
      <c r="B292" t="s">
        <v>2170</v>
      </c>
    </row>
    <row r="293" spans="1:2">
      <c r="A293">
        <v>1444224</v>
      </c>
      <c r="B293" t="s">
        <v>2171</v>
      </c>
    </row>
    <row r="294" spans="1:2">
      <c r="A294">
        <v>1445506</v>
      </c>
      <c r="B294" t="s">
        <v>2172</v>
      </c>
    </row>
    <row r="295" spans="1:2">
      <c r="A295">
        <v>1445628</v>
      </c>
      <c r="B295" t="s">
        <v>2173</v>
      </c>
    </row>
    <row r="296" spans="1:2">
      <c r="A296">
        <v>1446632</v>
      </c>
      <c r="B296" t="s">
        <v>2174</v>
      </c>
    </row>
    <row r="297" spans="1:2">
      <c r="A297">
        <v>1446690</v>
      </c>
      <c r="B297" t="s">
        <v>2175</v>
      </c>
    </row>
    <row r="298" spans="1:2">
      <c r="A298">
        <v>1447022</v>
      </c>
      <c r="B298" t="s">
        <v>2176</v>
      </c>
    </row>
    <row r="299" spans="1:2">
      <c r="A299">
        <v>1448096</v>
      </c>
      <c r="B299" t="s">
        <v>2177</v>
      </c>
    </row>
    <row r="300" spans="1:2">
      <c r="A300">
        <v>1448942</v>
      </c>
      <c r="B300" t="s">
        <v>2178</v>
      </c>
    </row>
    <row r="301" spans="1:2">
      <c r="A301">
        <v>1449026</v>
      </c>
      <c r="B301" t="s">
        <v>2179</v>
      </c>
    </row>
    <row r="302" spans="1:2">
      <c r="A302">
        <v>1452624</v>
      </c>
      <c r="B302" t="s">
        <v>2180</v>
      </c>
    </row>
    <row r="303" spans="1:2">
      <c r="A303">
        <v>1452780</v>
      </c>
      <c r="B303" t="s">
        <v>2181</v>
      </c>
    </row>
    <row r="304" spans="1:2">
      <c r="A304">
        <v>1452822</v>
      </c>
      <c r="B304" t="s">
        <v>2182</v>
      </c>
    </row>
    <row r="305" spans="1:2">
      <c r="A305">
        <v>1452906</v>
      </c>
      <c r="B305" t="s">
        <v>2183</v>
      </c>
    </row>
    <row r="306" spans="1:2">
      <c r="A306">
        <v>1453172</v>
      </c>
      <c r="B306" t="s">
        <v>2184</v>
      </c>
    </row>
    <row r="307" spans="1:2">
      <c r="A307">
        <v>1453232</v>
      </c>
      <c r="B307" t="s">
        <v>2185</v>
      </c>
    </row>
    <row r="308" spans="1:2">
      <c r="A308">
        <v>1453254</v>
      </c>
      <c r="B308" t="s">
        <v>2186</v>
      </c>
    </row>
    <row r="309" spans="1:2">
      <c r="A309">
        <v>1454018</v>
      </c>
      <c r="B309" t="s">
        <v>2187</v>
      </c>
    </row>
    <row r="310" spans="1:2">
      <c r="A310">
        <v>1454022</v>
      </c>
      <c r="B310" t="s">
        <v>2188</v>
      </c>
    </row>
    <row r="311" spans="1:2">
      <c r="A311">
        <v>1454124</v>
      </c>
      <c r="B311" t="s">
        <v>2189</v>
      </c>
    </row>
    <row r="312" spans="1:2">
      <c r="A312">
        <v>1457110</v>
      </c>
      <c r="B312" t="s">
        <v>2190</v>
      </c>
    </row>
    <row r="313" spans="1:2">
      <c r="A313">
        <v>1457116</v>
      </c>
      <c r="B313" t="s">
        <v>2191</v>
      </c>
    </row>
    <row r="314" spans="1:2">
      <c r="A314">
        <v>1457190</v>
      </c>
      <c r="B314" t="s">
        <v>2192</v>
      </c>
    </row>
    <row r="315" spans="1:2">
      <c r="A315">
        <v>1457276</v>
      </c>
      <c r="B315" t="s">
        <v>2193</v>
      </c>
    </row>
    <row r="316" spans="1:2">
      <c r="A316">
        <v>1457380</v>
      </c>
      <c r="B316" t="s">
        <v>2194</v>
      </c>
    </row>
    <row r="317" spans="1:2">
      <c r="A317">
        <v>1457520</v>
      </c>
      <c r="B317" t="s">
        <v>2195</v>
      </c>
    </row>
    <row r="318" spans="1:2">
      <c r="A318">
        <v>1457554</v>
      </c>
      <c r="B318" t="s">
        <v>2196</v>
      </c>
    </row>
    <row r="319" spans="1:2">
      <c r="A319">
        <v>1457922</v>
      </c>
      <c r="B319" t="s">
        <v>2197</v>
      </c>
    </row>
    <row r="320" spans="1:2">
      <c r="A320">
        <v>1458066</v>
      </c>
      <c r="B320" t="s">
        <v>2198</v>
      </c>
    </row>
    <row r="321" spans="1:2">
      <c r="A321">
        <v>1458132</v>
      </c>
      <c r="B321" t="s">
        <v>2199</v>
      </c>
    </row>
    <row r="322" spans="1:2">
      <c r="A322">
        <v>1458384</v>
      </c>
      <c r="B322" t="s">
        <v>2200</v>
      </c>
    </row>
    <row r="323" spans="1:2">
      <c r="A323">
        <v>1458622</v>
      </c>
      <c r="B323" t="s">
        <v>2201</v>
      </c>
    </row>
    <row r="324" spans="1:2">
      <c r="A324">
        <v>1458682</v>
      </c>
      <c r="B324" t="s">
        <v>2202</v>
      </c>
    </row>
    <row r="325" spans="1:2">
      <c r="A325">
        <v>1458760</v>
      </c>
      <c r="B325" t="s">
        <v>2203</v>
      </c>
    </row>
    <row r="326" spans="1:2">
      <c r="A326">
        <v>1458776</v>
      </c>
      <c r="B326" t="s">
        <v>2204</v>
      </c>
    </row>
    <row r="327" spans="1:2">
      <c r="A327">
        <v>1458928</v>
      </c>
      <c r="B327" t="s">
        <v>2205</v>
      </c>
    </row>
    <row r="328" spans="1:2">
      <c r="A328">
        <v>1458952</v>
      </c>
      <c r="B328" t="s">
        <v>2206</v>
      </c>
    </row>
    <row r="329" spans="1:2">
      <c r="A329">
        <v>1459140</v>
      </c>
      <c r="B329" t="s">
        <v>2207</v>
      </c>
    </row>
    <row r="330" spans="1:2">
      <c r="A330">
        <v>1459160</v>
      </c>
      <c r="B330" t="s">
        <v>2208</v>
      </c>
    </row>
    <row r="331" spans="1:2">
      <c r="A331">
        <v>1459338</v>
      </c>
      <c r="B331" t="s">
        <v>2209</v>
      </c>
    </row>
    <row r="332" spans="1:2">
      <c r="A332">
        <v>1459354</v>
      </c>
      <c r="B332" t="s">
        <v>2210</v>
      </c>
    </row>
    <row r="333" spans="1:2">
      <c r="A333">
        <v>1459510</v>
      </c>
      <c r="B333" t="s">
        <v>2211</v>
      </c>
    </row>
    <row r="334" spans="1:2">
      <c r="A334">
        <v>1460444</v>
      </c>
      <c r="B334" t="s">
        <v>2212</v>
      </c>
    </row>
    <row r="335" spans="1:2">
      <c r="A335">
        <v>1460486</v>
      </c>
      <c r="B335" t="s">
        <v>2213</v>
      </c>
    </row>
    <row r="336" spans="1:2">
      <c r="A336">
        <v>1460530</v>
      </c>
      <c r="B336" t="s">
        <v>2214</v>
      </c>
    </row>
    <row r="337" spans="1:2">
      <c r="A337">
        <v>1460788</v>
      </c>
      <c r="B337" t="s">
        <v>2215</v>
      </c>
    </row>
    <row r="338" spans="1:2">
      <c r="A338">
        <v>1460844</v>
      </c>
      <c r="B338" t="s">
        <v>2216</v>
      </c>
    </row>
    <row r="339" spans="1:2">
      <c r="A339">
        <v>1460896</v>
      </c>
      <c r="B339" t="s">
        <v>2217</v>
      </c>
    </row>
    <row r="340" spans="1:2">
      <c r="A340">
        <v>1461100</v>
      </c>
      <c r="B340" t="s">
        <v>2218</v>
      </c>
    </row>
    <row r="341" spans="1:2">
      <c r="A341">
        <v>1461114</v>
      </c>
      <c r="B341" t="s">
        <v>2219</v>
      </c>
    </row>
    <row r="342" spans="1:2">
      <c r="A342">
        <v>1461266</v>
      </c>
      <c r="B342" t="s">
        <v>2220</v>
      </c>
    </row>
    <row r="343" spans="1:2">
      <c r="A343">
        <v>1461780</v>
      </c>
      <c r="B343" t="s">
        <v>2221</v>
      </c>
    </row>
    <row r="344" spans="1:2">
      <c r="A344">
        <v>1461806</v>
      </c>
      <c r="B344" t="s">
        <v>2222</v>
      </c>
    </row>
    <row r="345" spans="1:2">
      <c r="A345">
        <v>1461838</v>
      </c>
      <c r="B345" t="s">
        <v>2223</v>
      </c>
    </row>
    <row r="346" spans="1:2">
      <c r="A346">
        <v>1461948</v>
      </c>
      <c r="B346" t="s">
        <v>2224</v>
      </c>
    </row>
    <row r="347" spans="1:2">
      <c r="A347">
        <v>1461962</v>
      </c>
      <c r="B347" t="s">
        <v>2225</v>
      </c>
    </row>
    <row r="348" spans="1:2">
      <c r="A348">
        <v>1462130</v>
      </c>
      <c r="B348" t="s">
        <v>2226</v>
      </c>
    </row>
    <row r="349" spans="1:2">
      <c r="A349">
        <v>1462292</v>
      </c>
      <c r="B349" t="s">
        <v>2227</v>
      </c>
    </row>
    <row r="350" spans="1:2">
      <c r="A350">
        <v>1462410</v>
      </c>
      <c r="B350" t="s">
        <v>2228</v>
      </c>
    </row>
    <row r="351" spans="1:2">
      <c r="A351">
        <v>1462500</v>
      </c>
      <c r="B351" t="s">
        <v>2229</v>
      </c>
    </row>
    <row r="352" spans="1:2">
      <c r="A352">
        <v>1462616</v>
      </c>
      <c r="B352" t="s">
        <v>2230</v>
      </c>
    </row>
    <row r="353" spans="1:2">
      <c r="A353">
        <v>1462636</v>
      </c>
      <c r="B353" t="s">
        <v>2231</v>
      </c>
    </row>
    <row r="354" spans="1:2">
      <c r="A354">
        <v>1462640</v>
      </c>
      <c r="B354" t="s">
        <v>2232</v>
      </c>
    </row>
    <row r="355" spans="1:2">
      <c r="A355">
        <v>1463316</v>
      </c>
      <c r="B355" t="s">
        <v>2233</v>
      </c>
    </row>
    <row r="356" spans="1:2">
      <c r="A356">
        <v>1463514</v>
      </c>
      <c r="B356" t="s">
        <v>2234</v>
      </c>
    </row>
    <row r="357" spans="1:2">
      <c r="A357">
        <v>1468012</v>
      </c>
      <c r="B357" t="s">
        <v>2235</v>
      </c>
    </row>
    <row r="358" spans="1:2">
      <c r="A358">
        <v>1468022</v>
      </c>
      <c r="B358" t="s">
        <v>2236</v>
      </c>
    </row>
    <row r="359" spans="1:2">
      <c r="A359">
        <v>1471046</v>
      </c>
      <c r="B359" t="s">
        <v>2237</v>
      </c>
    </row>
    <row r="360" spans="1:2">
      <c r="A360">
        <v>1471966</v>
      </c>
      <c r="B360" t="s">
        <v>2238</v>
      </c>
    </row>
    <row r="361" spans="1:2">
      <c r="A361">
        <v>1472420</v>
      </c>
      <c r="B361" t="s">
        <v>2239</v>
      </c>
    </row>
    <row r="362" spans="1:2">
      <c r="A362">
        <v>1472620</v>
      </c>
      <c r="B362" t="s">
        <v>2240</v>
      </c>
    </row>
    <row r="363" spans="1:2">
      <c r="A363">
        <v>1472794</v>
      </c>
      <c r="B363" t="s">
        <v>2241</v>
      </c>
    </row>
    <row r="364" spans="1:2">
      <c r="A364">
        <v>1473542</v>
      </c>
      <c r="B364" t="s">
        <v>2242</v>
      </c>
    </row>
    <row r="365" spans="1:2">
      <c r="A365">
        <v>1474444</v>
      </c>
      <c r="B365" t="s">
        <v>2243</v>
      </c>
    </row>
    <row r="366" spans="1:2">
      <c r="A366">
        <v>1474914</v>
      </c>
      <c r="B366" t="s">
        <v>2244</v>
      </c>
    </row>
    <row r="367" spans="1:2">
      <c r="A367">
        <v>1475058</v>
      </c>
      <c r="B367" t="s">
        <v>2245</v>
      </c>
    </row>
    <row r="368" spans="1:2">
      <c r="A368">
        <v>1475082</v>
      </c>
      <c r="B368" t="s">
        <v>2246</v>
      </c>
    </row>
    <row r="369" spans="1:2">
      <c r="A369">
        <v>1477076</v>
      </c>
      <c r="B369" t="s">
        <v>2247</v>
      </c>
    </row>
    <row r="370" spans="1:2">
      <c r="A370">
        <v>1477218</v>
      </c>
      <c r="B370" t="s">
        <v>2248</v>
      </c>
    </row>
    <row r="371" spans="1:2">
      <c r="A371">
        <v>1477228</v>
      </c>
      <c r="B371" t="s">
        <v>2249</v>
      </c>
    </row>
    <row r="372" spans="1:2">
      <c r="A372">
        <v>1477272</v>
      </c>
      <c r="B372" t="s">
        <v>2250</v>
      </c>
    </row>
    <row r="373" spans="1:2">
      <c r="A373">
        <v>1477564</v>
      </c>
      <c r="B373" t="s">
        <v>2251</v>
      </c>
    </row>
    <row r="374" spans="1:2">
      <c r="A374">
        <v>1478312</v>
      </c>
      <c r="B374" t="s">
        <v>2252</v>
      </c>
    </row>
    <row r="375" spans="1:2">
      <c r="A375">
        <v>1479656</v>
      </c>
      <c r="B375" t="s">
        <v>2253</v>
      </c>
    </row>
    <row r="376" spans="1:2">
      <c r="A376">
        <v>1479668</v>
      </c>
      <c r="B376" t="s">
        <v>2254</v>
      </c>
    </row>
    <row r="377" spans="1:2">
      <c r="A377">
        <v>1479680</v>
      </c>
      <c r="B377" t="s">
        <v>2255</v>
      </c>
    </row>
    <row r="378" spans="1:2">
      <c r="A378">
        <v>1479830</v>
      </c>
      <c r="B378" t="s">
        <v>2256</v>
      </c>
    </row>
    <row r="379" spans="1:2">
      <c r="A379">
        <v>1480288</v>
      </c>
      <c r="B379" t="s">
        <v>2257</v>
      </c>
    </row>
    <row r="380" spans="1:2">
      <c r="A380">
        <v>1481046</v>
      </c>
      <c r="B380" t="s">
        <v>2258</v>
      </c>
    </row>
    <row r="381" spans="1:2">
      <c r="A381">
        <v>1481122</v>
      </c>
      <c r="B381" t="s">
        <v>2259</v>
      </c>
    </row>
    <row r="382" spans="1:2">
      <c r="A382">
        <v>1481914</v>
      </c>
      <c r="B382" t="s">
        <v>2260</v>
      </c>
    </row>
    <row r="383" spans="1:2">
      <c r="A383">
        <v>1482042</v>
      </c>
      <c r="B383" t="s">
        <v>2261</v>
      </c>
    </row>
    <row r="384" spans="1:2">
      <c r="A384">
        <v>1482882</v>
      </c>
      <c r="B384" t="s">
        <v>2262</v>
      </c>
    </row>
    <row r="385" spans="1:2">
      <c r="A385">
        <v>1482910</v>
      </c>
      <c r="B385" t="s">
        <v>2263</v>
      </c>
    </row>
    <row r="386" spans="1:2">
      <c r="A386">
        <v>1483208</v>
      </c>
      <c r="B386" t="s">
        <v>2264</v>
      </c>
    </row>
    <row r="387" spans="1:2">
      <c r="A387">
        <v>1483294</v>
      </c>
      <c r="B387" t="s">
        <v>2265</v>
      </c>
    </row>
    <row r="388" spans="1:2">
      <c r="A388">
        <v>1483304</v>
      </c>
      <c r="B388" t="s">
        <v>2266</v>
      </c>
    </row>
    <row r="389" spans="1:2">
      <c r="A389">
        <v>1483470</v>
      </c>
      <c r="B389" t="s">
        <v>2267</v>
      </c>
    </row>
    <row r="390" spans="1:2">
      <c r="A390">
        <v>1483526</v>
      </c>
      <c r="B390" t="s">
        <v>2268</v>
      </c>
    </row>
    <row r="391" spans="1:2">
      <c r="A391">
        <v>1483618</v>
      </c>
      <c r="B391" t="s">
        <v>2269</v>
      </c>
    </row>
    <row r="392" spans="1:2">
      <c r="A392">
        <v>1487514</v>
      </c>
      <c r="B392" t="s">
        <v>2270</v>
      </c>
    </row>
    <row r="393" spans="1:2">
      <c r="A393">
        <v>1487708</v>
      </c>
      <c r="B393" t="s">
        <v>2271</v>
      </c>
    </row>
    <row r="394" spans="1:2">
      <c r="A394">
        <v>1489682</v>
      </c>
      <c r="B394" t="s">
        <v>2272</v>
      </c>
    </row>
    <row r="395" spans="1:2">
      <c r="A395">
        <v>1489822</v>
      </c>
      <c r="B395" t="s">
        <v>2273</v>
      </c>
    </row>
    <row r="396" spans="1:2">
      <c r="A396">
        <v>1490504</v>
      </c>
      <c r="B396" t="s">
        <v>2274</v>
      </c>
    </row>
    <row r="397" spans="1:2">
      <c r="A397">
        <v>1491486</v>
      </c>
      <c r="B397" t="s">
        <v>2275</v>
      </c>
    </row>
    <row r="398" spans="1:2">
      <c r="A398">
        <v>1491782</v>
      </c>
      <c r="B398" t="s">
        <v>2276</v>
      </c>
    </row>
    <row r="399" spans="1:2">
      <c r="A399">
        <v>1493228</v>
      </c>
      <c r="B399" t="s">
        <v>2277</v>
      </c>
    </row>
    <row r="400" spans="1:2">
      <c r="A400">
        <v>1494200</v>
      </c>
      <c r="B400" t="s">
        <v>2278</v>
      </c>
    </row>
    <row r="401" spans="1:2">
      <c r="A401">
        <v>1495584</v>
      </c>
      <c r="B401" t="s">
        <v>2279</v>
      </c>
    </row>
    <row r="402" spans="1:2">
      <c r="A402">
        <v>1496030</v>
      </c>
      <c r="B402" t="s">
        <v>2280</v>
      </c>
    </row>
    <row r="403" spans="1:2">
      <c r="A403">
        <v>1496044</v>
      </c>
      <c r="B403" t="s">
        <v>2281</v>
      </c>
    </row>
    <row r="404" spans="1:2">
      <c r="A404">
        <v>1496288</v>
      </c>
      <c r="B404" t="s">
        <v>2282</v>
      </c>
    </row>
    <row r="405" spans="1:2">
      <c r="A405">
        <v>1496376</v>
      </c>
      <c r="B405" t="s">
        <v>2283</v>
      </c>
    </row>
    <row r="406" spans="1:2">
      <c r="A406">
        <v>1496906</v>
      </c>
      <c r="B406" t="s">
        <v>2284</v>
      </c>
    </row>
    <row r="407" spans="1:2">
      <c r="A407">
        <v>1497906</v>
      </c>
      <c r="B407" t="s">
        <v>2285</v>
      </c>
    </row>
    <row r="408" spans="1:2">
      <c r="A408">
        <v>1498426</v>
      </c>
      <c r="B408" t="s">
        <v>2286</v>
      </c>
    </row>
    <row r="409" spans="1:2">
      <c r="A409">
        <v>1498504</v>
      </c>
      <c r="B409" t="s">
        <v>2287</v>
      </c>
    </row>
    <row r="410" spans="1:2">
      <c r="A410">
        <v>1500062</v>
      </c>
      <c r="B410" t="s">
        <v>2288</v>
      </c>
    </row>
    <row r="411" spans="1:2">
      <c r="A411">
        <v>1500340</v>
      </c>
      <c r="B411" t="s">
        <v>2289</v>
      </c>
    </row>
    <row r="412" spans="1:2">
      <c r="A412">
        <v>1500718</v>
      </c>
      <c r="B412" t="s">
        <v>2290</v>
      </c>
    </row>
    <row r="413" spans="1:2">
      <c r="A413">
        <v>1501084</v>
      </c>
      <c r="B413" t="s">
        <v>2291</v>
      </c>
    </row>
    <row r="414" spans="1:2">
      <c r="A414">
        <v>1501114</v>
      </c>
      <c r="B414" t="s">
        <v>2292</v>
      </c>
    </row>
    <row r="415" spans="1:2">
      <c r="A415">
        <v>1501122</v>
      </c>
      <c r="B415" t="s">
        <v>2293</v>
      </c>
    </row>
    <row r="416" spans="1:2">
      <c r="A416">
        <v>1501408</v>
      </c>
      <c r="B416" t="s">
        <v>2294</v>
      </c>
    </row>
    <row r="417" spans="1:2">
      <c r="A417">
        <v>1501742</v>
      </c>
      <c r="B417" t="s">
        <v>2295</v>
      </c>
    </row>
    <row r="418" spans="1:2">
      <c r="A418">
        <v>1501796</v>
      </c>
      <c r="B418" t="s">
        <v>2296</v>
      </c>
    </row>
    <row r="419" spans="1:2">
      <c r="A419">
        <v>1501838</v>
      </c>
      <c r="B419" t="s">
        <v>2297</v>
      </c>
    </row>
    <row r="420" spans="1:2">
      <c r="A420">
        <v>1502548</v>
      </c>
      <c r="B420" t="s">
        <v>2298</v>
      </c>
    </row>
    <row r="421" spans="1:2">
      <c r="A421">
        <v>1503468</v>
      </c>
      <c r="B421" t="s">
        <v>2299</v>
      </c>
    </row>
    <row r="422" spans="1:2">
      <c r="A422">
        <v>1503746</v>
      </c>
      <c r="B422" t="s">
        <v>2300</v>
      </c>
    </row>
    <row r="423" spans="1:2">
      <c r="A423">
        <v>1516514</v>
      </c>
      <c r="B423" t="s">
        <v>2301</v>
      </c>
    </row>
    <row r="424" spans="1:2">
      <c r="A424">
        <v>1516560</v>
      </c>
      <c r="B424" t="s">
        <v>2302</v>
      </c>
    </row>
    <row r="425" spans="1:2">
      <c r="A425">
        <v>1516628</v>
      </c>
      <c r="B425" t="s">
        <v>2303</v>
      </c>
    </row>
    <row r="426" spans="1:2">
      <c r="A426">
        <v>1516674</v>
      </c>
      <c r="B426" t="s">
        <v>2304</v>
      </c>
    </row>
    <row r="427" spans="1:2">
      <c r="A427">
        <v>1516716</v>
      </c>
      <c r="B427" t="s">
        <v>2305</v>
      </c>
    </row>
    <row r="428" spans="1:2">
      <c r="A428">
        <v>1516868</v>
      </c>
      <c r="B428" t="s">
        <v>2306</v>
      </c>
    </row>
    <row r="429" spans="1:2">
      <c r="A429">
        <v>1516950</v>
      </c>
      <c r="B429" t="s">
        <v>2307</v>
      </c>
    </row>
    <row r="430" spans="1:2">
      <c r="A430">
        <v>1517094</v>
      </c>
      <c r="B430" t="s">
        <v>2308</v>
      </c>
    </row>
    <row r="431" spans="1:2">
      <c r="A431">
        <v>1517382</v>
      </c>
      <c r="B431" t="s">
        <v>2309</v>
      </c>
    </row>
    <row r="432" spans="1:2">
      <c r="A432">
        <v>1517418</v>
      </c>
      <c r="B432" t="s">
        <v>2310</v>
      </c>
    </row>
    <row r="433" spans="1:2">
      <c r="A433">
        <v>1517578</v>
      </c>
      <c r="B433" t="s">
        <v>2311</v>
      </c>
    </row>
    <row r="434" spans="1:2">
      <c r="A434">
        <v>1517592</v>
      </c>
      <c r="B434" t="s">
        <v>2312</v>
      </c>
    </row>
    <row r="435" spans="1:2">
      <c r="A435">
        <v>1518150</v>
      </c>
      <c r="B435" t="s">
        <v>2313</v>
      </c>
    </row>
    <row r="436" spans="1:2">
      <c r="A436">
        <v>1518190</v>
      </c>
      <c r="B436" t="s">
        <v>2314</v>
      </c>
    </row>
    <row r="437" spans="1:2">
      <c r="A437">
        <v>1518690</v>
      </c>
      <c r="B437" t="s">
        <v>2315</v>
      </c>
    </row>
    <row r="438" spans="1:2">
      <c r="A438">
        <v>1519152</v>
      </c>
      <c r="B438" t="s">
        <v>2316</v>
      </c>
    </row>
    <row r="439" spans="1:2">
      <c r="A439">
        <v>1519398</v>
      </c>
      <c r="B439" t="s">
        <v>2317</v>
      </c>
    </row>
    <row r="440" spans="1:2">
      <c r="A440">
        <v>1519494</v>
      </c>
      <c r="B440" t="s">
        <v>2318</v>
      </c>
    </row>
    <row r="441" spans="1:2">
      <c r="A441">
        <v>1519790</v>
      </c>
      <c r="B441" t="s">
        <v>2319</v>
      </c>
    </row>
    <row r="442" spans="1:2">
      <c r="A442">
        <v>1519932</v>
      </c>
      <c r="B442" t="s">
        <v>2320</v>
      </c>
    </row>
    <row r="443" spans="1:2">
      <c r="A443">
        <v>1520002</v>
      </c>
      <c r="B443" t="s">
        <v>2321</v>
      </c>
    </row>
    <row r="444" spans="1:2">
      <c r="A444">
        <v>1520390</v>
      </c>
      <c r="B444" t="s">
        <v>2322</v>
      </c>
    </row>
    <row r="445" spans="1:2">
      <c r="A445">
        <v>1520790</v>
      </c>
      <c r="B445" t="s">
        <v>2323</v>
      </c>
    </row>
    <row r="446" spans="1:2">
      <c r="A446">
        <v>1520870</v>
      </c>
      <c r="B446" t="s">
        <v>2324</v>
      </c>
    </row>
    <row r="447" spans="1:2">
      <c r="A447">
        <v>1520980</v>
      </c>
      <c r="B447" t="s">
        <v>2325</v>
      </c>
    </row>
    <row r="448" spans="1:2">
      <c r="A448">
        <v>1521002</v>
      </c>
      <c r="B448" t="s">
        <v>2326</v>
      </c>
    </row>
    <row r="449" spans="1:2">
      <c r="A449">
        <v>1522034</v>
      </c>
      <c r="B449" t="s">
        <v>2327</v>
      </c>
    </row>
    <row r="450" spans="1:2">
      <c r="A450">
        <v>1522338</v>
      </c>
      <c r="B450" t="s">
        <v>2328</v>
      </c>
    </row>
    <row r="451" spans="1:2">
      <c r="A451">
        <v>1522432</v>
      </c>
      <c r="B451" t="s">
        <v>2329</v>
      </c>
    </row>
    <row r="452" spans="1:2">
      <c r="A452">
        <v>1522478</v>
      </c>
      <c r="B452" t="s">
        <v>2330</v>
      </c>
    </row>
    <row r="453" spans="1:2">
      <c r="A453">
        <v>1522482</v>
      </c>
      <c r="B453" t="s">
        <v>2331</v>
      </c>
    </row>
    <row r="454" spans="1:2">
      <c r="A454">
        <v>1522486</v>
      </c>
      <c r="B454" t="s">
        <v>2332</v>
      </c>
    </row>
    <row r="455" spans="1:2">
      <c r="A455">
        <v>1522530</v>
      </c>
      <c r="B455" t="s">
        <v>2333</v>
      </c>
    </row>
    <row r="456" spans="1:2">
      <c r="A456">
        <v>1522660</v>
      </c>
      <c r="B456" t="s">
        <v>2334</v>
      </c>
    </row>
    <row r="457" spans="1:2">
      <c r="A457">
        <v>1522772</v>
      </c>
      <c r="B457" t="s">
        <v>2335</v>
      </c>
    </row>
    <row r="458" spans="1:2">
      <c r="A458">
        <v>1522806</v>
      </c>
      <c r="B458" t="s">
        <v>2336</v>
      </c>
    </row>
    <row r="459" spans="1:2">
      <c r="A459">
        <v>1523098</v>
      </c>
      <c r="B459" t="s">
        <v>2337</v>
      </c>
    </row>
    <row r="460" spans="1:2">
      <c r="A460">
        <v>1523702</v>
      </c>
      <c r="B460" t="s">
        <v>2338</v>
      </c>
    </row>
    <row r="461" spans="1:2">
      <c r="A461">
        <v>1523958</v>
      </c>
      <c r="B461" t="s">
        <v>2339</v>
      </c>
    </row>
    <row r="462" spans="1:2">
      <c r="A462">
        <v>1523960</v>
      </c>
      <c r="B462" t="s">
        <v>2340</v>
      </c>
    </row>
    <row r="463" spans="1:2">
      <c r="A463">
        <v>1523992</v>
      </c>
      <c r="B463" t="s">
        <v>2341</v>
      </c>
    </row>
    <row r="464" spans="1:2">
      <c r="A464">
        <v>1524220</v>
      </c>
      <c r="B464" t="s">
        <v>2342</v>
      </c>
    </row>
    <row r="465" spans="1:2">
      <c r="A465">
        <v>1524822</v>
      </c>
      <c r="B465" t="s">
        <v>2343</v>
      </c>
    </row>
    <row r="466" spans="1:2">
      <c r="A466">
        <v>1524876</v>
      </c>
      <c r="B466" t="s">
        <v>2344</v>
      </c>
    </row>
    <row r="467" spans="1:2">
      <c r="A467">
        <v>1524924</v>
      </c>
      <c r="B467" t="s">
        <v>2345</v>
      </c>
    </row>
    <row r="468" spans="1:2">
      <c r="A468">
        <v>1525002</v>
      </c>
      <c r="B468" t="s">
        <v>2346</v>
      </c>
    </row>
    <row r="469" spans="1:2">
      <c r="A469">
        <v>1525242</v>
      </c>
      <c r="B469" t="s">
        <v>2347</v>
      </c>
    </row>
    <row r="470" spans="1:2">
      <c r="A470">
        <v>1525244</v>
      </c>
      <c r="B470" t="s">
        <v>2348</v>
      </c>
    </row>
    <row r="471" spans="1:2">
      <c r="A471">
        <v>1525252</v>
      </c>
      <c r="B471" t="s">
        <v>2349</v>
      </c>
    </row>
    <row r="472" spans="1:2">
      <c r="A472">
        <v>1525388</v>
      </c>
      <c r="B472" t="s">
        <v>2350</v>
      </c>
    </row>
    <row r="473" spans="1:2">
      <c r="A473">
        <v>1525390</v>
      </c>
      <c r="B473" t="s">
        <v>2351</v>
      </c>
    </row>
    <row r="474" spans="1:2">
      <c r="A474">
        <v>1525434</v>
      </c>
      <c r="B474" t="s">
        <v>2352</v>
      </c>
    </row>
    <row r="475" spans="1:2">
      <c r="A475">
        <v>1525598</v>
      </c>
      <c r="B475" t="s">
        <v>2353</v>
      </c>
    </row>
    <row r="476" spans="1:2">
      <c r="A476">
        <v>1525810</v>
      </c>
      <c r="B476" t="s">
        <v>2354</v>
      </c>
    </row>
    <row r="477" spans="1:2">
      <c r="A477">
        <v>1525830</v>
      </c>
      <c r="B477" t="s">
        <v>2355</v>
      </c>
    </row>
    <row r="478" spans="1:2">
      <c r="A478">
        <v>1525844</v>
      </c>
      <c r="B478" t="s">
        <v>2356</v>
      </c>
    </row>
    <row r="479" spans="1:2">
      <c r="A479">
        <v>1525866</v>
      </c>
      <c r="B479" t="s">
        <v>2357</v>
      </c>
    </row>
    <row r="480" spans="1:2">
      <c r="A480">
        <v>1526092</v>
      </c>
      <c r="B480" t="s">
        <v>2358</v>
      </c>
    </row>
    <row r="481" spans="1:2">
      <c r="A481">
        <v>1526132</v>
      </c>
      <c r="B481" t="s">
        <v>2359</v>
      </c>
    </row>
    <row r="482" spans="1:2">
      <c r="A482">
        <v>1526166</v>
      </c>
      <c r="B482" t="s">
        <v>2360</v>
      </c>
    </row>
    <row r="483" spans="1:2">
      <c r="A483">
        <v>1526266</v>
      </c>
      <c r="B483" t="s">
        <v>2361</v>
      </c>
    </row>
    <row r="484" spans="1:2">
      <c r="A484">
        <v>1526278</v>
      </c>
      <c r="B484" t="s">
        <v>2362</v>
      </c>
    </row>
    <row r="485" spans="1:2">
      <c r="A485">
        <v>1526282</v>
      </c>
      <c r="B485" t="s">
        <v>2363</v>
      </c>
    </row>
    <row r="486" spans="1:2">
      <c r="A486">
        <v>1526296</v>
      </c>
      <c r="B486" t="s">
        <v>2364</v>
      </c>
    </row>
    <row r="487" spans="1:2">
      <c r="A487">
        <v>1526432</v>
      </c>
      <c r="B487" t="s">
        <v>2365</v>
      </c>
    </row>
    <row r="488" spans="1:2">
      <c r="A488">
        <v>1526530</v>
      </c>
      <c r="B488" t="s">
        <v>2366</v>
      </c>
    </row>
    <row r="489" spans="1:2">
      <c r="A489">
        <v>1526608</v>
      </c>
      <c r="B489" t="s">
        <v>2367</v>
      </c>
    </row>
    <row r="490" spans="1:2">
      <c r="A490">
        <v>1526734</v>
      </c>
      <c r="B490" t="s">
        <v>2368</v>
      </c>
    </row>
    <row r="491" spans="1:2">
      <c r="A491">
        <v>1527500</v>
      </c>
      <c r="B491" t="s">
        <v>2369</v>
      </c>
    </row>
    <row r="492" spans="1:2">
      <c r="A492">
        <v>1527760</v>
      </c>
      <c r="B492" t="s">
        <v>2370</v>
      </c>
    </row>
    <row r="493" spans="1:2">
      <c r="A493">
        <v>1527872</v>
      </c>
      <c r="B493" t="s">
        <v>2371</v>
      </c>
    </row>
    <row r="494" spans="1:2">
      <c r="A494">
        <v>1527914</v>
      </c>
      <c r="B494" t="s">
        <v>2372</v>
      </c>
    </row>
    <row r="495" spans="1:2">
      <c r="A495">
        <v>1527990</v>
      </c>
      <c r="B495" t="s">
        <v>2373</v>
      </c>
    </row>
    <row r="496" spans="1:2">
      <c r="A496">
        <v>1528020</v>
      </c>
      <c r="B496" t="s">
        <v>2374</v>
      </c>
    </row>
    <row r="497" spans="1:2">
      <c r="A497">
        <v>1528114</v>
      </c>
      <c r="B497" t="s">
        <v>2375</v>
      </c>
    </row>
    <row r="498" spans="1:2">
      <c r="A498">
        <v>1528160</v>
      </c>
      <c r="B498" t="s">
        <v>2376</v>
      </c>
    </row>
    <row r="499" spans="1:2">
      <c r="A499">
        <v>1528508</v>
      </c>
      <c r="B499" t="s">
        <v>2377</v>
      </c>
    </row>
    <row r="500" spans="1:2">
      <c r="A500">
        <v>1528566</v>
      </c>
      <c r="B500" t="s">
        <v>2378</v>
      </c>
    </row>
    <row r="501" spans="1:2">
      <c r="A501">
        <v>1528618</v>
      </c>
      <c r="B501" t="s">
        <v>2379</v>
      </c>
    </row>
    <row r="502" spans="1:2">
      <c r="A502">
        <v>1528640</v>
      </c>
      <c r="B502" t="s">
        <v>2380</v>
      </c>
    </row>
    <row r="503" spans="1:2">
      <c r="A503">
        <v>1528988</v>
      </c>
      <c r="B503" t="s">
        <v>2381</v>
      </c>
    </row>
    <row r="504" spans="1:2">
      <c r="A504">
        <v>1529012</v>
      </c>
      <c r="B504" t="s">
        <v>2382</v>
      </c>
    </row>
    <row r="505" spans="1:2">
      <c r="A505">
        <v>1529084</v>
      </c>
      <c r="B505" t="s">
        <v>2383</v>
      </c>
    </row>
    <row r="506" spans="1:2">
      <c r="A506">
        <v>1529158</v>
      </c>
      <c r="B506" t="s">
        <v>2384</v>
      </c>
    </row>
    <row r="507" spans="1:2">
      <c r="A507">
        <v>1529228</v>
      </c>
      <c r="B507" t="s">
        <v>2385</v>
      </c>
    </row>
    <row r="508" spans="1:2">
      <c r="A508">
        <v>1529318</v>
      </c>
      <c r="B508" t="s">
        <v>2386</v>
      </c>
    </row>
    <row r="509" spans="1:2">
      <c r="A509">
        <v>1529378</v>
      </c>
      <c r="B509" t="s">
        <v>2387</v>
      </c>
    </row>
    <row r="510" spans="1:2">
      <c r="A510">
        <v>1529832</v>
      </c>
      <c r="B510" t="s">
        <v>2388</v>
      </c>
    </row>
    <row r="511" spans="1:2">
      <c r="A511">
        <v>1529896</v>
      </c>
      <c r="B511" t="s">
        <v>2389</v>
      </c>
    </row>
    <row r="512" spans="1:2">
      <c r="A512">
        <v>1529906</v>
      </c>
      <c r="B512" t="s">
        <v>2390</v>
      </c>
    </row>
    <row r="513" spans="1:2">
      <c r="A513">
        <v>1530624</v>
      </c>
      <c r="B513" t="s">
        <v>2391</v>
      </c>
    </row>
    <row r="514" spans="1:2">
      <c r="A514">
        <v>1532050</v>
      </c>
      <c r="B514" t="s">
        <v>2392</v>
      </c>
    </row>
    <row r="515" spans="1:2">
      <c r="A515">
        <v>1532108</v>
      </c>
      <c r="B515" t="s">
        <v>2393</v>
      </c>
    </row>
    <row r="516" spans="1:2">
      <c r="A516">
        <v>1533382</v>
      </c>
      <c r="B516" t="s">
        <v>2394</v>
      </c>
    </row>
    <row r="517" spans="1:2">
      <c r="A517">
        <v>1535472</v>
      </c>
      <c r="B517" t="s">
        <v>2395</v>
      </c>
    </row>
    <row r="518" spans="1:2">
      <c r="A518">
        <v>1558436</v>
      </c>
      <c r="B518" t="s">
        <v>2396</v>
      </c>
    </row>
    <row r="519" spans="1:2">
      <c r="A519">
        <v>1564558</v>
      </c>
      <c r="B519" t="s">
        <v>2397</v>
      </c>
    </row>
    <row r="520" spans="1:2">
      <c r="A520">
        <v>1564600</v>
      </c>
      <c r="B520" t="s">
        <v>2398</v>
      </c>
    </row>
    <row r="521" spans="1:2">
      <c r="A521">
        <v>1581272</v>
      </c>
      <c r="B521" t="s">
        <v>2399</v>
      </c>
    </row>
    <row r="522" spans="1:2">
      <c r="A522">
        <v>1583654</v>
      </c>
      <c r="B522" t="s">
        <v>2400</v>
      </c>
    </row>
    <row r="523" spans="1:2">
      <c r="A523">
        <v>1603542</v>
      </c>
      <c r="B523" t="s">
        <v>2401</v>
      </c>
    </row>
    <row r="524" spans="1:2">
      <c r="A524">
        <v>1604176</v>
      </c>
      <c r="B524" t="s">
        <v>2402</v>
      </c>
    </row>
    <row r="525" spans="1:2">
      <c r="A525">
        <v>1604926</v>
      </c>
      <c r="B525" t="s">
        <v>2403</v>
      </c>
    </row>
    <row r="526" spans="1:2">
      <c r="A526">
        <v>1607982</v>
      </c>
      <c r="B526" t="s">
        <v>2404</v>
      </c>
    </row>
    <row r="527" spans="1:2">
      <c r="A527">
        <v>1608008</v>
      </c>
      <c r="B527" t="s">
        <v>2405</v>
      </c>
    </row>
    <row r="528" spans="1:2">
      <c r="A528">
        <v>1608326</v>
      </c>
      <c r="B528" t="s">
        <v>2406</v>
      </c>
    </row>
    <row r="529" spans="1:2">
      <c r="A529">
        <v>1610062</v>
      </c>
      <c r="B529" t="s">
        <v>2407</v>
      </c>
    </row>
    <row r="530" spans="1:2">
      <c r="A530">
        <v>1610066</v>
      </c>
      <c r="B530" t="s">
        <v>2408</v>
      </c>
    </row>
    <row r="531" spans="1:2">
      <c r="A531">
        <v>1610068</v>
      </c>
      <c r="B531" t="s">
        <v>2409</v>
      </c>
    </row>
    <row r="532" spans="1:2">
      <c r="A532">
        <v>1610320</v>
      </c>
      <c r="B532" t="s">
        <v>2410</v>
      </c>
    </row>
    <row r="533" spans="1:2">
      <c r="A533">
        <v>1612422</v>
      </c>
      <c r="B533" t="s">
        <v>2411</v>
      </c>
    </row>
    <row r="534" spans="1:2">
      <c r="A534">
        <v>1612520</v>
      </c>
      <c r="B534" t="s">
        <v>2412</v>
      </c>
    </row>
    <row r="535" spans="1:2">
      <c r="A535">
        <v>1612528</v>
      </c>
      <c r="B535" t="s">
        <v>2413</v>
      </c>
    </row>
    <row r="536" spans="1:2">
      <c r="A536">
        <v>1616766</v>
      </c>
      <c r="B536" t="s">
        <v>2414</v>
      </c>
    </row>
    <row r="537" spans="1:2">
      <c r="A537">
        <v>1618016</v>
      </c>
      <c r="B537" t="s">
        <v>2415</v>
      </c>
    </row>
    <row r="538" spans="1:2">
      <c r="A538">
        <v>1618412</v>
      </c>
      <c r="B538" t="s">
        <v>2416</v>
      </c>
    </row>
    <row r="539" spans="1:2">
      <c r="A539">
        <v>1618832</v>
      </c>
      <c r="B539" t="s">
        <v>2417</v>
      </c>
    </row>
    <row r="540" spans="1:2">
      <c r="A540">
        <v>1619134</v>
      </c>
      <c r="B540" t="s">
        <v>2418</v>
      </c>
    </row>
    <row r="541" spans="1:2">
      <c r="A541">
        <v>1619144</v>
      </c>
      <c r="B541" t="s">
        <v>2419</v>
      </c>
    </row>
    <row r="542" spans="1:2">
      <c r="A542">
        <v>1620680</v>
      </c>
      <c r="B542" t="s">
        <v>2420</v>
      </c>
    </row>
    <row r="543" spans="1:2">
      <c r="A543">
        <v>1621380</v>
      </c>
      <c r="B543" t="s">
        <v>2421</v>
      </c>
    </row>
    <row r="544" spans="1:2">
      <c r="A544">
        <v>1621402</v>
      </c>
      <c r="B544" t="s">
        <v>2422</v>
      </c>
    </row>
    <row r="545" spans="1:2">
      <c r="A545">
        <v>1621404</v>
      </c>
      <c r="B545" t="s">
        <v>2423</v>
      </c>
    </row>
    <row r="546" spans="1:2">
      <c r="A546">
        <v>1621478</v>
      </c>
      <c r="B546" t="s">
        <v>2424</v>
      </c>
    </row>
    <row r="547" spans="1:2">
      <c r="A547">
        <v>1621482</v>
      </c>
      <c r="B547" t="s">
        <v>2425</v>
      </c>
    </row>
    <row r="548" spans="1:2">
      <c r="A548">
        <v>1621524</v>
      </c>
      <c r="B548" t="s">
        <v>2426</v>
      </c>
    </row>
    <row r="549" spans="1:2">
      <c r="A549">
        <v>1621566</v>
      </c>
      <c r="B549" t="s">
        <v>2427</v>
      </c>
    </row>
    <row r="550" spans="1:2">
      <c r="A550">
        <v>1621608</v>
      </c>
      <c r="B550" t="s">
        <v>2428</v>
      </c>
    </row>
    <row r="551" spans="1:2">
      <c r="A551">
        <v>1621612</v>
      </c>
      <c r="B551" t="s">
        <v>2429</v>
      </c>
    </row>
    <row r="552" spans="1:2">
      <c r="A552">
        <v>1621636</v>
      </c>
      <c r="B552" t="s">
        <v>2430</v>
      </c>
    </row>
    <row r="553" spans="1:2">
      <c r="A553">
        <v>1621672</v>
      </c>
      <c r="B553" t="s">
        <v>2431</v>
      </c>
    </row>
    <row r="554" spans="1:2">
      <c r="A554">
        <v>1621702</v>
      </c>
      <c r="B554" t="s">
        <v>2432</v>
      </c>
    </row>
    <row r="555" spans="1:2">
      <c r="A555">
        <v>1621724</v>
      </c>
      <c r="B555" t="s">
        <v>2433</v>
      </c>
    </row>
    <row r="556" spans="1:2">
      <c r="A556">
        <v>1621740</v>
      </c>
      <c r="B556" t="s">
        <v>2434</v>
      </c>
    </row>
    <row r="557" spans="1:2">
      <c r="A557">
        <v>1621786</v>
      </c>
      <c r="B557" t="s">
        <v>2435</v>
      </c>
    </row>
    <row r="558" spans="1:2">
      <c r="A558">
        <v>1621792</v>
      </c>
      <c r="B558" t="s">
        <v>2436</v>
      </c>
    </row>
    <row r="559" spans="1:2">
      <c r="A559">
        <v>1621800</v>
      </c>
      <c r="B559" t="s">
        <v>2437</v>
      </c>
    </row>
    <row r="560" spans="1:2">
      <c r="A560">
        <v>1621858</v>
      </c>
      <c r="B560" t="s">
        <v>2438</v>
      </c>
    </row>
    <row r="561" spans="1:2">
      <c r="A561">
        <v>1621878</v>
      </c>
      <c r="B561" t="s">
        <v>2439</v>
      </c>
    </row>
    <row r="562" spans="1:2">
      <c r="A562">
        <v>1621950</v>
      </c>
      <c r="B562" t="s">
        <v>2440</v>
      </c>
    </row>
    <row r="563" spans="1:2">
      <c r="A563">
        <v>1625196</v>
      </c>
      <c r="B563" t="s">
        <v>2441</v>
      </c>
    </row>
    <row r="564" spans="1:2">
      <c r="A564">
        <v>1625730</v>
      </c>
      <c r="B564" t="s">
        <v>2442</v>
      </c>
    </row>
    <row r="565" spans="1:2">
      <c r="A565">
        <v>1627622</v>
      </c>
      <c r="B565" t="s">
        <v>2443</v>
      </c>
    </row>
    <row r="566" spans="1:2">
      <c r="A566">
        <v>1628366</v>
      </c>
      <c r="B566" t="s">
        <v>2444</v>
      </c>
    </row>
    <row r="567" spans="1:2">
      <c r="A567">
        <v>1639476</v>
      </c>
      <c r="B567" t="s">
        <v>2445</v>
      </c>
    </row>
    <row r="568" spans="1:2">
      <c r="A568">
        <v>1643906</v>
      </c>
      <c r="B568" t="s">
        <v>2446</v>
      </c>
    </row>
    <row r="569" spans="1:2">
      <c r="A569">
        <v>1645810</v>
      </c>
      <c r="B569" t="s">
        <v>2447</v>
      </c>
    </row>
    <row r="570" spans="1:2">
      <c r="A570">
        <v>1665362</v>
      </c>
      <c r="B570" t="s">
        <v>2448</v>
      </c>
    </row>
    <row r="571" spans="1:2">
      <c r="A571">
        <v>1666470</v>
      </c>
      <c r="B571" t="s">
        <v>2449</v>
      </c>
    </row>
    <row r="572" spans="1:2">
      <c r="A572">
        <v>1669352</v>
      </c>
      <c r="B572" t="s">
        <v>2450</v>
      </c>
    </row>
    <row r="573" spans="1:2">
      <c r="A573">
        <v>1670168</v>
      </c>
      <c r="B573" t="s">
        <v>2451</v>
      </c>
    </row>
    <row r="574" spans="1:2">
      <c r="A574">
        <v>1672212</v>
      </c>
      <c r="B574" t="s">
        <v>2452</v>
      </c>
    </row>
    <row r="575" spans="1:2">
      <c r="A575">
        <v>1672294</v>
      </c>
      <c r="B575" t="s">
        <v>2453</v>
      </c>
    </row>
    <row r="576" spans="1:2">
      <c r="A576">
        <v>1673604</v>
      </c>
      <c r="B576" t="s">
        <v>2454</v>
      </c>
    </row>
    <row r="577" spans="1:2">
      <c r="A577">
        <v>1673848</v>
      </c>
      <c r="B577" t="s">
        <v>2455</v>
      </c>
    </row>
    <row r="578" spans="1:2">
      <c r="A578">
        <v>1673858</v>
      </c>
      <c r="B578" t="s">
        <v>2456</v>
      </c>
    </row>
    <row r="579" spans="1:2">
      <c r="A579">
        <v>1673920</v>
      </c>
      <c r="B579" t="s">
        <v>2457</v>
      </c>
    </row>
    <row r="580" spans="1:2">
      <c r="A580">
        <v>1674250</v>
      </c>
      <c r="B580" t="s">
        <v>2458</v>
      </c>
    </row>
    <row r="581" spans="1:2">
      <c r="A581">
        <v>1675184</v>
      </c>
      <c r="B581" t="s">
        <v>2459</v>
      </c>
    </row>
    <row r="582" spans="1:2">
      <c r="A582">
        <v>1683360</v>
      </c>
      <c r="B582" t="s">
        <v>2460</v>
      </c>
    </row>
    <row r="583" spans="1:2">
      <c r="A583">
        <v>1687430</v>
      </c>
      <c r="B583" t="s">
        <v>2461</v>
      </c>
    </row>
    <row r="584" spans="1:2">
      <c r="A584">
        <v>1687530</v>
      </c>
      <c r="B584" t="s">
        <v>2462</v>
      </c>
    </row>
    <row r="585" spans="1:2">
      <c r="A585">
        <v>1688132</v>
      </c>
      <c r="B585" t="s">
        <v>2463</v>
      </c>
    </row>
    <row r="586" spans="1:2">
      <c r="A586">
        <v>1688286</v>
      </c>
      <c r="B586" t="s">
        <v>2464</v>
      </c>
    </row>
    <row r="587" spans="1:2">
      <c r="A587">
        <v>1688412</v>
      </c>
      <c r="B587" t="s">
        <v>2465</v>
      </c>
    </row>
    <row r="588" spans="1:2">
      <c r="A588">
        <v>1688582</v>
      </c>
      <c r="B588" t="s">
        <v>2466</v>
      </c>
    </row>
    <row r="589" spans="1:2">
      <c r="A589">
        <v>1717336</v>
      </c>
      <c r="B589" t="s">
        <v>2467</v>
      </c>
    </row>
    <row r="590" spans="1:2">
      <c r="A590">
        <v>1718362</v>
      </c>
      <c r="B590" t="s">
        <v>2468</v>
      </c>
    </row>
    <row r="591" spans="1:2">
      <c r="A591">
        <v>1727038</v>
      </c>
      <c r="B591" t="s">
        <v>2469</v>
      </c>
    </row>
    <row r="592" spans="1:2">
      <c r="A592">
        <v>1733736</v>
      </c>
      <c r="B592" t="s">
        <v>2470</v>
      </c>
    </row>
    <row r="593" spans="1:2">
      <c r="A593">
        <v>1734284</v>
      </c>
      <c r="B593" t="s">
        <v>2471</v>
      </c>
    </row>
    <row r="594" spans="1:2">
      <c r="A594">
        <v>1736208</v>
      </c>
      <c r="B594" t="s">
        <v>2472</v>
      </c>
    </row>
    <row r="595" spans="1:2">
      <c r="A595">
        <v>1736528</v>
      </c>
      <c r="B595" t="s">
        <v>2473</v>
      </c>
    </row>
    <row r="596" spans="1:2">
      <c r="A596">
        <v>1737874</v>
      </c>
      <c r="B596" t="s">
        <v>2474</v>
      </c>
    </row>
    <row r="597" spans="1:2">
      <c r="A597">
        <v>1739012</v>
      </c>
      <c r="B597" t="s">
        <v>2475</v>
      </c>
    </row>
    <row r="598" spans="1:2">
      <c r="A598">
        <v>1740082</v>
      </c>
      <c r="B598" t="s">
        <v>2476</v>
      </c>
    </row>
    <row r="599" spans="1:2">
      <c r="A599">
        <v>1741008</v>
      </c>
      <c r="B599" t="s">
        <v>2477</v>
      </c>
    </row>
    <row r="600" spans="1:2">
      <c r="A600">
        <v>1742342</v>
      </c>
      <c r="B600" t="s">
        <v>2478</v>
      </c>
    </row>
    <row r="601" spans="1:2">
      <c r="A601">
        <v>1742688</v>
      </c>
      <c r="B601" t="s">
        <v>2479</v>
      </c>
    </row>
    <row r="602" spans="1:2">
      <c r="A602">
        <v>1742798</v>
      </c>
      <c r="B602" t="s">
        <v>2480</v>
      </c>
    </row>
    <row r="603" spans="1:2">
      <c r="A603">
        <v>1742834</v>
      </c>
      <c r="B603" t="s">
        <v>2481</v>
      </c>
    </row>
    <row r="604" spans="1:2">
      <c r="A604">
        <v>1742934</v>
      </c>
      <c r="B604" t="s">
        <v>2482</v>
      </c>
    </row>
    <row r="605" spans="1:2">
      <c r="A605">
        <v>1743162</v>
      </c>
      <c r="B605" t="s">
        <v>2483</v>
      </c>
    </row>
    <row r="606" spans="1:2">
      <c r="A606">
        <v>1743258</v>
      </c>
      <c r="B606" t="s">
        <v>2484</v>
      </c>
    </row>
    <row r="607" spans="1:2">
      <c r="A607">
        <v>1743326</v>
      </c>
      <c r="B607" t="s">
        <v>2485</v>
      </c>
    </row>
    <row r="608" spans="1:2">
      <c r="A608">
        <v>1743550</v>
      </c>
      <c r="B608" t="s">
        <v>2486</v>
      </c>
    </row>
    <row r="609" spans="1:2">
      <c r="A609">
        <v>1743632</v>
      </c>
      <c r="B609" t="s">
        <v>2487</v>
      </c>
    </row>
    <row r="610" spans="1:2">
      <c r="A610">
        <v>1743820</v>
      </c>
      <c r="B610" t="s">
        <v>2488</v>
      </c>
    </row>
    <row r="611" spans="1:2">
      <c r="A611">
        <v>1743886</v>
      </c>
      <c r="B611" t="s">
        <v>2489</v>
      </c>
    </row>
    <row r="612" spans="1:2">
      <c r="A612">
        <v>1745230</v>
      </c>
      <c r="B612" t="s">
        <v>2490</v>
      </c>
    </row>
    <row r="613" spans="1:2">
      <c r="A613">
        <v>1747474</v>
      </c>
      <c r="B613" t="s">
        <v>2491</v>
      </c>
    </row>
    <row r="614" spans="1:2">
      <c r="A614">
        <v>1747864</v>
      </c>
      <c r="B614" t="s">
        <v>2492</v>
      </c>
    </row>
    <row r="615" spans="1:2">
      <c r="A615">
        <v>1748346</v>
      </c>
      <c r="B615" t="s">
        <v>2493</v>
      </c>
    </row>
    <row r="616" spans="1:2">
      <c r="A616">
        <v>1751420</v>
      </c>
      <c r="B616" t="s">
        <v>2494</v>
      </c>
    </row>
    <row r="617" spans="1:2">
      <c r="A617">
        <v>1752830</v>
      </c>
      <c r="B617" t="s">
        <v>2495</v>
      </c>
    </row>
    <row r="618" spans="1:2">
      <c r="A618">
        <v>1752992</v>
      </c>
      <c r="B618" t="s">
        <v>2496</v>
      </c>
    </row>
    <row r="619" spans="1:2">
      <c r="A619">
        <v>1756506</v>
      </c>
      <c r="B619" t="s">
        <v>2497</v>
      </c>
    </row>
    <row r="620" spans="1:2">
      <c r="A620">
        <v>1756784</v>
      </c>
      <c r="B620" t="s">
        <v>2498</v>
      </c>
    </row>
    <row r="621" spans="1:2">
      <c r="A621">
        <v>1756836</v>
      </c>
      <c r="B621" t="s">
        <v>2499</v>
      </c>
    </row>
    <row r="622" spans="1:2">
      <c r="A622">
        <v>1756994</v>
      </c>
      <c r="B622" t="s">
        <v>2500</v>
      </c>
    </row>
    <row r="623" spans="1:2">
      <c r="A623">
        <v>1757172</v>
      </c>
      <c r="B623" t="s">
        <v>2501</v>
      </c>
    </row>
    <row r="624" spans="1:2">
      <c r="A624">
        <v>1757198</v>
      </c>
      <c r="B624" t="s">
        <v>2502</v>
      </c>
    </row>
    <row r="625" spans="1:2">
      <c r="A625">
        <v>1757318</v>
      </c>
      <c r="B625" t="s">
        <v>2503</v>
      </c>
    </row>
    <row r="626" spans="1:2">
      <c r="A626">
        <v>1757344</v>
      </c>
      <c r="B626" t="s">
        <v>2504</v>
      </c>
    </row>
    <row r="627" spans="1:2">
      <c r="A627">
        <v>1757468</v>
      </c>
      <c r="B627" t="s">
        <v>2505</v>
      </c>
    </row>
    <row r="628" spans="1:2">
      <c r="A628">
        <v>1757474</v>
      </c>
      <c r="B628" t="s">
        <v>2506</v>
      </c>
    </row>
    <row r="629" spans="1:2">
      <c r="A629">
        <v>1757490</v>
      </c>
      <c r="B629" t="s">
        <v>2507</v>
      </c>
    </row>
    <row r="630" spans="1:2">
      <c r="A630">
        <v>1757512</v>
      </c>
      <c r="B630" t="s">
        <v>2508</v>
      </c>
    </row>
    <row r="631" spans="1:2">
      <c r="A631">
        <v>1757526</v>
      </c>
      <c r="B631" t="s">
        <v>2509</v>
      </c>
    </row>
    <row r="632" spans="1:2">
      <c r="A632">
        <v>1757540</v>
      </c>
      <c r="B632" t="s">
        <v>2510</v>
      </c>
    </row>
    <row r="633" spans="1:2">
      <c r="A633">
        <v>1757600</v>
      </c>
      <c r="B633" t="s">
        <v>2511</v>
      </c>
    </row>
    <row r="634" spans="1:2">
      <c r="A634">
        <v>1757914</v>
      </c>
      <c r="B634" t="s">
        <v>2512</v>
      </c>
    </row>
    <row r="635" spans="1:2">
      <c r="A635">
        <v>1759012</v>
      </c>
      <c r="B635" t="s">
        <v>2513</v>
      </c>
    </row>
    <row r="636" spans="1:2">
      <c r="A636">
        <v>1761744</v>
      </c>
      <c r="B636" t="s">
        <v>2514</v>
      </c>
    </row>
    <row r="637" spans="1:2">
      <c r="A637">
        <v>1762654</v>
      </c>
      <c r="B637" t="s">
        <v>2515</v>
      </c>
    </row>
    <row r="638" spans="1:2">
      <c r="A638">
        <v>1763428</v>
      </c>
      <c r="B638" t="s">
        <v>2516</v>
      </c>
    </row>
    <row r="639" spans="1:2">
      <c r="A639">
        <v>1765068</v>
      </c>
      <c r="B639" t="s">
        <v>2517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936"/>
  <sheetViews>
    <sheetView workbookViewId="0">
      <selection activeCell="A335" sqref="A335"/>
    </sheetView>
  </sheetViews>
  <sheetFormatPr defaultColWidth="8.88671875" defaultRowHeight="14.4"/>
  <cols>
    <col min="1" max="1" width="34.33203125" customWidth="1"/>
    <col min="2" max="2" width="30.6640625" customWidth="1"/>
    <col min="3" max="3" width="14.44140625" bestFit="1" customWidth="1"/>
  </cols>
  <sheetData>
    <row r="1" spans="1:50">
      <c r="A1" s="1" t="s">
        <v>0</v>
      </c>
      <c r="W1" t="s">
        <v>2518</v>
      </c>
      <c r="X1" t="s">
        <v>2519</v>
      </c>
      <c r="Y1" t="s">
        <v>2520</v>
      </c>
      <c r="Z1" t="s">
        <v>2521</v>
      </c>
      <c r="AA1" t="s">
        <v>2522</v>
      </c>
      <c r="AB1" t="s">
        <v>2523</v>
      </c>
      <c r="AC1" t="s">
        <v>2524</v>
      </c>
      <c r="AD1" t="s">
        <v>2525</v>
      </c>
      <c r="AE1" t="s">
        <v>2526</v>
      </c>
      <c r="AF1" t="s">
        <v>2527</v>
      </c>
      <c r="AG1" t="s">
        <v>2528</v>
      </c>
      <c r="AH1" t="s">
        <v>2529</v>
      </c>
      <c r="AI1" t="s">
        <v>2530</v>
      </c>
      <c r="AJ1" t="s">
        <v>2531</v>
      </c>
      <c r="AK1" t="s">
        <v>2532</v>
      </c>
      <c r="AL1" t="s">
        <v>2533</v>
      </c>
      <c r="AM1" t="s">
        <v>2534</v>
      </c>
      <c r="AN1" t="s">
        <v>2535</v>
      </c>
      <c r="AO1" t="s">
        <v>2536</v>
      </c>
      <c r="AP1" t="s">
        <v>2537</v>
      </c>
      <c r="AQ1" t="s">
        <v>2538</v>
      </c>
      <c r="AR1" t="s">
        <v>2539</v>
      </c>
      <c r="AS1" t="s">
        <v>2540</v>
      </c>
      <c r="AT1" t="s">
        <v>2541</v>
      </c>
      <c r="AU1" t="s">
        <v>2542</v>
      </c>
      <c r="AV1" t="s">
        <v>2543</v>
      </c>
      <c r="AW1" t="s">
        <v>2544</v>
      </c>
      <c r="AX1" t="s">
        <v>2545</v>
      </c>
    </row>
    <row r="2" spans="1:50">
      <c r="A2" t="s">
        <v>1</v>
      </c>
      <c r="B2" t="s">
        <v>3</v>
      </c>
      <c r="C2" t="s">
        <v>2546</v>
      </c>
      <c r="W2" t="e">
        <f>COUNTIF(#REF!,W1)</f>
        <v>#REF!</v>
      </c>
      <c r="X2" t="e">
        <f>COUNTIF(#REF!,X1)</f>
        <v>#REF!</v>
      </c>
      <c r="Y2" t="e">
        <f>COUNTIF(#REF!,Y1)</f>
        <v>#REF!</v>
      </c>
      <c r="Z2" t="e">
        <f>COUNTIF(#REF!,Z1)</f>
        <v>#REF!</v>
      </c>
      <c r="AA2" t="e">
        <f>COUNTIF(#REF!,AA1)</f>
        <v>#REF!</v>
      </c>
      <c r="AB2" t="e">
        <f>COUNTIF(#REF!,AB1)</f>
        <v>#REF!</v>
      </c>
      <c r="AC2" t="e">
        <f>COUNTIF(#REF!,AC1)</f>
        <v>#REF!</v>
      </c>
      <c r="AD2" t="e">
        <f>COUNTIF(#REF!,AD1)</f>
        <v>#REF!</v>
      </c>
      <c r="AE2" t="e">
        <f>COUNTIF(#REF!,AE1)</f>
        <v>#REF!</v>
      </c>
      <c r="AF2" t="e">
        <f>COUNTIF(#REF!,AF1)</f>
        <v>#REF!</v>
      </c>
      <c r="AG2" t="e">
        <f>COUNTIF(#REF!,AG1)</f>
        <v>#REF!</v>
      </c>
      <c r="AH2" t="e">
        <f>COUNTIF(#REF!,AH1)</f>
        <v>#REF!</v>
      </c>
      <c r="AI2" t="e">
        <f>COUNTIF(#REF!,AI1)</f>
        <v>#REF!</v>
      </c>
      <c r="AJ2" t="e">
        <f>COUNTIF(#REF!,AJ1)</f>
        <v>#REF!</v>
      </c>
      <c r="AK2" t="e">
        <f>COUNTIF(#REF!,AK1)</f>
        <v>#REF!</v>
      </c>
      <c r="AL2" t="e">
        <f>COUNTIF(#REF!,AL1)</f>
        <v>#REF!</v>
      </c>
      <c r="AM2" t="e">
        <f>COUNTIF(#REF!,AM1)</f>
        <v>#REF!</v>
      </c>
      <c r="AN2" t="e">
        <f>COUNTIF(#REF!,AN1)</f>
        <v>#REF!</v>
      </c>
      <c r="AO2" t="e">
        <f>COUNTIF(#REF!,AO1)</f>
        <v>#REF!</v>
      </c>
      <c r="AP2" t="e">
        <f>COUNTIF(#REF!,AP1)</f>
        <v>#REF!</v>
      </c>
      <c r="AQ2" t="e">
        <f>COUNTIF(#REF!,AQ1)</f>
        <v>#REF!</v>
      </c>
      <c r="AR2" t="e">
        <f>COUNTIF(#REF!,AR1)</f>
        <v>#REF!</v>
      </c>
      <c r="AS2" t="e">
        <f>COUNTIF(#REF!,AS1)</f>
        <v>#REF!</v>
      </c>
      <c r="AT2" t="e">
        <f>COUNTIF(#REF!,AT1)</f>
        <v>#REF!</v>
      </c>
      <c r="AU2" t="e">
        <f>COUNTIF(#REF!,AU1)</f>
        <v>#REF!</v>
      </c>
      <c r="AV2" t="e">
        <f>COUNTIF(#REF!,AV1)</f>
        <v>#REF!</v>
      </c>
      <c r="AW2" t="e">
        <f>COUNTIF(#REF!,AW1)</f>
        <v>#REF!</v>
      </c>
      <c r="AX2" t="e">
        <f>COUNTIF(#REF!,AX1)</f>
        <v>#REF!</v>
      </c>
    </row>
    <row r="3" spans="1:50">
      <c r="A3" s="2" t="s">
        <v>9</v>
      </c>
      <c r="B3" s="2" t="s">
        <v>10</v>
      </c>
      <c r="C3" s="2" t="s">
        <v>2547</v>
      </c>
      <c r="V3" t="s">
        <v>2548</v>
      </c>
      <c r="AQ3">
        <v>32</v>
      </c>
    </row>
    <row r="4" spans="1:50">
      <c r="A4" s="2" t="s">
        <v>11</v>
      </c>
      <c r="B4" s="2" t="s">
        <v>12</v>
      </c>
      <c r="C4" s="2" t="s">
        <v>2547</v>
      </c>
      <c r="V4" t="s">
        <v>2549</v>
      </c>
      <c r="AQ4" t="e">
        <f>AQ3-AQ2</f>
        <v>#REF!</v>
      </c>
    </row>
    <row r="5" spans="1:50">
      <c r="A5" t="s">
        <v>13</v>
      </c>
      <c r="B5" t="s">
        <v>14</v>
      </c>
      <c r="C5" t="s">
        <v>2518</v>
      </c>
    </row>
    <row r="6" spans="1:50">
      <c r="A6" t="s">
        <v>16</v>
      </c>
      <c r="B6" t="s">
        <v>17</v>
      </c>
      <c r="C6" t="s">
        <v>2518</v>
      </c>
    </row>
    <row r="7" spans="1:50">
      <c r="A7" t="s">
        <v>18</v>
      </c>
      <c r="B7" t="s">
        <v>19</v>
      </c>
      <c r="C7" t="s">
        <v>2518</v>
      </c>
    </row>
    <row r="8" spans="1:50">
      <c r="A8" t="s">
        <v>20</v>
      </c>
      <c r="B8" t="s">
        <v>21</v>
      </c>
      <c r="C8" t="s">
        <v>2518</v>
      </c>
    </row>
    <row r="9" spans="1:50">
      <c r="A9" t="s">
        <v>22</v>
      </c>
      <c r="B9" t="s">
        <v>23</v>
      </c>
      <c r="C9" t="s">
        <v>2518</v>
      </c>
      <c r="AH9">
        <f>COUNTIF(W2:AX2,"=35")</f>
        <v>0</v>
      </c>
    </row>
    <row r="10" spans="1:50">
      <c r="A10" t="s">
        <v>24</v>
      </c>
      <c r="B10" t="s">
        <v>25</v>
      </c>
      <c r="C10" t="s">
        <v>2518</v>
      </c>
    </row>
    <row r="11" spans="1:50">
      <c r="A11" t="s">
        <v>26</v>
      </c>
      <c r="B11" t="s">
        <v>27</v>
      </c>
      <c r="C11" t="s">
        <v>2518</v>
      </c>
    </row>
    <row r="12" spans="1:50">
      <c r="A12" t="s">
        <v>28</v>
      </c>
      <c r="B12" t="s">
        <v>29</v>
      </c>
      <c r="C12" t="s">
        <v>2518</v>
      </c>
    </row>
    <row r="13" spans="1:50">
      <c r="A13" t="s">
        <v>30</v>
      </c>
      <c r="B13" t="s">
        <v>31</v>
      </c>
      <c r="C13" t="s">
        <v>2518</v>
      </c>
    </row>
    <row r="14" spans="1:50">
      <c r="A14" t="s">
        <v>32</v>
      </c>
      <c r="B14" t="s">
        <v>33</v>
      </c>
      <c r="C14" t="s">
        <v>2518</v>
      </c>
    </row>
    <row r="15" spans="1:50">
      <c r="A15" t="s">
        <v>34</v>
      </c>
      <c r="B15" t="s">
        <v>35</v>
      </c>
      <c r="C15" t="s">
        <v>2518</v>
      </c>
    </row>
    <row r="16" spans="1:50">
      <c r="A16" t="s">
        <v>36</v>
      </c>
      <c r="B16" t="s">
        <v>37</v>
      </c>
      <c r="C16" t="s">
        <v>2518</v>
      </c>
    </row>
    <row r="17" spans="1:3">
      <c r="A17" t="s">
        <v>38</v>
      </c>
      <c r="B17" t="s">
        <v>39</v>
      </c>
      <c r="C17" t="s">
        <v>2518</v>
      </c>
    </row>
    <row r="18" spans="1:3">
      <c r="A18" t="s">
        <v>40</v>
      </c>
      <c r="B18" t="s">
        <v>41</v>
      </c>
      <c r="C18" t="s">
        <v>2518</v>
      </c>
    </row>
    <row r="19" spans="1:3">
      <c r="A19" t="s">
        <v>42</v>
      </c>
      <c r="B19" t="s">
        <v>43</v>
      </c>
      <c r="C19" t="s">
        <v>2518</v>
      </c>
    </row>
    <row r="20" spans="1:3">
      <c r="A20" t="s">
        <v>44</v>
      </c>
      <c r="B20" t="s">
        <v>45</v>
      </c>
      <c r="C20" t="s">
        <v>2518</v>
      </c>
    </row>
    <row r="21" spans="1:3">
      <c r="A21" t="s">
        <v>46</v>
      </c>
      <c r="B21" t="s">
        <v>47</v>
      </c>
      <c r="C21" t="s">
        <v>2518</v>
      </c>
    </row>
    <row r="22" spans="1:3">
      <c r="A22" t="s">
        <v>48</v>
      </c>
      <c r="B22" t="s">
        <v>49</v>
      </c>
      <c r="C22" t="s">
        <v>2518</v>
      </c>
    </row>
    <row r="23" spans="1:3">
      <c r="A23" t="s">
        <v>50</v>
      </c>
      <c r="B23" t="s">
        <v>51</v>
      </c>
      <c r="C23" t="s">
        <v>2518</v>
      </c>
    </row>
    <row r="24" spans="1:3">
      <c r="A24" t="s">
        <v>52</v>
      </c>
      <c r="B24" t="s">
        <v>53</v>
      </c>
      <c r="C24" t="s">
        <v>2518</v>
      </c>
    </row>
    <row r="25" spans="1:3">
      <c r="A25" t="s">
        <v>54</v>
      </c>
      <c r="B25" t="s">
        <v>55</v>
      </c>
      <c r="C25" t="s">
        <v>2518</v>
      </c>
    </row>
    <row r="26" spans="1:3">
      <c r="A26" t="s">
        <v>56</v>
      </c>
      <c r="B26" t="s">
        <v>57</v>
      </c>
      <c r="C26" t="s">
        <v>2518</v>
      </c>
    </row>
    <row r="27" spans="1:3">
      <c r="A27" t="s">
        <v>58</v>
      </c>
      <c r="B27" t="s">
        <v>59</v>
      </c>
      <c r="C27" t="s">
        <v>2518</v>
      </c>
    </row>
    <row r="28" spans="1:3">
      <c r="A28" t="s">
        <v>60</v>
      </c>
      <c r="B28" t="s">
        <v>61</v>
      </c>
      <c r="C28" t="s">
        <v>2518</v>
      </c>
    </row>
    <row r="29" spans="1:3">
      <c r="A29" t="s">
        <v>62</v>
      </c>
      <c r="B29" t="s">
        <v>63</v>
      </c>
      <c r="C29" t="s">
        <v>2518</v>
      </c>
    </row>
    <row r="30" spans="1:3">
      <c r="A30" t="s">
        <v>64</v>
      </c>
      <c r="B30" t="s">
        <v>65</v>
      </c>
      <c r="C30" t="s">
        <v>2518</v>
      </c>
    </row>
    <row r="31" spans="1:3">
      <c r="A31" t="s">
        <v>66</v>
      </c>
      <c r="B31" t="s">
        <v>67</v>
      </c>
      <c r="C31" t="s">
        <v>2518</v>
      </c>
    </row>
    <row r="32" spans="1:3">
      <c r="A32" t="s">
        <v>68</v>
      </c>
      <c r="B32" t="s">
        <v>69</v>
      </c>
      <c r="C32" t="s">
        <v>2518</v>
      </c>
    </row>
    <row r="33" spans="1:3">
      <c r="A33" t="s">
        <v>70</v>
      </c>
      <c r="B33" t="s">
        <v>71</v>
      </c>
      <c r="C33" t="s">
        <v>2518</v>
      </c>
    </row>
    <row r="34" spans="1:3">
      <c r="A34" t="s">
        <v>72</v>
      </c>
      <c r="B34" t="s">
        <v>73</v>
      </c>
      <c r="C34" t="s">
        <v>2518</v>
      </c>
    </row>
    <row r="35" spans="1:3">
      <c r="A35" t="s">
        <v>74</v>
      </c>
      <c r="B35" t="s">
        <v>75</v>
      </c>
      <c r="C35" t="s">
        <v>2518</v>
      </c>
    </row>
    <row r="36" spans="1:3">
      <c r="A36" t="s">
        <v>76</v>
      </c>
      <c r="B36" t="s">
        <v>77</v>
      </c>
      <c r="C36" t="s">
        <v>2518</v>
      </c>
    </row>
    <row r="37" spans="1:3">
      <c r="A37" t="s">
        <v>78</v>
      </c>
      <c r="B37" t="s">
        <v>79</v>
      </c>
      <c r="C37" t="s">
        <v>2518</v>
      </c>
    </row>
    <row r="38" spans="1:3">
      <c r="A38" t="s">
        <v>80</v>
      </c>
      <c r="B38" t="s">
        <v>81</v>
      </c>
      <c r="C38" t="s">
        <v>2518</v>
      </c>
    </row>
    <row r="39" spans="1:3">
      <c r="A39" t="s">
        <v>82</v>
      </c>
      <c r="B39" t="s">
        <v>83</v>
      </c>
      <c r="C39" t="s">
        <v>2519</v>
      </c>
    </row>
    <row r="40" spans="1:3">
      <c r="A40" t="s">
        <v>84</v>
      </c>
      <c r="B40" t="s">
        <v>85</v>
      </c>
      <c r="C40" t="s">
        <v>2519</v>
      </c>
    </row>
    <row r="41" spans="1:3">
      <c r="A41" t="s">
        <v>86</v>
      </c>
      <c r="B41" t="s">
        <v>87</v>
      </c>
      <c r="C41" t="s">
        <v>2519</v>
      </c>
    </row>
    <row r="42" spans="1:3">
      <c r="A42" t="s">
        <v>88</v>
      </c>
      <c r="B42" t="s">
        <v>89</v>
      </c>
      <c r="C42" t="s">
        <v>2519</v>
      </c>
    </row>
    <row r="43" spans="1:3">
      <c r="A43" t="s">
        <v>90</v>
      </c>
      <c r="B43" t="s">
        <v>91</v>
      </c>
      <c r="C43" t="s">
        <v>2519</v>
      </c>
    </row>
    <row r="44" spans="1:3">
      <c r="A44" t="s">
        <v>92</v>
      </c>
      <c r="B44" t="s">
        <v>93</v>
      </c>
      <c r="C44" t="s">
        <v>2519</v>
      </c>
    </row>
    <row r="45" spans="1:3">
      <c r="A45" t="s">
        <v>94</v>
      </c>
      <c r="B45" t="s">
        <v>95</v>
      </c>
      <c r="C45" t="s">
        <v>2519</v>
      </c>
    </row>
    <row r="46" spans="1:3">
      <c r="A46" t="s">
        <v>96</v>
      </c>
      <c r="B46" t="s">
        <v>97</v>
      </c>
      <c r="C46" t="s">
        <v>2519</v>
      </c>
    </row>
    <row r="47" spans="1:3">
      <c r="A47" t="s">
        <v>98</v>
      </c>
      <c r="B47" t="s">
        <v>99</v>
      </c>
      <c r="C47" t="s">
        <v>2519</v>
      </c>
    </row>
    <row r="48" spans="1:3">
      <c r="A48" t="s">
        <v>100</v>
      </c>
      <c r="B48" t="s">
        <v>101</v>
      </c>
      <c r="C48" t="s">
        <v>2519</v>
      </c>
    </row>
    <row r="49" spans="1:3">
      <c r="A49" t="s">
        <v>102</v>
      </c>
      <c r="B49" t="s">
        <v>103</v>
      </c>
      <c r="C49" t="s">
        <v>2519</v>
      </c>
    </row>
    <row r="50" spans="1:3">
      <c r="A50" t="s">
        <v>104</v>
      </c>
      <c r="B50" t="s">
        <v>105</v>
      </c>
      <c r="C50" t="s">
        <v>2519</v>
      </c>
    </row>
    <row r="51" spans="1:3">
      <c r="A51" t="s">
        <v>106</v>
      </c>
      <c r="B51" t="s">
        <v>107</v>
      </c>
      <c r="C51" t="s">
        <v>2519</v>
      </c>
    </row>
    <row r="52" spans="1:3">
      <c r="A52" t="s">
        <v>108</v>
      </c>
      <c r="B52" t="s">
        <v>109</v>
      </c>
      <c r="C52" t="s">
        <v>2519</v>
      </c>
    </row>
    <row r="53" spans="1:3">
      <c r="A53" t="s">
        <v>110</v>
      </c>
      <c r="B53" t="s">
        <v>111</v>
      </c>
      <c r="C53" t="s">
        <v>2519</v>
      </c>
    </row>
    <row r="54" spans="1:3">
      <c r="A54" t="s">
        <v>112</v>
      </c>
      <c r="B54" t="s">
        <v>113</v>
      </c>
      <c r="C54" t="s">
        <v>2519</v>
      </c>
    </row>
    <row r="55" spans="1:3">
      <c r="A55" t="s">
        <v>114</v>
      </c>
      <c r="B55" t="s">
        <v>115</v>
      </c>
      <c r="C55" t="s">
        <v>2519</v>
      </c>
    </row>
    <row r="56" spans="1:3">
      <c r="A56" t="s">
        <v>116</v>
      </c>
      <c r="B56" t="s">
        <v>117</v>
      </c>
      <c r="C56" t="s">
        <v>2519</v>
      </c>
    </row>
    <row r="57" spans="1:3">
      <c r="A57" t="s">
        <v>118</v>
      </c>
      <c r="B57" t="s">
        <v>119</v>
      </c>
      <c r="C57" t="s">
        <v>2519</v>
      </c>
    </row>
    <row r="58" spans="1:3">
      <c r="A58" t="s">
        <v>120</v>
      </c>
      <c r="B58" t="s">
        <v>121</v>
      </c>
      <c r="C58" t="s">
        <v>2519</v>
      </c>
    </row>
    <row r="59" spans="1:3">
      <c r="A59" t="s">
        <v>122</v>
      </c>
      <c r="B59" t="s">
        <v>123</v>
      </c>
      <c r="C59" t="s">
        <v>2519</v>
      </c>
    </row>
    <row r="60" spans="1:3">
      <c r="A60" t="s">
        <v>124</v>
      </c>
      <c r="B60" t="s">
        <v>125</v>
      </c>
      <c r="C60" t="s">
        <v>2519</v>
      </c>
    </row>
    <row r="61" spans="1:3">
      <c r="A61" t="s">
        <v>126</v>
      </c>
      <c r="B61" t="s">
        <v>127</v>
      </c>
      <c r="C61" t="s">
        <v>2519</v>
      </c>
    </row>
    <row r="62" spans="1:3">
      <c r="A62" t="s">
        <v>128</v>
      </c>
      <c r="B62" t="s">
        <v>129</v>
      </c>
      <c r="C62" t="s">
        <v>2519</v>
      </c>
    </row>
    <row r="63" spans="1:3">
      <c r="A63" t="s">
        <v>130</v>
      </c>
      <c r="B63" t="s">
        <v>131</v>
      </c>
      <c r="C63" t="s">
        <v>2519</v>
      </c>
    </row>
    <row r="64" spans="1:3">
      <c r="A64" t="s">
        <v>132</v>
      </c>
      <c r="B64" t="s">
        <v>133</v>
      </c>
      <c r="C64" t="s">
        <v>2519</v>
      </c>
    </row>
    <row r="65" spans="1:3">
      <c r="A65" t="s">
        <v>134</v>
      </c>
      <c r="B65" t="s">
        <v>135</v>
      </c>
      <c r="C65" t="s">
        <v>2519</v>
      </c>
    </row>
    <row r="66" spans="1:3">
      <c r="A66" t="s">
        <v>136</v>
      </c>
      <c r="B66" t="s">
        <v>137</v>
      </c>
      <c r="C66" t="s">
        <v>2519</v>
      </c>
    </row>
    <row r="67" spans="1:3">
      <c r="A67" t="s">
        <v>138</v>
      </c>
      <c r="B67" t="s">
        <v>139</v>
      </c>
      <c r="C67" t="s">
        <v>2519</v>
      </c>
    </row>
    <row r="68" spans="1:3">
      <c r="A68" t="s">
        <v>140</v>
      </c>
      <c r="B68" t="s">
        <v>141</v>
      </c>
      <c r="C68" t="s">
        <v>2519</v>
      </c>
    </row>
    <row r="69" spans="1:3">
      <c r="A69" t="s">
        <v>142</v>
      </c>
      <c r="B69" t="s">
        <v>143</v>
      </c>
      <c r="C69" t="s">
        <v>2519</v>
      </c>
    </row>
    <row r="70" spans="1:3">
      <c r="A70" t="s">
        <v>144</v>
      </c>
      <c r="B70" t="s">
        <v>145</v>
      </c>
      <c r="C70" t="s">
        <v>2519</v>
      </c>
    </row>
    <row r="71" spans="1:3">
      <c r="A71" t="s">
        <v>146</v>
      </c>
      <c r="B71" t="s">
        <v>147</v>
      </c>
      <c r="C71" t="s">
        <v>2519</v>
      </c>
    </row>
    <row r="72" spans="1:3">
      <c r="A72" t="s">
        <v>148</v>
      </c>
      <c r="B72" t="s">
        <v>149</v>
      </c>
      <c r="C72" t="s">
        <v>2519</v>
      </c>
    </row>
    <row r="73" spans="1:3">
      <c r="A73" t="s">
        <v>150</v>
      </c>
      <c r="B73" t="s">
        <v>151</v>
      </c>
      <c r="C73" t="s">
        <v>2520</v>
      </c>
    </row>
    <row r="74" spans="1:3">
      <c r="A74" t="s">
        <v>152</v>
      </c>
      <c r="B74" t="s">
        <v>153</v>
      </c>
      <c r="C74" t="s">
        <v>2520</v>
      </c>
    </row>
    <row r="75" spans="1:3">
      <c r="A75" t="s">
        <v>154</v>
      </c>
      <c r="B75" t="s">
        <v>155</v>
      </c>
      <c r="C75" t="s">
        <v>2520</v>
      </c>
    </row>
    <row r="76" spans="1:3">
      <c r="A76" t="s">
        <v>156</v>
      </c>
      <c r="B76" t="s">
        <v>157</v>
      </c>
      <c r="C76" t="s">
        <v>2520</v>
      </c>
    </row>
    <row r="77" spans="1:3">
      <c r="A77" t="s">
        <v>158</v>
      </c>
      <c r="B77" t="s">
        <v>159</v>
      </c>
      <c r="C77" t="s">
        <v>2520</v>
      </c>
    </row>
    <row r="78" spans="1:3">
      <c r="A78" t="s">
        <v>160</v>
      </c>
      <c r="B78" t="s">
        <v>161</v>
      </c>
      <c r="C78" t="s">
        <v>2520</v>
      </c>
    </row>
    <row r="79" spans="1:3">
      <c r="A79" t="s">
        <v>162</v>
      </c>
      <c r="B79" t="s">
        <v>163</v>
      </c>
      <c r="C79" t="s">
        <v>2520</v>
      </c>
    </row>
    <row r="80" spans="1:3">
      <c r="A80" t="s">
        <v>164</v>
      </c>
      <c r="B80" t="s">
        <v>165</v>
      </c>
      <c r="C80" t="s">
        <v>2520</v>
      </c>
    </row>
    <row r="81" spans="1:3">
      <c r="A81" t="s">
        <v>166</v>
      </c>
      <c r="B81" t="s">
        <v>167</v>
      </c>
      <c r="C81" t="s">
        <v>2520</v>
      </c>
    </row>
    <row r="82" spans="1:3">
      <c r="A82" t="s">
        <v>168</v>
      </c>
      <c r="B82" t="s">
        <v>169</v>
      </c>
      <c r="C82" t="s">
        <v>2520</v>
      </c>
    </row>
    <row r="83" spans="1:3">
      <c r="A83" t="s">
        <v>170</v>
      </c>
      <c r="B83" t="s">
        <v>171</v>
      </c>
      <c r="C83" t="s">
        <v>2520</v>
      </c>
    </row>
    <row r="84" spans="1:3">
      <c r="A84" t="s">
        <v>172</v>
      </c>
      <c r="B84" t="s">
        <v>173</v>
      </c>
      <c r="C84" t="s">
        <v>2520</v>
      </c>
    </row>
    <row r="85" spans="1:3">
      <c r="A85" t="s">
        <v>174</v>
      </c>
      <c r="B85" t="s">
        <v>175</v>
      </c>
      <c r="C85" t="s">
        <v>2520</v>
      </c>
    </row>
    <row r="86" spans="1:3">
      <c r="A86" t="s">
        <v>176</v>
      </c>
      <c r="B86" t="s">
        <v>177</v>
      </c>
      <c r="C86" t="s">
        <v>2520</v>
      </c>
    </row>
    <row r="87" spans="1:3">
      <c r="A87" t="s">
        <v>178</v>
      </c>
      <c r="B87" t="s">
        <v>179</v>
      </c>
      <c r="C87" t="s">
        <v>2520</v>
      </c>
    </row>
    <row r="88" spans="1:3">
      <c r="A88" t="s">
        <v>180</v>
      </c>
      <c r="B88" t="s">
        <v>181</v>
      </c>
      <c r="C88" t="s">
        <v>2520</v>
      </c>
    </row>
    <row r="89" spans="1:3">
      <c r="A89" t="s">
        <v>182</v>
      </c>
      <c r="B89" t="s">
        <v>183</v>
      </c>
      <c r="C89" t="s">
        <v>2520</v>
      </c>
    </row>
    <row r="90" spans="1:3">
      <c r="A90" t="s">
        <v>184</v>
      </c>
      <c r="B90" t="s">
        <v>185</v>
      </c>
      <c r="C90" t="s">
        <v>2520</v>
      </c>
    </row>
    <row r="91" spans="1:3">
      <c r="A91" t="s">
        <v>186</v>
      </c>
      <c r="B91" t="s">
        <v>187</v>
      </c>
      <c r="C91" t="s">
        <v>2520</v>
      </c>
    </row>
    <row r="92" spans="1:3">
      <c r="A92" t="s">
        <v>188</v>
      </c>
      <c r="B92" t="s">
        <v>189</v>
      </c>
      <c r="C92" t="s">
        <v>2520</v>
      </c>
    </row>
    <row r="93" spans="1:3">
      <c r="A93" t="s">
        <v>190</v>
      </c>
      <c r="B93" t="s">
        <v>191</v>
      </c>
      <c r="C93" t="s">
        <v>2520</v>
      </c>
    </row>
    <row r="94" spans="1:3">
      <c r="A94" t="s">
        <v>192</v>
      </c>
      <c r="B94" t="s">
        <v>193</v>
      </c>
      <c r="C94" t="s">
        <v>2520</v>
      </c>
    </row>
    <row r="95" spans="1:3">
      <c r="A95" t="s">
        <v>194</v>
      </c>
      <c r="B95" t="s">
        <v>195</v>
      </c>
      <c r="C95" t="s">
        <v>2520</v>
      </c>
    </row>
    <row r="96" spans="1:3">
      <c r="A96" t="s">
        <v>196</v>
      </c>
      <c r="B96" t="s">
        <v>197</v>
      </c>
      <c r="C96" t="s">
        <v>2520</v>
      </c>
    </row>
    <row r="97" spans="1:3">
      <c r="A97" t="s">
        <v>198</v>
      </c>
      <c r="B97" t="s">
        <v>199</v>
      </c>
      <c r="C97" t="s">
        <v>2520</v>
      </c>
    </row>
    <row r="98" spans="1:3">
      <c r="A98" t="s">
        <v>200</v>
      </c>
      <c r="B98" t="s">
        <v>201</v>
      </c>
      <c r="C98" t="s">
        <v>2520</v>
      </c>
    </row>
    <row r="99" spans="1:3">
      <c r="A99" t="s">
        <v>202</v>
      </c>
      <c r="B99" t="s">
        <v>203</v>
      </c>
      <c r="C99" t="s">
        <v>2520</v>
      </c>
    </row>
    <row r="100" spans="1:3">
      <c r="A100" t="s">
        <v>204</v>
      </c>
      <c r="B100" t="s">
        <v>205</v>
      </c>
      <c r="C100" t="s">
        <v>2520</v>
      </c>
    </row>
    <row r="101" spans="1:3">
      <c r="A101" t="s">
        <v>206</v>
      </c>
      <c r="B101" t="s">
        <v>207</v>
      </c>
      <c r="C101" t="s">
        <v>2520</v>
      </c>
    </row>
    <row r="102" spans="1:3">
      <c r="A102" t="s">
        <v>208</v>
      </c>
      <c r="B102" t="s">
        <v>209</v>
      </c>
      <c r="C102" t="s">
        <v>2520</v>
      </c>
    </row>
    <row r="103" spans="1:3">
      <c r="A103" t="s">
        <v>210</v>
      </c>
      <c r="B103" t="s">
        <v>211</v>
      </c>
      <c r="C103" t="s">
        <v>2520</v>
      </c>
    </row>
    <row r="104" spans="1:3">
      <c r="A104" t="s">
        <v>212</v>
      </c>
      <c r="B104" t="s">
        <v>213</v>
      </c>
      <c r="C104" t="s">
        <v>2520</v>
      </c>
    </row>
    <row r="105" spans="1:3">
      <c r="A105" t="s">
        <v>214</v>
      </c>
      <c r="B105" t="s">
        <v>215</v>
      </c>
      <c r="C105" t="s">
        <v>2520</v>
      </c>
    </row>
    <row r="106" spans="1:3">
      <c r="A106" t="s">
        <v>216</v>
      </c>
      <c r="B106" t="s">
        <v>217</v>
      </c>
      <c r="C106" t="s">
        <v>2520</v>
      </c>
    </row>
    <row r="107" spans="1:3">
      <c r="A107" t="s">
        <v>218</v>
      </c>
      <c r="B107" t="s">
        <v>219</v>
      </c>
      <c r="C107" t="s">
        <v>2521</v>
      </c>
    </row>
    <row r="108" spans="1:3">
      <c r="A108" t="s">
        <v>220</v>
      </c>
      <c r="B108" t="s">
        <v>221</v>
      </c>
      <c r="C108" t="s">
        <v>2521</v>
      </c>
    </row>
    <row r="109" spans="1:3">
      <c r="A109" t="s">
        <v>222</v>
      </c>
      <c r="B109" t="s">
        <v>223</v>
      </c>
      <c r="C109" t="s">
        <v>2521</v>
      </c>
    </row>
    <row r="110" spans="1:3">
      <c r="A110" t="s">
        <v>224</v>
      </c>
      <c r="B110" t="s">
        <v>225</v>
      </c>
      <c r="C110" t="s">
        <v>2521</v>
      </c>
    </row>
    <row r="111" spans="1:3">
      <c r="A111" t="s">
        <v>226</v>
      </c>
      <c r="B111" t="s">
        <v>227</v>
      </c>
      <c r="C111" t="s">
        <v>2521</v>
      </c>
    </row>
    <row r="112" spans="1:3">
      <c r="A112" t="s">
        <v>228</v>
      </c>
      <c r="B112" t="s">
        <v>229</v>
      </c>
      <c r="C112" t="s">
        <v>2521</v>
      </c>
    </row>
    <row r="113" spans="1:3">
      <c r="A113" t="s">
        <v>230</v>
      </c>
      <c r="B113" t="s">
        <v>231</v>
      </c>
      <c r="C113" t="s">
        <v>2521</v>
      </c>
    </row>
    <row r="114" spans="1:3">
      <c r="A114" t="s">
        <v>232</v>
      </c>
      <c r="B114" t="s">
        <v>233</v>
      </c>
      <c r="C114" t="s">
        <v>2521</v>
      </c>
    </row>
    <row r="115" spans="1:3">
      <c r="A115" t="s">
        <v>234</v>
      </c>
      <c r="B115" t="s">
        <v>235</v>
      </c>
      <c r="C115" t="s">
        <v>2521</v>
      </c>
    </row>
    <row r="116" spans="1:3">
      <c r="A116" t="s">
        <v>236</v>
      </c>
      <c r="B116" t="s">
        <v>237</v>
      </c>
      <c r="C116" t="s">
        <v>2521</v>
      </c>
    </row>
    <row r="117" spans="1:3">
      <c r="A117" t="s">
        <v>238</v>
      </c>
      <c r="B117" t="s">
        <v>239</v>
      </c>
      <c r="C117" t="s">
        <v>2521</v>
      </c>
    </row>
    <row r="118" spans="1:3">
      <c r="A118" t="s">
        <v>240</v>
      </c>
      <c r="B118" t="s">
        <v>241</v>
      </c>
      <c r="C118" t="s">
        <v>2521</v>
      </c>
    </row>
    <row r="119" spans="1:3">
      <c r="A119" t="s">
        <v>242</v>
      </c>
      <c r="B119" t="s">
        <v>243</v>
      </c>
      <c r="C119" t="s">
        <v>2521</v>
      </c>
    </row>
    <row r="120" spans="1:3">
      <c r="A120" t="s">
        <v>244</v>
      </c>
      <c r="B120" t="s">
        <v>245</v>
      </c>
      <c r="C120" t="s">
        <v>2521</v>
      </c>
    </row>
    <row r="121" spans="1:3">
      <c r="A121" t="s">
        <v>246</v>
      </c>
      <c r="B121" t="s">
        <v>247</v>
      </c>
      <c r="C121" t="s">
        <v>2521</v>
      </c>
    </row>
    <row r="122" spans="1:3">
      <c r="A122" t="s">
        <v>248</v>
      </c>
      <c r="B122" t="s">
        <v>249</v>
      </c>
      <c r="C122" t="s">
        <v>2521</v>
      </c>
    </row>
    <row r="123" spans="1:3">
      <c r="A123" t="s">
        <v>250</v>
      </c>
      <c r="B123" t="s">
        <v>251</v>
      </c>
      <c r="C123" t="s">
        <v>2521</v>
      </c>
    </row>
    <row r="124" spans="1:3">
      <c r="A124" t="s">
        <v>252</v>
      </c>
      <c r="B124" t="s">
        <v>253</v>
      </c>
      <c r="C124" t="s">
        <v>2521</v>
      </c>
    </row>
    <row r="125" spans="1:3">
      <c r="A125" t="s">
        <v>254</v>
      </c>
      <c r="B125" t="s">
        <v>255</v>
      </c>
      <c r="C125" t="s">
        <v>2521</v>
      </c>
    </row>
    <row r="126" spans="1:3">
      <c r="A126" t="s">
        <v>256</v>
      </c>
      <c r="B126" t="s">
        <v>257</v>
      </c>
      <c r="C126" t="s">
        <v>2521</v>
      </c>
    </row>
    <row r="127" spans="1:3">
      <c r="A127" t="s">
        <v>258</v>
      </c>
      <c r="B127" t="s">
        <v>259</v>
      </c>
      <c r="C127" t="s">
        <v>2521</v>
      </c>
    </row>
    <row r="128" spans="1:3">
      <c r="A128" t="s">
        <v>260</v>
      </c>
      <c r="B128" t="s">
        <v>261</v>
      </c>
      <c r="C128" t="s">
        <v>2521</v>
      </c>
    </row>
    <row r="129" spans="1:3">
      <c r="A129" t="s">
        <v>262</v>
      </c>
      <c r="B129" t="s">
        <v>263</v>
      </c>
      <c r="C129" t="s">
        <v>2521</v>
      </c>
    </row>
    <row r="130" spans="1:3">
      <c r="A130" t="s">
        <v>264</v>
      </c>
      <c r="B130" t="s">
        <v>265</v>
      </c>
      <c r="C130" t="s">
        <v>2521</v>
      </c>
    </row>
    <row r="131" spans="1:3">
      <c r="A131" t="s">
        <v>266</v>
      </c>
      <c r="B131" t="s">
        <v>267</v>
      </c>
      <c r="C131" t="s">
        <v>2521</v>
      </c>
    </row>
    <row r="132" spans="1:3">
      <c r="A132" t="s">
        <v>268</v>
      </c>
      <c r="B132" t="s">
        <v>269</v>
      </c>
      <c r="C132" t="s">
        <v>2521</v>
      </c>
    </row>
    <row r="133" spans="1:3">
      <c r="A133" t="s">
        <v>270</v>
      </c>
      <c r="B133" t="s">
        <v>271</v>
      </c>
      <c r="C133" t="s">
        <v>2521</v>
      </c>
    </row>
    <row r="134" spans="1:3">
      <c r="A134" t="s">
        <v>272</v>
      </c>
      <c r="B134" t="s">
        <v>273</v>
      </c>
      <c r="C134" t="s">
        <v>2521</v>
      </c>
    </row>
    <row r="135" spans="1:3">
      <c r="A135" t="s">
        <v>274</v>
      </c>
      <c r="B135" t="s">
        <v>275</v>
      </c>
      <c r="C135" t="s">
        <v>2521</v>
      </c>
    </row>
    <row r="136" spans="1:3">
      <c r="A136" t="s">
        <v>276</v>
      </c>
      <c r="B136" t="s">
        <v>277</v>
      </c>
      <c r="C136" t="s">
        <v>2521</v>
      </c>
    </row>
    <row r="137" spans="1:3">
      <c r="A137" t="s">
        <v>278</v>
      </c>
      <c r="B137" t="s">
        <v>279</v>
      </c>
      <c r="C137" t="s">
        <v>2521</v>
      </c>
    </row>
    <row r="138" spans="1:3">
      <c r="A138" t="s">
        <v>280</v>
      </c>
      <c r="B138" t="s">
        <v>281</v>
      </c>
      <c r="C138" t="s">
        <v>2521</v>
      </c>
    </row>
    <row r="139" spans="1:3">
      <c r="A139" t="s">
        <v>282</v>
      </c>
      <c r="B139" t="s">
        <v>283</v>
      </c>
      <c r="C139" t="s">
        <v>2521</v>
      </c>
    </row>
    <row r="140" spans="1:3">
      <c r="A140" t="s">
        <v>284</v>
      </c>
      <c r="B140" t="s">
        <v>285</v>
      </c>
      <c r="C140" t="s">
        <v>2521</v>
      </c>
    </row>
    <row r="141" spans="1:3">
      <c r="A141" t="s">
        <v>286</v>
      </c>
      <c r="B141" t="s">
        <v>287</v>
      </c>
      <c r="C141" t="s">
        <v>2522</v>
      </c>
    </row>
    <row r="142" spans="1:3">
      <c r="A142" t="s">
        <v>288</v>
      </c>
      <c r="B142" t="s">
        <v>289</v>
      </c>
      <c r="C142" t="s">
        <v>2522</v>
      </c>
    </row>
    <row r="143" spans="1:3">
      <c r="A143" t="s">
        <v>290</v>
      </c>
      <c r="B143" t="s">
        <v>291</v>
      </c>
      <c r="C143" t="s">
        <v>2522</v>
      </c>
    </row>
    <row r="144" spans="1:3">
      <c r="A144" t="s">
        <v>292</v>
      </c>
      <c r="B144" t="s">
        <v>293</v>
      </c>
      <c r="C144" t="s">
        <v>2522</v>
      </c>
    </row>
    <row r="145" spans="1:3">
      <c r="A145" t="s">
        <v>294</v>
      </c>
      <c r="B145" t="s">
        <v>295</v>
      </c>
      <c r="C145" t="s">
        <v>2522</v>
      </c>
    </row>
    <row r="146" spans="1:3">
      <c r="A146" t="s">
        <v>296</v>
      </c>
      <c r="B146" t="s">
        <v>297</v>
      </c>
      <c r="C146" t="s">
        <v>2522</v>
      </c>
    </row>
    <row r="147" spans="1:3">
      <c r="A147" t="s">
        <v>298</v>
      </c>
      <c r="B147" t="s">
        <v>299</v>
      </c>
      <c r="C147" t="s">
        <v>2522</v>
      </c>
    </row>
    <row r="148" spans="1:3">
      <c r="A148" t="s">
        <v>300</v>
      </c>
      <c r="B148" t="s">
        <v>301</v>
      </c>
      <c r="C148" t="s">
        <v>2522</v>
      </c>
    </row>
    <row r="149" spans="1:3">
      <c r="A149" t="s">
        <v>302</v>
      </c>
      <c r="B149" t="s">
        <v>303</v>
      </c>
      <c r="C149" t="s">
        <v>2522</v>
      </c>
    </row>
    <row r="150" spans="1:3">
      <c r="A150" t="s">
        <v>304</v>
      </c>
      <c r="B150" t="s">
        <v>305</v>
      </c>
      <c r="C150" t="s">
        <v>2522</v>
      </c>
    </row>
    <row r="151" spans="1:3">
      <c r="A151" t="s">
        <v>306</v>
      </c>
      <c r="B151" t="s">
        <v>307</v>
      </c>
      <c r="C151" t="s">
        <v>2522</v>
      </c>
    </row>
    <row r="152" spans="1:3">
      <c r="A152" t="s">
        <v>308</v>
      </c>
      <c r="B152" t="s">
        <v>309</v>
      </c>
      <c r="C152" t="s">
        <v>2522</v>
      </c>
    </row>
    <row r="153" spans="1:3">
      <c r="A153" t="s">
        <v>310</v>
      </c>
      <c r="B153" t="s">
        <v>311</v>
      </c>
      <c r="C153" t="s">
        <v>2522</v>
      </c>
    </row>
    <row r="154" spans="1:3">
      <c r="A154" t="s">
        <v>312</v>
      </c>
      <c r="B154" t="s">
        <v>313</v>
      </c>
      <c r="C154" t="s">
        <v>2522</v>
      </c>
    </row>
    <row r="155" spans="1:3">
      <c r="A155" t="s">
        <v>314</v>
      </c>
      <c r="B155" t="s">
        <v>315</v>
      </c>
      <c r="C155" t="s">
        <v>2522</v>
      </c>
    </row>
    <row r="156" spans="1:3">
      <c r="A156" t="s">
        <v>316</v>
      </c>
      <c r="B156" t="s">
        <v>317</v>
      </c>
      <c r="C156" t="s">
        <v>2522</v>
      </c>
    </row>
    <row r="157" spans="1:3">
      <c r="A157" t="s">
        <v>318</v>
      </c>
      <c r="B157" t="s">
        <v>319</v>
      </c>
      <c r="C157" t="s">
        <v>2522</v>
      </c>
    </row>
    <row r="158" spans="1:3">
      <c r="A158" t="s">
        <v>320</v>
      </c>
      <c r="B158" t="s">
        <v>321</v>
      </c>
      <c r="C158" t="s">
        <v>2522</v>
      </c>
    </row>
    <row r="159" spans="1:3">
      <c r="A159" t="s">
        <v>322</v>
      </c>
      <c r="B159" t="s">
        <v>323</v>
      </c>
      <c r="C159" t="s">
        <v>2522</v>
      </c>
    </row>
    <row r="160" spans="1:3">
      <c r="A160" t="s">
        <v>324</v>
      </c>
      <c r="B160" t="s">
        <v>325</v>
      </c>
      <c r="C160" t="s">
        <v>2522</v>
      </c>
    </row>
    <row r="161" spans="1:3">
      <c r="A161" t="s">
        <v>326</v>
      </c>
      <c r="B161" t="s">
        <v>327</v>
      </c>
      <c r="C161" t="s">
        <v>2522</v>
      </c>
    </row>
    <row r="162" spans="1:3">
      <c r="A162" t="s">
        <v>328</v>
      </c>
      <c r="B162" t="s">
        <v>329</v>
      </c>
      <c r="C162" t="s">
        <v>2522</v>
      </c>
    </row>
    <row r="163" spans="1:3">
      <c r="A163" t="s">
        <v>330</v>
      </c>
      <c r="B163" t="s">
        <v>331</v>
      </c>
      <c r="C163" t="s">
        <v>2522</v>
      </c>
    </row>
    <row r="164" spans="1:3">
      <c r="A164" t="s">
        <v>332</v>
      </c>
      <c r="B164" t="s">
        <v>333</v>
      </c>
      <c r="C164" t="s">
        <v>2522</v>
      </c>
    </row>
    <row r="165" spans="1:3">
      <c r="A165" t="s">
        <v>334</v>
      </c>
      <c r="B165" t="s">
        <v>335</v>
      </c>
      <c r="C165" t="s">
        <v>2522</v>
      </c>
    </row>
    <row r="166" spans="1:3">
      <c r="A166" t="s">
        <v>336</v>
      </c>
      <c r="B166" t="s">
        <v>337</v>
      </c>
      <c r="C166" t="s">
        <v>2522</v>
      </c>
    </row>
    <row r="167" spans="1:3">
      <c r="A167" t="s">
        <v>338</v>
      </c>
      <c r="B167" t="s">
        <v>339</v>
      </c>
      <c r="C167" t="s">
        <v>2522</v>
      </c>
    </row>
    <row r="168" spans="1:3">
      <c r="A168" t="s">
        <v>340</v>
      </c>
      <c r="B168" t="s">
        <v>341</v>
      </c>
      <c r="C168" t="s">
        <v>2522</v>
      </c>
    </row>
    <row r="169" spans="1:3">
      <c r="A169" t="s">
        <v>342</v>
      </c>
      <c r="B169" t="s">
        <v>343</v>
      </c>
      <c r="C169" t="s">
        <v>2522</v>
      </c>
    </row>
    <row r="170" spans="1:3">
      <c r="A170" t="s">
        <v>344</v>
      </c>
      <c r="B170" t="s">
        <v>345</v>
      </c>
      <c r="C170" t="s">
        <v>2522</v>
      </c>
    </row>
    <row r="171" spans="1:3">
      <c r="A171" t="s">
        <v>346</v>
      </c>
      <c r="B171" t="s">
        <v>347</v>
      </c>
      <c r="C171" t="s">
        <v>2522</v>
      </c>
    </row>
    <row r="172" spans="1:3">
      <c r="A172" t="s">
        <v>348</v>
      </c>
      <c r="B172" t="s">
        <v>349</v>
      </c>
      <c r="C172" t="s">
        <v>2522</v>
      </c>
    </row>
    <row r="173" spans="1:3">
      <c r="A173" t="s">
        <v>350</v>
      </c>
      <c r="B173" t="s">
        <v>351</v>
      </c>
      <c r="C173" t="s">
        <v>2522</v>
      </c>
    </row>
    <row r="174" spans="1:3">
      <c r="A174" t="s">
        <v>352</v>
      </c>
      <c r="B174" t="s">
        <v>353</v>
      </c>
      <c r="C174" t="s">
        <v>2522</v>
      </c>
    </row>
    <row r="175" spans="1:3">
      <c r="A175" t="s">
        <v>354</v>
      </c>
      <c r="B175" t="s">
        <v>355</v>
      </c>
      <c r="C175" t="s">
        <v>2523</v>
      </c>
    </row>
    <row r="176" spans="1:3">
      <c r="A176" t="s">
        <v>356</v>
      </c>
      <c r="B176" t="s">
        <v>357</v>
      </c>
      <c r="C176" t="s">
        <v>2523</v>
      </c>
    </row>
    <row r="177" spans="1:3">
      <c r="A177" t="s">
        <v>358</v>
      </c>
      <c r="B177" t="s">
        <v>359</v>
      </c>
      <c r="C177" t="s">
        <v>2523</v>
      </c>
    </row>
    <row r="178" spans="1:3">
      <c r="A178" t="s">
        <v>360</v>
      </c>
      <c r="B178" t="s">
        <v>361</v>
      </c>
      <c r="C178" t="s">
        <v>2523</v>
      </c>
    </row>
    <row r="179" spans="1:3">
      <c r="A179" t="s">
        <v>362</v>
      </c>
      <c r="B179" t="s">
        <v>363</v>
      </c>
      <c r="C179" t="s">
        <v>2523</v>
      </c>
    </row>
    <row r="180" spans="1:3">
      <c r="A180" t="s">
        <v>364</v>
      </c>
      <c r="B180" t="s">
        <v>365</v>
      </c>
      <c r="C180" t="s">
        <v>2523</v>
      </c>
    </row>
    <row r="181" spans="1:3">
      <c r="A181" t="s">
        <v>366</v>
      </c>
      <c r="B181" t="s">
        <v>367</v>
      </c>
      <c r="C181" t="s">
        <v>2523</v>
      </c>
    </row>
    <row r="182" spans="1:3">
      <c r="A182" t="s">
        <v>368</v>
      </c>
      <c r="B182" t="s">
        <v>369</v>
      </c>
      <c r="C182" t="s">
        <v>2523</v>
      </c>
    </row>
    <row r="183" spans="1:3">
      <c r="A183" t="s">
        <v>370</v>
      </c>
      <c r="B183" t="s">
        <v>371</v>
      </c>
      <c r="C183" t="s">
        <v>2523</v>
      </c>
    </row>
    <row r="184" spans="1:3">
      <c r="A184" t="s">
        <v>372</v>
      </c>
      <c r="B184" t="s">
        <v>373</v>
      </c>
      <c r="C184" t="s">
        <v>2523</v>
      </c>
    </row>
    <row r="185" spans="1:3">
      <c r="A185" t="s">
        <v>374</v>
      </c>
      <c r="B185" t="s">
        <v>375</v>
      </c>
      <c r="C185" t="s">
        <v>2523</v>
      </c>
    </row>
    <row r="186" spans="1:3">
      <c r="A186" t="s">
        <v>376</v>
      </c>
      <c r="B186" t="s">
        <v>377</v>
      </c>
      <c r="C186" t="s">
        <v>2523</v>
      </c>
    </row>
    <row r="187" spans="1:3">
      <c r="A187" t="s">
        <v>378</v>
      </c>
      <c r="B187" t="s">
        <v>379</v>
      </c>
      <c r="C187" t="s">
        <v>2523</v>
      </c>
    </row>
    <row r="188" spans="1:3">
      <c r="A188" t="s">
        <v>380</v>
      </c>
      <c r="B188" t="s">
        <v>381</v>
      </c>
      <c r="C188" t="s">
        <v>2523</v>
      </c>
    </row>
    <row r="189" spans="1:3">
      <c r="A189" t="s">
        <v>382</v>
      </c>
      <c r="B189" t="s">
        <v>383</v>
      </c>
      <c r="C189" t="s">
        <v>2523</v>
      </c>
    </row>
    <row r="190" spans="1:3">
      <c r="A190" t="s">
        <v>384</v>
      </c>
      <c r="B190" t="s">
        <v>385</v>
      </c>
      <c r="C190" t="s">
        <v>2523</v>
      </c>
    </row>
    <row r="191" spans="1:3">
      <c r="A191" t="s">
        <v>386</v>
      </c>
      <c r="B191" t="s">
        <v>387</v>
      </c>
      <c r="C191" t="s">
        <v>2523</v>
      </c>
    </row>
    <row r="192" spans="1:3">
      <c r="A192" t="s">
        <v>388</v>
      </c>
      <c r="B192" t="s">
        <v>389</v>
      </c>
      <c r="C192" t="s">
        <v>2523</v>
      </c>
    </row>
    <row r="193" spans="1:3">
      <c r="A193" t="s">
        <v>390</v>
      </c>
      <c r="B193" t="s">
        <v>391</v>
      </c>
      <c r="C193" t="s">
        <v>2523</v>
      </c>
    </row>
    <row r="194" spans="1:3">
      <c r="A194" t="s">
        <v>392</v>
      </c>
      <c r="B194" t="s">
        <v>393</v>
      </c>
      <c r="C194" t="s">
        <v>2523</v>
      </c>
    </row>
    <row r="195" spans="1:3">
      <c r="A195" t="s">
        <v>394</v>
      </c>
      <c r="B195" t="s">
        <v>395</v>
      </c>
      <c r="C195" t="s">
        <v>2523</v>
      </c>
    </row>
    <row r="196" spans="1:3">
      <c r="A196" t="s">
        <v>396</v>
      </c>
      <c r="B196" t="s">
        <v>397</v>
      </c>
      <c r="C196" t="s">
        <v>2523</v>
      </c>
    </row>
    <row r="197" spans="1:3">
      <c r="A197" t="s">
        <v>398</v>
      </c>
      <c r="B197" t="s">
        <v>399</v>
      </c>
      <c r="C197" t="s">
        <v>2523</v>
      </c>
    </row>
    <row r="198" spans="1:3">
      <c r="A198" t="s">
        <v>400</v>
      </c>
      <c r="B198" t="s">
        <v>401</v>
      </c>
      <c r="C198" t="s">
        <v>2523</v>
      </c>
    </row>
    <row r="199" spans="1:3">
      <c r="A199" t="s">
        <v>402</v>
      </c>
      <c r="B199" t="s">
        <v>403</v>
      </c>
      <c r="C199" t="s">
        <v>2523</v>
      </c>
    </row>
    <row r="200" spans="1:3">
      <c r="A200" t="s">
        <v>404</v>
      </c>
      <c r="B200" t="s">
        <v>405</v>
      </c>
      <c r="C200" t="s">
        <v>2523</v>
      </c>
    </row>
    <row r="201" spans="1:3">
      <c r="A201" t="s">
        <v>406</v>
      </c>
      <c r="B201" t="s">
        <v>407</v>
      </c>
      <c r="C201" t="s">
        <v>2523</v>
      </c>
    </row>
    <row r="202" spans="1:3">
      <c r="A202" t="s">
        <v>408</v>
      </c>
      <c r="B202" t="s">
        <v>409</v>
      </c>
      <c r="C202" t="s">
        <v>2523</v>
      </c>
    </row>
    <row r="203" spans="1:3">
      <c r="A203" t="s">
        <v>410</v>
      </c>
      <c r="B203" t="s">
        <v>411</v>
      </c>
      <c r="C203" t="s">
        <v>2523</v>
      </c>
    </row>
    <row r="204" spans="1:3">
      <c r="A204" t="s">
        <v>412</v>
      </c>
      <c r="B204" t="s">
        <v>413</v>
      </c>
      <c r="C204" t="s">
        <v>2523</v>
      </c>
    </row>
    <row r="205" spans="1:3">
      <c r="A205" t="s">
        <v>414</v>
      </c>
      <c r="B205" t="s">
        <v>415</v>
      </c>
      <c r="C205" t="s">
        <v>2523</v>
      </c>
    </row>
    <row r="206" spans="1:3">
      <c r="A206" t="s">
        <v>416</v>
      </c>
      <c r="B206" t="s">
        <v>417</v>
      </c>
      <c r="C206" t="s">
        <v>2523</v>
      </c>
    </row>
    <row r="207" spans="1:3">
      <c r="A207" t="s">
        <v>418</v>
      </c>
      <c r="B207" t="s">
        <v>419</v>
      </c>
      <c r="C207" t="s">
        <v>2523</v>
      </c>
    </row>
    <row r="208" spans="1:3">
      <c r="A208" t="s">
        <v>420</v>
      </c>
      <c r="B208" t="s">
        <v>421</v>
      </c>
      <c r="C208" t="s">
        <v>2523</v>
      </c>
    </row>
    <row r="209" spans="1:3">
      <c r="A209" t="s">
        <v>422</v>
      </c>
      <c r="B209" t="s">
        <v>423</v>
      </c>
      <c r="C209" t="s">
        <v>2524</v>
      </c>
    </row>
    <row r="210" spans="1:3">
      <c r="A210" t="s">
        <v>424</v>
      </c>
      <c r="B210" t="s">
        <v>425</v>
      </c>
      <c r="C210" t="s">
        <v>2524</v>
      </c>
    </row>
    <row r="211" spans="1:3">
      <c r="A211" t="s">
        <v>426</v>
      </c>
      <c r="B211" t="s">
        <v>427</v>
      </c>
      <c r="C211" t="s">
        <v>2524</v>
      </c>
    </row>
    <row r="212" spans="1:3">
      <c r="A212" t="s">
        <v>428</v>
      </c>
      <c r="B212" t="s">
        <v>429</v>
      </c>
      <c r="C212" t="s">
        <v>2524</v>
      </c>
    </row>
    <row r="213" spans="1:3">
      <c r="A213" t="s">
        <v>430</v>
      </c>
      <c r="B213" t="s">
        <v>431</v>
      </c>
      <c r="C213" t="s">
        <v>2524</v>
      </c>
    </row>
    <row r="214" spans="1:3">
      <c r="A214" t="s">
        <v>432</v>
      </c>
      <c r="B214" t="s">
        <v>433</v>
      </c>
      <c r="C214" t="s">
        <v>2524</v>
      </c>
    </row>
    <row r="215" spans="1:3">
      <c r="A215" t="s">
        <v>434</v>
      </c>
      <c r="B215" t="s">
        <v>435</v>
      </c>
      <c r="C215" t="s">
        <v>2524</v>
      </c>
    </row>
    <row r="216" spans="1:3">
      <c r="A216" t="s">
        <v>436</v>
      </c>
      <c r="B216" t="s">
        <v>437</v>
      </c>
      <c r="C216" t="s">
        <v>2524</v>
      </c>
    </row>
    <row r="217" spans="1:3">
      <c r="A217" t="s">
        <v>438</v>
      </c>
      <c r="B217" t="s">
        <v>439</v>
      </c>
      <c r="C217" t="s">
        <v>2524</v>
      </c>
    </row>
    <row r="218" spans="1:3">
      <c r="A218" t="s">
        <v>440</v>
      </c>
      <c r="B218" t="s">
        <v>441</v>
      </c>
      <c r="C218" t="s">
        <v>2524</v>
      </c>
    </row>
    <row r="219" spans="1:3">
      <c r="A219" t="s">
        <v>442</v>
      </c>
      <c r="B219" t="s">
        <v>443</v>
      </c>
      <c r="C219" t="s">
        <v>2524</v>
      </c>
    </row>
    <row r="220" spans="1:3">
      <c r="A220" t="s">
        <v>444</v>
      </c>
      <c r="B220" t="s">
        <v>445</v>
      </c>
      <c r="C220" t="s">
        <v>2524</v>
      </c>
    </row>
    <row r="221" spans="1:3">
      <c r="A221" t="s">
        <v>446</v>
      </c>
      <c r="B221" t="s">
        <v>447</v>
      </c>
      <c r="C221" t="s">
        <v>2524</v>
      </c>
    </row>
    <row r="222" spans="1:3">
      <c r="A222" t="s">
        <v>448</v>
      </c>
      <c r="B222" t="s">
        <v>449</v>
      </c>
      <c r="C222" t="s">
        <v>2524</v>
      </c>
    </row>
    <row r="223" spans="1:3">
      <c r="A223" t="s">
        <v>450</v>
      </c>
      <c r="B223" t="s">
        <v>451</v>
      </c>
      <c r="C223" t="s">
        <v>2524</v>
      </c>
    </row>
    <row r="224" spans="1:3">
      <c r="A224" t="s">
        <v>452</v>
      </c>
      <c r="B224" t="s">
        <v>453</v>
      </c>
      <c r="C224" t="s">
        <v>2524</v>
      </c>
    </row>
    <row r="225" spans="1:3">
      <c r="A225" t="s">
        <v>454</v>
      </c>
      <c r="B225" t="s">
        <v>455</v>
      </c>
      <c r="C225" t="s">
        <v>2524</v>
      </c>
    </row>
    <row r="226" spans="1:3">
      <c r="A226" t="s">
        <v>456</v>
      </c>
      <c r="B226" t="s">
        <v>457</v>
      </c>
      <c r="C226" t="s">
        <v>2524</v>
      </c>
    </row>
    <row r="227" spans="1:3">
      <c r="A227" t="s">
        <v>458</v>
      </c>
      <c r="B227" t="s">
        <v>459</v>
      </c>
      <c r="C227" t="s">
        <v>2524</v>
      </c>
    </row>
    <row r="228" spans="1:3">
      <c r="A228" t="s">
        <v>460</v>
      </c>
      <c r="B228" t="s">
        <v>461</v>
      </c>
      <c r="C228" t="s">
        <v>2524</v>
      </c>
    </row>
    <row r="229" spans="1:3">
      <c r="A229" t="s">
        <v>462</v>
      </c>
      <c r="B229" t="s">
        <v>463</v>
      </c>
      <c r="C229" t="s">
        <v>2524</v>
      </c>
    </row>
    <row r="230" spans="1:3">
      <c r="A230" t="s">
        <v>464</v>
      </c>
      <c r="B230" t="s">
        <v>465</v>
      </c>
      <c r="C230" t="s">
        <v>2524</v>
      </c>
    </row>
    <row r="231" spans="1:3">
      <c r="A231" t="s">
        <v>466</v>
      </c>
      <c r="B231" t="s">
        <v>467</v>
      </c>
      <c r="C231" t="s">
        <v>2524</v>
      </c>
    </row>
    <row r="232" spans="1:3">
      <c r="A232" t="s">
        <v>468</v>
      </c>
      <c r="B232" t="s">
        <v>469</v>
      </c>
      <c r="C232" t="s">
        <v>2524</v>
      </c>
    </row>
    <row r="233" spans="1:3">
      <c r="A233" t="s">
        <v>470</v>
      </c>
      <c r="B233" t="s">
        <v>471</v>
      </c>
      <c r="C233" t="s">
        <v>2524</v>
      </c>
    </row>
    <row r="234" spans="1:3">
      <c r="A234" t="s">
        <v>472</v>
      </c>
      <c r="B234" t="s">
        <v>473</v>
      </c>
      <c r="C234" t="s">
        <v>2524</v>
      </c>
    </row>
    <row r="235" spans="1:3">
      <c r="A235" t="s">
        <v>474</v>
      </c>
      <c r="B235" t="s">
        <v>475</v>
      </c>
      <c r="C235" t="s">
        <v>2524</v>
      </c>
    </row>
    <row r="236" spans="1:3">
      <c r="A236" t="s">
        <v>476</v>
      </c>
      <c r="B236" t="s">
        <v>477</v>
      </c>
      <c r="C236" t="s">
        <v>2524</v>
      </c>
    </row>
    <row r="237" spans="1:3">
      <c r="A237" t="s">
        <v>478</v>
      </c>
      <c r="B237" t="s">
        <v>479</v>
      </c>
      <c r="C237" t="s">
        <v>2524</v>
      </c>
    </row>
    <row r="238" spans="1:3">
      <c r="A238" t="s">
        <v>480</v>
      </c>
      <c r="B238" t="s">
        <v>481</v>
      </c>
      <c r="C238" t="s">
        <v>2524</v>
      </c>
    </row>
    <row r="239" spans="1:3">
      <c r="A239" t="s">
        <v>482</v>
      </c>
      <c r="B239" t="s">
        <v>483</v>
      </c>
      <c r="C239" t="s">
        <v>2524</v>
      </c>
    </row>
    <row r="240" spans="1:3">
      <c r="A240" t="s">
        <v>484</v>
      </c>
      <c r="B240" t="s">
        <v>485</v>
      </c>
      <c r="C240" t="s">
        <v>2524</v>
      </c>
    </row>
    <row r="241" spans="1:3">
      <c r="A241" t="s">
        <v>486</v>
      </c>
      <c r="B241" t="s">
        <v>487</v>
      </c>
      <c r="C241" t="s">
        <v>2524</v>
      </c>
    </row>
    <row r="242" spans="1:3">
      <c r="A242" t="s">
        <v>488</v>
      </c>
      <c r="B242" t="s">
        <v>489</v>
      </c>
      <c r="C242" t="s">
        <v>2524</v>
      </c>
    </row>
    <row r="243" spans="1:3">
      <c r="A243" t="s">
        <v>490</v>
      </c>
      <c r="B243" t="s">
        <v>491</v>
      </c>
      <c r="C243" t="s">
        <v>2525</v>
      </c>
    </row>
    <row r="244" spans="1:3">
      <c r="A244" t="s">
        <v>492</v>
      </c>
      <c r="B244" t="s">
        <v>493</v>
      </c>
      <c r="C244" t="s">
        <v>2525</v>
      </c>
    </row>
    <row r="245" spans="1:3">
      <c r="A245" t="s">
        <v>494</v>
      </c>
      <c r="B245" t="s">
        <v>495</v>
      </c>
      <c r="C245" t="s">
        <v>2525</v>
      </c>
    </row>
    <row r="246" spans="1:3">
      <c r="A246" t="s">
        <v>496</v>
      </c>
      <c r="B246" t="s">
        <v>497</v>
      </c>
      <c r="C246" t="s">
        <v>2525</v>
      </c>
    </row>
    <row r="247" spans="1:3">
      <c r="A247" t="s">
        <v>498</v>
      </c>
      <c r="B247" t="s">
        <v>499</v>
      </c>
      <c r="C247" t="s">
        <v>2525</v>
      </c>
    </row>
    <row r="248" spans="1:3">
      <c r="A248" t="s">
        <v>500</v>
      </c>
      <c r="B248" t="s">
        <v>501</v>
      </c>
      <c r="C248" t="s">
        <v>2525</v>
      </c>
    </row>
    <row r="249" spans="1:3">
      <c r="A249" t="s">
        <v>502</v>
      </c>
      <c r="B249" t="s">
        <v>503</v>
      </c>
      <c r="C249" t="s">
        <v>2525</v>
      </c>
    </row>
    <row r="250" spans="1:3">
      <c r="A250" t="s">
        <v>504</v>
      </c>
      <c r="B250" t="s">
        <v>505</v>
      </c>
      <c r="C250" t="s">
        <v>2525</v>
      </c>
    </row>
    <row r="251" spans="1:3">
      <c r="A251" t="s">
        <v>506</v>
      </c>
      <c r="B251" t="s">
        <v>507</v>
      </c>
      <c r="C251" t="s">
        <v>2525</v>
      </c>
    </row>
    <row r="252" spans="1:3">
      <c r="A252" t="s">
        <v>508</v>
      </c>
      <c r="B252" t="s">
        <v>509</v>
      </c>
      <c r="C252" t="s">
        <v>2525</v>
      </c>
    </row>
    <row r="253" spans="1:3">
      <c r="A253" t="s">
        <v>510</v>
      </c>
      <c r="B253" t="s">
        <v>511</v>
      </c>
      <c r="C253" t="s">
        <v>2525</v>
      </c>
    </row>
    <row r="254" spans="1:3">
      <c r="A254" t="s">
        <v>512</v>
      </c>
      <c r="B254" t="s">
        <v>513</v>
      </c>
      <c r="C254" t="s">
        <v>2525</v>
      </c>
    </row>
    <row r="255" spans="1:3">
      <c r="A255" t="s">
        <v>514</v>
      </c>
      <c r="B255" t="s">
        <v>515</v>
      </c>
      <c r="C255" t="s">
        <v>2525</v>
      </c>
    </row>
    <row r="256" spans="1:3">
      <c r="A256" t="s">
        <v>516</v>
      </c>
      <c r="B256" t="s">
        <v>517</v>
      </c>
      <c r="C256" t="s">
        <v>2525</v>
      </c>
    </row>
    <row r="257" spans="1:3">
      <c r="A257" t="s">
        <v>518</v>
      </c>
      <c r="B257" t="s">
        <v>519</v>
      </c>
      <c r="C257" t="s">
        <v>2525</v>
      </c>
    </row>
    <row r="258" spans="1:3">
      <c r="A258" t="s">
        <v>520</v>
      </c>
      <c r="B258" t="s">
        <v>521</v>
      </c>
      <c r="C258" t="s">
        <v>2525</v>
      </c>
    </row>
    <row r="259" spans="1:3">
      <c r="A259" t="s">
        <v>522</v>
      </c>
      <c r="B259" t="s">
        <v>523</v>
      </c>
      <c r="C259" t="s">
        <v>2525</v>
      </c>
    </row>
    <row r="260" spans="1:3">
      <c r="A260" t="s">
        <v>524</v>
      </c>
      <c r="B260" t="s">
        <v>525</v>
      </c>
      <c r="C260" t="s">
        <v>2525</v>
      </c>
    </row>
    <row r="261" spans="1:3">
      <c r="A261" t="s">
        <v>526</v>
      </c>
      <c r="B261" t="s">
        <v>527</v>
      </c>
      <c r="C261" t="s">
        <v>2525</v>
      </c>
    </row>
    <row r="262" spans="1:3">
      <c r="A262" t="s">
        <v>528</v>
      </c>
      <c r="B262" t="s">
        <v>529</v>
      </c>
      <c r="C262" t="s">
        <v>2525</v>
      </c>
    </row>
    <row r="263" spans="1:3">
      <c r="A263" t="s">
        <v>530</v>
      </c>
      <c r="B263" t="s">
        <v>531</v>
      </c>
      <c r="C263" t="s">
        <v>2525</v>
      </c>
    </row>
    <row r="264" spans="1:3">
      <c r="A264" t="s">
        <v>532</v>
      </c>
      <c r="B264" t="s">
        <v>533</v>
      </c>
      <c r="C264" t="s">
        <v>2525</v>
      </c>
    </row>
    <row r="265" spans="1:3">
      <c r="A265" t="s">
        <v>534</v>
      </c>
      <c r="B265" t="s">
        <v>535</v>
      </c>
      <c r="C265" t="s">
        <v>2525</v>
      </c>
    </row>
    <row r="266" spans="1:3">
      <c r="A266" t="s">
        <v>536</v>
      </c>
      <c r="B266" t="s">
        <v>537</v>
      </c>
      <c r="C266" t="s">
        <v>2525</v>
      </c>
    </row>
    <row r="267" spans="1:3">
      <c r="A267" t="s">
        <v>538</v>
      </c>
      <c r="B267" t="s">
        <v>539</v>
      </c>
      <c r="C267" t="s">
        <v>2525</v>
      </c>
    </row>
    <row r="268" spans="1:3">
      <c r="A268" t="s">
        <v>540</v>
      </c>
      <c r="B268" t="s">
        <v>541</v>
      </c>
      <c r="C268" t="s">
        <v>2525</v>
      </c>
    </row>
    <row r="269" spans="1:3">
      <c r="A269" t="s">
        <v>542</v>
      </c>
      <c r="B269" t="s">
        <v>543</v>
      </c>
      <c r="C269" t="s">
        <v>2525</v>
      </c>
    </row>
    <row r="270" spans="1:3">
      <c r="A270" t="s">
        <v>544</v>
      </c>
      <c r="B270" t="s">
        <v>545</v>
      </c>
      <c r="C270" t="s">
        <v>2525</v>
      </c>
    </row>
    <row r="271" spans="1:3">
      <c r="A271" t="s">
        <v>546</v>
      </c>
      <c r="B271" t="s">
        <v>547</v>
      </c>
      <c r="C271" t="s">
        <v>2525</v>
      </c>
    </row>
    <row r="272" spans="1:3">
      <c r="A272" t="s">
        <v>548</v>
      </c>
      <c r="B272" t="s">
        <v>549</v>
      </c>
      <c r="C272" t="s">
        <v>2525</v>
      </c>
    </row>
    <row r="273" spans="1:3">
      <c r="A273" t="s">
        <v>550</v>
      </c>
      <c r="B273" t="s">
        <v>551</v>
      </c>
      <c r="C273" t="s">
        <v>2525</v>
      </c>
    </row>
    <row r="274" spans="1:3">
      <c r="A274" t="s">
        <v>552</v>
      </c>
      <c r="B274" t="s">
        <v>553</v>
      </c>
      <c r="C274" t="s">
        <v>2525</v>
      </c>
    </row>
    <row r="275" spans="1:3">
      <c r="A275" t="s">
        <v>554</v>
      </c>
      <c r="B275" t="s">
        <v>555</v>
      </c>
      <c r="C275" t="s">
        <v>2525</v>
      </c>
    </row>
    <row r="276" spans="1:3">
      <c r="A276" t="s">
        <v>556</v>
      </c>
      <c r="B276" t="s">
        <v>557</v>
      </c>
      <c r="C276" t="s">
        <v>2525</v>
      </c>
    </row>
    <row r="277" spans="1:3">
      <c r="A277" t="s">
        <v>558</v>
      </c>
      <c r="B277" t="s">
        <v>559</v>
      </c>
      <c r="C277" t="s">
        <v>2526</v>
      </c>
    </row>
    <row r="278" spans="1:3">
      <c r="A278" t="s">
        <v>560</v>
      </c>
      <c r="B278" t="s">
        <v>561</v>
      </c>
      <c r="C278" t="s">
        <v>2526</v>
      </c>
    </row>
    <row r="279" spans="1:3">
      <c r="A279" t="s">
        <v>562</v>
      </c>
      <c r="B279" t="s">
        <v>563</v>
      </c>
      <c r="C279" t="s">
        <v>2526</v>
      </c>
    </row>
    <row r="280" spans="1:3">
      <c r="A280" t="s">
        <v>564</v>
      </c>
      <c r="B280" t="s">
        <v>565</v>
      </c>
      <c r="C280" t="s">
        <v>2526</v>
      </c>
    </row>
    <row r="281" spans="1:3">
      <c r="A281" t="s">
        <v>566</v>
      </c>
      <c r="B281" t="s">
        <v>567</v>
      </c>
      <c r="C281" t="s">
        <v>2526</v>
      </c>
    </row>
    <row r="282" spans="1:3">
      <c r="A282" t="s">
        <v>568</v>
      </c>
      <c r="B282" t="s">
        <v>569</v>
      </c>
      <c r="C282" t="s">
        <v>2526</v>
      </c>
    </row>
    <row r="283" spans="1:3">
      <c r="A283" t="s">
        <v>570</v>
      </c>
      <c r="B283" t="s">
        <v>571</v>
      </c>
      <c r="C283" t="s">
        <v>2526</v>
      </c>
    </row>
    <row r="284" spans="1:3">
      <c r="A284" t="s">
        <v>572</v>
      </c>
      <c r="B284" t="s">
        <v>573</v>
      </c>
      <c r="C284" t="s">
        <v>2526</v>
      </c>
    </row>
    <row r="285" spans="1:3">
      <c r="A285" t="s">
        <v>574</v>
      </c>
      <c r="B285" t="s">
        <v>575</v>
      </c>
      <c r="C285" t="s">
        <v>2526</v>
      </c>
    </row>
    <row r="286" spans="1:3">
      <c r="A286" t="s">
        <v>576</v>
      </c>
      <c r="B286" t="s">
        <v>577</v>
      </c>
      <c r="C286" t="s">
        <v>2526</v>
      </c>
    </row>
    <row r="287" spans="1:3">
      <c r="A287" t="s">
        <v>578</v>
      </c>
      <c r="B287" t="s">
        <v>579</v>
      </c>
      <c r="C287" t="s">
        <v>2526</v>
      </c>
    </row>
    <row r="288" spans="1:3">
      <c r="A288" t="s">
        <v>580</v>
      </c>
      <c r="B288" t="s">
        <v>581</v>
      </c>
      <c r="C288" t="s">
        <v>2526</v>
      </c>
    </row>
    <row r="289" spans="1:3">
      <c r="A289" t="s">
        <v>582</v>
      </c>
      <c r="B289" t="s">
        <v>583</v>
      </c>
      <c r="C289" t="s">
        <v>2526</v>
      </c>
    </row>
    <row r="290" spans="1:3">
      <c r="A290" t="s">
        <v>584</v>
      </c>
      <c r="B290" t="s">
        <v>585</v>
      </c>
      <c r="C290" t="s">
        <v>2526</v>
      </c>
    </row>
    <row r="291" spans="1:3">
      <c r="A291" t="s">
        <v>586</v>
      </c>
      <c r="B291" t="s">
        <v>587</v>
      </c>
      <c r="C291" t="s">
        <v>2526</v>
      </c>
    </row>
    <row r="292" spans="1:3">
      <c r="A292" t="s">
        <v>588</v>
      </c>
      <c r="B292" t="s">
        <v>589</v>
      </c>
      <c r="C292" t="s">
        <v>2526</v>
      </c>
    </row>
    <row r="293" spans="1:3">
      <c r="A293" t="s">
        <v>590</v>
      </c>
      <c r="B293" t="s">
        <v>591</v>
      </c>
      <c r="C293" t="s">
        <v>2526</v>
      </c>
    </row>
    <row r="294" spans="1:3">
      <c r="A294" t="s">
        <v>592</v>
      </c>
      <c r="B294" t="s">
        <v>593</v>
      </c>
      <c r="C294" t="s">
        <v>2526</v>
      </c>
    </row>
    <row r="295" spans="1:3">
      <c r="A295" t="s">
        <v>594</v>
      </c>
      <c r="B295" t="s">
        <v>595</v>
      </c>
      <c r="C295" t="s">
        <v>2526</v>
      </c>
    </row>
    <row r="296" spans="1:3">
      <c r="A296" t="s">
        <v>596</v>
      </c>
      <c r="B296" t="s">
        <v>597</v>
      </c>
      <c r="C296" t="s">
        <v>2526</v>
      </c>
    </row>
    <row r="297" spans="1:3">
      <c r="A297" t="s">
        <v>598</v>
      </c>
      <c r="B297" t="s">
        <v>599</v>
      </c>
      <c r="C297" t="s">
        <v>2526</v>
      </c>
    </row>
    <row r="298" spans="1:3">
      <c r="A298" t="s">
        <v>600</v>
      </c>
      <c r="B298" t="s">
        <v>601</v>
      </c>
      <c r="C298" t="s">
        <v>2526</v>
      </c>
    </row>
    <row r="299" spans="1:3">
      <c r="A299" t="s">
        <v>602</v>
      </c>
      <c r="B299" t="s">
        <v>603</v>
      </c>
      <c r="C299" t="s">
        <v>2526</v>
      </c>
    </row>
    <row r="300" spans="1:3">
      <c r="A300" t="s">
        <v>604</v>
      </c>
      <c r="B300" t="s">
        <v>605</v>
      </c>
      <c r="C300" t="s">
        <v>2526</v>
      </c>
    </row>
    <row r="301" spans="1:3">
      <c r="A301" t="s">
        <v>606</v>
      </c>
      <c r="B301" t="s">
        <v>607</v>
      </c>
      <c r="C301" t="s">
        <v>2526</v>
      </c>
    </row>
    <row r="302" spans="1:3">
      <c r="A302" t="s">
        <v>608</v>
      </c>
      <c r="B302" t="s">
        <v>609</v>
      </c>
      <c r="C302" t="s">
        <v>2526</v>
      </c>
    </row>
    <row r="303" spans="1:3">
      <c r="A303" t="s">
        <v>610</v>
      </c>
      <c r="B303" t="s">
        <v>611</v>
      </c>
      <c r="C303" t="s">
        <v>2526</v>
      </c>
    </row>
    <row r="304" spans="1:3">
      <c r="A304" t="s">
        <v>612</v>
      </c>
      <c r="B304" t="s">
        <v>613</v>
      </c>
      <c r="C304" t="s">
        <v>2526</v>
      </c>
    </row>
    <row r="305" spans="1:3">
      <c r="A305" t="s">
        <v>614</v>
      </c>
      <c r="B305" t="s">
        <v>615</v>
      </c>
      <c r="C305" t="s">
        <v>2526</v>
      </c>
    </row>
    <row r="306" spans="1:3">
      <c r="A306" t="s">
        <v>616</v>
      </c>
      <c r="B306" t="s">
        <v>617</v>
      </c>
      <c r="C306" t="s">
        <v>2526</v>
      </c>
    </row>
    <row r="307" spans="1:3">
      <c r="A307" t="s">
        <v>618</v>
      </c>
      <c r="B307" t="s">
        <v>619</v>
      </c>
      <c r="C307" t="s">
        <v>2526</v>
      </c>
    </row>
    <row r="308" spans="1:3">
      <c r="A308" t="s">
        <v>620</v>
      </c>
      <c r="B308" t="s">
        <v>621</v>
      </c>
      <c r="C308" t="s">
        <v>2526</v>
      </c>
    </row>
    <row r="309" spans="1:3">
      <c r="A309" t="s">
        <v>622</v>
      </c>
      <c r="B309" t="s">
        <v>623</v>
      </c>
      <c r="C309" t="s">
        <v>2526</v>
      </c>
    </row>
    <row r="310" spans="1:3">
      <c r="A310" t="s">
        <v>624</v>
      </c>
      <c r="B310" t="s">
        <v>625</v>
      </c>
      <c r="C310" t="s">
        <v>2526</v>
      </c>
    </row>
    <row r="311" spans="1:3">
      <c r="A311" t="s">
        <v>626</v>
      </c>
      <c r="B311" t="s">
        <v>627</v>
      </c>
      <c r="C311" t="s">
        <v>2527</v>
      </c>
    </row>
    <row r="312" spans="1:3">
      <c r="A312" t="s">
        <v>628</v>
      </c>
      <c r="B312" t="s">
        <v>629</v>
      </c>
      <c r="C312" t="s">
        <v>2527</v>
      </c>
    </row>
    <row r="313" spans="1:3">
      <c r="A313" t="s">
        <v>630</v>
      </c>
      <c r="B313" t="s">
        <v>631</v>
      </c>
      <c r="C313" t="s">
        <v>2527</v>
      </c>
    </row>
    <row r="314" spans="1:3">
      <c r="A314" t="s">
        <v>632</v>
      </c>
      <c r="B314" t="s">
        <v>633</v>
      </c>
      <c r="C314" t="s">
        <v>2527</v>
      </c>
    </row>
    <row r="315" spans="1:3">
      <c r="A315" t="s">
        <v>634</v>
      </c>
      <c r="B315" t="s">
        <v>635</v>
      </c>
      <c r="C315" t="s">
        <v>2527</v>
      </c>
    </row>
    <row r="316" spans="1:3">
      <c r="A316" t="s">
        <v>636</v>
      </c>
      <c r="B316" t="s">
        <v>637</v>
      </c>
      <c r="C316" t="s">
        <v>2527</v>
      </c>
    </row>
    <row r="317" spans="1:3">
      <c r="A317" t="s">
        <v>638</v>
      </c>
      <c r="B317" t="s">
        <v>639</v>
      </c>
      <c r="C317" t="s">
        <v>2527</v>
      </c>
    </row>
    <row r="318" spans="1:3">
      <c r="A318" t="s">
        <v>640</v>
      </c>
      <c r="B318" t="s">
        <v>641</v>
      </c>
      <c r="C318" t="s">
        <v>2527</v>
      </c>
    </row>
    <row r="319" spans="1:3">
      <c r="A319" t="s">
        <v>642</v>
      </c>
      <c r="B319" t="s">
        <v>643</v>
      </c>
      <c r="C319" t="s">
        <v>2527</v>
      </c>
    </row>
    <row r="320" spans="1:3">
      <c r="A320" t="s">
        <v>644</v>
      </c>
      <c r="B320" t="s">
        <v>645</v>
      </c>
      <c r="C320" t="s">
        <v>2527</v>
      </c>
    </row>
    <row r="321" spans="1:3">
      <c r="A321" t="s">
        <v>646</v>
      </c>
      <c r="B321" t="s">
        <v>647</v>
      </c>
      <c r="C321" t="s">
        <v>2527</v>
      </c>
    </row>
    <row r="322" spans="1:3">
      <c r="A322" t="s">
        <v>648</v>
      </c>
      <c r="B322" t="s">
        <v>649</v>
      </c>
      <c r="C322" t="s">
        <v>2527</v>
      </c>
    </row>
    <row r="323" spans="1:3">
      <c r="A323" t="s">
        <v>650</v>
      </c>
      <c r="B323" t="s">
        <v>651</v>
      </c>
      <c r="C323" t="s">
        <v>2527</v>
      </c>
    </row>
    <row r="324" spans="1:3">
      <c r="A324" t="s">
        <v>652</v>
      </c>
      <c r="B324" t="s">
        <v>653</v>
      </c>
      <c r="C324" t="s">
        <v>2527</v>
      </c>
    </row>
    <row r="325" spans="1:3">
      <c r="A325" t="s">
        <v>654</v>
      </c>
      <c r="B325" t="s">
        <v>655</v>
      </c>
      <c r="C325" t="s">
        <v>2527</v>
      </c>
    </row>
    <row r="326" spans="1:3">
      <c r="A326" t="s">
        <v>656</v>
      </c>
      <c r="B326" t="s">
        <v>657</v>
      </c>
      <c r="C326" t="s">
        <v>2527</v>
      </c>
    </row>
    <row r="327" spans="1:3">
      <c r="A327" t="s">
        <v>658</v>
      </c>
      <c r="B327" t="s">
        <v>659</v>
      </c>
      <c r="C327" t="s">
        <v>2527</v>
      </c>
    </row>
    <row r="328" spans="1:3">
      <c r="A328" t="s">
        <v>660</v>
      </c>
      <c r="B328" t="s">
        <v>661</v>
      </c>
      <c r="C328" t="s">
        <v>2527</v>
      </c>
    </row>
    <row r="329" spans="1:3">
      <c r="A329" t="s">
        <v>662</v>
      </c>
      <c r="B329" t="s">
        <v>663</v>
      </c>
      <c r="C329" t="s">
        <v>2527</v>
      </c>
    </row>
    <row r="330" spans="1:3">
      <c r="A330" t="s">
        <v>664</v>
      </c>
      <c r="B330" t="s">
        <v>665</v>
      </c>
      <c r="C330" t="s">
        <v>2527</v>
      </c>
    </row>
    <row r="331" spans="1:3">
      <c r="A331" t="s">
        <v>666</v>
      </c>
      <c r="B331" t="s">
        <v>667</v>
      </c>
      <c r="C331" t="s">
        <v>2527</v>
      </c>
    </row>
    <row r="332" spans="1:3">
      <c r="A332" t="s">
        <v>668</v>
      </c>
      <c r="B332" t="s">
        <v>669</v>
      </c>
      <c r="C332" t="s">
        <v>2527</v>
      </c>
    </row>
    <row r="333" spans="1:3">
      <c r="A333" t="s">
        <v>670</v>
      </c>
      <c r="B333" t="s">
        <v>671</v>
      </c>
      <c r="C333" t="s">
        <v>2527</v>
      </c>
    </row>
    <row r="334" spans="1:3">
      <c r="A334" t="s">
        <v>672</v>
      </c>
      <c r="B334" t="s">
        <v>673</v>
      </c>
      <c r="C334" t="s">
        <v>2527</v>
      </c>
    </row>
    <row r="335" spans="1:3">
      <c r="A335" t="s">
        <v>674</v>
      </c>
      <c r="B335" t="s">
        <v>675</v>
      </c>
      <c r="C335" t="s">
        <v>2527</v>
      </c>
    </row>
    <row r="336" spans="1:3">
      <c r="A336" t="s">
        <v>676</v>
      </c>
      <c r="B336" t="s">
        <v>677</v>
      </c>
      <c r="C336" t="s">
        <v>2527</v>
      </c>
    </row>
    <row r="337" spans="1:3">
      <c r="A337" t="s">
        <v>678</v>
      </c>
      <c r="B337" t="s">
        <v>679</v>
      </c>
      <c r="C337" t="s">
        <v>2527</v>
      </c>
    </row>
    <row r="338" spans="1:3">
      <c r="A338" t="s">
        <v>680</v>
      </c>
      <c r="B338" t="s">
        <v>681</v>
      </c>
      <c r="C338" t="s">
        <v>2527</v>
      </c>
    </row>
    <row r="339" spans="1:3">
      <c r="A339" t="s">
        <v>682</v>
      </c>
      <c r="B339" t="s">
        <v>683</v>
      </c>
      <c r="C339" t="s">
        <v>2527</v>
      </c>
    </row>
    <row r="340" spans="1:3">
      <c r="A340" t="s">
        <v>684</v>
      </c>
      <c r="B340" t="s">
        <v>685</v>
      </c>
      <c r="C340" t="s">
        <v>2527</v>
      </c>
    </row>
    <row r="341" spans="1:3">
      <c r="A341" t="s">
        <v>686</v>
      </c>
      <c r="B341" t="s">
        <v>687</v>
      </c>
      <c r="C341" t="s">
        <v>2527</v>
      </c>
    </row>
    <row r="342" spans="1:3">
      <c r="A342" t="s">
        <v>688</v>
      </c>
      <c r="B342" t="s">
        <v>689</v>
      </c>
      <c r="C342" t="s">
        <v>2527</v>
      </c>
    </row>
    <row r="343" spans="1:3">
      <c r="A343" t="s">
        <v>690</v>
      </c>
      <c r="B343" t="s">
        <v>691</v>
      </c>
      <c r="C343" t="s">
        <v>2527</v>
      </c>
    </row>
    <row r="344" spans="1:3">
      <c r="A344" t="s">
        <v>692</v>
      </c>
      <c r="B344" t="s">
        <v>693</v>
      </c>
      <c r="C344" t="s">
        <v>2527</v>
      </c>
    </row>
    <row r="345" spans="1:3">
      <c r="A345" t="s">
        <v>694</v>
      </c>
      <c r="B345" t="s">
        <v>695</v>
      </c>
      <c r="C345" t="s">
        <v>2528</v>
      </c>
    </row>
    <row r="346" spans="1:3">
      <c r="A346" t="s">
        <v>696</v>
      </c>
      <c r="B346" t="s">
        <v>697</v>
      </c>
      <c r="C346" t="s">
        <v>2528</v>
      </c>
    </row>
    <row r="347" spans="1:3">
      <c r="A347" t="s">
        <v>698</v>
      </c>
      <c r="B347" t="s">
        <v>699</v>
      </c>
      <c r="C347" t="s">
        <v>2528</v>
      </c>
    </row>
    <row r="348" spans="1:3">
      <c r="A348" t="s">
        <v>700</v>
      </c>
      <c r="B348" t="s">
        <v>701</v>
      </c>
      <c r="C348" t="s">
        <v>2528</v>
      </c>
    </row>
    <row r="349" spans="1:3">
      <c r="A349" t="s">
        <v>702</v>
      </c>
      <c r="B349" t="s">
        <v>703</v>
      </c>
      <c r="C349" t="s">
        <v>2528</v>
      </c>
    </row>
    <row r="350" spans="1:3">
      <c r="A350" t="s">
        <v>704</v>
      </c>
      <c r="B350" t="s">
        <v>705</v>
      </c>
      <c r="C350" t="s">
        <v>2528</v>
      </c>
    </row>
    <row r="351" spans="1:3">
      <c r="A351" t="s">
        <v>706</v>
      </c>
      <c r="B351" t="s">
        <v>707</v>
      </c>
      <c r="C351" t="s">
        <v>2528</v>
      </c>
    </row>
    <row r="352" spans="1:3">
      <c r="A352" t="s">
        <v>708</v>
      </c>
      <c r="B352" t="s">
        <v>709</v>
      </c>
      <c r="C352" t="s">
        <v>2528</v>
      </c>
    </row>
    <row r="353" spans="1:3">
      <c r="A353" t="s">
        <v>710</v>
      </c>
      <c r="B353" t="s">
        <v>711</v>
      </c>
      <c r="C353" t="s">
        <v>2528</v>
      </c>
    </row>
    <row r="354" spans="1:3">
      <c r="A354" t="s">
        <v>712</v>
      </c>
      <c r="B354" t="s">
        <v>713</v>
      </c>
      <c r="C354" t="s">
        <v>2528</v>
      </c>
    </row>
    <row r="355" spans="1:3">
      <c r="A355" t="s">
        <v>714</v>
      </c>
      <c r="B355" t="s">
        <v>715</v>
      </c>
      <c r="C355" t="s">
        <v>2528</v>
      </c>
    </row>
    <row r="356" spans="1:3">
      <c r="A356" t="s">
        <v>716</v>
      </c>
      <c r="B356" t="s">
        <v>717</v>
      </c>
      <c r="C356" t="s">
        <v>2528</v>
      </c>
    </row>
    <row r="357" spans="1:3">
      <c r="A357" t="s">
        <v>718</v>
      </c>
      <c r="B357" t="s">
        <v>719</v>
      </c>
      <c r="C357" t="s">
        <v>2528</v>
      </c>
    </row>
    <row r="358" spans="1:3">
      <c r="A358" t="s">
        <v>720</v>
      </c>
      <c r="B358" t="s">
        <v>721</v>
      </c>
      <c r="C358" t="s">
        <v>2528</v>
      </c>
    </row>
    <row r="359" spans="1:3">
      <c r="A359" t="s">
        <v>722</v>
      </c>
      <c r="B359" t="s">
        <v>723</v>
      </c>
      <c r="C359" t="s">
        <v>2528</v>
      </c>
    </row>
    <row r="360" spans="1:3">
      <c r="A360" t="s">
        <v>724</v>
      </c>
      <c r="B360" t="s">
        <v>725</v>
      </c>
      <c r="C360" t="s">
        <v>2528</v>
      </c>
    </row>
    <row r="361" spans="1:3">
      <c r="A361" t="s">
        <v>726</v>
      </c>
      <c r="B361" t="s">
        <v>727</v>
      </c>
      <c r="C361" t="s">
        <v>2528</v>
      </c>
    </row>
    <row r="362" spans="1:3">
      <c r="A362" t="s">
        <v>728</v>
      </c>
      <c r="B362" t="s">
        <v>729</v>
      </c>
      <c r="C362" t="s">
        <v>2528</v>
      </c>
    </row>
    <row r="363" spans="1:3">
      <c r="A363" t="s">
        <v>730</v>
      </c>
      <c r="B363" t="s">
        <v>731</v>
      </c>
      <c r="C363" t="s">
        <v>2528</v>
      </c>
    </row>
    <row r="364" spans="1:3">
      <c r="A364" t="s">
        <v>732</v>
      </c>
      <c r="B364" t="s">
        <v>733</v>
      </c>
      <c r="C364" t="s">
        <v>2528</v>
      </c>
    </row>
    <row r="365" spans="1:3">
      <c r="A365" t="s">
        <v>734</v>
      </c>
      <c r="B365" t="s">
        <v>735</v>
      </c>
      <c r="C365" t="s">
        <v>2528</v>
      </c>
    </row>
    <row r="366" spans="1:3">
      <c r="A366" t="s">
        <v>736</v>
      </c>
      <c r="B366" t="s">
        <v>737</v>
      </c>
      <c r="C366" t="s">
        <v>2528</v>
      </c>
    </row>
    <row r="367" spans="1:3">
      <c r="A367" t="s">
        <v>738</v>
      </c>
      <c r="B367" t="s">
        <v>739</v>
      </c>
      <c r="C367" t="s">
        <v>2528</v>
      </c>
    </row>
    <row r="368" spans="1:3">
      <c r="A368" t="s">
        <v>740</v>
      </c>
      <c r="B368" t="s">
        <v>741</v>
      </c>
      <c r="C368" t="s">
        <v>2528</v>
      </c>
    </row>
    <row r="369" spans="1:3">
      <c r="A369" t="s">
        <v>742</v>
      </c>
      <c r="B369" t="s">
        <v>743</v>
      </c>
      <c r="C369" t="s">
        <v>2528</v>
      </c>
    </row>
    <row r="370" spans="1:3">
      <c r="A370" t="s">
        <v>744</v>
      </c>
      <c r="B370" t="s">
        <v>745</v>
      </c>
      <c r="C370" t="s">
        <v>2528</v>
      </c>
    </row>
    <row r="371" spans="1:3">
      <c r="A371" t="s">
        <v>746</v>
      </c>
      <c r="B371" t="s">
        <v>747</v>
      </c>
      <c r="C371" t="s">
        <v>2528</v>
      </c>
    </row>
    <row r="372" spans="1:3">
      <c r="A372" t="s">
        <v>748</v>
      </c>
      <c r="B372" t="s">
        <v>749</v>
      </c>
      <c r="C372" t="s">
        <v>2528</v>
      </c>
    </row>
    <row r="373" spans="1:3">
      <c r="A373" t="s">
        <v>750</v>
      </c>
      <c r="B373" t="s">
        <v>751</v>
      </c>
      <c r="C373" t="s">
        <v>2528</v>
      </c>
    </row>
    <row r="374" spans="1:3">
      <c r="A374" t="s">
        <v>752</v>
      </c>
      <c r="B374" t="s">
        <v>753</v>
      </c>
      <c r="C374" t="s">
        <v>2528</v>
      </c>
    </row>
    <row r="375" spans="1:3">
      <c r="A375" t="s">
        <v>754</v>
      </c>
      <c r="B375" t="s">
        <v>755</v>
      </c>
      <c r="C375" t="s">
        <v>2528</v>
      </c>
    </row>
    <row r="376" spans="1:3">
      <c r="A376" t="s">
        <v>756</v>
      </c>
      <c r="B376" t="s">
        <v>757</v>
      </c>
      <c r="C376" t="s">
        <v>2528</v>
      </c>
    </row>
    <row r="377" spans="1:3">
      <c r="A377" t="s">
        <v>758</v>
      </c>
      <c r="B377" t="s">
        <v>759</v>
      </c>
      <c r="C377" t="s">
        <v>2528</v>
      </c>
    </row>
    <row r="378" spans="1:3">
      <c r="A378" t="s">
        <v>760</v>
      </c>
      <c r="B378" t="s">
        <v>761</v>
      </c>
      <c r="C378" t="s">
        <v>2528</v>
      </c>
    </row>
    <row r="379" spans="1:3">
      <c r="A379" t="s">
        <v>762</v>
      </c>
      <c r="B379" t="s">
        <v>763</v>
      </c>
      <c r="C379" t="s">
        <v>2529</v>
      </c>
    </row>
    <row r="380" spans="1:3">
      <c r="A380" t="s">
        <v>764</v>
      </c>
      <c r="B380" t="s">
        <v>765</v>
      </c>
      <c r="C380" t="s">
        <v>2529</v>
      </c>
    </row>
    <row r="381" spans="1:3">
      <c r="A381" t="s">
        <v>766</v>
      </c>
      <c r="B381" t="s">
        <v>767</v>
      </c>
      <c r="C381" t="s">
        <v>2529</v>
      </c>
    </row>
    <row r="382" spans="1:3">
      <c r="A382" t="s">
        <v>768</v>
      </c>
      <c r="B382" t="s">
        <v>769</v>
      </c>
      <c r="C382" t="s">
        <v>2529</v>
      </c>
    </row>
    <row r="383" spans="1:3">
      <c r="A383" t="s">
        <v>770</v>
      </c>
      <c r="B383" t="s">
        <v>771</v>
      </c>
      <c r="C383" t="s">
        <v>2529</v>
      </c>
    </row>
    <row r="384" spans="1:3">
      <c r="A384" t="s">
        <v>772</v>
      </c>
      <c r="B384" t="s">
        <v>773</v>
      </c>
      <c r="C384" t="s">
        <v>2529</v>
      </c>
    </row>
    <row r="385" spans="1:3">
      <c r="A385" t="s">
        <v>774</v>
      </c>
      <c r="B385" t="s">
        <v>775</v>
      </c>
      <c r="C385" t="s">
        <v>2529</v>
      </c>
    </row>
    <row r="386" spans="1:3">
      <c r="A386" t="s">
        <v>776</v>
      </c>
      <c r="B386" t="s">
        <v>777</v>
      </c>
      <c r="C386" t="s">
        <v>2529</v>
      </c>
    </row>
    <row r="387" spans="1:3">
      <c r="A387" t="s">
        <v>778</v>
      </c>
      <c r="B387" t="s">
        <v>779</v>
      </c>
      <c r="C387" t="s">
        <v>2529</v>
      </c>
    </row>
    <row r="388" spans="1:3">
      <c r="A388" t="s">
        <v>780</v>
      </c>
      <c r="B388" t="s">
        <v>781</v>
      </c>
      <c r="C388" t="s">
        <v>2529</v>
      </c>
    </row>
    <row r="389" spans="1:3">
      <c r="A389" t="s">
        <v>782</v>
      </c>
      <c r="B389" t="s">
        <v>783</v>
      </c>
      <c r="C389" t="s">
        <v>2529</v>
      </c>
    </row>
    <row r="390" spans="1:3">
      <c r="A390" t="s">
        <v>784</v>
      </c>
      <c r="B390" t="s">
        <v>785</v>
      </c>
      <c r="C390" t="s">
        <v>2529</v>
      </c>
    </row>
    <row r="391" spans="1:3">
      <c r="A391" t="s">
        <v>786</v>
      </c>
      <c r="B391" t="s">
        <v>787</v>
      </c>
      <c r="C391" t="s">
        <v>2529</v>
      </c>
    </row>
    <row r="392" spans="1:3">
      <c r="A392" t="s">
        <v>788</v>
      </c>
      <c r="B392" t="s">
        <v>789</v>
      </c>
      <c r="C392" t="s">
        <v>2529</v>
      </c>
    </row>
    <row r="393" spans="1:3">
      <c r="A393" t="s">
        <v>790</v>
      </c>
      <c r="B393" t="s">
        <v>791</v>
      </c>
      <c r="C393" t="s">
        <v>2529</v>
      </c>
    </row>
    <row r="394" spans="1:3">
      <c r="A394" t="s">
        <v>792</v>
      </c>
      <c r="B394" t="s">
        <v>793</v>
      </c>
      <c r="C394" t="s">
        <v>2529</v>
      </c>
    </row>
    <row r="395" spans="1:3">
      <c r="A395" t="s">
        <v>794</v>
      </c>
      <c r="B395" t="s">
        <v>795</v>
      </c>
      <c r="C395" t="s">
        <v>2529</v>
      </c>
    </row>
    <row r="396" spans="1:3">
      <c r="A396" t="s">
        <v>796</v>
      </c>
      <c r="B396" t="s">
        <v>797</v>
      </c>
      <c r="C396" t="s">
        <v>2529</v>
      </c>
    </row>
    <row r="397" spans="1:3">
      <c r="A397" t="s">
        <v>798</v>
      </c>
      <c r="B397" t="s">
        <v>799</v>
      </c>
      <c r="C397" t="s">
        <v>2529</v>
      </c>
    </row>
    <row r="398" spans="1:3">
      <c r="A398" t="s">
        <v>800</v>
      </c>
      <c r="B398" t="s">
        <v>801</v>
      </c>
      <c r="C398" t="s">
        <v>2529</v>
      </c>
    </row>
    <row r="399" spans="1:3">
      <c r="A399" t="s">
        <v>802</v>
      </c>
      <c r="B399" t="s">
        <v>803</v>
      </c>
      <c r="C399" t="s">
        <v>2529</v>
      </c>
    </row>
    <row r="400" spans="1:3">
      <c r="A400" t="s">
        <v>804</v>
      </c>
      <c r="B400" t="s">
        <v>805</v>
      </c>
      <c r="C400" t="s">
        <v>2529</v>
      </c>
    </row>
    <row r="401" spans="1:3">
      <c r="A401" t="s">
        <v>806</v>
      </c>
      <c r="B401" t="s">
        <v>807</v>
      </c>
      <c r="C401" t="s">
        <v>2529</v>
      </c>
    </row>
    <row r="402" spans="1:3">
      <c r="A402" t="s">
        <v>808</v>
      </c>
      <c r="B402" t="s">
        <v>809</v>
      </c>
      <c r="C402" t="s">
        <v>2529</v>
      </c>
    </row>
    <row r="403" spans="1:3">
      <c r="A403" t="s">
        <v>810</v>
      </c>
      <c r="B403" t="s">
        <v>811</v>
      </c>
      <c r="C403" t="s">
        <v>2529</v>
      </c>
    </row>
    <row r="404" spans="1:3">
      <c r="A404" t="s">
        <v>812</v>
      </c>
      <c r="B404" t="s">
        <v>813</v>
      </c>
      <c r="C404" t="s">
        <v>2529</v>
      </c>
    </row>
    <row r="405" spans="1:3">
      <c r="A405" t="s">
        <v>814</v>
      </c>
      <c r="B405" t="s">
        <v>815</v>
      </c>
      <c r="C405" t="s">
        <v>2529</v>
      </c>
    </row>
    <row r="406" spans="1:3">
      <c r="A406" t="s">
        <v>816</v>
      </c>
      <c r="B406" t="s">
        <v>817</v>
      </c>
      <c r="C406" t="s">
        <v>2529</v>
      </c>
    </row>
    <row r="407" spans="1:3">
      <c r="A407" t="s">
        <v>818</v>
      </c>
      <c r="B407" t="s">
        <v>819</v>
      </c>
      <c r="C407" t="s">
        <v>2529</v>
      </c>
    </row>
    <row r="408" spans="1:3">
      <c r="A408" t="s">
        <v>820</v>
      </c>
      <c r="B408" t="s">
        <v>821</v>
      </c>
      <c r="C408" t="s">
        <v>2529</v>
      </c>
    </row>
    <row r="409" spans="1:3">
      <c r="A409" t="s">
        <v>822</v>
      </c>
      <c r="B409" t="s">
        <v>823</v>
      </c>
      <c r="C409" t="s">
        <v>2529</v>
      </c>
    </row>
    <row r="410" spans="1:3">
      <c r="A410" t="s">
        <v>824</v>
      </c>
      <c r="B410" t="s">
        <v>825</v>
      </c>
      <c r="C410" t="s">
        <v>2529</v>
      </c>
    </row>
    <row r="411" spans="1:3">
      <c r="A411" t="s">
        <v>826</v>
      </c>
      <c r="B411" t="s">
        <v>827</v>
      </c>
      <c r="C411" t="s">
        <v>2529</v>
      </c>
    </row>
    <row r="412" spans="1:3">
      <c r="A412" t="s">
        <v>828</v>
      </c>
      <c r="B412" t="s">
        <v>829</v>
      </c>
      <c r="C412" t="s">
        <v>2530</v>
      </c>
    </row>
    <row r="413" spans="1:3">
      <c r="A413" t="s">
        <v>830</v>
      </c>
      <c r="B413" t="s">
        <v>831</v>
      </c>
      <c r="C413" t="s">
        <v>2530</v>
      </c>
    </row>
    <row r="414" spans="1:3">
      <c r="A414" t="s">
        <v>832</v>
      </c>
      <c r="B414" t="s">
        <v>833</v>
      </c>
      <c r="C414" t="s">
        <v>2530</v>
      </c>
    </row>
    <row r="415" spans="1:3">
      <c r="A415" t="s">
        <v>834</v>
      </c>
      <c r="B415" t="s">
        <v>835</v>
      </c>
      <c r="C415" t="s">
        <v>2530</v>
      </c>
    </row>
    <row r="416" spans="1:3">
      <c r="A416" t="s">
        <v>836</v>
      </c>
      <c r="B416" t="s">
        <v>837</v>
      </c>
      <c r="C416" t="s">
        <v>2530</v>
      </c>
    </row>
    <row r="417" spans="1:3">
      <c r="A417" t="s">
        <v>838</v>
      </c>
      <c r="B417" t="s">
        <v>839</v>
      </c>
      <c r="C417" t="s">
        <v>2530</v>
      </c>
    </row>
    <row r="418" spans="1:3">
      <c r="A418" t="s">
        <v>840</v>
      </c>
      <c r="B418" t="s">
        <v>841</v>
      </c>
      <c r="C418" t="s">
        <v>2530</v>
      </c>
    </row>
    <row r="419" spans="1:3">
      <c r="A419" t="s">
        <v>842</v>
      </c>
      <c r="B419" t="s">
        <v>843</v>
      </c>
      <c r="C419" t="s">
        <v>2530</v>
      </c>
    </row>
    <row r="420" spans="1:3">
      <c r="A420" t="s">
        <v>844</v>
      </c>
      <c r="B420" t="s">
        <v>845</v>
      </c>
      <c r="C420" t="s">
        <v>2530</v>
      </c>
    </row>
    <row r="421" spans="1:3">
      <c r="A421" t="s">
        <v>846</v>
      </c>
      <c r="B421" t="s">
        <v>847</v>
      </c>
      <c r="C421" t="s">
        <v>2530</v>
      </c>
    </row>
    <row r="422" spans="1:3">
      <c r="A422" t="s">
        <v>848</v>
      </c>
      <c r="B422" t="s">
        <v>849</v>
      </c>
      <c r="C422" t="s">
        <v>2530</v>
      </c>
    </row>
    <row r="423" spans="1:3">
      <c r="A423" t="s">
        <v>850</v>
      </c>
      <c r="B423" t="s">
        <v>851</v>
      </c>
      <c r="C423" t="s">
        <v>2530</v>
      </c>
    </row>
    <row r="424" spans="1:3">
      <c r="A424" t="s">
        <v>852</v>
      </c>
      <c r="B424" t="s">
        <v>853</v>
      </c>
      <c r="C424" t="s">
        <v>2530</v>
      </c>
    </row>
    <row r="425" spans="1:3">
      <c r="A425" t="s">
        <v>854</v>
      </c>
      <c r="B425" t="s">
        <v>855</v>
      </c>
      <c r="C425" t="s">
        <v>2530</v>
      </c>
    </row>
    <row r="426" spans="1:3">
      <c r="A426" t="s">
        <v>856</v>
      </c>
      <c r="B426" t="s">
        <v>857</v>
      </c>
      <c r="C426" t="s">
        <v>2530</v>
      </c>
    </row>
    <row r="427" spans="1:3">
      <c r="A427" t="s">
        <v>858</v>
      </c>
      <c r="B427" t="s">
        <v>859</v>
      </c>
      <c r="C427" t="s">
        <v>2530</v>
      </c>
    </row>
    <row r="428" spans="1:3">
      <c r="A428" t="s">
        <v>860</v>
      </c>
      <c r="B428" t="s">
        <v>861</v>
      </c>
      <c r="C428" t="s">
        <v>2530</v>
      </c>
    </row>
    <row r="429" spans="1:3">
      <c r="A429" t="s">
        <v>862</v>
      </c>
      <c r="B429" t="s">
        <v>863</v>
      </c>
      <c r="C429" t="s">
        <v>2530</v>
      </c>
    </row>
    <row r="430" spans="1:3">
      <c r="A430" t="s">
        <v>864</v>
      </c>
      <c r="B430" t="s">
        <v>865</v>
      </c>
      <c r="C430" t="s">
        <v>2530</v>
      </c>
    </row>
    <row r="431" spans="1:3">
      <c r="A431" t="s">
        <v>866</v>
      </c>
      <c r="B431" t="s">
        <v>867</v>
      </c>
      <c r="C431" t="s">
        <v>2530</v>
      </c>
    </row>
    <row r="432" spans="1:3">
      <c r="A432" t="s">
        <v>868</v>
      </c>
      <c r="B432" t="s">
        <v>869</v>
      </c>
      <c r="C432" t="s">
        <v>2530</v>
      </c>
    </row>
    <row r="433" spans="1:3">
      <c r="A433" t="s">
        <v>870</v>
      </c>
      <c r="B433" t="s">
        <v>871</v>
      </c>
      <c r="C433" t="s">
        <v>2530</v>
      </c>
    </row>
    <row r="434" spans="1:3">
      <c r="A434" t="s">
        <v>872</v>
      </c>
      <c r="B434" t="s">
        <v>873</v>
      </c>
      <c r="C434" t="s">
        <v>2530</v>
      </c>
    </row>
    <row r="435" spans="1:3">
      <c r="A435" t="s">
        <v>874</v>
      </c>
      <c r="B435" t="s">
        <v>875</v>
      </c>
      <c r="C435" t="s">
        <v>2530</v>
      </c>
    </row>
    <row r="436" spans="1:3">
      <c r="A436" t="s">
        <v>876</v>
      </c>
      <c r="B436" t="s">
        <v>877</v>
      </c>
      <c r="C436" t="s">
        <v>2530</v>
      </c>
    </row>
    <row r="437" spans="1:3">
      <c r="A437" t="s">
        <v>878</v>
      </c>
      <c r="B437" t="s">
        <v>879</v>
      </c>
      <c r="C437" t="s">
        <v>2530</v>
      </c>
    </row>
    <row r="438" spans="1:3">
      <c r="A438" t="s">
        <v>880</v>
      </c>
      <c r="B438" t="s">
        <v>881</v>
      </c>
      <c r="C438" t="s">
        <v>2530</v>
      </c>
    </row>
    <row r="439" spans="1:3">
      <c r="A439" t="s">
        <v>882</v>
      </c>
      <c r="B439" t="s">
        <v>883</v>
      </c>
      <c r="C439" t="s">
        <v>2530</v>
      </c>
    </row>
    <row r="440" spans="1:3">
      <c r="A440" t="s">
        <v>884</v>
      </c>
      <c r="B440" t="s">
        <v>885</v>
      </c>
      <c r="C440" t="s">
        <v>2530</v>
      </c>
    </row>
    <row r="441" spans="1:3">
      <c r="A441" t="s">
        <v>886</v>
      </c>
      <c r="B441" t="s">
        <v>887</v>
      </c>
      <c r="C441" t="s">
        <v>2530</v>
      </c>
    </row>
    <row r="442" spans="1:3">
      <c r="A442" t="s">
        <v>888</v>
      </c>
      <c r="B442" t="s">
        <v>889</v>
      </c>
      <c r="C442" t="s">
        <v>2530</v>
      </c>
    </row>
    <row r="443" spans="1:3">
      <c r="A443" t="s">
        <v>890</v>
      </c>
      <c r="B443" t="s">
        <v>891</v>
      </c>
      <c r="C443" t="s">
        <v>2530</v>
      </c>
    </row>
    <row r="444" spans="1:3">
      <c r="A444" t="s">
        <v>892</v>
      </c>
      <c r="B444" t="s">
        <v>893</v>
      </c>
      <c r="C444" t="s">
        <v>2530</v>
      </c>
    </row>
    <row r="445" spans="1:3">
      <c r="A445" t="s">
        <v>894</v>
      </c>
      <c r="B445" t="s">
        <v>895</v>
      </c>
      <c r="C445" t="s">
        <v>2531</v>
      </c>
    </row>
    <row r="446" spans="1:3">
      <c r="A446" t="s">
        <v>896</v>
      </c>
      <c r="B446" t="s">
        <v>897</v>
      </c>
      <c r="C446" t="s">
        <v>2531</v>
      </c>
    </row>
    <row r="447" spans="1:3">
      <c r="A447" t="s">
        <v>898</v>
      </c>
      <c r="B447" t="s">
        <v>899</v>
      </c>
      <c r="C447" t="s">
        <v>2531</v>
      </c>
    </row>
    <row r="448" spans="1:3">
      <c r="A448" t="s">
        <v>900</v>
      </c>
      <c r="B448" t="s">
        <v>901</v>
      </c>
      <c r="C448" t="s">
        <v>2531</v>
      </c>
    </row>
    <row r="449" spans="1:3">
      <c r="A449" t="s">
        <v>902</v>
      </c>
      <c r="B449" t="s">
        <v>903</v>
      </c>
      <c r="C449" t="s">
        <v>2531</v>
      </c>
    </row>
    <row r="450" spans="1:3">
      <c r="A450" t="s">
        <v>904</v>
      </c>
      <c r="B450" t="s">
        <v>905</v>
      </c>
      <c r="C450" t="s">
        <v>2531</v>
      </c>
    </row>
    <row r="451" spans="1:3">
      <c r="A451" t="s">
        <v>906</v>
      </c>
      <c r="B451" t="s">
        <v>907</v>
      </c>
      <c r="C451" t="s">
        <v>2531</v>
      </c>
    </row>
    <row r="452" spans="1:3">
      <c r="A452" t="s">
        <v>908</v>
      </c>
      <c r="B452" t="s">
        <v>909</v>
      </c>
      <c r="C452" t="s">
        <v>2531</v>
      </c>
    </row>
    <row r="453" spans="1:3">
      <c r="A453" t="s">
        <v>910</v>
      </c>
      <c r="B453" t="s">
        <v>911</v>
      </c>
      <c r="C453" t="s">
        <v>2531</v>
      </c>
    </row>
    <row r="454" spans="1:3">
      <c r="A454" t="s">
        <v>912</v>
      </c>
      <c r="B454" t="s">
        <v>913</v>
      </c>
      <c r="C454" t="s">
        <v>2531</v>
      </c>
    </row>
    <row r="455" spans="1:3">
      <c r="A455" t="s">
        <v>914</v>
      </c>
      <c r="B455" t="s">
        <v>915</v>
      </c>
      <c r="C455" t="s">
        <v>2531</v>
      </c>
    </row>
    <row r="456" spans="1:3">
      <c r="A456" t="s">
        <v>916</v>
      </c>
      <c r="B456" t="s">
        <v>917</v>
      </c>
      <c r="C456" t="s">
        <v>2531</v>
      </c>
    </row>
    <row r="457" spans="1:3">
      <c r="A457" t="s">
        <v>918</v>
      </c>
      <c r="B457" t="s">
        <v>919</v>
      </c>
      <c r="C457" t="s">
        <v>2531</v>
      </c>
    </row>
    <row r="458" spans="1:3">
      <c r="A458" t="s">
        <v>920</v>
      </c>
      <c r="B458" t="s">
        <v>921</v>
      </c>
      <c r="C458" t="s">
        <v>2531</v>
      </c>
    </row>
    <row r="459" spans="1:3">
      <c r="A459" t="s">
        <v>922</v>
      </c>
      <c r="B459" t="s">
        <v>923</v>
      </c>
      <c r="C459" t="s">
        <v>2531</v>
      </c>
    </row>
    <row r="460" spans="1:3">
      <c r="A460" t="s">
        <v>924</v>
      </c>
      <c r="B460" t="s">
        <v>925</v>
      </c>
      <c r="C460" t="s">
        <v>2531</v>
      </c>
    </row>
    <row r="461" spans="1:3">
      <c r="A461" t="s">
        <v>926</v>
      </c>
      <c r="B461" t="s">
        <v>927</v>
      </c>
      <c r="C461" t="s">
        <v>2531</v>
      </c>
    </row>
    <row r="462" spans="1:3">
      <c r="A462" t="s">
        <v>928</v>
      </c>
      <c r="B462" t="s">
        <v>929</v>
      </c>
      <c r="C462" t="s">
        <v>2531</v>
      </c>
    </row>
    <row r="463" spans="1:3">
      <c r="A463" t="s">
        <v>930</v>
      </c>
      <c r="B463" t="s">
        <v>931</v>
      </c>
      <c r="C463" t="s">
        <v>2531</v>
      </c>
    </row>
    <row r="464" spans="1:3">
      <c r="A464" t="s">
        <v>932</v>
      </c>
      <c r="B464" t="s">
        <v>933</v>
      </c>
      <c r="C464" t="s">
        <v>2531</v>
      </c>
    </row>
    <row r="465" spans="1:3">
      <c r="A465" t="s">
        <v>934</v>
      </c>
      <c r="B465" t="s">
        <v>935</v>
      </c>
      <c r="C465" t="s">
        <v>2531</v>
      </c>
    </row>
    <row r="466" spans="1:3">
      <c r="A466" t="s">
        <v>936</v>
      </c>
      <c r="B466" t="s">
        <v>937</v>
      </c>
      <c r="C466" t="s">
        <v>2531</v>
      </c>
    </row>
    <row r="467" spans="1:3">
      <c r="A467" t="s">
        <v>938</v>
      </c>
      <c r="B467" t="s">
        <v>939</v>
      </c>
      <c r="C467" t="s">
        <v>2531</v>
      </c>
    </row>
    <row r="468" spans="1:3">
      <c r="A468" t="s">
        <v>940</v>
      </c>
      <c r="B468" t="s">
        <v>941</v>
      </c>
      <c r="C468" t="s">
        <v>2531</v>
      </c>
    </row>
    <row r="469" spans="1:3">
      <c r="A469" t="s">
        <v>942</v>
      </c>
      <c r="B469" t="s">
        <v>943</v>
      </c>
      <c r="C469" t="s">
        <v>2531</v>
      </c>
    </row>
    <row r="470" spans="1:3">
      <c r="A470" t="s">
        <v>944</v>
      </c>
      <c r="B470" t="s">
        <v>945</v>
      </c>
      <c r="C470" t="s">
        <v>2531</v>
      </c>
    </row>
    <row r="471" spans="1:3">
      <c r="A471" t="s">
        <v>946</v>
      </c>
      <c r="B471" t="s">
        <v>947</v>
      </c>
      <c r="C471" t="s">
        <v>2531</v>
      </c>
    </row>
    <row r="472" spans="1:3">
      <c r="A472" t="s">
        <v>948</v>
      </c>
      <c r="B472" t="s">
        <v>949</v>
      </c>
      <c r="C472" t="s">
        <v>2531</v>
      </c>
    </row>
    <row r="473" spans="1:3">
      <c r="A473" t="s">
        <v>950</v>
      </c>
      <c r="B473" t="s">
        <v>951</v>
      </c>
      <c r="C473" t="s">
        <v>2531</v>
      </c>
    </row>
    <row r="474" spans="1:3">
      <c r="A474" t="s">
        <v>952</v>
      </c>
      <c r="B474" t="s">
        <v>953</v>
      </c>
      <c r="C474" t="s">
        <v>2531</v>
      </c>
    </row>
    <row r="475" spans="1:3">
      <c r="A475" t="s">
        <v>954</v>
      </c>
      <c r="B475" t="s">
        <v>955</v>
      </c>
      <c r="C475" t="s">
        <v>2531</v>
      </c>
    </row>
    <row r="476" spans="1:3">
      <c r="A476" t="s">
        <v>956</v>
      </c>
      <c r="B476" t="s">
        <v>957</v>
      </c>
      <c r="C476" t="s">
        <v>2531</v>
      </c>
    </row>
    <row r="477" spans="1:3">
      <c r="A477" t="s">
        <v>958</v>
      </c>
      <c r="B477" t="s">
        <v>959</v>
      </c>
      <c r="C477" t="s">
        <v>2531</v>
      </c>
    </row>
    <row r="478" spans="1:3">
      <c r="A478" t="s">
        <v>960</v>
      </c>
      <c r="B478" t="s">
        <v>961</v>
      </c>
      <c r="C478" t="s">
        <v>2532</v>
      </c>
    </row>
    <row r="479" spans="1:3">
      <c r="A479" t="s">
        <v>962</v>
      </c>
      <c r="B479" t="s">
        <v>963</v>
      </c>
      <c r="C479" t="s">
        <v>2532</v>
      </c>
    </row>
    <row r="480" spans="1:3">
      <c r="A480" t="s">
        <v>964</v>
      </c>
      <c r="B480" t="s">
        <v>965</v>
      </c>
      <c r="C480" t="s">
        <v>2532</v>
      </c>
    </row>
    <row r="481" spans="1:3">
      <c r="A481" t="s">
        <v>966</v>
      </c>
      <c r="B481" t="s">
        <v>967</v>
      </c>
      <c r="C481" t="s">
        <v>2532</v>
      </c>
    </row>
    <row r="482" spans="1:3">
      <c r="A482" t="s">
        <v>968</v>
      </c>
      <c r="B482" t="s">
        <v>969</v>
      </c>
      <c r="C482" t="s">
        <v>2532</v>
      </c>
    </row>
    <row r="483" spans="1:3">
      <c r="A483" t="s">
        <v>970</v>
      </c>
      <c r="B483" t="s">
        <v>971</v>
      </c>
      <c r="C483" t="s">
        <v>2532</v>
      </c>
    </row>
    <row r="484" spans="1:3">
      <c r="A484" t="s">
        <v>972</v>
      </c>
      <c r="B484" t="s">
        <v>973</v>
      </c>
      <c r="C484" t="s">
        <v>2532</v>
      </c>
    </row>
    <row r="485" spans="1:3">
      <c r="A485" t="s">
        <v>974</v>
      </c>
      <c r="B485" t="s">
        <v>975</v>
      </c>
      <c r="C485" t="s">
        <v>2532</v>
      </c>
    </row>
    <row r="486" spans="1:3">
      <c r="A486" t="s">
        <v>976</v>
      </c>
      <c r="B486" t="s">
        <v>977</v>
      </c>
      <c r="C486" t="s">
        <v>2532</v>
      </c>
    </row>
    <row r="487" spans="1:3">
      <c r="A487" t="s">
        <v>978</v>
      </c>
      <c r="B487" t="s">
        <v>979</v>
      </c>
      <c r="C487" t="s">
        <v>2532</v>
      </c>
    </row>
    <row r="488" spans="1:3">
      <c r="A488" t="s">
        <v>980</v>
      </c>
      <c r="B488" t="s">
        <v>981</v>
      </c>
      <c r="C488" t="s">
        <v>2532</v>
      </c>
    </row>
    <row r="489" spans="1:3">
      <c r="A489" t="s">
        <v>982</v>
      </c>
      <c r="B489" t="s">
        <v>983</v>
      </c>
      <c r="C489" t="s">
        <v>2532</v>
      </c>
    </row>
    <row r="490" spans="1:3">
      <c r="A490" t="s">
        <v>984</v>
      </c>
      <c r="B490" t="s">
        <v>985</v>
      </c>
      <c r="C490" t="s">
        <v>2532</v>
      </c>
    </row>
    <row r="491" spans="1:3">
      <c r="A491" t="s">
        <v>986</v>
      </c>
      <c r="B491" t="s">
        <v>987</v>
      </c>
      <c r="C491" t="s">
        <v>2532</v>
      </c>
    </row>
    <row r="492" spans="1:3">
      <c r="A492" t="s">
        <v>988</v>
      </c>
      <c r="B492" t="s">
        <v>989</v>
      </c>
      <c r="C492" t="s">
        <v>2532</v>
      </c>
    </row>
    <row r="493" spans="1:3">
      <c r="A493" t="s">
        <v>990</v>
      </c>
      <c r="B493" t="s">
        <v>991</v>
      </c>
      <c r="C493" t="s">
        <v>2532</v>
      </c>
    </row>
    <row r="494" spans="1:3">
      <c r="A494" t="s">
        <v>992</v>
      </c>
      <c r="B494" t="s">
        <v>993</v>
      </c>
      <c r="C494" t="s">
        <v>2532</v>
      </c>
    </row>
    <row r="495" spans="1:3">
      <c r="A495" t="s">
        <v>994</v>
      </c>
      <c r="B495" t="s">
        <v>995</v>
      </c>
      <c r="C495" t="s">
        <v>2532</v>
      </c>
    </row>
    <row r="496" spans="1:3">
      <c r="A496" t="s">
        <v>996</v>
      </c>
      <c r="B496" t="s">
        <v>997</v>
      </c>
      <c r="C496" t="s">
        <v>2532</v>
      </c>
    </row>
    <row r="497" spans="1:3">
      <c r="A497" t="s">
        <v>998</v>
      </c>
      <c r="B497" t="s">
        <v>999</v>
      </c>
      <c r="C497" t="s">
        <v>2532</v>
      </c>
    </row>
    <row r="498" spans="1:3">
      <c r="A498" t="s">
        <v>1000</v>
      </c>
      <c r="B498" t="s">
        <v>1001</v>
      </c>
      <c r="C498" t="s">
        <v>2532</v>
      </c>
    </row>
    <row r="499" spans="1:3">
      <c r="A499" t="s">
        <v>1002</v>
      </c>
      <c r="B499" t="s">
        <v>1003</v>
      </c>
      <c r="C499" t="s">
        <v>2532</v>
      </c>
    </row>
    <row r="500" spans="1:3">
      <c r="A500" t="s">
        <v>1004</v>
      </c>
      <c r="B500" t="s">
        <v>1005</v>
      </c>
      <c r="C500" t="s">
        <v>2532</v>
      </c>
    </row>
    <row r="501" spans="1:3">
      <c r="A501" t="s">
        <v>1006</v>
      </c>
      <c r="B501" t="s">
        <v>1007</v>
      </c>
      <c r="C501" t="s">
        <v>2532</v>
      </c>
    </row>
    <row r="502" spans="1:3">
      <c r="A502" t="s">
        <v>1008</v>
      </c>
      <c r="B502" t="s">
        <v>1009</v>
      </c>
      <c r="C502" t="s">
        <v>2532</v>
      </c>
    </row>
    <row r="503" spans="1:3">
      <c r="A503" t="s">
        <v>1010</v>
      </c>
      <c r="B503" t="s">
        <v>1011</v>
      </c>
      <c r="C503" t="s">
        <v>2532</v>
      </c>
    </row>
    <row r="504" spans="1:3">
      <c r="A504" t="s">
        <v>1012</v>
      </c>
      <c r="B504" t="s">
        <v>1013</v>
      </c>
      <c r="C504" t="s">
        <v>2532</v>
      </c>
    </row>
    <row r="505" spans="1:3">
      <c r="A505" t="s">
        <v>1014</v>
      </c>
      <c r="B505" t="s">
        <v>1015</v>
      </c>
      <c r="C505" t="s">
        <v>2532</v>
      </c>
    </row>
    <row r="506" spans="1:3">
      <c r="A506" t="s">
        <v>1016</v>
      </c>
      <c r="B506" t="s">
        <v>1017</v>
      </c>
      <c r="C506" t="s">
        <v>2532</v>
      </c>
    </row>
    <row r="507" spans="1:3">
      <c r="A507" t="s">
        <v>1018</v>
      </c>
      <c r="B507" t="s">
        <v>1019</v>
      </c>
      <c r="C507" t="s">
        <v>2532</v>
      </c>
    </row>
    <row r="508" spans="1:3">
      <c r="A508" t="s">
        <v>1020</v>
      </c>
      <c r="B508" t="s">
        <v>1021</v>
      </c>
      <c r="C508" t="s">
        <v>2532</v>
      </c>
    </row>
    <row r="509" spans="1:3">
      <c r="A509" t="s">
        <v>1022</v>
      </c>
      <c r="B509" t="s">
        <v>1023</v>
      </c>
      <c r="C509" t="s">
        <v>2532</v>
      </c>
    </row>
    <row r="510" spans="1:3">
      <c r="A510" t="s">
        <v>1024</v>
      </c>
      <c r="B510" t="s">
        <v>1025</v>
      </c>
      <c r="C510" t="s">
        <v>2532</v>
      </c>
    </row>
    <row r="511" spans="1:3">
      <c r="A511" t="s">
        <v>1026</v>
      </c>
      <c r="B511" t="s">
        <v>1027</v>
      </c>
      <c r="C511" t="s">
        <v>2533</v>
      </c>
    </row>
    <row r="512" spans="1:3">
      <c r="A512" t="s">
        <v>1028</v>
      </c>
      <c r="B512" t="s">
        <v>1029</v>
      </c>
      <c r="C512" t="s">
        <v>2533</v>
      </c>
    </row>
    <row r="513" spans="1:3">
      <c r="A513" t="s">
        <v>1030</v>
      </c>
      <c r="B513" t="s">
        <v>1031</v>
      </c>
      <c r="C513" t="s">
        <v>2533</v>
      </c>
    </row>
    <row r="514" spans="1:3">
      <c r="A514" t="s">
        <v>1032</v>
      </c>
      <c r="B514" t="s">
        <v>1033</v>
      </c>
      <c r="C514" t="s">
        <v>2533</v>
      </c>
    </row>
    <row r="515" spans="1:3">
      <c r="A515" t="s">
        <v>1034</v>
      </c>
      <c r="B515" t="s">
        <v>1035</v>
      </c>
      <c r="C515" t="s">
        <v>2533</v>
      </c>
    </row>
    <row r="516" spans="1:3">
      <c r="A516" t="s">
        <v>1036</v>
      </c>
      <c r="B516" t="s">
        <v>1037</v>
      </c>
      <c r="C516" t="s">
        <v>2533</v>
      </c>
    </row>
    <row r="517" spans="1:3">
      <c r="A517" t="s">
        <v>1038</v>
      </c>
      <c r="B517" t="s">
        <v>1039</v>
      </c>
      <c r="C517" t="s">
        <v>2533</v>
      </c>
    </row>
    <row r="518" spans="1:3">
      <c r="A518" t="s">
        <v>1040</v>
      </c>
      <c r="B518" t="s">
        <v>1041</v>
      </c>
      <c r="C518" t="s">
        <v>2533</v>
      </c>
    </row>
    <row r="519" spans="1:3">
      <c r="A519" t="s">
        <v>1042</v>
      </c>
      <c r="B519" t="s">
        <v>1043</v>
      </c>
      <c r="C519" t="s">
        <v>2533</v>
      </c>
    </row>
    <row r="520" spans="1:3">
      <c r="A520" t="s">
        <v>1044</v>
      </c>
      <c r="B520" t="s">
        <v>1045</v>
      </c>
      <c r="C520" t="s">
        <v>2533</v>
      </c>
    </row>
    <row r="521" spans="1:3">
      <c r="A521" t="s">
        <v>1046</v>
      </c>
      <c r="B521" t="s">
        <v>1047</v>
      </c>
      <c r="C521" t="s">
        <v>2533</v>
      </c>
    </row>
    <row r="522" spans="1:3">
      <c r="A522" t="s">
        <v>1048</v>
      </c>
      <c r="B522" t="s">
        <v>1049</v>
      </c>
      <c r="C522" t="s">
        <v>2533</v>
      </c>
    </row>
    <row r="523" spans="1:3">
      <c r="A523" t="s">
        <v>1050</v>
      </c>
      <c r="B523" t="s">
        <v>1051</v>
      </c>
      <c r="C523" t="s">
        <v>2533</v>
      </c>
    </row>
    <row r="524" spans="1:3">
      <c r="A524" t="s">
        <v>1052</v>
      </c>
      <c r="B524" t="s">
        <v>1053</v>
      </c>
      <c r="C524" t="s">
        <v>2533</v>
      </c>
    </row>
    <row r="525" spans="1:3">
      <c r="A525" t="s">
        <v>1054</v>
      </c>
      <c r="B525" t="s">
        <v>1055</v>
      </c>
      <c r="C525" t="s">
        <v>2533</v>
      </c>
    </row>
    <row r="526" spans="1:3">
      <c r="A526" t="s">
        <v>1056</v>
      </c>
      <c r="B526" t="s">
        <v>1057</v>
      </c>
      <c r="C526" t="s">
        <v>2533</v>
      </c>
    </row>
    <row r="527" spans="1:3">
      <c r="A527" t="s">
        <v>1058</v>
      </c>
      <c r="B527" t="s">
        <v>1059</v>
      </c>
      <c r="C527" t="s">
        <v>2533</v>
      </c>
    </row>
    <row r="528" spans="1:3">
      <c r="A528" t="s">
        <v>1060</v>
      </c>
      <c r="B528" t="s">
        <v>1061</v>
      </c>
      <c r="C528" t="s">
        <v>2533</v>
      </c>
    </row>
    <row r="529" spans="1:3">
      <c r="A529" t="s">
        <v>1062</v>
      </c>
      <c r="B529" t="s">
        <v>1063</v>
      </c>
      <c r="C529" t="s">
        <v>2533</v>
      </c>
    </row>
    <row r="530" spans="1:3">
      <c r="A530" t="s">
        <v>1064</v>
      </c>
      <c r="B530" t="s">
        <v>1065</v>
      </c>
      <c r="C530" t="s">
        <v>2533</v>
      </c>
    </row>
    <row r="531" spans="1:3">
      <c r="A531" t="s">
        <v>1066</v>
      </c>
      <c r="B531" t="s">
        <v>1067</v>
      </c>
      <c r="C531" t="s">
        <v>2533</v>
      </c>
    </row>
    <row r="532" spans="1:3">
      <c r="A532" t="s">
        <v>1068</v>
      </c>
      <c r="B532" t="s">
        <v>1069</v>
      </c>
      <c r="C532" t="s">
        <v>2533</v>
      </c>
    </row>
    <row r="533" spans="1:3">
      <c r="A533" t="s">
        <v>1070</v>
      </c>
      <c r="B533" t="s">
        <v>1071</v>
      </c>
      <c r="C533" t="s">
        <v>2533</v>
      </c>
    </row>
    <row r="534" spans="1:3">
      <c r="A534" t="s">
        <v>1072</v>
      </c>
      <c r="B534" t="s">
        <v>1073</v>
      </c>
      <c r="C534" t="s">
        <v>2533</v>
      </c>
    </row>
    <row r="535" spans="1:3">
      <c r="A535" t="s">
        <v>1074</v>
      </c>
      <c r="B535" t="s">
        <v>1075</v>
      </c>
      <c r="C535" t="s">
        <v>2533</v>
      </c>
    </row>
    <row r="536" spans="1:3">
      <c r="A536" t="s">
        <v>1076</v>
      </c>
      <c r="B536" t="s">
        <v>1077</v>
      </c>
      <c r="C536" t="s">
        <v>2533</v>
      </c>
    </row>
    <row r="537" spans="1:3">
      <c r="A537" t="s">
        <v>1078</v>
      </c>
      <c r="B537" t="s">
        <v>1079</v>
      </c>
      <c r="C537" t="s">
        <v>2533</v>
      </c>
    </row>
    <row r="538" spans="1:3">
      <c r="A538" t="s">
        <v>1080</v>
      </c>
      <c r="B538" t="s">
        <v>1081</v>
      </c>
      <c r="C538" t="s">
        <v>2533</v>
      </c>
    </row>
    <row r="539" spans="1:3">
      <c r="A539" t="s">
        <v>1082</v>
      </c>
      <c r="B539" t="s">
        <v>1083</v>
      </c>
      <c r="C539" t="s">
        <v>2533</v>
      </c>
    </row>
    <row r="540" spans="1:3">
      <c r="A540" t="s">
        <v>1084</v>
      </c>
      <c r="B540" t="s">
        <v>1085</v>
      </c>
      <c r="C540" t="s">
        <v>2533</v>
      </c>
    </row>
    <row r="541" spans="1:3">
      <c r="A541" t="s">
        <v>1086</v>
      </c>
      <c r="B541" t="s">
        <v>1087</v>
      </c>
      <c r="C541" t="s">
        <v>2533</v>
      </c>
    </row>
    <row r="542" spans="1:3">
      <c r="A542" t="s">
        <v>1088</v>
      </c>
      <c r="B542" t="s">
        <v>1089</v>
      </c>
      <c r="C542" t="s">
        <v>2533</v>
      </c>
    </row>
    <row r="543" spans="1:3">
      <c r="A543" t="s">
        <v>1090</v>
      </c>
      <c r="B543" t="s">
        <v>1091</v>
      </c>
      <c r="C543" t="s">
        <v>2533</v>
      </c>
    </row>
    <row r="544" spans="1:3">
      <c r="A544" t="s">
        <v>1092</v>
      </c>
      <c r="B544" t="s">
        <v>1093</v>
      </c>
      <c r="C544" t="s">
        <v>2534</v>
      </c>
    </row>
    <row r="545" spans="1:3">
      <c r="A545" t="s">
        <v>1094</v>
      </c>
      <c r="B545" t="s">
        <v>1095</v>
      </c>
      <c r="C545" t="s">
        <v>2534</v>
      </c>
    </row>
    <row r="546" spans="1:3">
      <c r="A546" t="s">
        <v>1096</v>
      </c>
      <c r="B546" t="s">
        <v>1097</v>
      </c>
      <c r="C546" t="s">
        <v>2534</v>
      </c>
    </row>
    <row r="547" spans="1:3">
      <c r="A547" t="s">
        <v>1098</v>
      </c>
      <c r="B547" t="s">
        <v>1099</v>
      </c>
      <c r="C547" t="s">
        <v>2534</v>
      </c>
    </row>
    <row r="548" spans="1:3">
      <c r="A548" t="s">
        <v>1100</v>
      </c>
      <c r="B548" t="s">
        <v>1101</v>
      </c>
      <c r="C548" t="s">
        <v>2534</v>
      </c>
    </row>
    <row r="549" spans="1:3">
      <c r="A549" t="s">
        <v>1102</v>
      </c>
      <c r="B549" t="s">
        <v>1103</v>
      </c>
      <c r="C549" t="s">
        <v>2534</v>
      </c>
    </row>
    <row r="550" spans="1:3">
      <c r="A550" t="s">
        <v>1104</v>
      </c>
      <c r="B550" t="s">
        <v>1105</v>
      </c>
      <c r="C550" t="s">
        <v>2534</v>
      </c>
    </row>
    <row r="551" spans="1:3">
      <c r="A551" t="s">
        <v>1106</v>
      </c>
      <c r="B551" t="s">
        <v>1107</v>
      </c>
      <c r="C551" t="s">
        <v>2534</v>
      </c>
    </row>
    <row r="552" spans="1:3">
      <c r="A552" t="s">
        <v>1108</v>
      </c>
      <c r="B552" t="s">
        <v>1109</v>
      </c>
      <c r="C552" t="s">
        <v>2534</v>
      </c>
    </row>
    <row r="553" spans="1:3">
      <c r="A553" t="s">
        <v>1110</v>
      </c>
      <c r="B553" t="s">
        <v>1111</v>
      </c>
      <c r="C553" t="s">
        <v>2534</v>
      </c>
    </row>
    <row r="554" spans="1:3">
      <c r="A554" t="s">
        <v>1112</v>
      </c>
      <c r="B554" t="s">
        <v>1113</v>
      </c>
      <c r="C554" t="s">
        <v>2534</v>
      </c>
    </row>
    <row r="555" spans="1:3">
      <c r="A555" t="s">
        <v>1114</v>
      </c>
      <c r="B555" t="s">
        <v>1115</v>
      </c>
      <c r="C555" t="s">
        <v>2534</v>
      </c>
    </row>
    <row r="556" spans="1:3">
      <c r="A556" t="s">
        <v>1116</v>
      </c>
      <c r="B556" t="s">
        <v>1117</v>
      </c>
      <c r="C556" t="s">
        <v>2534</v>
      </c>
    </row>
    <row r="557" spans="1:3">
      <c r="A557" t="s">
        <v>1118</v>
      </c>
      <c r="B557" t="s">
        <v>1119</v>
      </c>
      <c r="C557" t="s">
        <v>2534</v>
      </c>
    </row>
    <row r="558" spans="1:3">
      <c r="A558" t="s">
        <v>1120</v>
      </c>
      <c r="B558" t="s">
        <v>1121</v>
      </c>
      <c r="C558" t="s">
        <v>2534</v>
      </c>
    </row>
    <row r="559" spans="1:3">
      <c r="A559" t="s">
        <v>1122</v>
      </c>
      <c r="B559" t="s">
        <v>1123</v>
      </c>
      <c r="C559" t="s">
        <v>2534</v>
      </c>
    </row>
    <row r="560" spans="1:3">
      <c r="A560" t="s">
        <v>1124</v>
      </c>
      <c r="B560" t="s">
        <v>1125</v>
      </c>
      <c r="C560" t="s">
        <v>2538</v>
      </c>
    </row>
    <row r="561" spans="1:3">
      <c r="A561" t="s">
        <v>1126</v>
      </c>
      <c r="B561" t="s">
        <v>1127</v>
      </c>
      <c r="C561" t="s">
        <v>2538</v>
      </c>
    </row>
    <row r="562" spans="1:3">
      <c r="A562" t="s">
        <v>1128</v>
      </c>
      <c r="B562" t="s">
        <v>1129</v>
      </c>
      <c r="C562" t="s">
        <v>2529</v>
      </c>
    </row>
    <row r="563" spans="1:3">
      <c r="A563" t="s">
        <v>1130</v>
      </c>
      <c r="B563" t="s">
        <v>1131</v>
      </c>
      <c r="C563" t="s">
        <v>2538</v>
      </c>
    </row>
    <row r="564" spans="1:3">
      <c r="A564" t="s">
        <v>1132</v>
      </c>
      <c r="B564" t="s">
        <v>1133</v>
      </c>
      <c r="C564" t="s">
        <v>2530</v>
      </c>
    </row>
    <row r="565" spans="1:3">
      <c r="A565" t="s">
        <v>1134</v>
      </c>
      <c r="B565" t="s">
        <v>1135</v>
      </c>
      <c r="C565" t="s">
        <v>2538</v>
      </c>
    </row>
    <row r="566" spans="1:3">
      <c r="A566" t="s">
        <v>1136</v>
      </c>
      <c r="B566" t="s">
        <v>1137</v>
      </c>
      <c r="C566" t="s">
        <v>2531</v>
      </c>
    </row>
    <row r="567" spans="1:3">
      <c r="A567" t="s">
        <v>1138</v>
      </c>
      <c r="B567" t="s">
        <v>1139</v>
      </c>
      <c r="C567" t="s">
        <v>2538</v>
      </c>
    </row>
    <row r="568" spans="1:3">
      <c r="A568" t="s">
        <v>1140</v>
      </c>
      <c r="B568" t="s">
        <v>1141</v>
      </c>
      <c r="C568" t="s">
        <v>2532</v>
      </c>
    </row>
    <row r="569" spans="1:3">
      <c r="A569" t="s">
        <v>1142</v>
      </c>
      <c r="B569" t="s">
        <v>1143</v>
      </c>
      <c r="C569" t="s">
        <v>2533</v>
      </c>
    </row>
    <row r="570" spans="1:3">
      <c r="A570" t="s">
        <v>1144</v>
      </c>
      <c r="B570" t="s">
        <v>1145</v>
      </c>
      <c r="C570" t="s">
        <v>2538</v>
      </c>
    </row>
    <row r="571" spans="1:3">
      <c r="A571" t="s">
        <v>1146</v>
      </c>
      <c r="B571" t="s">
        <v>1147</v>
      </c>
      <c r="C571" t="s">
        <v>2535</v>
      </c>
    </row>
    <row r="572" spans="1:3">
      <c r="A572" t="s">
        <v>1148</v>
      </c>
      <c r="B572" t="s">
        <v>1149</v>
      </c>
      <c r="C572" t="s">
        <v>2538</v>
      </c>
    </row>
    <row r="573" spans="1:3">
      <c r="A573" t="s">
        <v>1150</v>
      </c>
      <c r="B573" t="s">
        <v>1151</v>
      </c>
      <c r="C573" t="s">
        <v>2536</v>
      </c>
    </row>
    <row r="574" spans="1:3">
      <c r="A574" t="s">
        <v>1152</v>
      </c>
      <c r="B574" t="s">
        <v>1153</v>
      </c>
      <c r="C574" t="s">
        <v>2538</v>
      </c>
    </row>
    <row r="575" spans="1:3">
      <c r="A575" t="s">
        <v>1154</v>
      </c>
      <c r="B575" t="s">
        <v>1155</v>
      </c>
      <c r="C575" t="s">
        <v>2537</v>
      </c>
    </row>
    <row r="576" spans="1:3">
      <c r="A576" t="s">
        <v>1156</v>
      </c>
      <c r="B576" t="s">
        <v>1157</v>
      </c>
      <c r="C576" t="s">
        <v>2535</v>
      </c>
    </row>
    <row r="577" spans="1:3">
      <c r="A577" t="s">
        <v>1158</v>
      </c>
      <c r="B577" t="s">
        <v>1159</v>
      </c>
      <c r="C577" t="s">
        <v>2535</v>
      </c>
    </row>
    <row r="578" spans="1:3">
      <c r="A578" t="s">
        <v>1160</v>
      </c>
      <c r="B578" t="s">
        <v>1161</v>
      </c>
      <c r="C578" t="s">
        <v>2535</v>
      </c>
    </row>
    <row r="579" spans="1:3">
      <c r="A579" t="s">
        <v>1162</v>
      </c>
      <c r="B579" t="s">
        <v>1163</v>
      </c>
      <c r="C579" t="s">
        <v>2535</v>
      </c>
    </row>
    <row r="580" spans="1:3">
      <c r="A580" t="s">
        <v>1164</v>
      </c>
      <c r="B580" t="s">
        <v>1165</v>
      </c>
      <c r="C580" t="s">
        <v>2535</v>
      </c>
    </row>
    <row r="581" spans="1:3">
      <c r="A581" t="s">
        <v>1166</v>
      </c>
      <c r="B581" t="s">
        <v>1167</v>
      </c>
      <c r="C581" t="s">
        <v>2535</v>
      </c>
    </row>
    <row r="582" spans="1:3">
      <c r="A582" t="s">
        <v>1168</v>
      </c>
      <c r="B582" t="s">
        <v>1169</v>
      </c>
      <c r="C582" t="s">
        <v>2535</v>
      </c>
    </row>
    <row r="583" spans="1:3">
      <c r="A583" t="s">
        <v>1170</v>
      </c>
      <c r="B583" t="s">
        <v>1171</v>
      </c>
      <c r="C583" t="s">
        <v>2535</v>
      </c>
    </row>
    <row r="584" spans="1:3">
      <c r="A584" t="s">
        <v>1172</v>
      </c>
      <c r="B584" t="s">
        <v>1173</v>
      </c>
      <c r="C584" t="s">
        <v>2535</v>
      </c>
    </row>
    <row r="585" spans="1:3">
      <c r="A585" t="s">
        <v>1174</v>
      </c>
      <c r="B585" t="s">
        <v>1175</v>
      </c>
      <c r="C585" t="s">
        <v>2535</v>
      </c>
    </row>
    <row r="586" spans="1:3">
      <c r="A586" t="s">
        <v>1176</v>
      </c>
      <c r="B586" t="s">
        <v>1177</v>
      </c>
      <c r="C586" t="s">
        <v>2535</v>
      </c>
    </row>
    <row r="587" spans="1:3">
      <c r="A587" t="s">
        <v>1178</v>
      </c>
      <c r="B587" t="s">
        <v>1179</v>
      </c>
      <c r="C587" t="s">
        <v>2535</v>
      </c>
    </row>
    <row r="588" spans="1:3">
      <c r="A588" t="s">
        <v>1180</v>
      </c>
      <c r="B588" t="s">
        <v>1181</v>
      </c>
      <c r="C588" t="s">
        <v>2535</v>
      </c>
    </row>
    <row r="589" spans="1:3">
      <c r="A589" t="s">
        <v>1182</v>
      </c>
      <c r="B589" t="s">
        <v>1183</v>
      </c>
      <c r="C589" t="s">
        <v>2535</v>
      </c>
    </row>
    <row r="590" spans="1:3">
      <c r="A590" t="s">
        <v>1184</v>
      </c>
      <c r="B590" t="s">
        <v>1185</v>
      </c>
      <c r="C590" t="s">
        <v>2535</v>
      </c>
    </row>
    <row r="591" spans="1:3">
      <c r="A591" t="s">
        <v>1186</v>
      </c>
      <c r="B591" t="s">
        <v>1187</v>
      </c>
      <c r="C591" t="s">
        <v>2535</v>
      </c>
    </row>
    <row r="592" spans="1:3">
      <c r="A592" t="s">
        <v>1188</v>
      </c>
      <c r="B592" t="s">
        <v>1189</v>
      </c>
      <c r="C592" t="s">
        <v>2535</v>
      </c>
    </row>
    <row r="593" spans="1:3">
      <c r="A593" t="s">
        <v>1190</v>
      </c>
      <c r="B593" t="s">
        <v>1191</v>
      </c>
      <c r="C593" t="s">
        <v>2535</v>
      </c>
    </row>
    <row r="594" spans="1:3">
      <c r="A594" t="s">
        <v>1192</v>
      </c>
      <c r="B594" t="s">
        <v>1193</v>
      </c>
      <c r="C594" t="s">
        <v>2535</v>
      </c>
    </row>
    <row r="595" spans="1:3">
      <c r="A595" t="s">
        <v>1194</v>
      </c>
      <c r="B595" t="s">
        <v>1195</v>
      </c>
      <c r="C595" t="s">
        <v>2535</v>
      </c>
    </row>
    <row r="596" spans="1:3">
      <c r="A596" t="s">
        <v>1196</v>
      </c>
      <c r="B596" t="s">
        <v>1197</v>
      </c>
      <c r="C596" t="s">
        <v>2535</v>
      </c>
    </row>
    <row r="597" spans="1:3">
      <c r="A597" t="s">
        <v>1198</v>
      </c>
      <c r="B597" t="s">
        <v>1199</v>
      </c>
      <c r="C597" t="s">
        <v>2535</v>
      </c>
    </row>
    <row r="598" spans="1:3">
      <c r="A598" t="s">
        <v>1200</v>
      </c>
      <c r="B598" t="s">
        <v>1201</v>
      </c>
      <c r="C598" t="s">
        <v>2535</v>
      </c>
    </row>
    <row r="599" spans="1:3">
      <c r="A599" t="s">
        <v>1202</v>
      </c>
      <c r="B599" t="s">
        <v>1203</v>
      </c>
      <c r="C599" t="s">
        <v>2535</v>
      </c>
    </row>
    <row r="600" spans="1:3">
      <c r="A600" t="s">
        <v>1204</v>
      </c>
      <c r="B600" t="s">
        <v>1205</v>
      </c>
      <c r="C600" t="s">
        <v>2535</v>
      </c>
    </row>
    <row r="601" spans="1:3">
      <c r="A601" t="s">
        <v>1206</v>
      </c>
      <c r="B601" t="s">
        <v>1207</v>
      </c>
      <c r="C601" t="s">
        <v>2535</v>
      </c>
    </row>
    <row r="602" spans="1:3">
      <c r="A602" t="s">
        <v>1208</v>
      </c>
      <c r="B602" t="s">
        <v>1209</v>
      </c>
      <c r="C602" t="s">
        <v>2535</v>
      </c>
    </row>
    <row r="603" spans="1:3">
      <c r="A603" t="s">
        <v>1210</v>
      </c>
      <c r="B603" t="s">
        <v>1211</v>
      </c>
      <c r="C603" t="s">
        <v>2535</v>
      </c>
    </row>
    <row r="604" spans="1:3">
      <c r="A604" t="s">
        <v>1212</v>
      </c>
      <c r="B604" t="s">
        <v>1213</v>
      </c>
      <c r="C604" t="s">
        <v>2535</v>
      </c>
    </row>
    <row r="605" spans="1:3">
      <c r="A605" t="s">
        <v>1214</v>
      </c>
      <c r="B605" t="s">
        <v>1215</v>
      </c>
      <c r="C605" t="s">
        <v>2535</v>
      </c>
    </row>
    <row r="606" spans="1:3">
      <c r="A606" t="s">
        <v>1216</v>
      </c>
      <c r="B606" t="s">
        <v>1217</v>
      </c>
      <c r="C606" t="s">
        <v>2535</v>
      </c>
    </row>
    <row r="607" spans="1:3">
      <c r="A607" t="s">
        <v>1218</v>
      </c>
      <c r="B607" t="s">
        <v>1219</v>
      </c>
      <c r="C607" t="s">
        <v>2535</v>
      </c>
    </row>
    <row r="608" spans="1:3">
      <c r="A608" t="s">
        <v>1220</v>
      </c>
      <c r="B608" t="s">
        <v>1221</v>
      </c>
      <c r="C608" t="s">
        <v>2535</v>
      </c>
    </row>
    <row r="609" spans="1:3">
      <c r="A609" t="s">
        <v>1222</v>
      </c>
      <c r="B609" t="s">
        <v>1223</v>
      </c>
      <c r="C609" t="s">
        <v>2536</v>
      </c>
    </row>
    <row r="610" spans="1:3">
      <c r="A610" t="s">
        <v>1224</v>
      </c>
      <c r="B610" t="s">
        <v>1225</v>
      </c>
      <c r="C610" t="s">
        <v>2536</v>
      </c>
    </row>
    <row r="611" spans="1:3">
      <c r="A611" t="s">
        <v>1226</v>
      </c>
      <c r="B611" t="s">
        <v>1227</v>
      </c>
      <c r="C611" t="s">
        <v>2536</v>
      </c>
    </row>
    <row r="612" spans="1:3">
      <c r="A612" t="s">
        <v>1228</v>
      </c>
      <c r="B612" t="s">
        <v>1229</v>
      </c>
      <c r="C612" t="s">
        <v>2536</v>
      </c>
    </row>
    <row r="613" spans="1:3">
      <c r="A613" t="s">
        <v>1230</v>
      </c>
      <c r="B613" t="s">
        <v>1231</v>
      </c>
      <c r="C613" t="s">
        <v>2536</v>
      </c>
    </row>
    <row r="614" spans="1:3">
      <c r="A614" t="s">
        <v>1232</v>
      </c>
      <c r="B614" t="s">
        <v>1233</v>
      </c>
      <c r="C614" t="s">
        <v>2536</v>
      </c>
    </row>
    <row r="615" spans="1:3">
      <c r="A615" t="s">
        <v>1234</v>
      </c>
      <c r="B615" t="s">
        <v>1235</v>
      </c>
      <c r="C615" t="s">
        <v>2536</v>
      </c>
    </row>
    <row r="616" spans="1:3">
      <c r="A616" t="s">
        <v>1236</v>
      </c>
      <c r="B616" t="s">
        <v>1237</v>
      </c>
      <c r="C616" t="s">
        <v>2536</v>
      </c>
    </row>
    <row r="617" spans="1:3">
      <c r="A617" t="s">
        <v>1238</v>
      </c>
      <c r="B617" t="s">
        <v>1239</v>
      </c>
      <c r="C617" t="s">
        <v>2536</v>
      </c>
    </row>
    <row r="618" spans="1:3">
      <c r="A618" t="s">
        <v>1240</v>
      </c>
      <c r="B618" t="s">
        <v>1241</v>
      </c>
      <c r="C618" t="s">
        <v>2536</v>
      </c>
    </row>
    <row r="619" spans="1:3">
      <c r="A619" t="s">
        <v>1242</v>
      </c>
      <c r="B619" t="s">
        <v>1243</v>
      </c>
      <c r="C619" t="s">
        <v>2536</v>
      </c>
    </row>
    <row r="620" spans="1:3">
      <c r="A620" t="s">
        <v>1244</v>
      </c>
      <c r="B620" t="s">
        <v>1245</v>
      </c>
      <c r="C620" t="s">
        <v>2536</v>
      </c>
    </row>
    <row r="621" spans="1:3">
      <c r="A621" t="s">
        <v>1246</v>
      </c>
      <c r="B621" t="s">
        <v>1247</v>
      </c>
      <c r="C621" t="s">
        <v>2536</v>
      </c>
    </row>
    <row r="622" spans="1:3">
      <c r="A622" t="s">
        <v>1248</v>
      </c>
      <c r="B622" t="s">
        <v>1249</v>
      </c>
      <c r="C622" t="s">
        <v>2536</v>
      </c>
    </row>
    <row r="623" spans="1:3">
      <c r="A623" t="s">
        <v>1250</v>
      </c>
      <c r="B623" t="s">
        <v>1251</v>
      </c>
      <c r="C623" t="s">
        <v>2536</v>
      </c>
    </row>
    <row r="624" spans="1:3">
      <c r="A624" t="s">
        <v>1252</v>
      </c>
      <c r="B624" t="s">
        <v>1253</v>
      </c>
      <c r="C624" t="s">
        <v>2536</v>
      </c>
    </row>
    <row r="625" spans="1:3">
      <c r="A625" t="s">
        <v>1254</v>
      </c>
      <c r="B625" t="s">
        <v>1255</v>
      </c>
      <c r="C625" t="s">
        <v>2536</v>
      </c>
    </row>
    <row r="626" spans="1:3">
      <c r="A626" t="s">
        <v>1256</v>
      </c>
      <c r="B626" t="s">
        <v>1257</v>
      </c>
      <c r="C626" t="s">
        <v>2536</v>
      </c>
    </row>
    <row r="627" spans="1:3">
      <c r="A627" t="s">
        <v>1258</v>
      </c>
      <c r="B627" t="s">
        <v>1259</v>
      </c>
      <c r="C627" t="s">
        <v>2536</v>
      </c>
    </row>
    <row r="628" spans="1:3">
      <c r="A628" t="s">
        <v>1260</v>
      </c>
      <c r="B628" t="s">
        <v>1261</v>
      </c>
      <c r="C628" t="s">
        <v>2536</v>
      </c>
    </row>
    <row r="629" spans="1:3">
      <c r="A629" t="s">
        <v>1262</v>
      </c>
      <c r="B629" t="s">
        <v>1263</v>
      </c>
      <c r="C629" t="s">
        <v>2536</v>
      </c>
    </row>
    <row r="630" spans="1:3">
      <c r="A630" t="s">
        <v>1264</v>
      </c>
      <c r="B630" t="s">
        <v>1265</v>
      </c>
      <c r="C630" t="s">
        <v>2536</v>
      </c>
    </row>
    <row r="631" spans="1:3">
      <c r="A631" t="s">
        <v>1266</v>
      </c>
      <c r="B631" t="s">
        <v>1267</v>
      </c>
      <c r="C631" t="s">
        <v>2536</v>
      </c>
    </row>
    <row r="632" spans="1:3">
      <c r="A632" t="s">
        <v>1268</v>
      </c>
      <c r="B632" t="s">
        <v>1269</v>
      </c>
      <c r="C632" t="s">
        <v>2536</v>
      </c>
    </row>
    <row r="633" spans="1:3">
      <c r="A633" t="s">
        <v>1270</v>
      </c>
      <c r="B633" t="s">
        <v>1271</v>
      </c>
      <c r="C633" t="s">
        <v>2536</v>
      </c>
    </row>
    <row r="634" spans="1:3">
      <c r="A634" t="s">
        <v>1272</v>
      </c>
      <c r="B634" t="s">
        <v>1273</v>
      </c>
      <c r="C634" t="s">
        <v>2536</v>
      </c>
    </row>
    <row r="635" spans="1:3">
      <c r="A635" t="s">
        <v>1274</v>
      </c>
      <c r="B635" t="s">
        <v>1275</v>
      </c>
      <c r="C635" t="s">
        <v>2536</v>
      </c>
    </row>
    <row r="636" spans="1:3">
      <c r="A636" t="s">
        <v>1276</v>
      </c>
      <c r="B636" t="s">
        <v>1277</v>
      </c>
      <c r="C636" t="s">
        <v>2536</v>
      </c>
    </row>
    <row r="637" spans="1:3">
      <c r="A637" t="s">
        <v>1278</v>
      </c>
      <c r="B637" t="s">
        <v>1279</v>
      </c>
      <c r="C637" t="s">
        <v>2536</v>
      </c>
    </row>
    <row r="638" spans="1:3">
      <c r="A638" t="s">
        <v>1280</v>
      </c>
      <c r="B638" t="s">
        <v>1281</v>
      </c>
      <c r="C638" t="s">
        <v>2536</v>
      </c>
    </row>
    <row r="639" spans="1:3">
      <c r="A639" t="s">
        <v>1282</v>
      </c>
      <c r="B639" t="s">
        <v>1283</v>
      </c>
      <c r="C639" t="s">
        <v>2536</v>
      </c>
    </row>
    <row r="640" spans="1:3">
      <c r="A640" t="s">
        <v>1284</v>
      </c>
      <c r="B640" t="s">
        <v>1285</v>
      </c>
      <c r="C640" t="s">
        <v>2536</v>
      </c>
    </row>
    <row r="641" spans="1:3">
      <c r="A641" t="s">
        <v>1286</v>
      </c>
      <c r="B641" t="s">
        <v>1287</v>
      </c>
      <c r="C641" t="s">
        <v>2536</v>
      </c>
    </row>
    <row r="642" spans="1:3">
      <c r="A642" t="s">
        <v>1288</v>
      </c>
      <c r="B642" t="s">
        <v>1289</v>
      </c>
      <c r="C642" t="s">
        <v>2537</v>
      </c>
    </row>
    <row r="643" spans="1:3">
      <c r="A643" t="s">
        <v>1290</v>
      </c>
      <c r="B643" t="s">
        <v>1291</v>
      </c>
      <c r="C643" t="s">
        <v>2537</v>
      </c>
    </row>
    <row r="644" spans="1:3">
      <c r="A644" t="s">
        <v>1292</v>
      </c>
      <c r="B644" t="s">
        <v>1293</v>
      </c>
      <c r="C644" t="s">
        <v>2537</v>
      </c>
    </row>
    <row r="645" spans="1:3">
      <c r="A645" t="s">
        <v>1294</v>
      </c>
      <c r="B645" t="s">
        <v>1295</v>
      </c>
      <c r="C645" t="s">
        <v>2537</v>
      </c>
    </row>
    <row r="646" spans="1:3">
      <c r="A646" t="s">
        <v>1296</v>
      </c>
      <c r="B646" t="s">
        <v>1297</v>
      </c>
      <c r="C646" t="s">
        <v>2537</v>
      </c>
    </row>
    <row r="647" spans="1:3">
      <c r="A647" t="s">
        <v>1298</v>
      </c>
      <c r="B647" t="s">
        <v>1299</v>
      </c>
      <c r="C647" t="s">
        <v>2537</v>
      </c>
    </row>
    <row r="648" spans="1:3">
      <c r="A648" t="s">
        <v>1300</v>
      </c>
      <c r="B648" t="s">
        <v>1301</v>
      </c>
      <c r="C648" t="s">
        <v>2537</v>
      </c>
    </row>
    <row r="649" spans="1:3">
      <c r="A649" t="s">
        <v>1302</v>
      </c>
      <c r="B649" t="s">
        <v>1303</v>
      </c>
      <c r="C649" t="s">
        <v>2537</v>
      </c>
    </row>
    <row r="650" spans="1:3">
      <c r="A650" t="s">
        <v>1304</v>
      </c>
      <c r="B650" t="s">
        <v>1305</v>
      </c>
      <c r="C650" t="s">
        <v>2537</v>
      </c>
    </row>
    <row r="651" spans="1:3">
      <c r="A651" t="s">
        <v>1306</v>
      </c>
      <c r="B651" t="s">
        <v>1307</v>
      </c>
      <c r="C651" t="s">
        <v>2537</v>
      </c>
    </row>
    <row r="652" spans="1:3">
      <c r="A652" t="s">
        <v>1308</v>
      </c>
      <c r="B652" t="s">
        <v>1309</v>
      </c>
      <c r="C652" t="s">
        <v>2537</v>
      </c>
    </row>
    <row r="653" spans="1:3">
      <c r="A653" t="s">
        <v>1310</v>
      </c>
      <c r="B653" t="s">
        <v>1311</v>
      </c>
      <c r="C653" t="s">
        <v>2537</v>
      </c>
    </row>
    <row r="654" spans="1:3">
      <c r="A654" t="s">
        <v>1312</v>
      </c>
      <c r="B654" t="s">
        <v>1313</v>
      </c>
      <c r="C654" t="s">
        <v>2537</v>
      </c>
    </row>
    <row r="655" spans="1:3">
      <c r="A655" t="s">
        <v>1314</v>
      </c>
      <c r="B655" t="s">
        <v>1315</v>
      </c>
      <c r="C655" t="s">
        <v>2537</v>
      </c>
    </row>
    <row r="656" spans="1:3">
      <c r="A656" t="s">
        <v>1316</v>
      </c>
      <c r="B656" t="s">
        <v>1317</v>
      </c>
      <c r="C656" t="s">
        <v>2537</v>
      </c>
    </row>
    <row r="657" spans="1:3">
      <c r="A657" t="s">
        <v>1318</v>
      </c>
      <c r="B657" t="s">
        <v>1319</v>
      </c>
      <c r="C657" t="s">
        <v>2537</v>
      </c>
    </row>
    <row r="658" spans="1:3">
      <c r="A658" t="s">
        <v>1320</v>
      </c>
      <c r="B658" t="s">
        <v>1321</v>
      </c>
      <c r="C658" t="s">
        <v>2537</v>
      </c>
    </row>
    <row r="659" spans="1:3">
      <c r="A659" t="s">
        <v>1322</v>
      </c>
      <c r="B659" t="s">
        <v>1323</v>
      </c>
      <c r="C659" t="s">
        <v>2537</v>
      </c>
    </row>
    <row r="660" spans="1:3">
      <c r="A660" t="s">
        <v>1324</v>
      </c>
      <c r="B660" t="s">
        <v>1325</v>
      </c>
      <c r="C660" t="s">
        <v>2537</v>
      </c>
    </row>
    <row r="661" spans="1:3">
      <c r="A661" t="s">
        <v>1326</v>
      </c>
      <c r="B661" t="s">
        <v>1327</v>
      </c>
      <c r="C661" t="s">
        <v>2537</v>
      </c>
    </row>
    <row r="662" spans="1:3">
      <c r="A662" t="s">
        <v>1328</v>
      </c>
      <c r="B662" t="s">
        <v>1329</v>
      </c>
      <c r="C662" t="s">
        <v>2537</v>
      </c>
    </row>
    <row r="663" spans="1:3">
      <c r="A663" t="s">
        <v>1330</v>
      </c>
      <c r="B663" t="s">
        <v>1331</v>
      </c>
      <c r="C663" t="s">
        <v>2537</v>
      </c>
    </row>
    <row r="664" spans="1:3">
      <c r="A664" t="s">
        <v>1332</v>
      </c>
      <c r="B664" t="s">
        <v>1333</v>
      </c>
      <c r="C664" t="s">
        <v>2537</v>
      </c>
    </row>
    <row r="665" spans="1:3">
      <c r="A665" t="s">
        <v>1334</v>
      </c>
      <c r="B665" t="s">
        <v>1335</v>
      </c>
      <c r="C665" t="s">
        <v>2537</v>
      </c>
    </row>
    <row r="666" spans="1:3">
      <c r="A666" t="s">
        <v>1336</v>
      </c>
      <c r="B666" t="s">
        <v>1337</v>
      </c>
      <c r="C666" t="s">
        <v>2537</v>
      </c>
    </row>
    <row r="667" spans="1:3">
      <c r="A667" t="s">
        <v>1338</v>
      </c>
      <c r="B667" t="s">
        <v>1339</v>
      </c>
      <c r="C667" t="s">
        <v>2537</v>
      </c>
    </row>
    <row r="668" spans="1:3">
      <c r="A668" t="s">
        <v>1340</v>
      </c>
      <c r="B668" t="s">
        <v>1341</v>
      </c>
      <c r="C668" t="s">
        <v>2537</v>
      </c>
    </row>
    <row r="669" spans="1:3">
      <c r="A669" t="s">
        <v>1342</v>
      </c>
      <c r="B669" t="s">
        <v>1343</v>
      </c>
      <c r="C669" t="s">
        <v>2537</v>
      </c>
    </row>
    <row r="670" spans="1:3">
      <c r="A670" t="s">
        <v>1344</v>
      </c>
      <c r="B670" t="s">
        <v>1345</v>
      </c>
      <c r="C670" t="s">
        <v>2537</v>
      </c>
    </row>
    <row r="671" spans="1:3">
      <c r="A671" t="s">
        <v>1346</v>
      </c>
      <c r="B671" t="s">
        <v>1347</v>
      </c>
      <c r="C671" t="s">
        <v>2537</v>
      </c>
    </row>
    <row r="672" spans="1:3">
      <c r="A672" t="s">
        <v>1348</v>
      </c>
      <c r="B672" t="s">
        <v>1349</v>
      </c>
      <c r="C672" t="s">
        <v>2537</v>
      </c>
    </row>
    <row r="673" spans="1:3">
      <c r="A673" t="s">
        <v>1350</v>
      </c>
      <c r="B673" t="s">
        <v>1351</v>
      </c>
      <c r="C673" t="s">
        <v>2537</v>
      </c>
    </row>
    <row r="674" spans="1:3">
      <c r="A674" t="s">
        <v>1352</v>
      </c>
      <c r="B674" t="s">
        <v>1353</v>
      </c>
      <c r="C674" t="s">
        <v>2537</v>
      </c>
    </row>
    <row r="675" spans="1:3">
      <c r="A675" t="s">
        <v>1354</v>
      </c>
      <c r="B675" t="s">
        <v>1355</v>
      </c>
      <c r="C675" t="s">
        <v>2538</v>
      </c>
    </row>
    <row r="676" spans="1:3">
      <c r="A676" t="s">
        <v>1356</v>
      </c>
      <c r="B676" t="s">
        <v>1357</v>
      </c>
      <c r="C676" t="s">
        <v>2538</v>
      </c>
    </row>
    <row r="677" spans="1:3">
      <c r="A677" t="s">
        <v>1358</v>
      </c>
      <c r="B677" t="s">
        <v>1359</v>
      </c>
      <c r="C677" t="s">
        <v>2538</v>
      </c>
    </row>
    <row r="678" spans="1:3">
      <c r="A678" t="s">
        <v>1360</v>
      </c>
      <c r="B678" t="s">
        <v>1361</v>
      </c>
      <c r="C678" t="s">
        <v>2538</v>
      </c>
    </row>
    <row r="679" spans="1:3">
      <c r="A679" t="s">
        <v>1362</v>
      </c>
      <c r="B679" t="s">
        <v>1363</v>
      </c>
      <c r="C679" t="s">
        <v>2538</v>
      </c>
    </row>
    <row r="680" spans="1:3">
      <c r="A680" t="s">
        <v>1364</v>
      </c>
      <c r="B680" t="s">
        <v>1365</v>
      </c>
      <c r="C680" t="s">
        <v>2538</v>
      </c>
    </row>
    <row r="681" spans="1:3">
      <c r="A681" t="s">
        <v>1366</v>
      </c>
      <c r="B681" t="s">
        <v>1367</v>
      </c>
      <c r="C681" t="s">
        <v>2538</v>
      </c>
    </row>
    <row r="682" spans="1:3">
      <c r="A682" t="s">
        <v>1368</v>
      </c>
      <c r="B682" t="s">
        <v>1369</v>
      </c>
      <c r="C682" t="s">
        <v>2538</v>
      </c>
    </row>
    <row r="683" spans="1:3">
      <c r="A683" t="s">
        <v>1370</v>
      </c>
      <c r="B683" t="s">
        <v>1371</v>
      </c>
      <c r="C683" t="s">
        <v>2538</v>
      </c>
    </row>
    <row r="684" spans="1:3">
      <c r="A684" t="s">
        <v>1372</v>
      </c>
      <c r="B684" t="s">
        <v>1373</v>
      </c>
      <c r="C684" t="s">
        <v>2538</v>
      </c>
    </row>
    <row r="685" spans="1:3">
      <c r="A685" t="s">
        <v>1374</v>
      </c>
      <c r="B685" t="s">
        <v>1375</v>
      </c>
      <c r="C685" t="s">
        <v>2538</v>
      </c>
    </row>
    <row r="686" spans="1:3">
      <c r="A686" t="s">
        <v>1376</v>
      </c>
      <c r="B686" t="s">
        <v>1377</v>
      </c>
      <c r="C686" t="s">
        <v>2538</v>
      </c>
    </row>
    <row r="687" spans="1:3">
      <c r="A687" t="s">
        <v>1378</v>
      </c>
      <c r="B687" t="s">
        <v>1379</v>
      </c>
      <c r="C687" t="s">
        <v>2538</v>
      </c>
    </row>
    <row r="688" spans="1:3">
      <c r="A688" t="s">
        <v>1380</v>
      </c>
      <c r="B688" t="s">
        <v>1381</v>
      </c>
      <c r="C688" t="s">
        <v>2538</v>
      </c>
    </row>
    <row r="689" spans="1:3">
      <c r="A689" t="s">
        <v>1382</v>
      </c>
      <c r="B689" t="s">
        <v>1383</v>
      </c>
      <c r="C689" t="s">
        <v>2538</v>
      </c>
    </row>
    <row r="690" spans="1:3">
      <c r="A690" t="s">
        <v>1384</v>
      </c>
      <c r="B690" t="s">
        <v>1385</v>
      </c>
      <c r="C690" t="s">
        <v>2538</v>
      </c>
    </row>
    <row r="691" spans="1:3">
      <c r="A691" t="s">
        <v>1386</v>
      </c>
      <c r="B691" t="s">
        <v>1387</v>
      </c>
      <c r="C691" t="s">
        <v>2538</v>
      </c>
    </row>
    <row r="692" spans="1:3">
      <c r="A692" t="s">
        <v>1388</v>
      </c>
      <c r="B692" t="s">
        <v>1389</v>
      </c>
      <c r="C692" t="s">
        <v>2539</v>
      </c>
    </row>
    <row r="693" spans="1:3">
      <c r="A693" t="s">
        <v>1390</v>
      </c>
      <c r="B693" t="s">
        <v>1391</v>
      </c>
      <c r="C693" t="s">
        <v>2538</v>
      </c>
    </row>
    <row r="694" spans="1:3">
      <c r="A694" t="s">
        <v>1392</v>
      </c>
      <c r="B694" t="s">
        <v>1393</v>
      </c>
      <c r="C694" t="s">
        <v>2540</v>
      </c>
    </row>
    <row r="695" spans="1:3">
      <c r="A695" t="s">
        <v>1394</v>
      </c>
      <c r="B695" t="s">
        <v>1395</v>
      </c>
      <c r="C695" t="s">
        <v>2540</v>
      </c>
    </row>
    <row r="696" spans="1:3">
      <c r="A696" t="s">
        <v>1396</v>
      </c>
      <c r="B696" t="s">
        <v>1397</v>
      </c>
      <c r="C696" t="s">
        <v>2538</v>
      </c>
    </row>
    <row r="697" spans="1:3">
      <c r="A697" t="s">
        <v>1398</v>
      </c>
      <c r="B697" t="s">
        <v>1399</v>
      </c>
      <c r="C697" t="s">
        <v>2541</v>
      </c>
    </row>
    <row r="698" spans="1:3">
      <c r="A698" t="s">
        <v>1400</v>
      </c>
      <c r="B698" t="s">
        <v>1401</v>
      </c>
      <c r="C698" t="s">
        <v>2538</v>
      </c>
    </row>
    <row r="699" spans="1:3">
      <c r="A699" t="s">
        <v>1402</v>
      </c>
      <c r="B699" t="s">
        <v>1403</v>
      </c>
      <c r="C699" t="s">
        <v>2542</v>
      </c>
    </row>
    <row r="700" spans="1:3">
      <c r="A700" t="s">
        <v>1404</v>
      </c>
      <c r="B700" t="s">
        <v>1405</v>
      </c>
      <c r="C700" t="s">
        <v>2538</v>
      </c>
    </row>
    <row r="701" spans="1:3">
      <c r="A701" t="s">
        <v>1406</v>
      </c>
      <c r="B701" t="s">
        <v>1407</v>
      </c>
      <c r="C701" t="s">
        <v>2543</v>
      </c>
    </row>
    <row r="702" spans="1:3">
      <c r="A702" t="s">
        <v>1408</v>
      </c>
      <c r="B702" t="s">
        <v>1409</v>
      </c>
      <c r="C702" t="s">
        <v>2538</v>
      </c>
    </row>
    <row r="703" spans="1:3">
      <c r="A703" t="s">
        <v>1410</v>
      </c>
      <c r="B703" t="s">
        <v>1411</v>
      </c>
      <c r="C703" t="s">
        <v>2544</v>
      </c>
    </row>
    <row r="704" spans="1:3">
      <c r="A704" t="s">
        <v>1412</v>
      </c>
      <c r="B704" t="s">
        <v>1413</v>
      </c>
      <c r="C704" t="s">
        <v>2538</v>
      </c>
    </row>
    <row r="705" spans="1:3">
      <c r="A705" t="s">
        <v>1414</v>
      </c>
      <c r="B705" t="s">
        <v>1415</v>
      </c>
      <c r="C705" t="s">
        <v>2545</v>
      </c>
    </row>
    <row r="706" spans="1:3">
      <c r="A706" t="s">
        <v>1416</v>
      </c>
      <c r="B706" t="s">
        <v>1417</v>
      </c>
      <c r="C706" t="s">
        <v>2545</v>
      </c>
    </row>
    <row r="707" spans="1:3">
      <c r="A707" t="s">
        <v>1418</v>
      </c>
      <c r="B707" t="s">
        <v>1419</v>
      </c>
      <c r="C707" t="s">
        <v>2538</v>
      </c>
    </row>
    <row r="708" spans="1:3">
      <c r="A708" t="s">
        <v>1420</v>
      </c>
      <c r="B708" t="s">
        <v>1421</v>
      </c>
      <c r="C708" t="s">
        <v>2539</v>
      </c>
    </row>
    <row r="709" spans="1:3">
      <c r="A709" t="s">
        <v>1422</v>
      </c>
      <c r="B709" t="s">
        <v>1423</v>
      </c>
      <c r="C709" t="s">
        <v>2539</v>
      </c>
    </row>
    <row r="710" spans="1:3">
      <c r="A710" t="s">
        <v>1424</v>
      </c>
      <c r="B710" t="s">
        <v>1425</v>
      </c>
      <c r="C710" t="s">
        <v>2539</v>
      </c>
    </row>
    <row r="711" spans="1:3">
      <c r="A711" t="s">
        <v>1426</v>
      </c>
      <c r="B711" t="s">
        <v>1427</v>
      </c>
      <c r="C711" t="s">
        <v>2539</v>
      </c>
    </row>
    <row r="712" spans="1:3">
      <c r="A712" t="s">
        <v>1428</v>
      </c>
      <c r="B712" t="s">
        <v>1429</v>
      </c>
      <c r="C712" t="s">
        <v>2539</v>
      </c>
    </row>
    <row r="713" spans="1:3">
      <c r="A713" t="s">
        <v>1430</v>
      </c>
      <c r="B713" t="s">
        <v>1431</v>
      </c>
      <c r="C713" t="s">
        <v>2539</v>
      </c>
    </row>
    <row r="714" spans="1:3">
      <c r="A714" t="s">
        <v>1432</v>
      </c>
      <c r="B714" t="s">
        <v>1433</v>
      </c>
      <c r="C714" t="s">
        <v>2539</v>
      </c>
    </row>
    <row r="715" spans="1:3">
      <c r="A715" t="s">
        <v>1434</v>
      </c>
      <c r="B715" t="s">
        <v>1435</v>
      </c>
      <c r="C715" t="s">
        <v>2539</v>
      </c>
    </row>
    <row r="716" spans="1:3">
      <c r="A716" t="s">
        <v>1436</v>
      </c>
      <c r="B716" t="s">
        <v>1437</v>
      </c>
      <c r="C716" t="s">
        <v>2539</v>
      </c>
    </row>
    <row r="717" spans="1:3">
      <c r="A717" t="s">
        <v>1438</v>
      </c>
      <c r="B717" t="s">
        <v>1439</v>
      </c>
      <c r="C717" t="s">
        <v>2539</v>
      </c>
    </row>
    <row r="718" spans="1:3">
      <c r="A718" t="s">
        <v>1440</v>
      </c>
      <c r="B718" t="s">
        <v>1441</v>
      </c>
      <c r="C718" t="s">
        <v>2539</v>
      </c>
    </row>
    <row r="719" spans="1:3">
      <c r="A719" t="s">
        <v>1442</v>
      </c>
      <c r="B719" t="s">
        <v>1443</v>
      </c>
      <c r="C719" t="s">
        <v>2539</v>
      </c>
    </row>
    <row r="720" spans="1:3">
      <c r="A720" t="s">
        <v>1444</v>
      </c>
      <c r="B720" t="s">
        <v>1445</v>
      </c>
      <c r="C720" t="s">
        <v>2539</v>
      </c>
    </row>
    <row r="721" spans="1:3">
      <c r="A721" t="s">
        <v>1446</v>
      </c>
      <c r="B721" t="s">
        <v>1447</v>
      </c>
      <c r="C721" t="s">
        <v>2539</v>
      </c>
    </row>
    <row r="722" spans="1:3">
      <c r="A722" t="s">
        <v>1448</v>
      </c>
      <c r="B722" t="s">
        <v>1449</v>
      </c>
      <c r="C722" t="s">
        <v>2539</v>
      </c>
    </row>
    <row r="723" spans="1:3">
      <c r="A723" t="s">
        <v>1450</v>
      </c>
      <c r="B723" t="s">
        <v>1451</v>
      </c>
      <c r="C723" t="s">
        <v>2539</v>
      </c>
    </row>
    <row r="724" spans="1:3">
      <c r="A724" t="s">
        <v>1452</v>
      </c>
      <c r="B724" t="s">
        <v>1453</v>
      </c>
      <c r="C724" t="s">
        <v>2539</v>
      </c>
    </row>
    <row r="725" spans="1:3">
      <c r="A725" t="s">
        <v>1454</v>
      </c>
      <c r="B725" t="s">
        <v>1455</v>
      </c>
      <c r="C725" t="s">
        <v>2539</v>
      </c>
    </row>
    <row r="726" spans="1:3">
      <c r="A726" t="s">
        <v>1456</v>
      </c>
      <c r="B726" t="s">
        <v>1457</v>
      </c>
      <c r="C726" t="s">
        <v>2539</v>
      </c>
    </row>
    <row r="727" spans="1:3">
      <c r="A727" t="s">
        <v>1458</v>
      </c>
      <c r="B727" t="s">
        <v>1459</v>
      </c>
      <c r="C727" t="s">
        <v>2539</v>
      </c>
    </row>
    <row r="728" spans="1:3">
      <c r="A728" t="s">
        <v>1460</v>
      </c>
      <c r="B728" t="s">
        <v>1461</v>
      </c>
      <c r="C728" t="s">
        <v>2539</v>
      </c>
    </row>
    <row r="729" spans="1:3">
      <c r="A729" t="s">
        <v>1462</v>
      </c>
      <c r="B729" t="s">
        <v>1463</v>
      </c>
      <c r="C729" t="s">
        <v>2539</v>
      </c>
    </row>
    <row r="730" spans="1:3">
      <c r="A730" t="s">
        <v>1464</v>
      </c>
      <c r="B730" t="s">
        <v>1465</v>
      </c>
      <c r="C730" t="s">
        <v>2539</v>
      </c>
    </row>
    <row r="731" spans="1:3">
      <c r="A731" t="s">
        <v>1466</v>
      </c>
      <c r="B731" t="s">
        <v>1467</v>
      </c>
      <c r="C731" t="s">
        <v>2539</v>
      </c>
    </row>
    <row r="732" spans="1:3">
      <c r="A732" t="s">
        <v>1468</v>
      </c>
      <c r="B732" t="s">
        <v>1469</v>
      </c>
      <c r="C732" t="s">
        <v>2539</v>
      </c>
    </row>
    <row r="733" spans="1:3">
      <c r="A733" t="s">
        <v>1470</v>
      </c>
      <c r="B733" t="s">
        <v>1471</v>
      </c>
      <c r="C733" t="s">
        <v>2539</v>
      </c>
    </row>
    <row r="734" spans="1:3">
      <c r="A734" t="s">
        <v>1472</v>
      </c>
      <c r="B734" t="s">
        <v>1473</v>
      </c>
      <c r="C734" t="s">
        <v>2539</v>
      </c>
    </row>
    <row r="735" spans="1:3">
      <c r="A735" t="s">
        <v>1474</v>
      </c>
      <c r="B735" t="s">
        <v>1475</v>
      </c>
      <c r="C735" t="s">
        <v>2539</v>
      </c>
    </row>
    <row r="736" spans="1:3">
      <c r="A736" t="s">
        <v>1476</v>
      </c>
      <c r="B736" t="s">
        <v>1477</v>
      </c>
      <c r="C736" t="s">
        <v>2539</v>
      </c>
    </row>
    <row r="737" spans="1:3">
      <c r="A737" t="s">
        <v>1478</v>
      </c>
      <c r="B737" t="s">
        <v>1479</v>
      </c>
      <c r="C737" t="s">
        <v>2539</v>
      </c>
    </row>
    <row r="738" spans="1:3">
      <c r="A738" t="s">
        <v>1480</v>
      </c>
      <c r="B738" t="s">
        <v>1481</v>
      </c>
      <c r="C738" t="s">
        <v>2539</v>
      </c>
    </row>
    <row r="739" spans="1:3">
      <c r="A739" t="s">
        <v>1482</v>
      </c>
      <c r="B739" t="s">
        <v>1483</v>
      </c>
      <c r="C739" t="s">
        <v>2539</v>
      </c>
    </row>
    <row r="740" spans="1:3">
      <c r="A740" t="s">
        <v>1484</v>
      </c>
      <c r="B740" t="s">
        <v>1485</v>
      </c>
      <c r="C740" t="s">
        <v>2539</v>
      </c>
    </row>
    <row r="741" spans="1:3">
      <c r="A741" t="s">
        <v>1486</v>
      </c>
      <c r="B741" t="s">
        <v>1487</v>
      </c>
      <c r="C741" t="s">
        <v>2540</v>
      </c>
    </row>
    <row r="742" spans="1:3">
      <c r="A742" t="s">
        <v>1488</v>
      </c>
      <c r="B742" t="s">
        <v>1489</v>
      </c>
      <c r="C742" t="s">
        <v>2540</v>
      </c>
    </row>
    <row r="743" spans="1:3">
      <c r="A743" t="s">
        <v>1490</v>
      </c>
      <c r="B743" t="s">
        <v>1491</v>
      </c>
      <c r="C743" t="s">
        <v>2540</v>
      </c>
    </row>
    <row r="744" spans="1:3">
      <c r="A744" t="s">
        <v>1492</v>
      </c>
      <c r="B744" t="s">
        <v>1493</v>
      </c>
      <c r="C744" t="s">
        <v>2540</v>
      </c>
    </row>
    <row r="745" spans="1:3">
      <c r="A745" t="s">
        <v>1494</v>
      </c>
      <c r="B745" t="s">
        <v>1495</v>
      </c>
      <c r="C745" t="s">
        <v>2540</v>
      </c>
    </row>
    <row r="746" spans="1:3">
      <c r="A746" t="s">
        <v>1496</v>
      </c>
      <c r="B746" t="s">
        <v>1497</v>
      </c>
      <c r="C746" t="s">
        <v>2540</v>
      </c>
    </row>
    <row r="747" spans="1:3">
      <c r="A747" t="s">
        <v>1498</v>
      </c>
      <c r="B747" t="s">
        <v>1499</v>
      </c>
      <c r="C747" t="s">
        <v>2540</v>
      </c>
    </row>
    <row r="748" spans="1:3">
      <c r="A748" t="s">
        <v>1500</v>
      </c>
      <c r="B748" t="s">
        <v>1501</v>
      </c>
      <c r="C748" t="s">
        <v>2540</v>
      </c>
    </row>
    <row r="749" spans="1:3">
      <c r="A749" t="s">
        <v>1502</v>
      </c>
      <c r="B749" t="s">
        <v>1503</v>
      </c>
      <c r="C749" t="s">
        <v>2540</v>
      </c>
    </row>
    <row r="750" spans="1:3">
      <c r="A750" t="s">
        <v>1504</v>
      </c>
      <c r="B750" t="s">
        <v>1505</v>
      </c>
      <c r="C750" t="s">
        <v>2540</v>
      </c>
    </row>
    <row r="751" spans="1:3">
      <c r="A751" t="s">
        <v>1506</v>
      </c>
      <c r="B751" t="s">
        <v>1507</v>
      </c>
      <c r="C751" t="s">
        <v>2540</v>
      </c>
    </row>
    <row r="752" spans="1:3">
      <c r="A752" t="s">
        <v>1508</v>
      </c>
      <c r="B752" t="s">
        <v>1509</v>
      </c>
      <c r="C752" t="s">
        <v>2540</v>
      </c>
    </row>
    <row r="753" spans="1:3">
      <c r="A753" t="s">
        <v>1510</v>
      </c>
      <c r="B753" t="s">
        <v>1511</v>
      </c>
      <c r="C753" t="s">
        <v>2540</v>
      </c>
    </row>
    <row r="754" spans="1:3">
      <c r="A754" t="s">
        <v>1512</v>
      </c>
      <c r="B754" t="s">
        <v>1513</v>
      </c>
      <c r="C754" t="s">
        <v>2540</v>
      </c>
    </row>
    <row r="755" spans="1:3">
      <c r="A755" t="s">
        <v>1514</v>
      </c>
      <c r="B755" t="s">
        <v>1515</v>
      </c>
      <c r="C755" t="s">
        <v>2540</v>
      </c>
    </row>
    <row r="756" spans="1:3">
      <c r="A756" t="s">
        <v>1516</v>
      </c>
      <c r="B756" t="s">
        <v>1517</v>
      </c>
      <c r="C756" t="s">
        <v>2540</v>
      </c>
    </row>
    <row r="757" spans="1:3">
      <c r="A757" t="s">
        <v>1518</v>
      </c>
      <c r="B757" t="s">
        <v>1519</v>
      </c>
      <c r="C757" t="s">
        <v>2540</v>
      </c>
    </row>
    <row r="758" spans="1:3">
      <c r="A758" t="s">
        <v>1520</v>
      </c>
      <c r="B758" t="s">
        <v>1521</v>
      </c>
      <c r="C758" t="s">
        <v>2540</v>
      </c>
    </row>
    <row r="759" spans="1:3">
      <c r="A759" t="s">
        <v>1522</v>
      </c>
      <c r="B759" t="s">
        <v>1523</v>
      </c>
      <c r="C759" t="s">
        <v>2540</v>
      </c>
    </row>
    <row r="760" spans="1:3">
      <c r="A760" t="s">
        <v>1524</v>
      </c>
      <c r="B760" t="s">
        <v>1525</v>
      </c>
      <c r="C760" t="s">
        <v>2540</v>
      </c>
    </row>
    <row r="761" spans="1:3">
      <c r="A761" t="s">
        <v>1526</v>
      </c>
      <c r="B761" t="s">
        <v>1527</v>
      </c>
      <c r="C761" t="s">
        <v>2540</v>
      </c>
    </row>
    <row r="762" spans="1:3">
      <c r="A762" t="s">
        <v>1528</v>
      </c>
      <c r="B762" t="s">
        <v>1529</v>
      </c>
      <c r="C762" t="s">
        <v>2540</v>
      </c>
    </row>
    <row r="763" spans="1:3">
      <c r="A763" t="s">
        <v>1530</v>
      </c>
      <c r="B763" t="s">
        <v>1531</v>
      </c>
      <c r="C763" t="s">
        <v>2540</v>
      </c>
    </row>
    <row r="764" spans="1:3">
      <c r="A764" t="s">
        <v>1532</v>
      </c>
      <c r="B764" t="s">
        <v>1533</v>
      </c>
      <c r="C764" t="s">
        <v>2540</v>
      </c>
    </row>
    <row r="765" spans="1:3">
      <c r="A765" t="s">
        <v>1534</v>
      </c>
      <c r="B765" t="s">
        <v>1535</v>
      </c>
      <c r="C765" t="s">
        <v>2540</v>
      </c>
    </row>
    <row r="766" spans="1:3">
      <c r="A766" t="s">
        <v>1536</v>
      </c>
      <c r="B766" t="s">
        <v>1537</v>
      </c>
      <c r="C766" t="s">
        <v>2540</v>
      </c>
    </row>
    <row r="767" spans="1:3">
      <c r="A767" t="s">
        <v>1538</v>
      </c>
      <c r="B767" t="s">
        <v>1539</v>
      </c>
      <c r="C767" t="s">
        <v>2540</v>
      </c>
    </row>
    <row r="768" spans="1:3">
      <c r="A768" t="s">
        <v>1540</v>
      </c>
      <c r="B768" t="s">
        <v>1541</v>
      </c>
      <c r="C768" t="s">
        <v>2540</v>
      </c>
    </row>
    <row r="769" spans="1:3">
      <c r="A769" t="s">
        <v>1542</v>
      </c>
      <c r="B769" t="s">
        <v>1543</v>
      </c>
      <c r="C769" t="s">
        <v>2540</v>
      </c>
    </row>
    <row r="770" spans="1:3">
      <c r="A770" t="s">
        <v>1544</v>
      </c>
      <c r="B770" t="s">
        <v>1545</v>
      </c>
      <c r="C770" t="s">
        <v>2540</v>
      </c>
    </row>
    <row r="771" spans="1:3">
      <c r="A771" t="s">
        <v>1546</v>
      </c>
      <c r="B771" t="s">
        <v>1547</v>
      </c>
      <c r="C771" t="s">
        <v>2540</v>
      </c>
    </row>
    <row r="772" spans="1:3">
      <c r="A772" t="s">
        <v>1548</v>
      </c>
      <c r="B772" t="s">
        <v>1549</v>
      </c>
      <c r="C772" t="s">
        <v>2540</v>
      </c>
    </row>
    <row r="773" spans="1:3">
      <c r="A773" t="s">
        <v>1550</v>
      </c>
      <c r="B773" t="s">
        <v>1551</v>
      </c>
      <c r="C773" t="s">
        <v>2541</v>
      </c>
    </row>
    <row r="774" spans="1:3">
      <c r="A774" t="s">
        <v>1552</v>
      </c>
      <c r="B774" t="s">
        <v>1553</v>
      </c>
      <c r="C774" t="s">
        <v>2541</v>
      </c>
    </row>
    <row r="775" spans="1:3">
      <c r="A775" t="s">
        <v>1554</v>
      </c>
      <c r="B775" t="s">
        <v>1555</v>
      </c>
      <c r="C775" t="s">
        <v>2541</v>
      </c>
    </row>
    <row r="776" spans="1:3">
      <c r="A776" t="s">
        <v>1556</v>
      </c>
      <c r="B776" t="s">
        <v>1557</v>
      </c>
      <c r="C776" t="s">
        <v>2541</v>
      </c>
    </row>
    <row r="777" spans="1:3">
      <c r="A777" t="s">
        <v>1558</v>
      </c>
      <c r="B777" t="s">
        <v>1559</v>
      </c>
      <c r="C777" t="s">
        <v>2541</v>
      </c>
    </row>
    <row r="778" spans="1:3">
      <c r="A778" t="s">
        <v>1560</v>
      </c>
      <c r="B778" t="s">
        <v>1561</v>
      </c>
      <c r="C778" t="s">
        <v>2541</v>
      </c>
    </row>
    <row r="779" spans="1:3">
      <c r="A779" t="s">
        <v>1562</v>
      </c>
      <c r="B779" t="s">
        <v>1563</v>
      </c>
      <c r="C779" t="s">
        <v>2541</v>
      </c>
    </row>
    <row r="780" spans="1:3">
      <c r="A780" t="s">
        <v>1564</v>
      </c>
      <c r="B780" t="s">
        <v>1565</v>
      </c>
      <c r="C780" t="s">
        <v>2541</v>
      </c>
    </row>
    <row r="781" spans="1:3">
      <c r="A781" t="s">
        <v>1566</v>
      </c>
      <c r="B781" t="s">
        <v>1567</v>
      </c>
      <c r="C781" t="s">
        <v>2541</v>
      </c>
    </row>
    <row r="782" spans="1:3">
      <c r="A782" t="s">
        <v>1568</v>
      </c>
      <c r="B782" t="s">
        <v>1569</v>
      </c>
      <c r="C782" t="s">
        <v>2541</v>
      </c>
    </row>
    <row r="783" spans="1:3">
      <c r="A783" t="s">
        <v>1570</v>
      </c>
      <c r="B783" t="s">
        <v>1571</v>
      </c>
      <c r="C783" t="s">
        <v>2541</v>
      </c>
    </row>
    <row r="784" spans="1:3">
      <c r="A784" t="s">
        <v>1572</v>
      </c>
      <c r="B784" t="s">
        <v>1573</v>
      </c>
      <c r="C784" t="s">
        <v>2541</v>
      </c>
    </row>
    <row r="785" spans="1:3">
      <c r="A785" t="s">
        <v>1574</v>
      </c>
      <c r="B785" t="s">
        <v>1575</v>
      </c>
      <c r="C785" t="s">
        <v>2541</v>
      </c>
    </row>
    <row r="786" spans="1:3">
      <c r="A786" t="s">
        <v>1576</v>
      </c>
      <c r="B786" t="s">
        <v>1577</v>
      </c>
      <c r="C786" t="s">
        <v>2541</v>
      </c>
    </row>
    <row r="787" spans="1:3">
      <c r="A787" t="s">
        <v>1578</v>
      </c>
      <c r="B787" t="s">
        <v>1579</v>
      </c>
      <c r="C787" t="s">
        <v>2541</v>
      </c>
    </row>
    <row r="788" spans="1:3">
      <c r="A788" t="s">
        <v>1580</v>
      </c>
      <c r="B788" t="s">
        <v>1581</v>
      </c>
      <c r="C788" t="s">
        <v>2541</v>
      </c>
    </row>
    <row r="789" spans="1:3">
      <c r="A789" t="s">
        <v>1582</v>
      </c>
      <c r="B789" t="s">
        <v>1583</v>
      </c>
      <c r="C789" t="s">
        <v>2541</v>
      </c>
    </row>
    <row r="790" spans="1:3">
      <c r="A790" t="s">
        <v>1584</v>
      </c>
      <c r="B790" t="s">
        <v>1585</v>
      </c>
      <c r="C790" t="s">
        <v>2541</v>
      </c>
    </row>
    <row r="791" spans="1:3">
      <c r="A791" t="s">
        <v>1586</v>
      </c>
      <c r="B791" t="s">
        <v>1587</v>
      </c>
      <c r="C791" t="s">
        <v>2541</v>
      </c>
    </row>
    <row r="792" spans="1:3">
      <c r="A792" t="s">
        <v>1588</v>
      </c>
      <c r="B792" t="s">
        <v>1589</v>
      </c>
      <c r="C792" t="s">
        <v>2541</v>
      </c>
    </row>
    <row r="793" spans="1:3">
      <c r="A793" t="s">
        <v>1590</v>
      </c>
      <c r="B793" t="s">
        <v>1591</v>
      </c>
      <c r="C793" t="s">
        <v>2541</v>
      </c>
    </row>
    <row r="794" spans="1:3">
      <c r="A794" t="s">
        <v>1592</v>
      </c>
      <c r="B794" t="s">
        <v>1593</v>
      </c>
      <c r="C794" t="s">
        <v>2541</v>
      </c>
    </row>
    <row r="795" spans="1:3">
      <c r="A795" t="s">
        <v>1594</v>
      </c>
      <c r="B795" t="s">
        <v>1595</v>
      </c>
      <c r="C795" t="s">
        <v>2541</v>
      </c>
    </row>
    <row r="796" spans="1:3">
      <c r="A796" t="s">
        <v>1596</v>
      </c>
      <c r="B796" t="s">
        <v>1597</v>
      </c>
      <c r="C796" t="s">
        <v>2541</v>
      </c>
    </row>
    <row r="797" spans="1:3">
      <c r="A797" t="s">
        <v>1598</v>
      </c>
      <c r="B797" t="s">
        <v>1599</v>
      </c>
      <c r="C797" t="s">
        <v>2541</v>
      </c>
    </row>
    <row r="798" spans="1:3">
      <c r="A798" t="s">
        <v>1600</v>
      </c>
      <c r="B798" t="s">
        <v>1601</v>
      </c>
      <c r="C798" t="s">
        <v>2541</v>
      </c>
    </row>
    <row r="799" spans="1:3">
      <c r="A799" t="s">
        <v>1602</v>
      </c>
      <c r="B799" t="s">
        <v>1603</v>
      </c>
      <c r="C799" t="s">
        <v>2541</v>
      </c>
    </row>
    <row r="800" spans="1:3">
      <c r="A800" t="s">
        <v>1604</v>
      </c>
      <c r="B800" t="s">
        <v>1605</v>
      </c>
      <c r="C800" t="s">
        <v>2541</v>
      </c>
    </row>
    <row r="801" spans="1:3">
      <c r="A801" t="s">
        <v>1606</v>
      </c>
      <c r="B801" t="s">
        <v>1607</v>
      </c>
      <c r="C801" t="s">
        <v>2541</v>
      </c>
    </row>
    <row r="802" spans="1:3">
      <c r="A802" t="s">
        <v>1608</v>
      </c>
      <c r="B802" t="s">
        <v>1609</v>
      </c>
      <c r="C802" t="s">
        <v>2541</v>
      </c>
    </row>
    <row r="803" spans="1:3">
      <c r="A803" t="s">
        <v>1610</v>
      </c>
      <c r="B803" t="s">
        <v>1611</v>
      </c>
      <c r="C803" t="s">
        <v>2541</v>
      </c>
    </row>
    <row r="804" spans="1:3">
      <c r="A804" t="s">
        <v>1612</v>
      </c>
      <c r="B804" t="s">
        <v>1613</v>
      </c>
      <c r="C804" t="s">
        <v>2541</v>
      </c>
    </row>
    <row r="805" spans="1:3">
      <c r="A805" t="s">
        <v>1614</v>
      </c>
      <c r="B805" t="s">
        <v>1615</v>
      </c>
      <c r="C805" t="s">
        <v>2541</v>
      </c>
    </row>
    <row r="806" spans="1:3">
      <c r="A806" t="s">
        <v>1616</v>
      </c>
      <c r="B806" t="s">
        <v>1617</v>
      </c>
      <c r="C806" t="s">
        <v>2542</v>
      </c>
    </row>
    <row r="807" spans="1:3">
      <c r="A807" t="s">
        <v>1618</v>
      </c>
      <c r="B807" t="s">
        <v>1619</v>
      </c>
      <c r="C807" t="s">
        <v>2542</v>
      </c>
    </row>
    <row r="808" spans="1:3">
      <c r="A808" t="s">
        <v>1620</v>
      </c>
      <c r="B808" t="s">
        <v>1621</v>
      </c>
      <c r="C808" t="s">
        <v>2542</v>
      </c>
    </row>
    <row r="809" spans="1:3">
      <c r="A809" t="s">
        <v>1622</v>
      </c>
      <c r="B809" t="s">
        <v>1623</v>
      </c>
      <c r="C809" t="s">
        <v>2542</v>
      </c>
    </row>
    <row r="810" spans="1:3">
      <c r="A810" t="s">
        <v>1624</v>
      </c>
      <c r="B810" t="s">
        <v>1625</v>
      </c>
      <c r="C810" t="s">
        <v>2542</v>
      </c>
    </row>
    <row r="811" spans="1:3">
      <c r="A811" t="s">
        <v>1626</v>
      </c>
      <c r="B811" t="s">
        <v>1627</v>
      </c>
      <c r="C811" t="s">
        <v>2542</v>
      </c>
    </row>
    <row r="812" spans="1:3">
      <c r="A812" t="s">
        <v>1628</v>
      </c>
      <c r="B812" t="s">
        <v>1629</v>
      </c>
      <c r="C812" t="s">
        <v>2542</v>
      </c>
    </row>
    <row r="813" spans="1:3">
      <c r="A813" t="s">
        <v>1630</v>
      </c>
      <c r="B813" t="s">
        <v>1631</v>
      </c>
      <c r="C813" t="s">
        <v>2542</v>
      </c>
    </row>
    <row r="814" spans="1:3">
      <c r="A814" t="s">
        <v>1632</v>
      </c>
      <c r="B814" t="s">
        <v>1633</v>
      </c>
      <c r="C814" t="s">
        <v>2542</v>
      </c>
    </row>
    <row r="815" spans="1:3">
      <c r="A815" t="s">
        <v>1634</v>
      </c>
      <c r="B815" t="s">
        <v>1635</v>
      </c>
      <c r="C815" t="s">
        <v>2542</v>
      </c>
    </row>
    <row r="816" spans="1:3">
      <c r="A816" t="s">
        <v>1636</v>
      </c>
      <c r="B816" t="s">
        <v>1637</v>
      </c>
      <c r="C816" t="s">
        <v>2542</v>
      </c>
    </row>
    <row r="817" spans="1:3">
      <c r="A817" t="s">
        <v>1638</v>
      </c>
      <c r="B817" t="s">
        <v>1639</v>
      </c>
      <c r="C817" t="s">
        <v>2542</v>
      </c>
    </row>
    <row r="818" spans="1:3">
      <c r="A818" t="s">
        <v>1640</v>
      </c>
      <c r="B818" t="s">
        <v>1641</v>
      </c>
      <c r="C818" t="s">
        <v>2542</v>
      </c>
    </row>
    <row r="819" spans="1:3">
      <c r="A819" t="s">
        <v>1642</v>
      </c>
      <c r="B819" t="s">
        <v>1643</v>
      </c>
      <c r="C819" t="s">
        <v>2542</v>
      </c>
    </row>
    <row r="820" spans="1:3">
      <c r="A820" t="s">
        <v>1644</v>
      </c>
      <c r="B820" t="s">
        <v>1645</v>
      </c>
      <c r="C820" t="s">
        <v>2542</v>
      </c>
    </row>
    <row r="821" spans="1:3">
      <c r="A821" t="s">
        <v>1646</v>
      </c>
      <c r="B821" t="s">
        <v>1647</v>
      </c>
      <c r="C821" t="s">
        <v>2542</v>
      </c>
    </row>
    <row r="822" spans="1:3">
      <c r="A822" t="s">
        <v>1648</v>
      </c>
      <c r="B822" t="s">
        <v>1649</v>
      </c>
      <c r="C822" t="s">
        <v>2542</v>
      </c>
    </row>
    <row r="823" spans="1:3">
      <c r="A823" t="s">
        <v>1650</v>
      </c>
      <c r="B823" t="s">
        <v>1651</v>
      </c>
      <c r="C823" t="s">
        <v>2542</v>
      </c>
    </row>
    <row r="824" spans="1:3">
      <c r="A824" t="s">
        <v>1652</v>
      </c>
      <c r="B824" t="s">
        <v>1653</v>
      </c>
      <c r="C824" t="s">
        <v>2542</v>
      </c>
    </row>
    <row r="825" spans="1:3">
      <c r="A825" t="s">
        <v>1654</v>
      </c>
      <c r="B825" t="s">
        <v>1655</v>
      </c>
      <c r="C825" t="s">
        <v>2542</v>
      </c>
    </row>
    <row r="826" spans="1:3">
      <c r="A826" t="s">
        <v>1656</v>
      </c>
      <c r="B826" t="s">
        <v>1657</v>
      </c>
      <c r="C826" t="s">
        <v>2542</v>
      </c>
    </row>
    <row r="827" spans="1:3">
      <c r="A827" t="s">
        <v>1658</v>
      </c>
      <c r="B827" t="s">
        <v>1659</v>
      </c>
      <c r="C827" t="s">
        <v>2542</v>
      </c>
    </row>
    <row r="828" spans="1:3">
      <c r="A828" t="s">
        <v>1660</v>
      </c>
      <c r="B828" t="s">
        <v>1661</v>
      </c>
      <c r="C828" t="s">
        <v>2542</v>
      </c>
    </row>
    <row r="829" spans="1:3">
      <c r="A829" t="s">
        <v>1662</v>
      </c>
      <c r="B829" t="s">
        <v>1663</v>
      </c>
      <c r="C829" t="s">
        <v>2542</v>
      </c>
    </row>
    <row r="830" spans="1:3">
      <c r="A830" t="s">
        <v>1664</v>
      </c>
      <c r="B830" t="s">
        <v>1665</v>
      </c>
      <c r="C830" t="s">
        <v>2542</v>
      </c>
    </row>
    <row r="831" spans="1:3">
      <c r="A831" t="s">
        <v>1666</v>
      </c>
      <c r="B831" t="s">
        <v>1667</v>
      </c>
      <c r="C831" t="s">
        <v>2542</v>
      </c>
    </row>
    <row r="832" spans="1:3">
      <c r="A832" t="s">
        <v>1668</v>
      </c>
      <c r="B832" t="s">
        <v>1669</v>
      </c>
      <c r="C832" t="s">
        <v>2542</v>
      </c>
    </row>
    <row r="833" spans="1:3">
      <c r="A833" t="s">
        <v>1670</v>
      </c>
      <c r="B833" t="s">
        <v>1671</v>
      </c>
      <c r="C833" t="s">
        <v>2542</v>
      </c>
    </row>
    <row r="834" spans="1:3">
      <c r="A834" t="s">
        <v>1672</v>
      </c>
      <c r="B834" t="s">
        <v>1673</v>
      </c>
      <c r="C834" t="s">
        <v>2542</v>
      </c>
    </row>
    <row r="835" spans="1:3">
      <c r="A835" t="s">
        <v>1674</v>
      </c>
      <c r="B835" t="s">
        <v>1675</v>
      </c>
      <c r="C835" t="s">
        <v>2542</v>
      </c>
    </row>
    <row r="836" spans="1:3">
      <c r="A836" t="s">
        <v>1676</v>
      </c>
      <c r="B836" t="s">
        <v>1677</v>
      </c>
      <c r="C836" t="s">
        <v>2542</v>
      </c>
    </row>
    <row r="837" spans="1:3">
      <c r="A837" t="s">
        <v>1678</v>
      </c>
      <c r="B837" t="s">
        <v>1679</v>
      </c>
      <c r="C837" t="s">
        <v>2542</v>
      </c>
    </row>
    <row r="838" spans="1:3">
      <c r="A838" t="s">
        <v>1680</v>
      </c>
      <c r="B838" t="s">
        <v>1681</v>
      </c>
      <c r="C838" t="s">
        <v>2542</v>
      </c>
    </row>
    <row r="839" spans="1:3">
      <c r="A839" t="s">
        <v>1682</v>
      </c>
      <c r="B839" t="s">
        <v>1683</v>
      </c>
      <c r="C839" t="s">
        <v>2543</v>
      </c>
    </row>
    <row r="840" spans="1:3">
      <c r="A840" t="s">
        <v>1684</v>
      </c>
      <c r="B840" t="s">
        <v>1685</v>
      </c>
      <c r="C840" t="s">
        <v>2543</v>
      </c>
    </row>
    <row r="841" spans="1:3">
      <c r="A841" t="s">
        <v>1686</v>
      </c>
      <c r="B841" t="s">
        <v>1687</v>
      </c>
      <c r="C841" t="s">
        <v>2543</v>
      </c>
    </row>
    <row r="842" spans="1:3">
      <c r="A842" t="s">
        <v>1688</v>
      </c>
      <c r="B842" t="s">
        <v>1689</v>
      </c>
      <c r="C842" t="s">
        <v>2543</v>
      </c>
    </row>
    <row r="843" spans="1:3">
      <c r="A843" t="s">
        <v>1690</v>
      </c>
      <c r="B843" t="s">
        <v>1691</v>
      </c>
      <c r="C843" t="s">
        <v>2543</v>
      </c>
    </row>
    <row r="844" spans="1:3">
      <c r="A844" t="s">
        <v>1692</v>
      </c>
      <c r="B844" t="s">
        <v>1693</v>
      </c>
      <c r="C844" t="s">
        <v>2543</v>
      </c>
    </row>
    <row r="845" spans="1:3">
      <c r="A845" t="s">
        <v>1694</v>
      </c>
      <c r="B845" t="s">
        <v>1695</v>
      </c>
      <c r="C845" t="s">
        <v>2543</v>
      </c>
    </row>
    <row r="846" spans="1:3">
      <c r="A846" t="s">
        <v>1696</v>
      </c>
      <c r="B846" t="s">
        <v>1697</v>
      </c>
      <c r="C846" t="s">
        <v>2543</v>
      </c>
    </row>
    <row r="847" spans="1:3">
      <c r="A847" t="s">
        <v>1698</v>
      </c>
      <c r="B847" t="s">
        <v>1699</v>
      </c>
      <c r="C847" t="s">
        <v>2543</v>
      </c>
    </row>
    <row r="848" spans="1:3">
      <c r="A848" t="s">
        <v>1700</v>
      </c>
      <c r="B848" t="s">
        <v>1701</v>
      </c>
      <c r="C848" t="s">
        <v>2543</v>
      </c>
    </row>
    <row r="849" spans="1:3">
      <c r="A849" t="s">
        <v>1702</v>
      </c>
      <c r="B849" t="s">
        <v>1703</v>
      </c>
      <c r="C849" t="s">
        <v>2543</v>
      </c>
    </row>
    <row r="850" spans="1:3">
      <c r="A850" t="s">
        <v>1704</v>
      </c>
      <c r="B850" t="s">
        <v>1705</v>
      </c>
      <c r="C850" t="s">
        <v>2543</v>
      </c>
    </row>
    <row r="851" spans="1:3">
      <c r="A851" t="s">
        <v>1706</v>
      </c>
      <c r="B851" t="s">
        <v>1707</v>
      </c>
      <c r="C851" t="s">
        <v>2543</v>
      </c>
    </row>
    <row r="852" spans="1:3">
      <c r="A852" t="s">
        <v>1708</v>
      </c>
      <c r="B852" t="s">
        <v>1709</v>
      </c>
      <c r="C852" t="s">
        <v>2543</v>
      </c>
    </row>
    <row r="853" spans="1:3">
      <c r="A853" t="s">
        <v>1710</v>
      </c>
      <c r="B853" t="s">
        <v>1711</v>
      </c>
      <c r="C853" t="s">
        <v>2543</v>
      </c>
    </row>
    <row r="854" spans="1:3">
      <c r="A854" t="s">
        <v>1712</v>
      </c>
      <c r="B854" t="s">
        <v>1713</v>
      </c>
      <c r="C854" t="s">
        <v>2543</v>
      </c>
    </row>
    <row r="855" spans="1:3">
      <c r="A855" t="s">
        <v>1714</v>
      </c>
      <c r="B855" t="s">
        <v>1715</v>
      </c>
      <c r="C855" t="s">
        <v>2543</v>
      </c>
    </row>
    <row r="856" spans="1:3">
      <c r="A856" t="s">
        <v>1716</v>
      </c>
      <c r="B856" t="s">
        <v>1717</v>
      </c>
      <c r="C856" t="s">
        <v>2543</v>
      </c>
    </row>
    <row r="857" spans="1:3">
      <c r="A857" t="s">
        <v>1718</v>
      </c>
      <c r="B857" t="s">
        <v>1719</v>
      </c>
      <c r="C857" t="s">
        <v>2543</v>
      </c>
    </row>
    <row r="858" spans="1:3">
      <c r="A858" t="s">
        <v>1720</v>
      </c>
      <c r="B858" t="s">
        <v>1721</v>
      </c>
      <c r="C858" t="s">
        <v>2543</v>
      </c>
    </row>
    <row r="859" spans="1:3">
      <c r="A859" t="s">
        <v>1722</v>
      </c>
      <c r="B859" t="s">
        <v>1723</v>
      </c>
      <c r="C859" t="s">
        <v>2543</v>
      </c>
    </row>
    <row r="860" spans="1:3">
      <c r="A860" t="s">
        <v>1724</v>
      </c>
      <c r="B860" t="s">
        <v>1725</v>
      </c>
      <c r="C860" t="s">
        <v>2543</v>
      </c>
    </row>
    <row r="861" spans="1:3">
      <c r="A861" t="s">
        <v>1726</v>
      </c>
      <c r="B861" t="s">
        <v>1727</v>
      </c>
      <c r="C861" t="s">
        <v>2543</v>
      </c>
    </row>
    <row r="862" spans="1:3">
      <c r="A862" t="s">
        <v>1728</v>
      </c>
      <c r="B862" t="s">
        <v>1729</v>
      </c>
      <c r="C862" t="s">
        <v>2543</v>
      </c>
    </row>
    <row r="863" spans="1:3">
      <c r="A863" t="s">
        <v>1730</v>
      </c>
      <c r="B863" t="s">
        <v>1731</v>
      </c>
      <c r="C863" t="s">
        <v>2543</v>
      </c>
    </row>
    <row r="864" spans="1:3">
      <c r="A864" t="s">
        <v>1732</v>
      </c>
      <c r="B864" t="s">
        <v>1733</v>
      </c>
      <c r="C864" t="s">
        <v>2543</v>
      </c>
    </row>
    <row r="865" spans="1:3">
      <c r="A865" t="s">
        <v>1734</v>
      </c>
      <c r="B865" t="s">
        <v>1735</v>
      </c>
      <c r="C865" t="s">
        <v>2543</v>
      </c>
    </row>
    <row r="866" spans="1:3">
      <c r="A866" t="s">
        <v>1736</v>
      </c>
      <c r="B866" t="s">
        <v>1737</v>
      </c>
      <c r="C866" t="s">
        <v>2543</v>
      </c>
    </row>
    <row r="867" spans="1:3">
      <c r="A867" t="s">
        <v>1738</v>
      </c>
      <c r="B867" t="s">
        <v>1739</v>
      </c>
      <c r="C867" t="s">
        <v>2543</v>
      </c>
    </row>
    <row r="868" spans="1:3">
      <c r="A868" t="s">
        <v>1740</v>
      </c>
      <c r="B868" t="s">
        <v>1741</v>
      </c>
      <c r="C868" t="s">
        <v>2543</v>
      </c>
    </row>
    <row r="869" spans="1:3">
      <c r="A869" t="s">
        <v>1742</v>
      </c>
      <c r="B869" t="s">
        <v>1743</v>
      </c>
      <c r="C869" t="s">
        <v>2543</v>
      </c>
    </row>
    <row r="870" spans="1:3">
      <c r="A870" t="s">
        <v>1744</v>
      </c>
      <c r="B870" t="s">
        <v>1745</v>
      </c>
      <c r="C870" t="s">
        <v>2543</v>
      </c>
    </row>
    <row r="871" spans="1:3">
      <c r="A871" t="s">
        <v>1746</v>
      </c>
      <c r="B871" t="s">
        <v>1747</v>
      </c>
      <c r="C871" t="s">
        <v>2543</v>
      </c>
    </row>
    <row r="872" spans="1:3">
      <c r="A872" t="s">
        <v>1748</v>
      </c>
      <c r="B872" t="s">
        <v>1749</v>
      </c>
      <c r="C872" t="s">
        <v>2544</v>
      </c>
    </row>
    <row r="873" spans="1:3">
      <c r="A873" t="s">
        <v>1750</v>
      </c>
      <c r="B873" t="s">
        <v>1751</v>
      </c>
      <c r="C873" t="s">
        <v>2544</v>
      </c>
    </row>
    <row r="874" spans="1:3">
      <c r="A874" t="s">
        <v>1752</v>
      </c>
      <c r="B874" t="s">
        <v>1753</v>
      </c>
      <c r="C874" t="s">
        <v>2544</v>
      </c>
    </row>
    <row r="875" spans="1:3">
      <c r="A875" t="s">
        <v>1754</v>
      </c>
      <c r="B875" t="s">
        <v>1755</v>
      </c>
      <c r="C875" t="s">
        <v>2544</v>
      </c>
    </row>
    <row r="876" spans="1:3">
      <c r="A876" t="s">
        <v>1756</v>
      </c>
      <c r="B876" t="s">
        <v>1757</v>
      </c>
      <c r="C876" t="s">
        <v>2544</v>
      </c>
    </row>
    <row r="877" spans="1:3">
      <c r="A877" t="s">
        <v>1758</v>
      </c>
      <c r="B877" t="s">
        <v>1759</v>
      </c>
      <c r="C877" t="s">
        <v>2544</v>
      </c>
    </row>
    <row r="878" spans="1:3">
      <c r="A878" t="s">
        <v>1760</v>
      </c>
      <c r="B878" t="s">
        <v>1761</v>
      </c>
      <c r="C878" t="s">
        <v>2544</v>
      </c>
    </row>
    <row r="879" spans="1:3">
      <c r="A879" t="s">
        <v>1762</v>
      </c>
      <c r="B879" t="s">
        <v>1763</v>
      </c>
      <c r="C879" t="s">
        <v>2544</v>
      </c>
    </row>
    <row r="880" spans="1:3">
      <c r="A880" t="s">
        <v>1764</v>
      </c>
      <c r="B880" t="s">
        <v>1765</v>
      </c>
      <c r="C880" t="s">
        <v>2544</v>
      </c>
    </row>
    <row r="881" spans="1:3">
      <c r="A881" t="s">
        <v>1766</v>
      </c>
      <c r="B881" t="s">
        <v>1767</v>
      </c>
      <c r="C881" t="s">
        <v>2544</v>
      </c>
    </row>
    <row r="882" spans="1:3">
      <c r="A882" t="s">
        <v>1768</v>
      </c>
      <c r="B882" t="s">
        <v>1769</v>
      </c>
      <c r="C882" t="s">
        <v>2544</v>
      </c>
    </row>
    <row r="883" spans="1:3">
      <c r="A883" t="s">
        <v>1770</v>
      </c>
      <c r="B883" t="s">
        <v>1771</v>
      </c>
      <c r="C883" t="s">
        <v>2544</v>
      </c>
    </row>
    <row r="884" spans="1:3">
      <c r="A884" t="s">
        <v>1772</v>
      </c>
      <c r="B884" t="s">
        <v>1773</v>
      </c>
      <c r="C884" t="s">
        <v>2544</v>
      </c>
    </row>
    <row r="885" spans="1:3">
      <c r="A885" t="s">
        <v>1774</v>
      </c>
      <c r="B885" t="s">
        <v>1775</v>
      </c>
      <c r="C885" t="s">
        <v>2544</v>
      </c>
    </row>
    <row r="886" spans="1:3">
      <c r="A886" t="s">
        <v>1776</v>
      </c>
      <c r="B886" t="s">
        <v>1777</v>
      </c>
      <c r="C886" t="s">
        <v>2544</v>
      </c>
    </row>
    <row r="887" spans="1:3">
      <c r="A887" t="s">
        <v>1778</v>
      </c>
      <c r="B887" t="s">
        <v>1779</v>
      </c>
      <c r="C887" t="s">
        <v>2544</v>
      </c>
    </row>
    <row r="888" spans="1:3">
      <c r="A888" t="s">
        <v>1780</v>
      </c>
      <c r="B888" t="s">
        <v>1781</v>
      </c>
      <c r="C888" t="s">
        <v>2544</v>
      </c>
    </row>
    <row r="889" spans="1:3">
      <c r="A889" t="s">
        <v>1782</v>
      </c>
      <c r="B889" t="s">
        <v>1783</v>
      </c>
      <c r="C889" t="s">
        <v>2544</v>
      </c>
    </row>
    <row r="890" spans="1:3">
      <c r="A890" t="s">
        <v>1784</v>
      </c>
      <c r="B890" t="s">
        <v>1785</v>
      </c>
      <c r="C890" t="s">
        <v>2544</v>
      </c>
    </row>
    <row r="891" spans="1:3">
      <c r="A891" t="s">
        <v>1786</v>
      </c>
      <c r="B891" t="s">
        <v>1787</v>
      </c>
      <c r="C891" t="s">
        <v>2544</v>
      </c>
    </row>
    <row r="892" spans="1:3">
      <c r="A892" t="s">
        <v>1788</v>
      </c>
      <c r="B892" t="s">
        <v>1789</v>
      </c>
      <c r="C892" t="s">
        <v>2544</v>
      </c>
    </row>
    <row r="893" spans="1:3">
      <c r="A893" t="s">
        <v>1790</v>
      </c>
      <c r="B893" t="s">
        <v>1791</v>
      </c>
      <c r="C893" t="s">
        <v>2544</v>
      </c>
    </row>
    <row r="894" spans="1:3">
      <c r="A894" t="s">
        <v>1792</v>
      </c>
      <c r="B894" t="s">
        <v>1793</v>
      </c>
      <c r="C894" t="s">
        <v>2544</v>
      </c>
    </row>
    <row r="895" spans="1:3">
      <c r="A895" t="s">
        <v>1794</v>
      </c>
      <c r="B895" t="s">
        <v>1795</v>
      </c>
      <c r="C895" t="s">
        <v>2544</v>
      </c>
    </row>
    <row r="896" spans="1:3">
      <c r="A896" t="s">
        <v>1796</v>
      </c>
      <c r="B896" t="s">
        <v>1797</v>
      </c>
      <c r="C896" t="s">
        <v>2544</v>
      </c>
    </row>
    <row r="897" spans="1:3">
      <c r="A897" t="s">
        <v>1798</v>
      </c>
      <c r="B897" t="s">
        <v>1799</v>
      </c>
      <c r="C897" t="s">
        <v>2544</v>
      </c>
    </row>
    <row r="898" spans="1:3">
      <c r="A898" t="s">
        <v>1800</v>
      </c>
      <c r="B898" t="s">
        <v>1801</v>
      </c>
      <c r="C898" t="s">
        <v>2544</v>
      </c>
    </row>
    <row r="899" spans="1:3">
      <c r="A899" t="s">
        <v>1802</v>
      </c>
      <c r="B899" t="s">
        <v>1803</v>
      </c>
      <c r="C899" t="s">
        <v>2544</v>
      </c>
    </row>
    <row r="900" spans="1:3">
      <c r="A900" t="s">
        <v>1804</v>
      </c>
      <c r="B900" t="s">
        <v>1805</v>
      </c>
      <c r="C900" t="s">
        <v>2544</v>
      </c>
    </row>
    <row r="901" spans="1:3">
      <c r="A901" t="s">
        <v>1806</v>
      </c>
      <c r="B901" t="s">
        <v>1807</v>
      </c>
      <c r="C901" t="s">
        <v>2544</v>
      </c>
    </row>
    <row r="902" spans="1:3">
      <c r="A902" t="s">
        <v>1808</v>
      </c>
      <c r="B902" t="s">
        <v>1809</v>
      </c>
      <c r="C902" t="s">
        <v>2544</v>
      </c>
    </row>
    <row r="903" spans="1:3">
      <c r="A903" t="s">
        <v>1810</v>
      </c>
      <c r="B903" t="s">
        <v>1811</v>
      </c>
      <c r="C903" t="s">
        <v>2544</v>
      </c>
    </row>
    <row r="904" spans="1:3">
      <c r="A904" t="s">
        <v>1812</v>
      </c>
      <c r="B904" t="s">
        <v>1813</v>
      </c>
      <c r="C904" t="s">
        <v>2544</v>
      </c>
    </row>
    <row r="905" spans="1:3">
      <c r="A905" t="s">
        <v>1814</v>
      </c>
      <c r="B905" t="s">
        <v>1815</v>
      </c>
      <c r="C905" t="s">
        <v>2545</v>
      </c>
    </row>
    <row r="906" spans="1:3">
      <c r="A906" t="s">
        <v>1816</v>
      </c>
      <c r="B906" t="s">
        <v>1817</v>
      </c>
      <c r="C906" t="s">
        <v>2545</v>
      </c>
    </row>
    <row r="907" spans="1:3">
      <c r="A907" t="s">
        <v>1818</v>
      </c>
      <c r="B907" t="s">
        <v>1819</v>
      </c>
      <c r="C907" t="s">
        <v>2545</v>
      </c>
    </row>
    <row r="908" spans="1:3">
      <c r="A908" t="s">
        <v>1820</v>
      </c>
      <c r="B908" t="s">
        <v>1821</v>
      </c>
      <c r="C908" t="s">
        <v>2545</v>
      </c>
    </row>
    <row r="909" spans="1:3">
      <c r="A909" t="s">
        <v>1822</v>
      </c>
      <c r="B909" t="s">
        <v>1823</v>
      </c>
      <c r="C909" t="s">
        <v>2545</v>
      </c>
    </row>
    <row r="910" spans="1:3">
      <c r="A910" t="s">
        <v>1824</v>
      </c>
      <c r="B910" t="s">
        <v>1825</v>
      </c>
      <c r="C910" t="s">
        <v>2545</v>
      </c>
    </row>
    <row r="911" spans="1:3">
      <c r="A911" t="s">
        <v>1826</v>
      </c>
      <c r="B911" t="s">
        <v>1827</v>
      </c>
      <c r="C911" t="s">
        <v>2545</v>
      </c>
    </row>
    <row r="912" spans="1:3">
      <c r="A912" t="s">
        <v>1828</v>
      </c>
      <c r="B912" t="s">
        <v>1829</v>
      </c>
      <c r="C912" t="s">
        <v>2545</v>
      </c>
    </row>
    <row r="913" spans="1:3">
      <c r="A913" t="s">
        <v>1830</v>
      </c>
      <c r="B913" t="s">
        <v>1831</v>
      </c>
      <c r="C913" t="s">
        <v>2545</v>
      </c>
    </row>
    <row r="914" spans="1:3">
      <c r="A914" t="s">
        <v>1832</v>
      </c>
      <c r="B914" t="s">
        <v>1833</v>
      </c>
      <c r="C914" t="s">
        <v>2545</v>
      </c>
    </row>
    <row r="915" spans="1:3">
      <c r="A915" t="s">
        <v>1834</v>
      </c>
      <c r="B915" t="s">
        <v>1835</v>
      </c>
      <c r="C915" t="s">
        <v>2545</v>
      </c>
    </row>
    <row r="916" spans="1:3">
      <c r="A916" t="s">
        <v>1836</v>
      </c>
      <c r="B916" t="s">
        <v>1837</v>
      </c>
      <c r="C916" t="s">
        <v>2545</v>
      </c>
    </row>
    <row r="917" spans="1:3">
      <c r="A917" t="s">
        <v>1838</v>
      </c>
      <c r="B917" t="s">
        <v>1839</v>
      </c>
      <c r="C917" t="s">
        <v>2545</v>
      </c>
    </row>
    <row r="918" spans="1:3">
      <c r="A918" t="s">
        <v>1840</v>
      </c>
      <c r="B918" t="s">
        <v>1841</v>
      </c>
      <c r="C918" t="s">
        <v>2545</v>
      </c>
    </row>
    <row r="919" spans="1:3">
      <c r="A919" t="s">
        <v>1842</v>
      </c>
      <c r="B919" t="s">
        <v>1843</v>
      </c>
      <c r="C919" t="s">
        <v>2545</v>
      </c>
    </row>
    <row r="920" spans="1:3">
      <c r="A920" t="s">
        <v>1844</v>
      </c>
      <c r="B920" t="s">
        <v>1845</v>
      </c>
      <c r="C920" t="s">
        <v>2545</v>
      </c>
    </row>
    <row r="921" spans="1:3">
      <c r="A921" t="s">
        <v>1846</v>
      </c>
      <c r="B921" t="s">
        <v>1847</v>
      </c>
      <c r="C921" t="s">
        <v>2545</v>
      </c>
    </row>
    <row r="922" spans="1:3">
      <c r="A922" t="s">
        <v>1848</v>
      </c>
      <c r="B922" t="s">
        <v>1849</v>
      </c>
      <c r="C922" t="s">
        <v>2545</v>
      </c>
    </row>
    <row r="923" spans="1:3">
      <c r="A923" t="s">
        <v>1850</v>
      </c>
      <c r="B923" t="s">
        <v>1851</v>
      </c>
      <c r="C923" t="s">
        <v>2545</v>
      </c>
    </row>
    <row r="924" spans="1:3">
      <c r="A924" t="s">
        <v>1852</v>
      </c>
      <c r="B924" t="s">
        <v>1853</v>
      </c>
      <c r="C924" t="s">
        <v>2545</v>
      </c>
    </row>
    <row r="925" spans="1:3">
      <c r="A925" t="s">
        <v>1854</v>
      </c>
      <c r="B925" t="s">
        <v>1855</v>
      </c>
      <c r="C925" t="s">
        <v>2545</v>
      </c>
    </row>
    <row r="926" spans="1:3">
      <c r="A926" t="s">
        <v>1856</v>
      </c>
      <c r="B926" t="s">
        <v>1857</v>
      </c>
      <c r="C926" t="s">
        <v>2545</v>
      </c>
    </row>
    <row r="927" spans="1:3">
      <c r="A927" t="s">
        <v>1858</v>
      </c>
      <c r="B927" t="s">
        <v>1859</v>
      </c>
      <c r="C927" t="s">
        <v>2545</v>
      </c>
    </row>
    <row r="928" spans="1:3">
      <c r="A928" t="s">
        <v>1860</v>
      </c>
      <c r="B928" t="s">
        <v>1861</v>
      </c>
      <c r="C928" t="s">
        <v>2545</v>
      </c>
    </row>
    <row r="929" spans="1:3">
      <c r="A929" t="s">
        <v>1862</v>
      </c>
      <c r="B929" t="s">
        <v>1863</v>
      </c>
      <c r="C929" t="s">
        <v>2545</v>
      </c>
    </row>
    <row r="930" spans="1:3">
      <c r="A930" t="s">
        <v>1864</v>
      </c>
      <c r="B930" t="s">
        <v>1865</v>
      </c>
      <c r="C930" t="s">
        <v>2545</v>
      </c>
    </row>
    <row r="931" spans="1:3">
      <c r="A931" t="s">
        <v>1866</v>
      </c>
      <c r="B931" t="s">
        <v>1867</v>
      </c>
      <c r="C931" t="s">
        <v>2545</v>
      </c>
    </row>
    <row r="932" spans="1:3">
      <c r="A932" t="s">
        <v>1868</v>
      </c>
      <c r="B932" t="s">
        <v>1869</v>
      </c>
      <c r="C932" t="s">
        <v>2545</v>
      </c>
    </row>
    <row r="933" spans="1:3">
      <c r="A933" t="s">
        <v>1870</v>
      </c>
      <c r="B933" t="s">
        <v>1871</v>
      </c>
      <c r="C933" t="s">
        <v>2545</v>
      </c>
    </row>
    <row r="934" spans="1:3">
      <c r="A934" t="s">
        <v>1872</v>
      </c>
      <c r="B934" t="s">
        <v>1873</v>
      </c>
      <c r="C934" t="s">
        <v>2545</v>
      </c>
    </row>
    <row r="935" spans="1:3">
      <c r="A935" t="s">
        <v>1874</v>
      </c>
      <c r="B935" t="s">
        <v>1875</v>
      </c>
      <c r="C935" t="s">
        <v>2545</v>
      </c>
    </row>
    <row r="936" spans="1:3">
      <c r="A936" t="s">
        <v>1876</v>
      </c>
      <c r="B936" t="s">
        <v>1877</v>
      </c>
      <c r="C936" t="s">
        <v>2545</v>
      </c>
    </row>
  </sheetData>
  <autoFilter ref="A2:C936"/>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workbookViewId="0">
      <selection activeCell="N2" sqref="N2"/>
    </sheetView>
  </sheetViews>
  <sheetFormatPr defaultColWidth="8.88671875" defaultRowHeight="14.4"/>
  <cols>
    <col min="1" max="1" width="25.664062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50.6640625" customWidth="1"/>
    <col min="13" max="13" width="14.33203125" bestFit="1" customWidth="1"/>
    <col min="14" max="14" width="14.33203125" customWidth="1"/>
    <col min="15" max="15" width="15" bestFit="1" customWidth="1"/>
    <col min="16" max="16" width="15.33203125" bestFit="1" customWidth="1"/>
    <col min="17" max="17" width="16.33203125" bestFit="1" customWidth="1"/>
    <col min="18" max="18" width="17.6640625" bestFit="1" customWidth="1"/>
    <col min="19" max="20" width="9.4414062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15" customHeight="1">
      <c r="A2" s="2" t="s">
        <v>9</v>
      </c>
      <c r="B2" s="2" t="s">
        <v>10</v>
      </c>
      <c r="C2" s="2" t="s">
        <v>2518</v>
      </c>
      <c r="D2">
        <v>10</v>
      </c>
      <c r="E2">
        <v>8</v>
      </c>
      <c r="F2">
        <v>14</v>
      </c>
      <c r="G2">
        <v>18</v>
      </c>
      <c r="H2">
        <v>12</v>
      </c>
      <c r="I2">
        <v>3</v>
      </c>
      <c r="J2">
        <v>0</v>
      </c>
      <c r="K2">
        <f>IF(COUNTIF(D2:J2, "TODO") &gt; 0, "NO TOUCH", SUM(D2:J2))</f>
        <v>65</v>
      </c>
      <c r="L2" s="50" t="s">
        <v>2565</v>
      </c>
      <c r="M2">
        <v>90</v>
      </c>
      <c r="N2" s="50"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c r="T2" s="8"/>
      <c r="U2" s="8"/>
      <c r="V2" s="9"/>
    </row>
    <row r="3" spans="1:22" ht="15" customHeight="1">
      <c r="A3" s="2" t="s">
        <v>11</v>
      </c>
      <c r="B3" s="2" t="s">
        <v>12</v>
      </c>
      <c r="C3" s="2" t="s">
        <v>2518</v>
      </c>
      <c r="D3" t="s">
        <v>2567</v>
      </c>
      <c r="E3" t="s">
        <v>2567</v>
      </c>
      <c r="F3" t="s">
        <v>2567</v>
      </c>
      <c r="G3" t="s">
        <v>2567</v>
      </c>
      <c r="H3" t="s">
        <v>2567</v>
      </c>
      <c r="I3" t="s">
        <v>2567</v>
      </c>
      <c r="J3" t="s">
        <v>2567</v>
      </c>
      <c r="K3" t="str">
        <f t="shared" ref="K3:K36" si="0">IF(COUNTIF(D3:J3, "TODO") &gt; 0, "NO TOUCH", SUM(D3:J3))</f>
        <v>NO TOUCH</v>
      </c>
      <c r="L3" t="s">
        <v>2567</v>
      </c>
      <c r="M3"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c r="T3" s="8"/>
      <c r="U3" s="8"/>
      <c r="V3" s="9"/>
    </row>
    <row r="4" spans="1:22" ht="15" customHeight="1">
      <c r="A4" t="s">
        <v>13</v>
      </c>
      <c r="B4" t="s">
        <v>14</v>
      </c>
      <c r="C4" t="s">
        <v>2518</v>
      </c>
      <c r="D4" t="s">
        <v>2567</v>
      </c>
      <c r="E4" t="s">
        <v>2567</v>
      </c>
      <c r="F4" t="s">
        <v>2567</v>
      </c>
      <c r="G4" t="s">
        <v>2567</v>
      </c>
      <c r="H4" t="s">
        <v>2567</v>
      </c>
      <c r="I4" t="s">
        <v>2567</v>
      </c>
      <c r="J4" t="s">
        <v>2567</v>
      </c>
      <c r="K4" t="str">
        <f t="shared" si="0"/>
        <v>NO TOUCH</v>
      </c>
      <c r="L4" t="s">
        <v>2567</v>
      </c>
      <c r="M4" t="s">
        <v>2567</v>
      </c>
      <c r="N4" s="10" t="s">
        <v>2567</v>
      </c>
      <c r="O4" s="12" t="str">
        <f t="shared" si="1"/>
        <v>Student Base Repo</v>
      </c>
      <c r="P4" s="13" t="str">
        <f>IFERROR(
  HYPERLINK(
    INDEX(Submissions!B:B, MATCH(VLOOKUP(A4, Roster!$A:$E, 2, FALSE), Submissions!A:A, 0)),
    "Canvas Submission"
  ),
  "Double Check"
)</f>
        <v>Double Check</v>
      </c>
    </row>
    <row r="5" spans="1:22" ht="15" customHeight="1">
      <c r="A5" t="s">
        <v>16</v>
      </c>
      <c r="B5" t="s">
        <v>17</v>
      </c>
      <c r="C5" t="s">
        <v>2518</v>
      </c>
      <c r="D5" t="s">
        <v>2567</v>
      </c>
      <c r="E5" t="s">
        <v>2567</v>
      </c>
      <c r="F5" t="s">
        <v>2567</v>
      </c>
      <c r="G5" t="s">
        <v>2567</v>
      </c>
      <c r="H5" t="s">
        <v>2567</v>
      </c>
      <c r="I5" t="s">
        <v>2567</v>
      </c>
      <c r="J5" t="s">
        <v>2567</v>
      </c>
      <c r="K5" t="str">
        <f t="shared" si="0"/>
        <v>NO TOUCH</v>
      </c>
      <c r="L5" t="s">
        <v>2567</v>
      </c>
      <c r="M5" t="s">
        <v>2567</v>
      </c>
      <c r="N5" s="10" t="s">
        <v>2567</v>
      </c>
      <c r="O5" s="12" t="str">
        <f t="shared" si="1"/>
        <v>Student Base Repo</v>
      </c>
      <c r="P5" s="13" t="str">
        <f>IFERROR(
  HYPERLINK(
    INDEX(Submissions!B:B, MATCH(VLOOKUP(A5, Roster!$A:$E, 2, FALSE), Submissions!A:A, 0)),
    "Canvas Submission"
  ),
  "Double Check"
)</f>
        <v>Canvas Submission</v>
      </c>
    </row>
    <row r="6" spans="1:22" ht="15" customHeight="1">
      <c r="A6" t="s">
        <v>18</v>
      </c>
      <c r="B6" t="s">
        <v>19</v>
      </c>
      <c r="C6" t="s">
        <v>2518</v>
      </c>
      <c r="D6" t="s">
        <v>2567</v>
      </c>
      <c r="E6" t="s">
        <v>2567</v>
      </c>
      <c r="F6" t="s">
        <v>2567</v>
      </c>
      <c r="G6" t="s">
        <v>2567</v>
      </c>
      <c r="H6" t="s">
        <v>2567</v>
      </c>
      <c r="I6" t="s">
        <v>2567</v>
      </c>
      <c r="J6" t="s">
        <v>2567</v>
      </c>
      <c r="K6" t="str">
        <f t="shared" si="0"/>
        <v>NO TOUCH</v>
      </c>
      <c r="L6" t="s">
        <v>2567</v>
      </c>
      <c r="M6" t="s">
        <v>2567</v>
      </c>
      <c r="N6" s="10" t="s">
        <v>2567</v>
      </c>
      <c r="O6" s="12" t="str">
        <f t="shared" si="1"/>
        <v>Student Base Repo</v>
      </c>
      <c r="P6" s="13" t="str">
        <f>IFERROR(
  HYPERLINK(
    INDEX(Submissions!B:B, MATCH(VLOOKUP(A6, Roster!$A:$E, 2, FALSE), Submissions!A:A, 0)),
    "Canvas Submission"
  ),
  "Double Check"
)</f>
        <v>Canvas Submission</v>
      </c>
    </row>
    <row r="7" spans="1:22" ht="15" customHeight="1">
      <c r="A7" t="s">
        <v>20</v>
      </c>
      <c r="B7" t="s">
        <v>21</v>
      </c>
      <c r="C7" t="s">
        <v>2518</v>
      </c>
      <c r="D7" t="s">
        <v>2567</v>
      </c>
      <c r="E7" t="s">
        <v>2567</v>
      </c>
      <c r="F7" t="s">
        <v>2567</v>
      </c>
      <c r="G7" t="s">
        <v>2567</v>
      </c>
      <c r="H7" t="s">
        <v>2567</v>
      </c>
      <c r="I7" t="s">
        <v>2567</v>
      </c>
      <c r="J7" t="s">
        <v>2567</v>
      </c>
      <c r="K7" t="str">
        <f t="shared" si="0"/>
        <v>NO TOUCH</v>
      </c>
      <c r="L7" t="s">
        <v>2567</v>
      </c>
      <c r="M7" t="s">
        <v>2567</v>
      </c>
      <c r="N7" s="10" t="s">
        <v>2567</v>
      </c>
      <c r="O7" s="12" t="str">
        <f t="shared" si="1"/>
        <v>Student Base Repo</v>
      </c>
      <c r="P7" s="13" t="str">
        <f>IFERROR(
  HYPERLINK(
    INDEX(Submissions!B:B, MATCH(VLOOKUP(A7, Roster!$A:$E, 2, FALSE), Submissions!A:A, 0)),
    "Canvas Submission"
  ),
  "Double Check"
)</f>
        <v>Canvas Submission</v>
      </c>
    </row>
    <row r="8" spans="1:22" ht="15" customHeight="1">
      <c r="A8" t="s">
        <v>22</v>
      </c>
      <c r="B8" t="s">
        <v>23</v>
      </c>
      <c r="C8" t="s">
        <v>2518</v>
      </c>
      <c r="D8" t="s">
        <v>2567</v>
      </c>
      <c r="E8" t="s">
        <v>2567</v>
      </c>
      <c r="F8" t="s">
        <v>2567</v>
      </c>
      <c r="G8" t="s">
        <v>2567</v>
      </c>
      <c r="H8" t="s">
        <v>2567</v>
      </c>
      <c r="I8" t="s">
        <v>2567</v>
      </c>
      <c r="J8" t="s">
        <v>2567</v>
      </c>
      <c r="K8" t="str">
        <f t="shared" si="0"/>
        <v>NO TOUCH</v>
      </c>
      <c r="L8" t="s">
        <v>2567</v>
      </c>
      <c r="M8" t="s">
        <v>2567</v>
      </c>
      <c r="N8" s="10" t="s">
        <v>2567</v>
      </c>
      <c r="O8" s="12" t="str">
        <f t="shared" si="1"/>
        <v>Student Base Repo</v>
      </c>
      <c r="P8" s="13" t="str">
        <f>IFERROR(
  HYPERLINK(
    INDEX(Submissions!B:B, MATCH(VLOOKUP(A8, Roster!$A:$E, 2, FALSE), Submissions!A:A, 0)),
    "Canvas Submission"
  ),
  "Double Check"
)</f>
        <v>Canvas Submission</v>
      </c>
    </row>
    <row r="9" spans="1:22" ht="15" customHeight="1">
      <c r="A9" t="s">
        <v>24</v>
      </c>
      <c r="B9" t="s">
        <v>25</v>
      </c>
      <c r="C9" t="s">
        <v>2518</v>
      </c>
      <c r="D9" t="s">
        <v>2567</v>
      </c>
      <c r="E9" t="s">
        <v>2567</v>
      </c>
      <c r="F9" t="s">
        <v>2567</v>
      </c>
      <c r="G9" t="s">
        <v>2567</v>
      </c>
      <c r="H9" t="s">
        <v>2567</v>
      </c>
      <c r="I9" t="s">
        <v>2567</v>
      </c>
      <c r="J9" t="s">
        <v>2567</v>
      </c>
      <c r="K9" t="str">
        <f t="shared" si="0"/>
        <v>NO TOUCH</v>
      </c>
      <c r="L9" t="s">
        <v>2567</v>
      </c>
      <c r="M9" t="s">
        <v>2567</v>
      </c>
      <c r="N9" s="10" t="s">
        <v>2567</v>
      </c>
      <c r="O9" s="12" t="str">
        <f t="shared" si="1"/>
        <v>Student Base Repo</v>
      </c>
      <c r="P9" s="13" t="str">
        <f>IFERROR(
  HYPERLINK(
    INDEX(Submissions!B:B, MATCH(VLOOKUP(A9, Roster!$A:$E, 2, FALSE), Submissions!A:A, 0)),
    "Canvas Submission"
  ),
  "Double Check"
)</f>
        <v>Canvas Submission</v>
      </c>
    </row>
    <row r="10" spans="1:22" ht="15" customHeight="1">
      <c r="A10" t="s">
        <v>26</v>
      </c>
      <c r="B10" t="s">
        <v>27</v>
      </c>
      <c r="C10" t="s">
        <v>2518</v>
      </c>
      <c r="D10" t="s">
        <v>2567</v>
      </c>
      <c r="E10" t="s">
        <v>2567</v>
      </c>
      <c r="F10" t="s">
        <v>2567</v>
      </c>
      <c r="G10" t="s">
        <v>2567</v>
      </c>
      <c r="H10" t="s">
        <v>2567</v>
      </c>
      <c r="I10" t="s">
        <v>2567</v>
      </c>
      <c r="J10" t="s">
        <v>2567</v>
      </c>
      <c r="K10" t="str">
        <f t="shared" si="0"/>
        <v>NO TOUCH</v>
      </c>
      <c r="L10" t="s">
        <v>2567</v>
      </c>
      <c r="M10" t="s">
        <v>2567</v>
      </c>
      <c r="N10" s="10" t="s">
        <v>2567</v>
      </c>
      <c r="O10" s="12" t="str">
        <f t="shared" si="1"/>
        <v>Student Base Repo</v>
      </c>
      <c r="P10" s="13" t="str">
        <f>IFERROR(
  HYPERLINK(
    INDEX(Submissions!B:B, MATCH(VLOOKUP(A10, Roster!$A:$E, 2, FALSE), Submissions!A:A, 0)),
    "Canvas Submission"
  ),
  "Double Check"
)</f>
        <v>Double Check</v>
      </c>
    </row>
    <row r="11" spans="1:22" ht="15" customHeight="1">
      <c r="A11" t="s">
        <v>28</v>
      </c>
      <c r="B11" t="s">
        <v>29</v>
      </c>
      <c r="C11" t="s">
        <v>2518</v>
      </c>
      <c r="D11" t="s">
        <v>2567</v>
      </c>
      <c r="E11" t="s">
        <v>2567</v>
      </c>
      <c r="F11" t="s">
        <v>2567</v>
      </c>
      <c r="G11" t="s">
        <v>2567</v>
      </c>
      <c r="H11" t="s">
        <v>2567</v>
      </c>
      <c r="I11" t="s">
        <v>2567</v>
      </c>
      <c r="J11" t="s">
        <v>2567</v>
      </c>
      <c r="K11" t="str">
        <f t="shared" si="0"/>
        <v>NO TOUCH</v>
      </c>
      <c r="L11" t="s">
        <v>2567</v>
      </c>
      <c r="M11" t="s">
        <v>2567</v>
      </c>
      <c r="N11" s="10" t="s">
        <v>2567</v>
      </c>
      <c r="O11" s="12" t="str">
        <f t="shared" si="1"/>
        <v>Student Base Repo</v>
      </c>
      <c r="P11" s="13" t="str">
        <f>IFERROR(
  HYPERLINK(
    INDEX(Submissions!B:B, MATCH(VLOOKUP(A11, Roster!$A:$E, 2, FALSE), Submissions!A:A, 0)),
    "Canvas Submission"
  ),
  "Double Check"
)</f>
        <v>Double Check</v>
      </c>
    </row>
    <row r="12" spans="1:22" ht="15" customHeight="1">
      <c r="A12" t="s">
        <v>30</v>
      </c>
      <c r="B12" t="s">
        <v>31</v>
      </c>
      <c r="C12" t="s">
        <v>2518</v>
      </c>
      <c r="D12" t="s">
        <v>2567</v>
      </c>
      <c r="E12" t="s">
        <v>2567</v>
      </c>
      <c r="F12" t="s">
        <v>2567</v>
      </c>
      <c r="G12" t="s">
        <v>2567</v>
      </c>
      <c r="H12" t="s">
        <v>2567</v>
      </c>
      <c r="I12" t="s">
        <v>2567</v>
      </c>
      <c r="J12" t="s">
        <v>2567</v>
      </c>
      <c r="K12" t="str">
        <f t="shared" si="0"/>
        <v>NO TOUCH</v>
      </c>
      <c r="L12" t="s">
        <v>2567</v>
      </c>
      <c r="M12" t="s">
        <v>2567</v>
      </c>
      <c r="N12" s="10" t="s">
        <v>2567</v>
      </c>
      <c r="O12" s="12" t="str">
        <f t="shared" si="1"/>
        <v>Student Base Repo</v>
      </c>
      <c r="P12" s="13" t="str">
        <f>IFERROR(
  HYPERLINK(
    INDEX(Submissions!B:B, MATCH(VLOOKUP(A12, Roster!$A:$E, 2, FALSE), Submissions!A:A, 0)),
    "Canvas Submission"
  ),
  "Double Check"
)</f>
        <v>Canvas Submission</v>
      </c>
    </row>
    <row r="13" spans="1:22" ht="15" customHeight="1">
      <c r="A13" t="s">
        <v>32</v>
      </c>
      <c r="B13" t="s">
        <v>33</v>
      </c>
      <c r="C13" t="s">
        <v>2518</v>
      </c>
      <c r="D13" t="s">
        <v>2567</v>
      </c>
      <c r="E13" t="s">
        <v>2567</v>
      </c>
      <c r="F13" t="s">
        <v>2567</v>
      </c>
      <c r="G13" t="s">
        <v>2567</v>
      </c>
      <c r="H13" t="s">
        <v>2567</v>
      </c>
      <c r="I13" t="s">
        <v>2567</v>
      </c>
      <c r="J13" t="s">
        <v>2567</v>
      </c>
      <c r="K13" t="str">
        <f t="shared" si="0"/>
        <v>NO TOUCH</v>
      </c>
      <c r="L13" t="s">
        <v>2567</v>
      </c>
      <c r="M13" t="s">
        <v>2567</v>
      </c>
      <c r="N13" s="10" t="s">
        <v>2567</v>
      </c>
      <c r="O13" s="12" t="str">
        <f t="shared" si="1"/>
        <v>Student Base Repo</v>
      </c>
      <c r="P13" s="13" t="str">
        <f>IFERROR(
  HYPERLINK(
    INDEX(Submissions!B:B, MATCH(VLOOKUP(A13, Roster!$A:$E, 2, FALSE), Submissions!A:A, 0)),
    "Canvas Submission"
  ),
  "Double Check"
)</f>
        <v>Canvas Submission</v>
      </c>
    </row>
    <row r="14" spans="1:22" ht="15" customHeight="1">
      <c r="A14" t="s">
        <v>34</v>
      </c>
      <c r="B14" t="s">
        <v>35</v>
      </c>
      <c r="C14" t="s">
        <v>2518</v>
      </c>
      <c r="D14" t="s">
        <v>2567</v>
      </c>
      <c r="E14" t="s">
        <v>2567</v>
      </c>
      <c r="F14" t="s">
        <v>2567</v>
      </c>
      <c r="G14" t="s">
        <v>2567</v>
      </c>
      <c r="H14" t="s">
        <v>2567</v>
      </c>
      <c r="I14" t="s">
        <v>2567</v>
      </c>
      <c r="J14" t="s">
        <v>2567</v>
      </c>
      <c r="K14" t="str">
        <f t="shared" si="0"/>
        <v>NO TOUCH</v>
      </c>
      <c r="L14" t="s">
        <v>2567</v>
      </c>
      <c r="M14" t="s">
        <v>2567</v>
      </c>
      <c r="N14" s="10" t="s">
        <v>2567</v>
      </c>
      <c r="O14" s="12" t="str">
        <f t="shared" si="1"/>
        <v>Student Base Repo</v>
      </c>
      <c r="P14" s="13" t="str">
        <f>IFERROR(
  HYPERLINK(
    INDEX(Submissions!B:B, MATCH(VLOOKUP(A14, Roster!$A:$E, 2, FALSE), Submissions!A:A, 0)),
    "Canvas Submission"
  ),
  "Double Check"
)</f>
        <v>Canvas Submission</v>
      </c>
    </row>
    <row r="15" spans="1:22" ht="15" customHeight="1">
      <c r="A15" t="s">
        <v>36</v>
      </c>
      <c r="B15" t="s">
        <v>37</v>
      </c>
      <c r="C15" t="s">
        <v>2518</v>
      </c>
      <c r="D15" t="s">
        <v>2567</v>
      </c>
      <c r="E15" t="s">
        <v>2567</v>
      </c>
      <c r="F15" t="s">
        <v>2567</v>
      </c>
      <c r="G15" t="s">
        <v>2567</v>
      </c>
      <c r="H15" t="s">
        <v>2567</v>
      </c>
      <c r="I15" t="s">
        <v>2567</v>
      </c>
      <c r="J15" t="s">
        <v>2567</v>
      </c>
      <c r="K15" t="str">
        <f t="shared" si="0"/>
        <v>NO TOUCH</v>
      </c>
      <c r="L15" t="s">
        <v>2567</v>
      </c>
      <c r="M15" t="s">
        <v>2567</v>
      </c>
      <c r="N15" s="10" t="s">
        <v>2567</v>
      </c>
      <c r="O15" s="12" t="str">
        <f t="shared" si="1"/>
        <v>Student Base Repo</v>
      </c>
      <c r="P15" s="13" t="str">
        <f>IFERROR(
  HYPERLINK(
    INDEX(Submissions!B:B, MATCH(VLOOKUP(A15, Roster!$A:$E, 2, FALSE), Submissions!A:A, 0)),
    "Canvas Submission"
  ),
  "Double Check"
)</f>
        <v>Double Check</v>
      </c>
    </row>
    <row r="16" spans="1:22" ht="15" customHeight="1">
      <c r="A16" t="s">
        <v>38</v>
      </c>
      <c r="B16" t="s">
        <v>39</v>
      </c>
      <c r="C16" t="s">
        <v>2518</v>
      </c>
      <c r="D16" t="s">
        <v>2567</v>
      </c>
      <c r="E16" t="s">
        <v>2567</v>
      </c>
      <c r="F16" t="s">
        <v>2567</v>
      </c>
      <c r="G16" t="s">
        <v>2567</v>
      </c>
      <c r="H16" t="s">
        <v>2567</v>
      </c>
      <c r="I16" t="s">
        <v>2567</v>
      </c>
      <c r="J16" t="s">
        <v>2567</v>
      </c>
      <c r="K16" t="str">
        <f t="shared" si="0"/>
        <v>NO TOUCH</v>
      </c>
      <c r="L16" t="s">
        <v>2567</v>
      </c>
      <c r="M16" t="s">
        <v>2567</v>
      </c>
      <c r="N16" s="10" t="s">
        <v>2567</v>
      </c>
      <c r="O16" s="12" t="str">
        <f t="shared" si="1"/>
        <v>Student Base Repo</v>
      </c>
      <c r="P16" s="13" t="str">
        <f>IFERROR(
  HYPERLINK(
    INDEX(Submissions!B:B, MATCH(VLOOKUP(A16, Roster!$A:$E, 2, FALSE), Submissions!A:A, 0)),
    "Canvas Submission"
  ),
  "Double Check"
)</f>
        <v>Canvas Submission</v>
      </c>
    </row>
    <row r="17" spans="1:16" ht="15" customHeight="1">
      <c r="A17" t="s">
        <v>40</v>
      </c>
      <c r="B17" t="s">
        <v>41</v>
      </c>
      <c r="C17" t="s">
        <v>2518</v>
      </c>
      <c r="D17" t="s">
        <v>2567</v>
      </c>
      <c r="E17" t="s">
        <v>2567</v>
      </c>
      <c r="F17" t="s">
        <v>2567</v>
      </c>
      <c r="G17" t="s">
        <v>2567</v>
      </c>
      <c r="H17" t="s">
        <v>2567</v>
      </c>
      <c r="I17" t="s">
        <v>2567</v>
      </c>
      <c r="J17" t="s">
        <v>2567</v>
      </c>
      <c r="K17" t="str">
        <f t="shared" si="0"/>
        <v>NO TOUCH</v>
      </c>
      <c r="L17" t="s">
        <v>2567</v>
      </c>
      <c r="M17" t="s">
        <v>2567</v>
      </c>
      <c r="N17" s="10" t="s">
        <v>2567</v>
      </c>
      <c r="O17" s="12" t="str">
        <f t="shared" si="1"/>
        <v>Student Base Repo</v>
      </c>
      <c r="P17" s="13" t="str">
        <f>IFERROR(
  HYPERLINK(
    INDEX(Submissions!B:B, MATCH(VLOOKUP(A17, Roster!$A:$E, 2, FALSE), Submissions!A:A, 0)),
    "Canvas Submission"
  ),
  "Double Check"
)</f>
        <v>Canvas Submission</v>
      </c>
    </row>
    <row r="18" spans="1:16" ht="15" customHeight="1">
      <c r="A18" t="s">
        <v>42</v>
      </c>
      <c r="B18" t="s">
        <v>43</v>
      </c>
      <c r="C18" t="s">
        <v>2518</v>
      </c>
      <c r="D18" t="s">
        <v>2567</v>
      </c>
      <c r="E18" t="s">
        <v>2567</v>
      </c>
      <c r="F18" t="s">
        <v>2567</v>
      </c>
      <c r="G18" t="s">
        <v>2567</v>
      </c>
      <c r="H18" t="s">
        <v>2567</v>
      </c>
      <c r="I18" t="s">
        <v>2567</v>
      </c>
      <c r="J18" t="s">
        <v>2567</v>
      </c>
      <c r="K18" t="str">
        <f t="shared" si="0"/>
        <v>NO TOUCH</v>
      </c>
      <c r="L18" t="s">
        <v>2567</v>
      </c>
      <c r="M18" t="s">
        <v>2567</v>
      </c>
      <c r="N18" s="10" t="s">
        <v>2567</v>
      </c>
      <c r="O18" s="12" t="str">
        <f t="shared" si="1"/>
        <v>Student Base Repo</v>
      </c>
      <c r="P18" s="13" t="str">
        <f>IFERROR(
  HYPERLINK(
    INDEX(Submissions!B:B, MATCH(VLOOKUP(A18, Roster!$A:$E, 2, FALSE), Submissions!A:A, 0)),
    "Canvas Submission"
  ),
  "Double Check"
)</f>
        <v>Canvas Submission</v>
      </c>
    </row>
    <row r="19" spans="1:16" ht="15" customHeight="1">
      <c r="A19" t="s">
        <v>44</v>
      </c>
      <c r="B19" t="s">
        <v>45</v>
      </c>
      <c r="C19" t="s">
        <v>2518</v>
      </c>
      <c r="D19" t="s">
        <v>2567</v>
      </c>
      <c r="E19" t="s">
        <v>2567</v>
      </c>
      <c r="F19" t="s">
        <v>2567</v>
      </c>
      <c r="G19" t="s">
        <v>2567</v>
      </c>
      <c r="H19" t="s">
        <v>2567</v>
      </c>
      <c r="I19" t="s">
        <v>2567</v>
      </c>
      <c r="J19" t="s">
        <v>2567</v>
      </c>
      <c r="K19" t="str">
        <f t="shared" si="0"/>
        <v>NO TOUCH</v>
      </c>
      <c r="L19" t="s">
        <v>2567</v>
      </c>
      <c r="M19" t="s">
        <v>2567</v>
      </c>
      <c r="N19" s="10" t="s">
        <v>2567</v>
      </c>
      <c r="O19" s="12" t="str">
        <f t="shared" si="1"/>
        <v>Student Base Repo</v>
      </c>
      <c r="P19" s="13" t="str">
        <f>IFERROR(
  HYPERLINK(
    INDEX(Submissions!B:B, MATCH(VLOOKUP(A19, Roster!$A:$E, 2, FALSE), Submissions!A:A, 0)),
    "Canvas Submission"
  ),
  "Double Check"
)</f>
        <v>Double Check</v>
      </c>
    </row>
    <row r="20" spans="1:16" ht="15" customHeight="1">
      <c r="A20" t="s">
        <v>46</v>
      </c>
      <c r="B20" t="s">
        <v>47</v>
      </c>
      <c r="C20" t="s">
        <v>2518</v>
      </c>
      <c r="D20" t="s">
        <v>2567</v>
      </c>
      <c r="E20" t="s">
        <v>2567</v>
      </c>
      <c r="F20" t="s">
        <v>2567</v>
      </c>
      <c r="G20" t="s">
        <v>2567</v>
      </c>
      <c r="H20" t="s">
        <v>2567</v>
      </c>
      <c r="I20" t="s">
        <v>2567</v>
      </c>
      <c r="J20" t="s">
        <v>2567</v>
      </c>
      <c r="K20" t="str">
        <f t="shared" si="0"/>
        <v>NO TOUCH</v>
      </c>
      <c r="L20" t="s">
        <v>2567</v>
      </c>
      <c r="M20" t="s">
        <v>2567</v>
      </c>
      <c r="N20" s="10" t="s">
        <v>2567</v>
      </c>
      <c r="O20" s="12" t="str">
        <f t="shared" si="1"/>
        <v>Student Base Repo</v>
      </c>
      <c r="P20" s="13" t="str">
        <f>IFERROR(
  HYPERLINK(
    INDEX(Submissions!B:B, MATCH(VLOOKUP(A20, Roster!$A:$E, 2, FALSE), Submissions!A:A, 0)),
    "Canvas Submission"
  ),
  "Double Check"
)</f>
        <v>Double Check</v>
      </c>
    </row>
    <row r="21" spans="1:16" ht="15" customHeight="1">
      <c r="A21" t="s">
        <v>48</v>
      </c>
      <c r="B21" t="s">
        <v>49</v>
      </c>
      <c r="C21" t="s">
        <v>2518</v>
      </c>
      <c r="D21" t="s">
        <v>2567</v>
      </c>
      <c r="E21" t="s">
        <v>2567</v>
      </c>
      <c r="F21" t="s">
        <v>2567</v>
      </c>
      <c r="G21" t="s">
        <v>2567</v>
      </c>
      <c r="H21" t="s">
        <v>2567</v>
      </c>
      <c r="I21" t="s">
        <v>2567</v>
      </c>
      <c r="J21" t="s">
        <v>2567</v>
      </c>
      <c r="K21" t="str">
        <f t="shared" si="0"/>
        <v>NO TOUCH</v>
      </c>
      <c r="L21" t="s">
        <v>2567</v>
      </c>
      <c r="M21" t="s">
        <v>2567</v>
      </c>
      <c r="N21" s="10" t="s">
        <v>2567</v>
      </c>
      <c r="O21" s="12" t="str">
        <f t="shared" si="1"/>
        <v>Student Base Repo</v>
      </c>
      <c r="P21" s="13" t="str">
        <f>IFERROR(
  HYPERLINK(
    INDEX(Submissions!B:B, MATCH(VLOOKUP(A21, Roster!$A:$E, 2, FALSE), Submissions!A:A, 0)),
    "Canvas Submission"
  ),
  "Double Check"
)</f>
        <v>Double Check</v>
      </c>
    </row>
    <row r="22" spans="1:16" ht="15" customHeight="1">
      <c r="A22" t="s">
        <v>50</v>
      </c>
      <c r="B22" t="s">
        <v>51</v>
      </c>
      <c r="C22" t="s">
        <v>2518</v>
      </c>
      <c r="D22" t="s">
        <v>2567</v>
      </c>
      <c r="E22" t="s">
        <v>2567</v>
      </c>
      <c r="F22" t="s">
        <v>2567</v>
      </c>
      <c r="G22" t="s">
        <v>2567</v>
      </c>
      <c r="H22" t="s">
        <v>2567</v>
      </c>
      <c r="I22" t="s">
        <v>2567</v>
      </c>
      <c r="J22" t="s">
        <v>2567</v>
      </c>
      <c r="K22" t="str">
        <f t="shared" si="0"/>
        <v>NO TOUCH</v>
      </c>
      <c r="L22" t="s">
        <v>2567</v>
      </c>
      <c r="M22" t="s">
        <v>2567</v>
      </c>
      <c r="N22" s="10" t="s">
        <v>2567</v>
      </c>
      <c r="O22" s="12" t="str">
        <f t="shared" si="1"/>
        <v>Student Base Repo</v>
      </c>
      <c r="P22" s="13" t="str">
        <f>IFERROR(
  HYPERLINK(
    INDEX(Submissions!B:B, MATCH(VLOOKUP(A22, Roster!$A:$E, 2, FALSE), Submissions!A:A, 0)),
    "Canvas Submission"
  ),
  "Double Check"
)</f>
        <v>Double Check</v>
      </c>
    </row>
    <row r="23" spans="1:16" ht="15" customHeight="1">
      <c r="A23" t="s">
        <v>52</v>
      </c>
      <c r="B23" t="s">
        <v>53</v>
      </c>
      <c r="C23" t="s">
        <v>2518</v>
      </c>
      <c r="D23" t="s">
        <v>2567</v>
      </c>
      <c r="E23" t="s">
        <v>2567</v>
      </c>
      <c r="F23" t="s">
        <v>2567</v>
      </c>
      <c r="G23" t="s">
        <v>2567</v>
      </c>
      <c r="H23" t="s">
        <v>2567</v>
      </c>
      <c r="I23" t="s">
        <v>2567</v>
      </c>
      <c r="J23" t="s">
        <v>2567</v>
      </c>
      <c r="K23" t="str">
        <f t="shared" si="0"/>
        <v>NO TOUCH</v>
      </c>
      <c r="L23" t="s">
        <v>2567</v>
      </c>
      <c r="M23" t="s">
        <v>2567</v>
      </c>
      <c r="N23" s="10" t="s">
        <v>2567</v>
      </c>
      <c r="O23" s="12" t="str">
        <f t="shared" si="1"/>
        <v>Student Base Repo</v>
      </c>
      <c r="P23" s="13" t="str">
        <f>IFERROR(
  HYPERLINK(
    INDEX(Submissions!B:B, MATCH(VLOOKUP(A23, Roster!$A:$E, 2, FALSE), Submissions!A:A, 0)),
    "Canvas Submission"
  ),
  "Double Check"
)</f>
        <v>Canvas Submission</v>
      </c>
    </row>
    <row r="24" spans="1:16" ht="15" customHeight="1">
      <c r="A24" t="s">
        <v>54</v>
      </c>
      <c r="B24" t="s">
        <v>55</v>
      </c>
      <c r="C24" t="s">
        <v>2518</v>
      </c>
      <c r="D24" t="s">
        <v>2567</v>
      </c>
      <c r="E24" t="s">
        <v>2567</v>
      </c>
      <c r="F24" t="s">
        <v>2567</v>
      </c>
      <c r="G24" t="s">
        <v>2567</v>
      </c>
      <c r="H24" t="s">
        <v>2567</v>
      </c>
      <c r="I24" t="s">
        <v>2567</v>
      </c>
      <c r="J24" t="s">
        <v>2567</v>
      </c>
      <c r="K24" t="str">
        <f t="shared" si="0"/>
        <v>NO TOUCH</v>
      </c>
      <c r="L24" t="s">
        <v>2567</v>
      </c>
      <c r="M24" t="s">
        <v>2567</v>
      </c>
      <c r="N24" s="10" t="s">
        <v>2567</v>
      </c>
      <c r="O24" s="12" t="str">
        <f t="shared" si="1"/>
        <v>Student Base Repo</v>
      </c>
      <c r="P24" s="13" t="str">
        <f>IFERROR(
  HYPERLINK(
    INDEX(Submissions!B:B, MATCH(VLOOKUP(A24, Roster!$A:$E, 2, FALSE), Submissions!A:A, 0)),
    "Canvas Submission"
  ),
  "Double Check"
)</f>
        <v>Double Check</v>
      </c>
    </row>
    <row r="25" spans="1:16" ht="15" customHeight="1">
      <c r="A25" t="s">
        <v>56</v>
      </c>
      <c r="B25" t="s">
        <v>57</v>
      </c>
      <c r="C25" t="s">
        <v>2518</v>
      </c>
      <c r="D25" t="s">
        <v>2567</v>
      </c>
      <c r="E25" t="s">
        <v>2567</v>
      </c>
      <c r="F25" t="s">
        <v>2567</v>
      </c>
      <c r="G25" t="s">
        <v>2567</v>
      </c>
      <c r="H25" t="s">
        <v>2567</v>
      </c>
      <c r="I25" t="s">
        <v>2567</v>
      </c>
      <c r="J25" t="s">
        <v>2567</v>
      </c>
      <c r="K25" t="str">
        <f t="shared" si="0"/>
        <v>NO TOUCH</v>
      </c>
      <c r="L25" t="s">
        <v>2567</v>
      </c>
      <c r="M25" t="s">
        <v>2567</v>
      </c>
      <c r="N25" s="10" t="s">
        <v>2567</v>
      </c>
      <c r="O25" s="12" t="str">
        <f t="shared" si="1"/>
        <v>Student Base Repo</v>
      </c>
      <c r="P25" s="13" t="str">
        <f>IFERROR(
  HYPERLINK(
    INDEX(Submissions!B:B, MATCH(VLOOKUP(A25, Roster!$A:$E, 2, FALSE), Submissions!A:A, 0)),
    "Canvas Submission"
  ),
  "Double Check"
)</f>
        <v>Canvas Submission</v>
      </c>
    </row>
    <row r="26" spans="1:16" ht="15" customHeight="1">
      <c r="A26" t="s">
        <v>58</v>
      </c>
      <c r="B26" t="s">
        <v>59</v>
      </c>
      <c r="C26" t="s">
        <v>2518</v>
      </c>
      <c r="D26" t="s">
        <v>2567</v>
      </c>
      <c r="E26" t="s">
        <v>2567</v>
      </c>
      <c r="F26" t="s">
        <v>2567</v>
      </c>
      <c r="G26" t="s">
        <v>2567</v>
      </c>
      <c r="H26" t="s">
        <v>2567</v>
      </c>
      <c r="I26" t="s">
        <v>2567</v>
      </c>
      <c r="J26" t="s">
        <v>2567</v>
      </c>
      <c r="K26" t="str">
        <f t="shared" si="0"/>
        <v>NO TOUCH</v>
      </c>
      <c r="L26" t="s">
        <v>2567</v>
      </c>
      <c r="M26" t="s">
        <v>2567</v>
      </c>
      <c r="N26" s="10" t="s">
        <v>2567</v>
      </c>
      <c r="O26" s="12" t="str">
        <f t="shared" si="1"/>
        <v>Student Base Repo</v>
      </c>
      <c r="P26" s="13" t="str">
        <f>IFERROR(
  HYPERLINK(
    INDEX(Submissions!B:B, MATCH(VLOOKUP(A26, Roster!$A:$E, 2, FALSE), Submissions!A:A, 0)),
    "Canvas Submission"
  ),
  "Double Check"
)</f>
        <v>Double Check</v>
      </c>
    </row>
    <row r="27" spans="1:16" ht="15" customHeight="1">
      <c r="A27" t="s">
        <v>60</v>
      </c>
      <c r="B27" t="s">
        <v>61</v>
      </c>
      <c r="C27" t="s">
        <v>2518</v>
      </c>
      <c r="D27" t="s">
        <v>2567</v>
      </c>
      <c r="E27" t="s">
        <v>2567</v>
      </c>
      <c r="F27" t="s">
        <v>2567</v>
      </c>
      <c r="G27" t="s">
        <v>2567</v>
      </c>
      <c r="H27" t="s">
        <v>2567</v>
      </c>
      <c r="I27" t="s">
        <v>2567</v>
      </c>
      <c r="J27" t="s">
        <v>2567</v>
      </c>
      <c r="K27" t="str">
        <f t="shared" si="0"/>
        <v>NO TOUCH</v>
      </c>
      <c r="L27" t="s">
        <v>2567</v>
      </c>
      <c r="M27" t="s">
        <v>2567</v>
      </c>
      <c r="N27" s="10" t="s">
        <v>2567</v>
      </c>
      <c r="O27" s="12" t="str">
        <f t="shared" si="1"/>
        <v>Student Base Repo</v>
      </c>
      <c r="P27" s="13" t="str">
        <f>IFERROR(
  HYPERLINK(
    INDEX(Submissions!B:B, MATCH(VLOOKUP(A27, Roster!$A:$E, 2, FALSE), Submissions!A:A, 0)),
    "Canvas Submission"
  ),
  "Double Check"
)</f>
        <v>Canvas Submission</v>
      </c>
    </row>
    <row r="28" spans="1:16" ht="15" customHeight="1">
      <c r="A28" t="s">
        <v>62</v>
      </c>
      <c r="B28" t="s">
        <v>63</v>
      </c>
      <c r="C28" t="s">
        <v>2518</v>
      </c>
      <c r="D28" t="s">
        <v>2567</v>
      </c>
      <c r="E28" t="s">
        <v>2567</v>
      </c>
      <c r="F28" t="s">
        <v>2567</v>
      </c>
      <c r="G28" t="s">
        <v>2567</v>
      </c>
      <c r="H28" t="s">
        <v>2567</v>
      </c>
      <c r="I28" t="s">
        <v>2567</v>
      </c>
      <c r="J28" t="s">
        <v>2567</v>
      </c>
      <c r="K28" t="str">
        <f t="shared" si="0"/>
        <v>NO TOUCH</v>
      </c>
      <c r="L28" t="s">
        <v>2567</v>
      </c>
      <c r="M28" t="s">
        <v>2567</v>
      </c>
      <c r="N28" s="10" t="s">
        <v>2567</v>
      </c>
      <c r="O28" s="12" t="str">
        <f t="shared" si="1"/>
        <v>Student Base Repo</v>
      </c>
      <c r="P28" s="13" t="str">
        <f>IFERROR(
  HYPERLINK(
    INDEX(Submissions!B:B, MATCH(VLOOKUP(A28, Roster!$A:$E, 2, FALSE), Submissions!A:A, 0)),
    "Canvas Submission"
  ),
  "Double Check"
)</f>
        <v>Double Check</v>
      </c>
    </row>
    <row r="29" spans="1:16" ht="15" customHeight="1">
      <c r="A29" t="s">
        <v>64</v>
      </c>
      <c r="B29" t="s">
        <v>65</v>
      </c>
      <c r="C29" t="s">
        <v>2518</v>
      </c>
      <c r="D29" t="s">
        <v>2567</v>
      </c>
      <c r="E29" t="s">
        <v>2567</v>
      </c>
      <c r="F29" t="s">
        <v>2567</v>
      </c>
      <c r="G29" t="s">
        <v>2567</v>
      </c>
      <c r="H29" t="s">
        <v>2567</v>
      </c>
      <c r="I29" t="s">
        <v>2567</v>
      </c>
      <c r="J29" t="s">
        <v>2567</v>
      </c>
      <c r="K29" t="str">
        <f t="shared" si="0"/>
        <v>NO TOUCH</v>
      </c>
      <c r="L29" t="s">
        <v>2567</v>
      </c>
      <c r="M29" t="s">
        <v>2567</v>
      </c>
      <c r="N29" s="10" t="s">
        <v>2567</v>
      </c>
      <c r="O29" s="12" t="str">
        <f t="shared" si="1"/>
        <v>Student Base Repo</v>
      </c>
      <c r="P29" s="13" t="str">
        <f>IFERROR(
  HYPERLINK(
    INDEX(Submissions!B:B, MATCH(VLOOKUP(A29, Roster!$A:$E, 2, FALSE), Submissions!A:A, 0)),
    "Canvas Submission"
  ),
  "Double Check"
)</f>
        <v>Double Check</v>
      </c>
    </row>
    <row r="30" spans="1:16" ht="15" customHeight="1">
      <c r="A30" t="s">
        <v>66</v>
      </c>
      <c r="B30" t="s">
        <v>67</v>
      </c>
      <c r="C30" t="s">
        <v>2518</v>
      </c>
      <c r="D30" t="s">
        <v>2567</v>
      </c>
      <c r="E30" t="s">
        <v>2567</v>
      </c>
      <c r="F30" t="s">
        <v>2567</v>
      </c>
      <c r="G30" t="s">
        <v>2567</v>
      </c>
      <c r="H30" t="s">
        <v>2567</v>
      </c>
      <c r="I30" t="s">
        <v>2567</v>
      </c>
      <c r="J30" t="s">
        <v>2567</v>
      </c>
      <c r="K30" t="str">
        <f t="shared" si="0"/>
        <v>NO TOUCH</v>
      </c>
      <c r="L30" t="s">
        <v>2567</v>
      </c>
      <c r="M30" t="s">
        <v>2567</v>
      </c>
      <c r="N30" s="10" t="s">
        <v>2567</v>
      </c>
      <c r="O30" s="12" t="str">
        <f t="shared" si="1"/>
        <v>Student Base Repo</v>
      </c>
      <c r="P30" s="13" t="str">
        <f>IFERROR(
  HYPERLINK(
    INDEX(Submissions!B:B, MATCH(VLOOKUP(A30, Roster!$A:$E, 2, FALSE), Submissions!A:A, 0)),
    "Canvas Submission"
  ),
  "Double Check"
)</f>
        <v>Canvas Submission</v>
      </c>
    </row>
    <row r="31" spans="1:16" ht="15" customHeight="1">
      <c r="A31" t="s">
        <v>68</v>
      </c>
      <c r="B31" t="s">
        <v>69</v>
      </c>
      <c r="C31" t="s">
        <v>2518</v>
      </c>
      <c r="D31" t="s">
        <v>2567</v>
      </c>
      <c r="E31" t="s">
        <v>2567</v>
      </c>
      <c r="F31" t="s">
        <v>2567</v>
      </c>
      <c r="G31" t="s">
        <v>2567</v>
      </c>
      <c r="H31" t="s">
        <v>2567</v>
      </c>
      <c r="I31" t="s">
        <v>2567</v>
      </c>
      <c r="J31" t="s">
        <v>2567</v>
      </c>
      <c r="K31" t="str">
        <f t="shared" si="0"/>
        <v>NO TOUCH</v>
      </c>
      <c r="L31" t="s">
        <v>2567</v>
      </c>
      <c r="M31" t="s">
        <v>2567</v>
      </c>
      <c r="N31" s="10" t="s">
        <v>2567</v>
      </c>
      <c r="O31" s="12" t="str">
        <f t="shared" si="1"/>
        <v>Student Base Repo</v>
      </c>
      <c r="P31" s="13" t="str">
        <f>IFERROR(
  HYPERLINK(
    INDEX(Submissions!B:B, MATCH(VLOOKUP(A31, Roster!$A:$E, 2, FALSE), Submissions!A:A, 0)),
    "Canvas Submission"
  ),
  "Double Check"
)</f>
        <v>Canvas Submission</v>
      </c>
    </row>
    <row r="32" spans="1:16" ht="15" customHeight="1">
      <c r="A32" t="s">
        <v>70</v>
      </c>
      <c r="B32" t="s">
        <v>71</v>
      </c>
      <c r="C32" t="s">
        <v>2518</v>
      </c>
      <c r="D32" t="s">
        <v>2567</v>
      </c>
      <c r="E32" t="s">
        <v>2567</v>
      </c>
      <c r="F32" t="s">
        <v>2567</v>
      </c>
      <c r="G32" t="s">
        <v>2567</v>
      </c>
      <c r="H32" t="s">
        <v>2567</v>
      </c>
      <c r="I32" t="s">
        <v>2567</v>
      </c>
      <c r="J32" t="s">
        <v>2567</v>
      </c>
      <c r="K32" t="str">
        <f t="shared" si="0"/>
        <v>NO TOUCH</v>
      </c>
      <c r="L32" t="s">
        <v>2567</v>
      </c>
      <c r="M32" t="s">
        <v>2567</v>
      </c>
      <c r="N32" s="10" t="s">
        <v>2567</v>
      </c>
      <c r="O32" s="12" t="str">
        <f t="shared" si="1"/>
        <v>Student Base Repo</v>
      </c>
      <c r="P32" s="13" t="str">
        <f>IFERROR(
  HYPERLINK(
    INDEX(Submissions!B:B, MATCH(VLOOKUP(A32, Roster!$A:$E, 2, FALSE), Submissions!A:A, 0)),
    "Canvas Submission"
  ),
  "Double Check"
)</f>
        <v>Canvas Submission</v>
      </c>
    </row>
    <row r="33" spans="1:16" ht="15" customHeight="1">
      <c r="A33" t="s">
        <v>72</v>
      </c>
      <c r="B33" t="s">
        <v>73</v>
      </c>
      <c r="C33" t="s">
        <v>2518</v>
      </c>
      <c r="D33" t="s">
        <v>2567</v>
      </c>
      <c r="E33" t="s">
        <v>2567</v>
      </c>
      <c r="F33" t="s">
        <v>2567</v>
      </c>
      <c r="G33" t="s">
        <v>2567</v>
      </c>
      <c r="H33" t="s">
        <v>2567</v>
      </c>
      <c r="I33" t="s">
        <v>2567</v>
      </c>
      <c r="J33" t="s">
        <v>2567</v>
      </c>
      <c r="K33" t="str">
        <f t="shared" si="0"/>
        <v>NO TOUCH</v>
      </c>
      <c r="L33" t="s">
        <v>2567</v>
      </c>
      <c r="M33" t="s">
        <v>2567</v>
      </c>
      <c r="N33" s="10" t="s">
        <v>2567</v>
      </c>
      <c r="O33" s="12" t="str">
        <f t="shared" si="1"/>
        <v>Student Base Repo</v>
      </c>
      <c r="P33" s="13" t="str">
        <f>IFERROR(
  HYPERLINK(
    INDEX(Submissions!B:B, MATCH(VLOOKUP(A33, Roster!$A:$E, 2, FALSE), Submissions!A:A, 0)),
    "Canvas Submission"
  ),
  "Double Check"
)</f>
        <v>Canvas Submission</v>
      </c>
    </row>
    <row r="34" spans="1:16" ht="15" customHeight="1">
      <c r="A34" t="s">
        <v>74</v>
      </c>
      <c r="B34" t="s">
        <v>75</v>
      </c>
      <c r="C34" t="s">
        <v>2518</v>
      </c>
      <c r="D34" t="s">
        <v>2567</v>
      </c>
      <c r="E34" t="s">
        <v>2567</v>
      </c>
      <c r="F34" t="s">
        <v>2567</v>
      </c>
      <c r="G34" t="s">
        <v>2567</v>
      </c>
      <c r="H34" t="s">
        <v>2567</v>
      </c>
      <c r="I34" t="s">
        <v>2567</v>
      </c>
      <c r="J34" t="s">
        <v>2567</v>
      </c>
      <c r="K34" t="str">
        <f t="shared" si="0"/>
        <v>NO TOUCH</v>
      </c>
      <c r="L34" t="s">
        <v>2567</v>
      </c>
      <c r="M34" t="s">
        <v>2567</v>
      </c>
      <c r="N34" s="10" t="s">
        <v>2567</v>
      </c>
      <c r="O34" s="12" t="str">
        <f t="shared" si="1"/>
        <v>Student Base Repo</v>
      </c>
      <c r="P34" s="13" t="str">
        <f>IFERROR(
  HYPERLINK(
    INDEX(Submissions!B:B, MATCH(VLOOKUP(A34, Roster!$A:$E, 2, FALSE), Submissions!A:A, 0)),
    "Canvas Submission"
  ),
  "Double Check"
)</f>
        <v>Canvas Submission</v>
      </c>
    </row>
    <row r="35" spans="1:16" ht="15" customHeight="1">
      <c r="A35" t="s">
        <v>76</v>
      </c>
      <c r="B35" t="s">
        <v>77</v>
      </c>
      <c r="C35" t="s">
        <v>2518</v>
      </c>
      <c r="D35" t="s">
        <v>2567</v>
      </c>
      <c r="E35" t="s">
        <v>2567</v>
      </c>
      <c r="F35" t="s">
        <v>2567</v>
      </c>
      <c r="G35" t="s">
        <v>2567</v>
      </c>
      <c r="H35" t="s">
        <v>2567</v>
      </c>
      <c r="I35" t="s">
        <v>2567</v>
      </c>
      <c r="J35" t="s">
        <v>2567</v>
      </c>
      <c r="K35" t="str">
        <f t="shared" si="0"/>
        <v>NO TOUCH</v>
      </c>
      <c r="L35" t="s">
        <v>2567</v>
      </c>
      <c r="M35" t="s">
        <v>2567</v>
      </c>
      <c r="N35" s="10" t="s">
        <v>2567</v>
      </c>
      <c r="O35" s="12" t="str">
        <f t="shared" si="1"/>
        <v>Student Base Repo</v>
      </c>
      <c r="P35" s="13" t="str">
        <f>IFERROR(
  HYPERLINK(
    INDEX(Submissions!B:B, MATCH(VLOOKUP(A35, Roster!$A:$E, 2, FALSE), Submissions!A:A, 0)),
    "Canvas Submission"
  ),
  "Double Check"
)</f>
        <v>Double Check</v>
      </c>
    </row>
    <row r="36" spans="1:16" ht="15" customHeight="1">
      <c r="A36" t="s">
        <v>78</v>
      </c>
      <c r="B36" t="s">
        <v>79</v>
      </c>
      <c r="C36" t="s">
        <v>2518</v>
      </c>
      <c r="D36" t="s">
        <v>2567</v>
      </c>
      <c r="E36" t="s">
        <v>2567</v>
      </c>
      <c r="F36" t="s">
        <v>2567</v>
      </c>
      <c r="G36" t="s">
        <v>2567</v>
      </c>
      <c r="H36" t="s">
        <v>2567</v>
      </c>
      <c r="I36" t="s">
        <v>2567</v>
      </c>
      <c r="J36" t="s">
        <v>2567</v>
      </c>
      <c r="K36" t="str">
        <f t="shared" si="0"/>
        <v>NO TOUCH</v>
      </c>
      <c r="L36" t="s">
        <v>2567</v>
      </c>
      <c r="M36" t="s">
        <v>2567</v>
      </c>
      <c r="N36" s="10" t="s">
        <v>2567</v>
      </c>
      <c r="O36" s="12" t="str">
        <f t="shared" si="1"/>
        <v>Student Base Repo</v>
      </c>
      <c r="P36" s="13" t="str">
        <f>IFERROR(
  HYPERLINK(
    INDEX(Submissions!B:B, MATCH(VLOOKUP(A36, Roster!$A:$E, 2, FALSE), Submissions!A:A, 0)),
    "Canvas Submission"
  ),
  "Double Check"
)</f>
        <v>Canvas Submission</v>
      </c>
    </row>
    <row r="37" spans="1:16" ht="15" customHeight="1">
      <c r="A37" t="s">
        <v>80</v>
      </c>
      <c r="B37" t="s">
        <v>81</v>
      </c>
      <c r="C37" t="s">
        <v>2518</v>
      </c>
      <c r="D37" t="s">
        <v>2567</v>
      </c>
      <c r="E37" t="s">
        <v>2567</v>
      </c>
      <c r="F37" t="s">
        <v>2567</v>
      </c>
      <c r="G37" t="s">
        <v>2567</v>
      </c>
      <c r="H37" t="s">
        <v>2567</v>
      </c>
      <c r="I37" t="s">
        <v>2567</v>
      </c>
      <c r="J37" t="s">
        <v>2567</v>
      </c>
      <c r="K37" t="str">
        <f>IF(COUNTIF(D37:J37, "TODO") &gt; 0, "NO TOUCH", SUM(D37:J37))</f>
        <v>NO TOUCH</v>
      </c>
      <c r="L37" t="s">
        <v>2567</v>
      </c>
      <c r="M37" t="s">
        <v>2567</v>
      </c>
      <c r="N37" s="10" t="s">
        <v>2567</v>
      </c>
      <c r="O37" s="12" t="str">
        <f t="shared" si="1"/>
        <v>Student Base Repo</v>
      </c>
      <c r="P37" s="13" t="str">
        <f>IFERROR(
  HYPERLINK(
    INDEX(Submissions!B:B, MATCH(VLOOKUP(A37, Roster!$A:$E, 2, FALSE), Submissions!A:A, 0)),
    "Canvas Submission"
  ),
  "Double Check"
)</f>
        <v>Canvas Submission</v>
      </c>
    </row>
    <row r="38" spans="1:16" ht="15" customHeight="1"/>
    <row r="39" spans="1:16" ht="15" customHeight="1"/>
  </sheetData>
  <conditionalFormatting sqref="D2:M2 O2:P2 D3:P37">
    <cfRule type="containsText" dxfId="218" priority="8" stopIfTrue="1" operator="containsText" text="NO TOUCH">
      <formula>NOT(ISERROR(SEARCH("NO TOUCH",D2)))</formula>
    </cfRule>
  </conditionalFormatting>
  <conditionalFormatting sqref="O2:O37">
    <cfRule type="containsText" dxfId="217" priority="1" operator="containsText" text="Assignment">
      <formula>NOT(ISERROR(SEARCH("Assignment",O2)))</formula>
    </cfRule>
    <cfRule type="containsText" dxfId="216" priority="2" operator="containsText" text="Student">
      <formula>NOT(ISERROR(SEARCH("Student",O2)))</formula>
    </cfRule>
  </conditionalFormatting>
  <conditionalFormatting sqref="O2:P2 D3:P37 D2:M2">
    <cfRule type="containsText" dxfId="215" priority="7" operator="containsText" text="TODO">
      <formula>NOT(ISERROR(SEARCH("TODO",D2)))</formula>
    </cfRule>
  </conditionalFormatting>
  <conditionalFormatting sqref="P2:P37">
    <cfRule type="containsText" dxfId="214" priority="5" operator="containsText" text="Canvas">
      <formula>NOT(ISERROR(SEARCH("Canvas",P2)))</formula>
    </cfRule>
    <cfRule type="containsText" dxfId="213" priority="6" stopIfTrue="1" operator="containsText" text="Double Check">
      <formula>NOT(ISERROR(SEARCH("Double Check",P2)))</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topLeftCell="A8" workbookViewId="0">
      <selection activeCell="R40" sqref="R40"/>
    </sheetView>
  </sheetViews>
  <sheetFormatPr defaultColWidth="8.88671875" defaultRowHeight="14.4"/>
  <cols>
    <col min="1" max="3" width="14"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10.6640625" customWidth="1"/>
    <col min="12" max="12" width="11.88671875" bestFit="1" customWidth="1"/>
    <col min="13" max="13" width="14.33203125" bestFit="1" customWidth="1"/>
    <col min="14" max="14" width="16.33203125" bestFit="1" customWidth="1"/>
    <col min="15" max="15" width="17.6640625" bestFit="1" customWidth="1"/>
    <col min="16" max="16" width="17.8867187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2519</v>
      </c>
      <c r="D2" t="s">
        <v>2567</v>
      </c>
      <c r="E2" t="s">
        <v>2567</v>
      </c>
      <c r="F2" t="s">
        <v>2567</v>
      </c>
      <c r="G2" t="s">
        <v>2567</v>
      </c>
      <c r="H2" t="s">
        <v>2567</v>
      </c>
      <c r="I2" t="s">
        <v>2567</v>
      </c>
      <c r="J2" t="s">
        <v>2567</v>
      </c>
      <c r="K2" t="str">
        <f t="shared" ref="K2" si="0">IF(COUNTIF(D2:J2, "TODO") &gt; 0, "NO TOUCH", SUM(D2:J2))</f>
        <v>NO TOUCH</v>
      </c>
      <c r="L2" t="s">
        <v>2567</v>
      </c>
      <c r="M2" t="s">
        <v>2567</v>
      </c>
      <c r="N2"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2519</v>
      </c>
      <c r="D3" t="s">
        <v>2567</v>
      </c>
      <c r="E3" t="s">
        <v>2567</v>
      </c>
      <c r="F3" t="s">
        <v>2567</v>
      </c>
      <c r="G3" t="s">
        <v>2567</v>
      </c>
      <c r="H3" t="s">
        <v>2567</v>
      </c>
      <c r="I3" t="s">
        <v>2567</v>
      </c>
      <c r="J3" t="s">
        <v>2567</v>
      </c>
      <c r="K3" t="str">
        <f t="shared" ref="K3:K36" si="1">IF(COUNTIF(D3:J3, "TODO") &gt; 0, "NO TOUCH", SUM(D3:J3))</f>
        <v>NO TOUCH</v>
      </c>
      <c r="L3" t="s">
        <v>2567</v>
      </c>
      <c r="M3" t="s">
        <v>2567</v>
      </c>
      <c r="N3" s="10" t="s">
        <v>2567</v>
      </c>
      <c r="O3" s="12" t="str">
        <f t="shared" ref="O3:O37" si="2">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82</v>
      </c>
      <c r="B4" t="s">
        <v>83</v>
      </c>
      <c r="C4" t="s">
        <v>2519</v>
      </c>
      <c r="D4" t="s">
        <v>2567</v>
      </c>
      <c r="E4" t="s">
        <v>2567</v>
      </c>
      <c r="F4" t="s">
        <v>2567</v>
      </c>
      <c r="G4" t="s">
        <v>2567</v>
      </c>
      <c r="H4" t="s">
        <v>2567</v>
      </c>
      <c r="I4" t="s">
        <v>2567</v>
      </c>
      <c r="J4" t="s">
        <v>2567</v>
      </c>
      <c r="K4" t="str">
        <f t="shared" si="1"/>
        <v>NO TOUCH</v>
      </c>
      <c r="L4" t="s">
        <v>2567</v>
      </c>
      <c r="M4" t="s">
        <v>2567</v>
      </c>
      <c r="N4" s="10" t="s">
        <v>2567</v>
      </c>
      <c r="O4" s="12" t="str">
        <f t="shared" si="2"/>
        <v>Student Base Repo</v>
      </c>
      <c r="P4" s="13" t="str">
        <f>IFERROR(
  HYPERLINK(
    INDEX(Submissions!B:B, MATCH(VLOOKUP(A4, Roster!$A:$E, 2, FALSE), Submissions!A:A, 0)),
    "Canvas Submission"
  ),
  "Double Check"
)</f>
        <v>Canvas Submission</v>
      </c>
    </row>
    <row r="5" spans="1:22">
      <c r="A5" t="s">
        <v>84</v>
      </c>
      <c r="B5" t="s">
        <v>85</v>
      </c>
      <c r="C5" t="s">
        <v>2519</v>
      </c>
      <c r="D5" t="s">
        <v>2567</v>
      </c>
      <c r="E5" t="s">
        <v>2567</v>
      </c>
      <c r="F5" t="s">
        <v>2567</v>
      </c>
      <c r="G5" t="s">
        <v>2567</v>
      </c>
      <c r="H5" t="s">
        <v>2567</v>
      </c>
      <c r="I5" t="s">
        <v>2567</v>
      </c>
      <c r="J5" t="s">
        <v>2567</v>
      </c>
      <c r="K5" t="str">
        <f t="shared" si="1"/>
        <v>NO TOUCH</v>
      </c>
      <c r="L5" t="s">
        <v>2567</v>
      </c>
      <c r="M5" t="s">
        <v>2567</v>
      </c>
      <c r="N5" s="10" t="s">
        <v>2567</v>
      </c>
      <c r="O5" s="12" t="str">
        <f t="shared" si="2"/>
        <v>Student Base Repo</v>
      </c>
      <c r="P5" s="13" t="str">
        <f>IFERROR(
  HYPERLINK(
    INDEX(Submissions!B:B, MATCH(VLOOKUP(A5, Roster!$A:$E, 2, FALSE), Submissions!A:A, 0)),
    "Canvas Submission"
  ),
  "Double Check"
)</f>
        <v>Canvas Submission</v>
      </c>
    </row>
    <row r="6" spans="1:22">
      <c r="A6" t="s">
        <v>86</v>
      </c>
      <c r="B6" t="s">
        <v>87</v>
      </c>
      <c r="C6" t="s">
        <v>2519</v>
      </c>
      <c r="D6" t="s">
        <v>2567</v>
      </c>
      <c r="E6" t="s">
        <v>2567</v>
      </c>
      <c r="F6" t="s">
        <v>2567</v>
      </c>
      <c r="G6" t="s">
        <v>2567</v>
      </c>
      <c r="H6" t="s">
        <v>2567</v>
      </c>
      <c r="I6" t="s">
        <v>2567</v>
      </c>
      <c r="J6" t="s">
        <v>2567</v>
      </c>
      <c r="K6" t="str">
        <f t="shared" si="1"/>
        <v>NO TOUCH</v>
      </c>
      <c r="L6" t="s">
        <v>2567</v>
      </c>
      <c r="M6" t="s">
        <v>2567</v>
      </c>
      <c r="N6" t="s">
        <v>2567</v>
      </c>
      <c r="O6" s="12" t="str">
        <f t="shared" si="2"/>
        <v>Student Base Repo</v>
      </c>
      <c r="P6" s="13" t="str">
        <f>IFERROR(
  HYPERLINK(
    INDEX(Submissions!B:B, MATCH(VLOOKUP(A6, Roster!$A:$E, 2, FALSE), Submissions!A:A, 0)),
    "Canvas Submission"
  ),
  "Double Check"
)</f>
        <v>Canvas Submission</v>
      </c>
    </row>
    <row r="7" spans="1:22">
      <c r="A7" t="s">
        <v>88</v>
      </c>
      <c r="B7" t="s">
        <v>89</v>
      </c>
      <c r="C7" t="s">
        <v>2519</v>
      </c>
      <c r="D7" t="s">
        <v>2567</v>
      </c>
      <c r="E7" t="s">
        <v>2567</v>
      </c>
      <c r="F7" t="s">
        <v>2567</v>
      </c>
      <c r="G7" t="s">
        <v>2567</v>
      </c>
      <c r="H7" t="s">
        <v>2567</v>
      </c>
      <c r="I7" t="s">
        <v>2567</v>
      </c>
      <c r="J7" t="s">
        <v>2567</v>
      </c>
      <c r="K7" t="str">
        <f t="shared" si="1"/>
        <v>NO TOUCH</v>
      </c>
      <c r="L7" t="s">
        <v>2567</v>
      </c>
      <c r="M7" t="s">
        <v>2567</v>
      </c>
      <c r="N7" t="s">
        <v>2567</v>
      </c>
      <c r="O7" s="12" t="str">
        <f t="shared" si="2"/>
        <v>Student Base Repo</v>
      </c>
      <c r="P7" s="13" t="str">
        <f>IFERROR(
  HYPERLINK(
    INDEX(Submissions!B:B, MATCH(VLOOKUP(A7, Roster!$A:$E, 2, FALSE), Submissions!A:A, 0)),
    "Canvas Submission"
  ),
  "Double Check"
)</f>
        <v>Canvas Submission</v>
      </c>
    </row>
    <row r="8" spans="1:22">
      <c r="A8" t="s">
        <v>90</v>
      </c>
      <c r="B8" t="s">
        <v>91</v>
      </c>
      <c r="C8" t="s">
        <v>2519</v>
      </c>
      <c r="D8" t="s">
        <v>2567</v>
      </c>
      <c r="E8" t="s">
        <v>2567</v>
      </c>
      <c r="F8" t="s">
        <v>2567</v>
      </c>
      <c r="G8" t="s">
        <v>2567</v>
      </c>
      <c r="H8" t="s">
        <v>2567</v>
      </c>
      <c r="I8" t="s">
        <v>2567</v>
      </c>
      <c r="J8" t="s">
        <v>2567</v>
      </c>
      <c r="K8" t="str">
        <f t="shared" si="1"/>
        <v>NO TOUCH</v>
      </c>
      <c r="L8" t="s">
        <v>2567</v>
      </c>
      <c r="M8" t="s">
        <v>2567</v>
      </c>
      <c r="N8" t="s">
        <v>2567</v>
      </c>
      <c r="O8" s="12" t="str">
        <f t="shared" si="2"/>
        <v>Student Base Repo</v>
      </c>
      <c r="P8" s="13" t="str">
        <f>IFERROR(
  HYPERLINK(
    INDEX(Submissions!B:B, MATCH(VLOOKUP(A8, Roster!$A:$E, 2, FALSE), Submissions!A:A, 0)),
    "Canvas Submission"
  ),
  "Double Check"
)</f>
        <v>Double Check</v>
      </c>
    </row>
    <row r="9" spans="1:22">
      <c r="A9" t="s">
        <v>92</v>
      </c>
      <c r="B9" t="s">
        <v>93</v>
      </c>
      <c r="C9" t="s">
        <v>2519</v>
      </c>
      <c r="D9" t="s">
        <v>2567</v>
      </c>
      <c r="E9" t="s">
        <v>2567</v>
      </c>
      <c r="F9" t="s">
        <v>2567</v>
      </c>
      <c r="G9" t="s">
        <v>2567</v>
      </c>
      <c r="H9" t="s">
        <v>2567</v>
      </c>
      <c r="I9" t="s">
        <v>2567</v>
      </c>
      <c r="J9" t="s">
        <v>2567</v>
      </c>
      <c r="K9" t="str">
        <f t="shared" si="1"/>
        <v>NO TOUCH</v>
      </c>
      <c r="L9" t="s">
        <v>2567</v>
      </c>
      <c r="M9" t="s">
        <v>2567</v>
      </c>
      <c r="N9" t="s">
        <v>2567</v>
      </c>
      <c r="O9" s="12" t="str">
        <f t="shared" si="2"/>
        <v>Student Base Repo</v>
      </c>
      <c r="P9" s="13" t="str">
        <f>IFERROR(
  HYPERLINK(
    INDEX(Submissions!B:B, MATCH(VLOOKUP(A9, Roster!$A:$E, 2, FALSE), Submissions!A:A, 0)),
    "Canvas Submission"
  ),
  "Double Check"
)</f>
        <v>Canvas Submission</v>
      </c>
    </row>
    <row r="10" spans="1:22">
      <c r="A10" t="s">
        <v>94</v>
      </c>
      <c r="B10" t="s">
        <v>95</v>
      </c>
      <c r="C10" t="s">
        <v>2519</v>
      </c>
      <c r="D10" t="s">
        <v>2567</v>
      </c>
      <c r="E10" t="s">
        <v>2567</v>
      </c>
      <c r="F10" t="s">
        <v>2567</v>
      </c>
      <c r="G10" t="s">
        <v>2567</v>
      </c>
      <c r="H10" t="s">
        <v>2567</v>
      </c>
      <c r="I10" t="s">
        <v>2567</v>
      </c>
      <c r="J10" t="s">
        <v>2567</v>
      </c>
      <c r="K10" t="str">
        <f t="shared" si="1"/>
        <v>NO TOUCH</v>
      </c>
      <c r="L10" t="s">
        <v>2567</v>
      </c>
      <c r="M10" t="s">
        <v>2567</v>
      </c>
      <c r="N10" t="s">
        <v>2567</v>
      </c>
      <c r="O10" s="12" t="str">
        <f t="shared" si="2"/>
        <v>Student Base Repo</v>
      </c>
      <c r="P10" s="13" t="str">
        <f>IFERROR(
  HYPERLINK(
    INDEX(Submissions!B:B, MATCH(VLOOKUP(A10, Roster!$A:$E, 2, FALSE), Submissions!A:A, 0)),
    "Canvas Submission"
  ),
  "Double Check"
)</f>
        <v>Canvas Submission</v>
      </c>
    </row>
    <row r="11" spans="1:22">
      <c r="A11" t="s">
        <v>96</v>
      </c>
      <c r="B11" t="s">
        <v>97</v>
      </c>
      <c r="C11" t="s">
        <v>2519</v>
      </c>
      <c r="D11" t="s">
        <v>2567</v>
      </c>
      <c r="E11" t="s">
        <v>2567</v>
      </c>
      <c r="F11" t="s">
        <v>2567</v>
      </c>
      <c r="G11" t="s">
        <v>2567</v>
      </c>
      <c r="H11" t="s">
        <v>2567</v>
      </c>
      <c r="I11" t="s">
        <v>2567</v>
      </c>
      <c r="J11" t="s">
        <v>2567</v>
      </c>
      <c r="K11" t="str">
        <f t="shared" si="1"/>
        <v>NO TOUCH</v>
      </c>
      <c r="L11" t="s">
        <v>2567</v>
      </c>
      <c r="M11" t="s">
        <v>2567</v>
      </c>
      <c r="N11" s="10" t="s">
        <v>2567</v>
      </c>
      <c r="O11" s="12" t="str">
        <f t="shared" si="2"/>
        <v>Student Base Repo</v>
      </c>
      <c r="P11" s="13" t="str">
        <f>IFERROR(
  HYPERLINK(
    INDEX(Submissions!B:B, MATCH(VLOOKUP(A11, Roster!$A:$E, 2, FALSE), Submissions!A:A, 0)),
    "Canvas Submission"
  ),
  "Double Check"
)</f>
        <v>Canvas Submission</v>
      </c>
    </row>
    <row r="12" spans="1:22">
      <c r="A12" t="s">
        <v>98</v>
      </c>
      <c r="B12" t="s">
        <v>99</v>
      </c>
      <c r="C12" t="s">
        <v>2519</v>
      </c>
      <c r="D12" t="s">
        <v>2567</v>
      </c>
      <c r="E12" t="s">
        <v>2567</v>
      </c>
      <c r="F12" t="s">
        <v>2567</v>
      </c>
      <c r="G12" t="s">
        <v>2567</v>
      </c>
      <c r="H12" t="s">
        <v>2567</v>
      </c>
      <c r="I12" t="s">
        <v>2567</v>
      </c>
      <c r="J12" t="s">
        <v>2567</v>
      </c>
      <c r="K12" t="str">
        <f t="shared" si="1"/>
        <v>NO TOUCH</v>
      </c>
      <c r="L12" t="s">
        <v>2567</v>
      </c>
      <c r="M12" t="s">
        <v>2567</v>
      </c>
      <c r="N12" s="10" t="s">
        <v>2567</v>
      </c>
      <c r="O12" s="12" t="str">
        <f t="shared" si="2"/>
        <v>Student Base Repo</v>
      </c>
      <c r="P12" s="13" t="str">
        <f>IFERROR(
  HYPERLINK(
    INDEX(Submissions!B:B, MATCH(VLOOKUP(A12, Roster!$A:$E, 2, FALSE), Submissions!A:A, 0)),
    "Canvas Submission"
  ),
  "Double Check"
)</f>
        <v>Double Check</v>
      </c>
    </row>
    <row r="13" spans="1:22">
      <c r="A13" t="s">
        <v>100</v>
      </c>
      <c r="B13" t="s">
        <v>101</v>
      </c>
      <c r="C13" t="s">
        <v>2519</v>
      </c>
      <c r="D13" t="s">
        <v>2567</v>
      </c>
      <c r="E13" t="s">
        <v>2567</v>
      </c>
      <c r="F13" t="s">
        <v>2567</v>
      </c>
      <c r="G13" t="s">
        <v>2567</v>
      </c>
      <c r="H13" t="s">
        <v>2567</v>
      </c>
      <c r="I13" t="s">
        <v>2567</v>
      </c>
      <c r="J13" t="s">
        <v>2567</v>
      </c>
      <c r="K13" t="str">
        <f t="shared" si="1"/>
        <v>NO TOUCH</v>
      </c>
      <c r="L13" t="s">
        <v>2567</v>
      </c>
      <c r="M13" t="s">
        <v>2567</v>
      </c>
      <c r="N13" s="10" t="s">
        <v>2567</v>
      </c>
      <c r="O13" s="12" t="str">
        <f t="shared" si="2"/>
        <v>Student Base Repo</v>
      </c>
      <c r="P13" s="13" t="str">
        <f>IFERROR(
  HYPERLINK(
    INDEX(Submissions!B:B, MATCH(VLOOKUP(A13, Roster!$A:$E, 2, FALSE), Submissions!A:A, 0)),
    "Canvas Submission"
  ),
  "Double Check"
)</f>
        <v>Canvas Submission</v>
      </c>
    </row>
    <row r="14" spans="1:22">
      <c r="A14" t="s">
        <v>102</v>
      </c>
      <c r="B14" t="s">
        <v>103</v>
      </c>
      <c r="C14" t="s">
        <v>2519</v>
      </c>
      <c r="D14" t="s">
        <v>2567</v>
      </c>
      <c r="E14" t="s">
        <v>2567</v>
      </c>
      <c r="F14" t="s">
        <v>2567</v>
      </c>
      <c r="G14" t="s">
        <v>2567</v>
      </c>
      <c r="H14" t="s">
        <v>2567</v>
      </c>
      <c r="I14" t="s">
        <v>2567</v>
      </c>
      <c r="J14" t="s">
        <v>2567</v>
      </c>
      <c r="K14" t="str">
        <f t="shared" si="1"/>
        <v>NO TOUCH</v>
      </c>
      <c r="L14" t="s">
        <v>2567</v>
      </c>
      <c r="M14" t="s">
        <v>2567</v>
      </c>
      <c r="N14" s="10" t="s">
        <v>2567</v>
      </c>
      <c r="O14" s="12" t="str">
        <f t="shared" si="2"/>
        <v>Student Base Repo</v>
      </c>
      <c r="P14" s="13" t="str">
        <f>IFERROR(
  HYPERLINK(
    INDEX(Submissions!B:B, MATCH(VLOOKUP(A14, Roster!$A:$E, 2, FALSE), Submissions!A:A, 0)),
    "Canvas Submission"
  ),
  "Double Check"
)</f>
        <v>Canvas Submission</v>
      </c>
    </row>
    <row r="15" spans="1:22">
      <c r="A15" t="s">
        <v>104</v>
      </c>
      <c r="B15" t="s">
        <v>105</v>
      </c>
      <c r="C15" t="s">
        <v>2519</v>
      </c>
      <c r="D15" t="s">
        <v>2567</v>
      </c>
      <c r="E15" t="s">
        <v>2567</v>
      </c>
      <c r="F15" t="s">
        <v>2567</v>
      </c>
      <c r="G15" t="s">
        <v>2567</v>
      </c>
      <c r="H15" t="s">
        <v>2567</v>
      </c>
      <c r="I15" t="s">
        <v>2567</v>
      </c>
      <c r="J15" t="s">
        <v>2567</v>
      </c>
      <c r="K15" t="str">
        <f t="shared" si="1"/>
        <v>NO TOUCH</v>
      </c>
      <c r="L15" t="s">
        <v>2567</v>
      </c>
      <c r="M15" t="s">
        <v>2567</v>
      </c>
      <c r="N15" s="10" t="s">
        <v>2567</v>
      </c>
      <c r="O15" s="12" t="str">
        <f t="shared" si="2"/>
        <v>Student Base Repo</v>
      </c>
      <c r="P15" s="13" t="str">
        <f>IFERROR(
  HYPERLINK(
    INDEX(Submissions!B:B, MATCH(VLOOKUP(A15, Roster!$A:$E, 2, FALSE), Submissions!A:A, 0)),
    "Canvas Submission"
  ),
  "Double Check"
)</f>
        <v>Canvas Submission</v>
      </c>
    </row>
    <row r="16" spans="1:22">
      <c r="A16" t="s">
        <v>106</v>
      </c>
      <c r="B16" t="s">
        <v>107</v>
      </c>
      <c r="C16" t="s">
        <v>2519</v>
      </c>
      <c r="D16" t="s">
        <v>2567</v>
      </c>
      <c r="E16" t="s">
        <v>2567</v>
      </c>
      <c r="F16" t="s">
        <v>2567</v>
      </c>
      <c r="G16" t="s">
        <v>2567</v>
      </c>
      <c r="H16" t="s">
        <v>2567</v>
      </c>
      <c r="I16" t="s">
        <v>2567</v>
      </c>
      <c r="J16" t="s">
        <v>2567</v>
      </c>
      <c r="K16" t="str">
        <f t="shared" si="1"/>
        <v>NO TOUCH</v>
      </c>
      <c r="L16" t="s">
        <v>2567</v>
      </c>
      <c r="M16" t="s">
        <v>2567</v>
      </c>
      <c r="N16" s="10" t="s">
        <v>2567</v>
      </c>
      <c r="O16" s="12" t="str">
        <f t="shared" si="2"/>
        <v>Student Base Repo</v>
      </c>
      <c r="P16" s="13" t="str">
        <f>IFERROR(
  HYPERLINK(
    INDEX(Submissions!B:B, MATCH(VLOOKUP(A16, Roster!$A:$E, 2, FALSE), Submissions!A:A, 0)),
    "Canvas Submission"
  ),
  "Double Check"
)</f>
        <v>Double Check</v>
      </c>
    </row>
    <row r="17" spans="1:16">
      <c r="A17" t="s">
        <v>108</v>
      </c>
      <c r="B17" t="s">
        <v>109</v>
      </c>
      <c r="C17" t="s">
        <v>2519</v>
      </c>
      <c r="D17" t="s">
        <v>2567</v>
      </c>
      <c r="E17" t="s">
        <v>2567</v>
      </c>
      <c r="F17" t="s">
        <v>2567</v>
      </c>
      <c r="G17" t="s">
        <v>2567</v>
      </c>
      <c r="H17" t="s">
        <v>2567</v>
      </c>
      <c r="I17" t="s">
        <v>2567</v>
      </c>
      <c r="J17" t="s">
        <v>2567</v>
      </c>
      <c r="K17" t="str">
        <f t="shared" si="1"/>
        <v>NO TOUCH</v>
      </c>
      <c r="L17" t="s">
        <v>2567</v>
      </c>
      <c r="M17" t="s">
        <v>2567</v>
      </c>
      <c r="N17" s="10" t="s">
        <v>2567</v>
      </c>
      <c r="O17" s="12" t="str">
        <f t="shared" si="2"/>
        <v>Student Base Repo</v>
      </c>
      <c r="P17" s="13" t="str">
        <f>IFERROR(
  HYPERLINK(
    INDEX(Submissions!B:B, MATCH(VLOOKUP(A17, Roster!$A:$E, 2, FALSE), Submissions!A:A, 0)),
    "Canvas Submission"
  ),
  "Double Check"
)</f>
        <v>Double Check</v>
      </c>
    </row>
    <row r="18" spans="1:16">
      <c r="A18" t="s">
        <v>110</v>
      </c>
      <c r="B18" t="s">
        <v>111</v>
      </c>
      <c r="C18" t="s">
        <v>2519</v>
      </c>
      <c r="D18" t="s">
        <v>2567</v>
      </c>
      <c r="E18" t="s">
        <v>2567</v>
      </c>
      <c r="F18" t="s">
        <v>2567</v>
      </c>
      <c r="G18" t="s">
        <v>2567</v>
      </c>
      <c r="H18" t="s">
        <v>2567</v>
      </c>
      <c r="I18" t="s">
        <v>2567</v>
      </c>
      <c r="J18" t="s">
        <v>2567</v>
      </c>
      <c r="K18" t="str">
        <f t="shared" si="1"/>
        <v>NO TOUCH</v>
      </c>
      <c r="L18" t="s">
        <v>2567</v>
      </c>
      <c r="M18" t="s">
        <v>2567</v>
      </c>
      <c r="N18" s="10" t="s">
        <v>2567</v>
      </c>
      <c r="O18" s="12" t="str">
        <f t="shared" si="2"/>
        <v>Student Base Repo</v>
      </c>
      <c r="P18" s="13" t="str">
        <f>IFERROR(
  HYPERLINK(
    INDEX(Submissions!B:B, MATCH(VLOOKUP(A18, Roster!$A:$E, 2, FALSE), Submissions!A:A, 0)),
    "Canvas Submission"
  ),
  "Double Check"
)</f>
        <v>Canvas Submission</v>
      </c>
    </row>
    <row r="19" spans="1:16">
      <c r="A19" t="s">
        <v>112</v>
      </c>
      <c r="B19" t="s">
        <v>113</v>
      </c>
      <c r="C19" t="s">
        <v>2519</v>
      </c>
      <c r="D19" t="s">
        <v>2567</v>
      </c>
      <c r="E19" t="s">
        <v>2567</v>
      </c>
      <c r="F19" t="s">
        <v>2567</v>
      </c>
      <c r="G19" t="s">
        <v>2567</v>
      </c>
      <c r="H19" t="s">
        <v>2567</v>
      </c>
      <c r="I19" t="s">
        <v>2567</v>
      </c>
      <c r="J19" t="s">
        <v>2567</v>
      </c>
      <c r="K19" t="str">
        <f t="shared" si="1"/>
        <v>NO TOUCH</v>
      </c>
      <c r="L19" t="s">
        <v>2567</v>
      </c>
      <c r="M19" t="s">
        <v>2567</v>
      </c>
      <c r="N19" s="10" t="s">
        <v>2567</v>
      </c>
      <c r="O19" s="12" t="str">
        <f t="shared" si="2"/>
        <v>Student Base Repo</v>
      </c>
      <c r="P19" s="13" t="str">
        <f>IFERROR(
  HYPERLINK(
    INDEX(Submissions!B:B, MATCH(VLOOKUP(A19, Roster!$A:$E, 2, FALSE), Submissions!A:A, 0)),
    "Canvas Submission"
  ),
  "Double Check"
)</f>
        <v>Canvas Submission</v>
      </c>
    </row>
    <row r="20" spans="1:16">
      <c r="A20" t="s">
        <v>114</v>
      </c>
      <c r="B20" t="s">
        <v>115</v>
      </c>
      <c r="C20" t="s">
        <v>2519</v>
      </c>
      <c r="D20" t="s">
        <v>2567</v>
      </c>
      <c r="E20" t="s">
        <v>2567</v>
      </c>
      <c r="F20" t="s">
        <v>2567</v>
      </c>
      <c r="G20" t="s">
        <v>2567</v>
      </c>
      <c r="H20" t="s">
        <v>2567</v>
      </c>
      <c r="I20" t="s">
        <v>2567</v>
      </c>
      <c r="J20" t="s">
        <v>2567</v>
      </c>
      <c r="K20" t="str">
        <f t="shared" si="1"/>
        <v>NO TOUCH</v>
      </c>
      <c r="L20" t="s">
        <v>2567</v>
      </c>
      <c r="M20" t="s">
        <v>2567</v>
      </c>
      <c r="N20" s="10" t="s">
        <v>2567</v>
      </c>
      <c r="O20" s="12" t="str">
        <f t="shared" si="2"/>
        <v>Student Base Repo</v>
      </c>
      <c r="P20" s="13" t="str">
        <f>IFERROR(
  HYPERLINK(
    INDEX(Submissions!B:B, MATCH(VLOOKUP(A20, Roster!$A:$E, 2, FALSE), Submissions!A:A, 0)),
    "Canvas Submission"
  ),
  "Double Check"
)</f>
        <v>Canvas Submission</v>
      </c>
    </row>
    <row r="21" spans="1:16">
      <c r="A21" t="s">
        <v>116</v>
      </c>
      <c r="B21" t="s">
        <v>117</v>
      </c>
      <c r="C21" t="s">
        <v>2519</v>
      </c>
      <c r="D21" t="s">
        <v>2567</v>
      </c>
      <c r="E21" t="s">
        <v>2567</v>
      </c>
      <c r="F21" t="s">
        <v>2567</v>
      </c>
      <c r="G21" t="s">
        <v>2567</v>
      </c>
      <c r="H21" t="s">
        <v>2567</v>
      </c>
      <c r="I21" t="s">
        <v>2567</v>
      </c>
      <c r="J21" t="s">
        <v>2567</v>
      </c>
      <c r="K21" t="str">
        <f t="shared" si="1"/>
        <v>NO TOUCH</v>
      </c>
      <c r="L21" t="s">
        <v>2567</v>
      </c>
      <c r="M21" t="s">
        <v>2567</v>
      </c>
      <c r="N21" s="10" t="s">
        <v>2567</v>
      </c>
      <c r="O21" s="12" t="str">
        <f t="shared" si="2"/>
        <v>Student Base Repo</v>
      </c>
      <c r="P21" s="13" t="str">
        <f>IFERROR(
  HYPERLINK(
    INDEX(Submissions!B:B, MATCH(VLOOKUP(A21, Roster!$A:$E, 2, FALSE), Submissions!A:A, 0)),
    "Canvas Submission"
  ),
  "Double Check"
)</f>
        <v>Canvas Submission</v>
      </c>
    </row>
    <row r="22" spans="1:16">
      <c r="A22" t="s">
        <v>118</v>
      </c>
      <c r="B22" t="s">
        <v>119</v>
      </c>
      <c r="C22" t="s">
        <v>2519</v>
      </c>
      <c r="D22" t="s">
        <v>2567</v>
      </c>
      <c r="E22" t="s">
        <v>2567</v>
      </c>
      <c r="F22" t="s">
        <v>2567</v>
      </c>
      <c r="G22" t="s">
        <v>2567</v>
      </c>
      <c r="H22" t="s">
        <v>2567</v>
      </c>
      <c r="I22" t="s">
        <v>2567</v>
      </c>
      <c r="J22" t="s">
        <v>2567</v>
      </c>
      <c r="K22" t="str">
        <f t="shared" si="1"/>
        <v>NO TOUCH</v>
      </c>
      <c r="L22" t="s">
        <v>2567</v>
      </c>
      <c r="M22" t="s">
        <v>2567</v>
      </c>
      <c r="N22" s="10" t="s">
        <v>2567</v>
      </c>
      <c r="O22" s="12" t="str">
        <f t="shared" si="2"/>
        <v>Student Base Repo</v>
      </c>
      <c r="P22" s="13" t="str">
        <f>IFERROR(
  HYPERLINK(
    INDEX(Submissions!B:B, MATCH(VLOOKUP(A22, Roster!$A:$E, 2, FALSE), Submissions!A:A, 0)),
    "Canvas Submission"
  ),
  "Double Check"
)</f>
        <v>Double Check</v>
      </c>
    </row>
    <row r="23" spans="1:16">
      <c r="A23" t="s">
        <v>120</v>
      </c>
      <c r="B23" t="s">
        <v>121</v>
      </c>
      <c r="C23" t="s">
        <v>2519</v>
      </c>
      <c r="D23" t="s">
        <v>2567</v>
      </c>
      <c r="E23" t="s">
        <v>2567</v>
      </c>
      <c r="F23" t="s">
        <v>2567</v>
      </c>
      <c r="G23" t="s">
        <v>2567</v>
      </c>
      <c r="H23" t="s">
        <v>2567</v>
      </c>
      <c r="I23" t="s">
        <v>2567</v>
      </c>
      <c r="J23" t="s">
        <v>2567</v>
      </c>
      <c r="K23" t="str">
        <f t="shared" si="1"/>
        <v>NO TOUCH</v>
      </c>
      <c r="L23" t="s">
        <v>2567</v>
      </c>
      <c r="M23" t="s">
        <v>2567</v>
      </c>
      <c r="N23" s="10" t="s">
        <v>2567</v>
      </c>
      <c r="O23" s="12" t="str">
        <f t="shared" si="2"/>
        <v>Student Base Repo</v>
      </c>
      <c r="P23" s="13" t="str">
        <f>IFERROR(
  HYPERLINK(
    INDEX(Submissions!B:B, MATCH(VLOOKUP(A23, Roster!$A:$E, 2, FALSE), Submissions!A:A, 0)),
    "Canvas Submission"
  ),
  "Double Check"
)</f>
        <v>Canvas Submission</v>
      </c>
    </row>
    <row r="24" spans="1:16">
      <c r="A24" t="s">
        <v>122</v>
      </c>
      <c r="B24" t="s">
        <v>123</v>
      </c>
      <c r="C24" t="s">
        <v>2519</v>
      </c>
      <c r="D24" t="s">
        <v>2567</v>
      </c>
      <c r="E24" t="s">
        <v>2567</v>
      </c>
      <c r="F24" t="s">
        <v>2567</v>
      </c>
      <c r="G24" t="s">
        <v>2567</v>
      </c>
      <c r="H24" t="s">
        <v>2567</v>
      </c>
      <c r="I24" t="s">
        <v>2567</v>
      </c>
      <c r="J24" t="s">
        <v>2567</v>
      </c>
      <c r="K24" t="str">
        <f t="shared" si="1"/>
        <v>NO TOUCH</v>
      </c>
      <c r="L24" t="s">
        <v>2567</v>
      </c>
      <c r="M24" t="s">
        <v>2567</v>
      </c>
      <c r="N24" s="10" t="s">
        <v>2567</v>
      </c>
      <c r="O24" s="12" t="str">
        <f t="shared" si="2"/>
        <v>Student Base Repo</v>
      </c>
      <c r="P24" s="13" t="str">
        <f>IFERROR(
  HYPERLINK(
    INDEX(Submissions!B:B, MATCH(VLOOKUP(A24, Roster!$A:$E, 2, FALSE), Submissions!A:A, 0)),
    "Canvas Submission"
  ),
  "Double Check"
)</f>
        <v>Canvas Submission</v>
      </c>
    </row>
    <row r="25" spans="1:16">
      <c r="A25" t="s">
        <v>124</v>
      </c>
      <c r="B25" t="s">
        <v>125</v>
      </c>
      <c r="C25" t="s">
        <v>2519</v>
      </c>
      <c r="D25" t="s">
        <v>2567</v>
      </c>
      <c r="E25" t="s">
        <v>2567</v>
      </c>
      <c r="F25" t="s">
        <v>2567</v>
      </c>
      <c r="G25" t="s">
        <v>2567</v>
      </c>
      <c r="H25" t="s">
        <v>2567</v>
      </c>
      <c r="I25" t="s">
        <v>2567</v>
      </c>
      <c r="J25" t="s">
        <v>2567</v>
      </c>
      <c r="K25" t="str">
        <f t="shared" si="1"/>
        <v>NO TOUCH</v>
      </c>
      <c r="L25" t="s">
        <v>2567</v>
      </c>
      <c r="M25" t="s">
        <v>2567</v>
      </c>
      <c r="N25" s="10" t="s">
        <v>2567</v>
      </c>
      <c r="O25" s="12" t="str">
        <f t="shared" si="2"/>
        <v>Student Base Repo</v>
      </c>
      <c r="P25" s="13" t="str">
        <f>IFERROR(
  HYPERLINK(
    INDEX(Submissions!B:B, MATCH(VLOOKUP(A25, Roster!$A:$E, 2, FALSE), Submissions!A:A, 0)),
    "Canvas Submission"
  ),
  "Double Check"
)</f>
        <v>Canvas Submission</v>
      </c>
    </row>
    <row r="26" spans="1:16">
      <c r="A26" t="s">
        <v>126</v>
      </c>
      <c r="B26" t="s">
        <v>127</v>
      </c>
      <c r="C26" t="s">
        <v>2519</v>
      </c>
      <c r="D26" t="s">
        <v>2567</v>
      </c>
      <c r="E26" t="s">
        <v>2567</v>
      </c>
      <c r="F26" t="s">
        <v>2567</v>
      </c>
      <c r="G26" t="s">
        <v>2567</v>
      </c>
      <c r="H26" t="s">
        <v>2567</v>
      </c>
      <c r="I26" t="s">
        <v>2567</v>
      </c>
      <c r="J26" t="s">
        <v>2567</v>
      </c>
      <c r="K26" t="str">
        <f t="shared" si="1"/>
        <v>NO TOUCH</v>
      </c>
      <c r="L26" t="s">
        <v>2567</v>
      </c>
      <c r="M26" t="s">
        <v>2567</v>
      </c>
      <c r="N26" s="10" t="s">
        <v>2567</v>
      </c>
      <c r="O26" s="12" t="str">
        <f t="shared" si="2"/>
        <v>Student Base Repo</v>
      </c>
      <c r="P26" s="13" t="str">
        <f>IFERROR(
  HYPERLINK(
    INDEX(Submissions!B:B, MATCH(VLOOKUP(A26, Roster!$A:$E, 2, FALSE), Submissions!A:A, 0)),
    "Canvas Submission"
  ),
  "Double Check"
)</f>
        <v>Double Check</v>
      </c>
    </row>
    <row r="27" spans="1:16">
      <c r="A27" t="s">
        <v>128</v>
      </c>
      <c r="B27" t="s">
        <v>129</v>
      </c>
      <c r="C27" t="s">
        <v>2519</v>
      </c>
      <c r="D27" t="s">
        <v>2567</v>
      </c>
      <c r="E27" t="s">
        <v>2567</v>
      </c>
      <c r="F27" t="s">
        <v>2567</v>
      </c>
      <c r="G27" t="s">
        <v>2567</v>
      </c>
      <c r="H27" t="s">
        <v>2567</v>
      </c>
      <c r="I27" t="s">
        <v>2567</v>
      </c>
      <c r="J27" t="s">
        <v>2567</v>
      </c>
      <c r="K27" t="str">
        <f t="shared" si="1"/>
        <v>NO TOUCH</v>
      </c>
      <c r="L27" t="s">
        <v>2567</v>
      </c>
      <c r="M27" t="s">
        <v>2567</v>
      </c>
      <c r="N27" s="10" t="s">
        <v>2567</v>
      </c>
      <c r="O27" s="12" t="str">
        <f t="shared" si="2"/>
        <v>Student Base Repo</v>
      </c>
      <c r="P27" s="13" t="str">
        <f>IFERROR(
  HYPERLINK(
    INDEX(Submissions!B:B, MATCH(VLOOKUP(A27, Roster!$A:$E, 2, FALSE), Submissions!A:A, 0)),
    "Canvas Submission"
  ),
  "Double Check"
)</f>
        <v>Double Check</v>
      </c>
    </row>
    <row r="28" spans="1:16">
      <c r="A28" t="s">
        <v>130</v>
      </c>
      <c r="B28" t="s">
        <v>131</v>
      </c>
      <c r="C28" t="s">
        <v>2519</v>
      </c>
      <c r="D28" t="s">
        <v>2567</v>
      </c>
      <c r="E28" t="s">
        <v>2567</v>
      </c>
      <c r="F28" t="s">
        <v>2567</v>
      </c>
      <c r="G28" t="s">
        <v>2567</v>
      </c>
      <c r="H28" t="s">
        <v>2567</v>
      </c>
      <c r="I28" t="s">
        <v>2567</v>
      </c>
      <c r="J28" t="s">
        <v>2567</v>
      </c>
      <c r="K28" t="str">
        <f t="shared" si="1"/>
        <v>NO TOUCH</v>
      </c>
      <c r="L28" t="s">
        <v>2567</v>
      </c>
      <c r="M28" t="s">
        <v>2567</v>
      </c>
      <c r="N28" s="10" t="s">
        <v>2567</v>
      </c>
      <c r="O28" s="12" t="str">
        <f t="shared" si="2"/>
        <v>Student Base Repo</v>
      </c>
      <c r="P28" s="13" t="str">
        <f>IFERROR(
  HYPERLINK(
    INDEX(Submissions!B:B, MATCH(VLOOKUP(A28, Roster!$A:$E, 2, FALSE), Submissions!A:A, 0)),
    "Canvas Submission"
  ),
  "Double Check"
)</f>
        <v>Canvas Submission</v>
      </c>
    </row>
    <row r="29" spans="1:16">
      <c r="A29" t="s">
        <v>132</v>
      </c>
      <c r="B29" t="s">
        <v>133</v>
      </c>
      <c r="C29" t="s">
        <v>2519</v>
      </c>
      <c r="D29" t="s">
        <v>2567</v>
      </c>
      <c r="E29" t="s">
        <v>2567</v>
      </c>
      <c r="F29" t="s">
        <v>2567</v>
      </c>
      <c r="G29" t="s">
        <v>2567</v>
      </c>
      <c r="H29" t="s">
        <v>2567</v>
      </c>
      <c r="I29" t="s">
        <v>2567</v>
      </c>
      <c r="J29" t="s">
        <v>2567</v>
      </c>
      <c r="K29" t="str">
        <f t="shared" si="1"/>
        <v>NO TOUCH</v>
      </c>
      <c r="L29" t="s">
        <v>2567</v>
      </c>
      <c r="M29" t="s">
        <v>2567</v>
      </c>
      <c r="N29" s="10" t="s">
        <v>2567</v>
      </c>
      <c r="O29" s="12" t="str">
        <f t="shared" si="2"/>
        <v>Student Base Repo</v>
      </c>
      <c r="P29" s="13" t="str">
        <f>IFERROR(
  HYPERLINK(
    INDEX(Submissions!B:B, MATCH(VLOOKUP(A29, Roster!$A:$E, 2, FALSE), Submissions!A:A, 0)),
    "Canvas Submission"
  ),
  "Double Check"
)</f>
        <v>Canvas Submission</v>
      </c>
    </row>
    <row r="30" spans="1:16">
      <c r="A30" t="s">
        <v>134</v>
      </c>
      <c r="B30" t="s">
        <v>135</v>
      </c>
      <c r="C30" t="s">
        <v>2519</v>
      </c>
      <c r="D30" t="s">
        <v>2567</v>
      </c>
      <c r="E30" t="s">
        <v>2567</v>
      </c>
      <c r="F30" t="s">
        <v>2567</v>
      </c>
      <c r="G30" t="s">
        <v>2567</v>
      </c>
      <c r="H30" t="s">
        <v>2567</v>
      </c>
      <c r="I30" t="s">
        <v>2567</v>
      </c>
      <c r="J30" t="s">
        <v>2567</v>
      </c>
      <c r="K30" t="str">
        <f t="shared" si="1"/>
        <v>NO TOUCH</v>
      </c>
      <c r="L30" t="s">
        <v>2567</v>
      </c>
      <c r="M30" t="s">
        <v>2567</v>
      </c>
      <c r="N30" s="10" t="s">
        <v>2567</v>
      </c>
      <c r="O30" s="12" t="str">
        <f t="shared" si="2"/>
        <v>Student Base Repo</v>
      </c>
      <c r="P30" s="13" t="str">
        <f>IFERROR(
  HYPERLINK(
    INDEX(Submissions!B:B, MATCH(VLOOKUP(A30, Roster!$A:$E, 2, FALSE), Submissions!A:A, 0)),
    "Canvas Submission"
  ),
  "Double Check"
)</f>
        <v>Canvas Submission</v>
      </c>
    </row>
    <row r="31" spans="1:16">
      <c r="A31" t="s">
        <v>136</v>
      </c>
      <c r="B31" t="s">
        <v>137</v>
      </c>
      <c r="C31" t="s">
        <v>2519</v>
      </c>
      <c r="D31" t="s">
        <v>2567</v>
      </c>
      <c r="E31" t="s">
        <v>2567</v>
      </c>
      <c r="F31" t="s">
        <v>2567</v>
      </c>
      <c r="G31" t="s">
        <v>2567</v>
      </c>
      <c r="H31" t="s">
        <v>2567</v>
      </c>
      <c r="I31" t="s">
        <v>2567</v>
      </c>
      <c r="J31" t="s">
        <v>2567</v>
      </c>
      <c r="K31" t="str">
        <f t="shared" si="1"/>
        <v>NO TOUCH</v>
      </c>
      <c r="L31" t="s">
        <v>2567</v>
      </c>
      <c r="M31" t="s">
        <v>2567</v>
      </c>
      <c r="N31" s="10" t="s">
        <v>2567</v>
      </c>
      <c r="O31" s="12" t="str">
        <f t="shared" si="2"/>
        <v>Student Base Repo</v>
      </c>
      <c r="P31" s="13" t="str">
        <f>IFERROR(
  HYPERLINK(
    INDEX(Submissions!B:B, MATCH(VLOOKUP(A31, Roster!$A:$E, 2, FALSE), Submissions!A:A, 0)),
    "Canvas Submission"
  ),
  "Double Check"
)</f>
        <v>Double Check</v>
      </c>
    </row>
    <row r="32" spans="1:16">
      <c r="A32" t="s">
        <v>138</v>
      </c>
      <c r="B32" t="s">
        <v>139</v>
      </c>
      <c r="C32" t="s">
        <v>2519</v>
      </c>
      <c r="D32" t="s">
        <v>2567</v>
      </c>
      <c r="E32" t="s">
        <v>2567</v>
      </c>
      <c r="F32" t="s">
        <v>2567</v>
      </c>
      <c r="G32" t="s">
        <v>2567</v>
      </c>
      <c r="H32" t="s">
        <v>2567</v>
      </c>
      <c r="I32" t="s">
        <v>2567</v>
      </c>
      <c r="J32" t="s">
        <v>2567</v>
      </c>
      <c r="K32" t="str">
        <f t="shared" si="1"/>
        <v>NO TOUCH</v>
      </c>
      <c r="L32" t="s">
        <v>2567</v>
      </c>
      <c r="M32" t="s">
        <v>2567</v>
      </c>
      <c r="N32" s="10" t="s">
        <v>2567</v>
      </c>
      <c r="O32" s="12" t="str">
        <f t="shared" si="2"/>
        <v>Student Base Repo</v>
      </c>
      <c r="P32" s="13" t="str">
        <f>IFERROR(
  HYPERLINK(
    INDEX(Submissions!B:B, MATCH(VLOOKUP(A32, Roster!$A:$E, 2, FALSE), Submissions!A:A, 0)),
    "Canvas Submission"
  ),
  "Double Check"
)</f>
        <v>Canvas Submission</v>
      </c>
    </row>
    <row r="33" spans="1:16">
      <c r="A33" t="s">
        <v>140</v>
      </c>
      <c r="B33" t="s">
        <v>141</v>
      </c>
      <c r="C33" t="s">
        <v>2519</v>
      </c>
      <c r="D33" t="s">
        <v>2567</v>
      </c>
      <c r="E33" t="s">
        <v>2567</v>
      </c>
      <c r="F33" t="s">
        <v>2567</v>
      </c>
      <c r="G33" t="s">
        <v>2567</v>
      </c>
      <c r="H33" t="s">
        <v>2567</v>
      </c>
      <c r="I33" t="s">
        <v>2567</v>
      </c>
      <c r="J33" t="s">
        <v>2567</v>
      </c>
      <c r="K33" t="str">
        <f t="shared" si="1"/>
        <v>NO TOUCH</v>
      </c>
      <c r="L33" t="s">
        <v>2567</v>
      </c>
      <c r="M33" t="s">
        <v>2567</v>
      </c>
      <c r="N33" s="10" t="s">
        <v>2567</v>
      </c>
      <c r="O33" s="12" t="str">
        <f t="shared" si="2"/>
        <v>Student Base Repo</v>
      </c>
      <c r="P33" s="13" t="str">
        <f>IFERROR(
  HYPERLINK(
    INDEX(Submissions!B:B, MATCH(VLOOKUP(A33, Roster!$A:$E, 2, FALSE), Submissions!A:A, 0)),
    "Canvas Submission"
  ),
  "Double Check"
)</f>
        <v>Canvas Submission</v>
      </c>
    </row>
    <row r="34" spans="1:16">
      <c r="A34" t="s">
        <v>142</v>
      </c>
      <c r="B34" t="s">
        <v>143</v>
      </c>
      <c r="C34" t="s">
        <v>2519</v>
      </c>
      <c r="D34" t="s">
        <v>2567</v>
      </c>
      <c r="E34" t="s">
        <v>2567</v>
      </c>
      <c r="F34" t="s">
        <v>2567</v>
      </c>
      <c r="G34" t="s">
        <v>2567</v>
      </c>
      <c r="H34" t="s">
        <v>2567</v>
      </c>
      <c r="I34" t="s">
        <v>2567</v>
      </c>
      <c r="J34" t="s">
        <v>2567</v>
      </c>
      <c r="K34" t="str">
        <f t="shared" si="1"/>
        <v>NO TOUCH</v>
      </c>
      <c r="L34" t="s">
        <v>2567</v>
      </c>
      <c r="M34" t="s">
        <v>2567</v>
      </c>
      <c r="N34" s="10" t="s">
        <v>2567</v>
      </c>
      <c r="O34" s="12" t="str">
        <f t="shared" si="2"/>
        <v>Student Base Repo</v>
      </c>
      <c r="P34" s="13" t="str">
        <f>IFERROR(
  HYPERLINK(
    INDEX(Submissions!B:B, MATCH(VLOOKUP(A34, Roster!$A:$E, 2, FALSE), Submissions!A:A, 0)),
    "Canvas Submission"
  ),
  "Double Check"
)</f>
        <v>Canvas Submission</v>
      </c>
    </row>
    <row r="35" spans="1:16">
      <c r="A35" t="s">
        <v>144</v>
      </c>
      <c r="B35" t="s">
        <v>145</v>
      </c>
      <c r="C35" t="s">
        <v>2519</v>
      </c>
      <c r="D35" t="s">
        <v>2567</v>
      </c>
      <c r="E35" t="s">
        <v>2567</v>
      </c>
      <c r="F35" t="s">
        <v>2567</v>
      </c>
      <c r="G35" t="s">
        <v>2567</v>
      </c>
      <c r="H35" t="s">
        <v>2567</v>
      </c>
      <c r="I35" t="s">
        <v>2567</v>
      </c>
      <c r="J35" t="s">
        <v>2567</v>
      </c>
      <c r="K35" t="str">
        <f t="shared" si="1"/>
        <v>NO TOUCH</v>
      </c>
      <c r="L35" t="s">
        <v>2567</v>
      </c>
      <c r="M35" t="s">
        <v>2567</v>
      </c>
      <c r="N35" s="10" t="s">
        <v>2567</v>
      </c>
      <c r="O35" s="12" t="str">
        <f t="shared" si="2"/>
        <v>Student Base Repo</v>
      </c>
      <c r="P35" s="13" t="str">
        <f>IFERROR(
  HYPERLINK(
    INDEX(Submissions!B:B, MATCH(VLOOKUP(A35, Roster!$A:$E, 2, FALSE), Submissions!A:A, 0)),
    "Canvas Submission"
  ),
  "Double Check"
)</f>
        <v>Double Check</v>
      </c>
    </row>
    <row r="36" spans="1:16">
      <c r="A36" t="s">
        <v>146</v>
      </c>
      <c r="B36" t="s">
        <v>147</v>
      </c>
      <c r="C36" t="s">
        <v>2519</v>
      </c>
      <c r="D36" t="s">
        <v>2567</v>
      </c>
      <c r="E36" t="s">
        <v>2567</v>
      </c>
      <c r="F36" t="s">
        <v>2567</v>
      </c>
      <c r="G36" t="s">
        <v>2567</v>
      </c>
      <c r="H36" t="s">
        <v>2567</v>
      </c>
      <c r="I36" t="s">
        <v>2567</v>
      </c>
      <c r="J36" t="s">
        <v>2567</v>
      </c>
      <c r="K36" t="str">
        <f t="shared" si="1"/>
        <v>NO TOUCH</v>
      </c>
      <c r="L36" t="s">
        <v>2567</v>
      </c>
      <c r="M36" t="s">
        <v>2567</v>
      </c>
      <c r="N36" s="10" t="s">
        <v>2567</v>
      </c>
      <c r="O36" s="12" t="str">
        <f t="shared" si="2"/>
        <v>Student Base Repo</v>
      </c>
      <c r="P36" s="13" t="str">
        <f>IFERROR(
  HYPERLINK(
    INDEX(Submissions!B:B, MATCH(VLOOKUP(A36, Roster!$A:$E, 2, FALSE), Submissions!A:A, 0)),
    "Canvas Submission"
  ),
  "Double Check"
)</f>
        <v>Canvas Submission</v>
      </c>
    </row>
    <row r="37" spans="1:16">
      <c r="A37" t="s">
        <v>148</v>
      </c>
      <c r="B37" t="s">
        <v>149</v>
      </c>
      <c r="C37" t="s">
        <v>2519</v>
      </c>
      <c r="D37" t="s">
        <v>2567</v>
      </c>
      <c r="E37" t="s">
        <v>2567</v>
      </c>
      <c r="F37" t="s">
        <v>2567</v>
      </c>
      <c r="G37" t="s">
        <v>2567</v>
      </c>
      <c r="H37" t="s">
        <v>2567</v>
      </c>
      <c r="I37" t="s">
        <v>2567</v>
      </c>
      <c r="J37" t="s">
        <v>2567</v>
      </c>
      <c r="K37" t="str">
        <f>IF(COUNTIF(D37:J37, "TODO") &gt; 0, "NO TOUCH", SUM(D37:J37))</f>
        <v>NO TOUCH</v>
      </c>
      <c r="L37" t="s">
        <v>2567</v>
      </c>
      <c r="M37" t="s">
        <v>2567</v>
      </c>
      <c r="N37" s="10" t="s">
        <v>2567</v>
      </c>
      <c r="O37" s="12" t="str">
        <f t="shared" si="2"/>
        <v>Student Base Repo</v>
      </c>
      <c r="P37" s="13" t="str">
        <f>IFERROR(
  HYPERLINK(
    INDEX(Submissions!B:B, MATCH(VLOOKUP(A37, Roster!$A:$E, 2, FALSE), Submissions!A:A, 0)),
    "Canvas Submission"
  ),
  "Double Check"
)</f>
        <v>Double Check</v>
      </c>
    </row>
  </sheetData>
  <conditionalFormatting sqref="D2:M5">
    <cfRule type="containsText" dxfId="212" priority="9" operator="containsText" text="TODO">
      <formula>NOT(ISERROR(SEARCH("TODO",D2)))</formula>
    </cfRule>
    <cfRule type="containsText" dxfId="211" priority="10" stopIfTrue="1" operator="containsText" text="NO TOUCH">
      <formula>NOT(ISERROR(SEARCH("NO TOUCH",D2)))</formula>
    </cfRule>
  </conditionalFormatting>
  <conditionalFormatting sqref="N2">
    <cfRule type="containsText" dxfId="210" priority="1" operator="containsText" text="TODO">
      <formula>NOT(ISERROR(SEARCH("TODO",N2)))</formula>
    </cfRule>
    <cfRule type="containsText" dxfId="209" priority="2" stopIfTrue="1" operator="containsText" text="NO TOUCH">
      <formula>NOT(ISERROR(SEARCH("NO TOUCH",N2)))</formula>
    </cfRule>
  </conditionalFormatting>
  <conditionalFormatting sqref="O2:O37">
    <cfRule type="containsText" dxfId="208" priority="3" operator="containsText" text="Assignment">
      <formula>NOT(ISERROR(SEARCH("Assignment",O2)))</formula>
    </cfRule>
    <cfRule type="containsText" dxfId="207" priority="4" operator="containsText" text="Student">
      <formula>NOT(ISERROR(SEARCH("Student",O2)))</formula>
    </cfRule>
  </conditionalFormatting>
  <conditionalFormatting sqref="O2:P2 N3:P5 D6:P37">
    <cfRule type="containsText" dxfId="206" priority="7" operator="containsText" text="TODO">
      <formula>NOT(ISERROR(SEARCH("TODO",D2)))</formula>
    </cfRule>
    <cfRule type="containsText" dxfId="205" priority="8" stopIfTrue="1" operator="containsText" text="NO TOUCH">
      <formula>NOT(ISERROR(SEARCH("NO TOUCH",D2)))</formula>
    </cfRule>
  </conditionalFormatting>
  <conditionalFormatting sqref="P2:P37">
    <cfRule type="containsText" dxfId="204" priority="5" operator="containsText" text="Canvas">
      <formula>NOT(ISERROR(SEARCH("Canvas",P2)))</formula>
    </cfRule>
    <cfRule type="containsText" dxfId="203" priority="6" stopIfTrue="1" operator="containsText" text="Double Check">
      <formula>NOT(ISERROR(SEARCH("Double Check",P2)))</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topLeftCell="N1" workbookViewId="0">
      <selection activeCell="N2" sqref="N2"/>
    </sheetView>
  </sheetViews>
  <sheetFormatPr defaultColWidth="8.88671875" defaultRowHeight="14.4"/>
  <cols>
    <col min="1" max="1" width="30.886718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52.10937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2520</v>
      </c>
      <c r="D2" t="s">
        <v>2567</v>
      </c>
      <c r="E2" t="s">
        <v>2567</v>
      </c>
      <c r="F2" t="s">
        <v>2567</v>
      </c>
      <c r="G2" t="s">
        <v>2567</v>
      </c>
      <c r="H2" t="s">
        <v>2567</v>
      </c>
      <c r="I2" t="s">
        <v>2567</v>
      </c>
      <c r="J2" t="s">
        <v>2567</v>
      </c>
      <c r="K2" t="str">
        <f>IF(COUNTIF(D2:J2, "TODO") &gt; 0, "NO TOUCH", SUM(D2:J2))</f>
        <v>NO TOUCH</v>
      </c>
      <c r="L2" t="s">
        <v>2567</v>
      </c>
      <c r="M2"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2520</v>
      </c>
      <c r="D3" t="s">
        <v>2567</v>
      </c>
      <c r="E3" t="s">
        <v>2567</v>
      </c>
      <c r="F3" t="s">
        <v>2567</v>
      </c>
      <c r="G3" t="s">
        <v>2567</v>
      </c>
      <c r="H3" t="s">
        <v>2567</v>
      </c>
      <c r="I3" t="s">
        <v>2567</v>
      </c>
      <c r="J3" t="s">
        <v>2567</v>
      </c>
      <c r="K3" t="str">
        <f t="shared" ref="K3:K36" si="0">IF(COUNTIF(D3:J3, "TODO") &gt; 0, "NO TOUCH", SUM(D3:J3))</f>
        <v>NO TOUCH</v>
      </c>
      <c r="L3" t="s">
        <v>2567</v>
      </c>
      <c r="M3"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150</v>
      </c>
      <c r="B4" t="s">
        <v>151</v>
      </c>
      <c r="C4" t="s">
        <v>2520</v>
      </c>
      <c r="D4" t="s">
        <v>2567</v>
      </c>
      <c r="E4" t="s">
        <v>2567</v>
      </c>
      <c r="F4" t="s">
        <v>2567</v>
      </c>
      <c r="G4" t="s">
        <v>2567</v>
      </c>
      <c r="H4" t="s">
        <v>2567</v>
      </c>
      <c r="I4" t="s">
        <v>2567</v>
      </c>
      <c r="J4" t="s">
        <v>2567</v>
      </c>
      <c r="K4" t="str">
        <f t="shared" si="0"/>
        <v>NO TOUCH</v>
      </c>
      <c r="L4" t="s">
        <v>2567</v>
      </c>
      <c r="M4" t="s">
        <v>2567</v>
      </c>
      <c r="N4" s="10" t="s">
        <v>2567</v>
      </c>
      <c r="O4" s="12" t="str">
        <f t="shared" si="1"/>
        <v>Student Base Repo</v>
      </c>
      <c r="P4" s="13" t="str">
        <f>IFERROR(
  HYPERLINK(
    INDEX(Submissions!B:B, MATCH(VLOOKUP(A4, Roster!$A:$E, 2, FALSE), Submissions!A:A, 0)),
    "Canvas Submission"
  ),
  "Double Check"
)</f>
        <v>Double Check</v>
      </c>
    </row>
    <row r="5" spans="1:22">
      <c r="A5" t="s">
        <v>152</v>
      </c>
      <c r="B5" t="s">
        <v>153</v>
      </c>
      <c r="C5" t="s">
        <v>2520</v>
      </c>
      <c r="D5" t="s">
        <v>2567</v>
      </c>
      <c r="E5" t="s">
        <v>2567</v>
      </c>
      <c r="F5" t="s">
        <v>2567</v>
      </c>
      <c r="G5" t="s">
        <v>2567</v>
      </c>
      <c r="H5" t="s">
        <v>2567</v>
      </c>
      <c r="I5" t="s">
        <v>2567</v>
      </c>
      <c r="J5" t="s">
        <v>2567</v>
      </c>
      <c r="K5" t="str">
        <f t="shared" si="0"/>
        <v>NO TOUCH</v>
      </c>
      <c r="L5" t="s">
        <v>2567</v>
      </c>
      <c r="M5" t="s">
        <v>2567</v>
      </c>
      <c r="N5" s="10" t="s">
        <v>2567</v>
      </c>
      <c r="O5" s="12" t="str">
        <f t="shared" si="1"/>
        <v>Student Base Repo</v>
      </c>
      <c r="P5" s="13" t="str">
        <f>IFERROR(
  HYPERLINK(
    INDEX(Submissions!B:B, MATCH(VLOOKUP(A5, Roster!$A:$E, 2, FALSE), Submissions!A:A, 0)),
    "Canvas Submission"
  ),
  "Double Check"
)</f>
        <v>Double Check</v>
      </c>
    </row>
    <row r="6" spans="1:22">
      <c r="A6" t="s">
        <v>154</v>
      </c>
      <c r="B6" t="s">
        <v>155</v>
      </c>
      <c r="C6" t="s">
        <v>2520</v>
      </c>
      <c r="D6" t="s">
        <v>2567</v>
      </c>
      <c r="E6" t="s">
        <v>2567</v>
      </c>
      <c r="F6" t="s">
        <v>2567</v>
      </c>
      <c r="G6" t="s">
        <v>2567</v>
      </c>
      <c r="H6" t="s">
        <v>2567</v>
      </c>
      <c r="I6" t="s">
        <v>2567</v>
      </c>
      <c r="J6" t="s">
        <v>2567</v>
      </c>
      <c r="K6" t="str">
        <f t="shared" si="0"/>
        <v>NO TOUCH</v>
      </c>
      <c r="L6" t="s">
        <v>2567</v>
      </c>
      <c r="M6" t="s">
        <v>2567</v>
      </c>
      <c r="N6" s="10" t="s">
        <v>2567</v>
      </c>
      <c r="O6" s="12" t="str">
        <f t="shared" si="1"/>
        <v>Student Base Repo</v>
      </c>
      <c r="P6" s="13" t="str">
        <f>IFERROR(
  HYPERLINK(
    INDEX(Submissions!B:B, MATCH(VLOOKUP(A6, Roster!$A:$E, 2, FALSE), Submissions!A:A, 0)),
    "Canvas Submission"
  ),
  "Double Check"
)</f>
        <v>Canvas Submission</v>
      </c>
    </row>
    <row r="7" spans="1:22">
      <c r="A7" t="s">
        <v>156</v>
      </c>
      <c r="B7" t="s">
        <v>157</v>
      </c>
      <c r="C7" t="s">
        <v>2520</v>
      </c>
      <c r="D7" t="s">
        <v>2567</v>
      </c>
      <c r="E7" t="s">
        <v>2567</v>
      </c>
      <c r="F7" t="s">
        <v>2567</v>
      </c>
      <c r="G7" t="s">
        <v>2567</v>
      </c>
      <c r="H7" t="s">
        <v>2567</v>
      </c>
      <c r="I7" t="s">
        <v>2567</v>
      </c>
      <c r="J7" t="s">
        <v>2567</v>
      </c>
      <c r="K7" t="str">
        <f t="shared" si="0"/>
        <v>NO TOUCH</v>
      </c>
      <c r="L7" t="s">
        <v>2567</v>
      </c>
      <c r="M7" t="s">
        <v>2567</v>
      </c>
      <c r="N7" s="10" t="s">
        <v>2567</v>
      </c>
      <c r="O7" s="12" t="str">
        <f t="shared" si="1"/>
        <v>Student Base Repo</v>
      </c>
      <c r="P7" s="13" t="str">
        <f>IFERROR(
  HYPERLINK(
    INDEX(Submissions!B:B, MATCH(VLOOKUP(A7, Roster!$A:$E, 2, FALSE), Submissions!A:A, 0)),
    "Canvas Submission"
  ),
  "Double Check"
)</f>
        <v>Canvas Submission</v>
      </c>
    </row>
    <row r="8" spans="1:22">
      <c r="A8" t="s">
        <v>158</v>
      </c>
      <c r="B8" t="s">
        <v>159</v>
      </c>
      <c r="C8" t="s">
        <v>2520</v>
      </c>
      <c r="D8" t="s">
        <v>2567</v>
      </c>
      <c r="E8" t="s">
        <v>2567</v>
      </c>
      <c r="F8" t="s">
        <v>2567</v>
      </c>
      <c r="G8" t="s">
        <v>2567</v>
      </c>
      <c r="H8" t="s">
        <v>2567</v>
      </c>
      <c r="I8" t="s">
        <v>2567</v>
      </c>
      <c r="J8" t="s">
        <v>2567</v>
      </c>
      <c r="K8" t="str">
        <f t="shared" si="0"/>
        <v>NO TOUCH</v>
      </c>
      <c r="L8" t="s">
        <v>2567</v>
      </c>
      <c r="M8" t="s">
        <v>2567</v>
      </c>
      <c r="N8" s="10" t="s">
        <v>2567</v>
      </c>
      <c r="O8" s="12" t="str">
        <f t="shared" si="1"/>
        <v>Student Base Repo</v>
      </c>
      <c r="P8" s="13" t="str">
        <f>IFERROR(
  HYPERLINK(
    INDEX(Submissions!B:B, MATCH(VLOOKUP(A8, Roster!$A:$E, 2, FALSE), Submissions!A:A, 0)),
    "Canvas Submission"
  ),
  "Double Check"
)</f>
        <v>Canvas Submission</v>
      </c>
    </row>
    <row r="9" spans="1:22">
      <c r="A9" t="s">
        <v>160</v>
      </c>
      <c r="B9" t="s">
        <v>161</v>
      </c>
      <c r="C9" t="s">
        <v>2520</v>
      </c>
      <c r="D9" t="s">
        <v>2567</v>
      </c>
      <c r="E9" t="s">
        <v>2567</v>
      </c>
      <c r="F9" t="s">
        <v>2567</v>
      </c>
      <c r="G9" t="s">
        <v>2567</v>
      </c>
      <c r="H9" t="s">
        <v>2567</v>
      </c>
      <c r="I9" t="s">
        <v>2567</v>
      </c>
      <c r="J9" t="s">
        <v>2567</v>
      </c>
      <c r="K9" t="str">
        <f t="shared" si="0"/>
        <v>NO TOUCH</v>
      </c>
      <c r="L9" t="s">
        <v>2567</v>
      </c>
      <c r="M9" t="s">
        <v>2567</v>
      </c>
      <c r="N9" s="10" t="s">
        <v>2567</v>
      </c>
      <c r="O9" s="12" t="str">
        <f t="shared" si="1"/>
        <v>Student Base Repo</v>
      </c>
      <c r="P9" s="13" t="str">
        <f>IFERROR(
  HYPERLINK(
    INDEX(Submissions!B:B, MATCH(VLOOKUP(A9, Roster!$A:$E, 2, FALSE), Submissions!A:A, 0)),
    "Canvas Submission"
  ),
  "Double Check"
)</f>
        <v>Double Check</v>
      </c>
    </row>
    <row r="10" spans="1:22">
      <c r="A10" t="s">
        <v>162</v>
      </c>
      <c r="B10" t="s">
        <v>163</v>
      </c>
      <c r="C10" t="s">
        <v>2520</v>
      </c>
      <c r="D10" t="s">
        <v>2567</v>
      </c>
      <c r="E10" t="s">
        <v>2567</v>
      </c>
      <c r="F10" t="s">
        <v>2567</v>
      </c>
      <c r="G10" t="s">
        <v>2567</v>
      </c>
      <c r="H10" t="s">
        <v>2567</v>
      </c>
      <c r="I10" t="s">
        <v>2567</v>
      </c>
      <c r="J10" t="s">
        <v>2567</v>
      </c>
      <c r="K10" t="str">
        <f t="shared" si="0"/>
        <v>NO TOUCH</v>
      </c>
      <c r="L10" t="s">
        <v>2567</v>
      </c>
      <c r="M10" t="s">
        <v>2567</v>
      </c>
      <c r="N10" s="10" t="s">
        <v>2567</v>
      </c>
      <c r="O10" s="12" t="str">
        <f t="shared" si="1"/>
        <v>Student Base Repo</v>
      </c>
      <c r="P10" s="13" t="str">
        <f>IFERROR(
  HYPERLINK(
    INDEX(Submissions!B:B, MATCH(VLOOKUP(A10, Roster!$A:$E, 2, FALSE), Submissions!A:A, 0)),
    "Canvas Submission"
  ),
  "Double Check"
)</f>
        <v>Double Check</v>
      </c>
    </row>
    <row r="11" spans="1:22">
      <c r="A11" t="s">
        <v>164</v>
      </c>
      <c r="B11" t="s">
        <v>165</v>
      </c>
      <c r="C11" t="s">
        <v>2520</v>
      </c>
      <c r="D11" t="s">
        <v>2567</v>
      </c>
      <c r="E11" t="s">
        <v>2567</v>
      </c>
      <c r="F11" t="s">
        <v>2567</v>
      </c>
      <c r="G11" t="s">
        <v>2567</v>
      </c>
      <c r="H11" t="s">
        <v>2567</v>
      </c>
      <c r="I11" t="s">
        <v>2567</v>
      </c>
      <c r="J11" t="s">
        <v>2567</v>
      </c>
      <c r="K11" t="str">
        <f t="shared" si="0"/>
        <v>NO TOUCH</v>
      </c>
      <c r="L11" t="s">
        <v>2567</v>
      </c>
      <c r="M11" t="s">
        <v>2567</v>
      </c>
      <c r="N11" s="10" t="s">
        <v>2567</v>
      </c>
      <c r="O11" s="12" t="str">
        <f t="shared" si="1"/>
        <v>Student Base Repo</v>
      </c>
      <c r="P11" s="13" t="str">
        <f>IFERROR(
  HYPERLINK(
    INDEX(Submissions!B:B, MATCH(VLOOKUP(A11, Roster!$A:$E, 2, FALSE), Submissions!A:A, 0)),
    "Canvas Submission"
  ),
  "Double Check"
)</f>
        <v>Canvas Submission</v>
      </c>
    </row>
    <row r="12" spans="1:22">
      <c r="A12" t="s">
        <v>166</v>
      </c>
      <c r="B12" t="s">
        <v>167</v>
      </c>
      <c r="C12" t="s">
        <v>2520</v>
      </c>
      <c r="D12" t="s">
        <v>2567</v>
      </c>
      <c r="E12" t="s">
        <v>2567</v>
      </c>
      <c r="F12" t="s">
        <v>2567</v>
      </c>
      <c r="G12" t="s">
        <v>2567</v>
      </c>
      <c r="H12" t="s">
        <v>2567</v>
      </c>
      <c r="I12" t="s">
        <v>2567</v>
      </c>
      <c r="J12" t="s">
        <v>2567</v>
      </c>
      <c r="K12" t="str">
        <f t="shared" si="0"/>
        <v>NO TOUCH</v>
      </c>
      <c r="L12" t="s">
        <v>2567</v>
      </c>
      <c r="M12" t="s">
        <v>2567</v>
      </c>
      <c r="N12" s="10" t="s">
        <v>2567</v>
      </c>
      <c r="O12" s="12" t="str">
        <f t="shared" si="1"/>
        <v>Student Base Repo</v>
      </c>
      <c r="P12" s="13" t="str">
        <f>IFERROR(
  HYPERLINK(
    INDEX(Submissions!B:B, MATCH(VLOOKUP(A12, Roster!$A:$E, 2, FALSE), Submissions!A:A, 0)),
    "Canvas Submission"
  ),
  "Double Check"
)</f>
        <v>Canvas Submission</v>
      </c>
    </row>
    <row r="13" spans="1:22">
      <c r="A13" t="s">
        <v>168</v>
      </c>
      <c r="B13" t="s">
        <v>169</v>
      </c>
      <c r="C13" t="s">
        <v>2520</v>
      </c>
      <c r="D13" t="s">
        <v>2567</v>
      </c>
      <c r="E13" t="s">
        <v>2567</v>
      </c>
      <c r="F13" t="s">
        <v>2567</v>
      </c>
      <c r="G13" t="s">
        <v>2567</v>
      </c>
      <c r="H13" t="s">
        <v>2567</v>
      </c>
      <c r="I13" t="s">
        <v>2567</v>
      </c>
      <c r="J13" t="s">
        <v>2567</v>
      </c>
      <c r="K13" t="str">
        <f t="shared" si="0"/>
        <v>NO TOUCH</v>
      </c>
      <c r="L13" t="s">
        <v>2567</v>
      </c>
      <c r="M13" t="s">
        <v>2567</v>
      </c>
      <c r="N13" s="10" t="s">
        <v>2567</v>
      </c>
      <c r="O13" s="12" t="str">
        <f t="shared" si="1"/>
        <v>Student Base Repo</v>
      </c>
      <c r="P13" s="13" t="str">
        <f>IFERROR(
  HYPERLINK(
    INDEX(Submissions!B:B, MATCH(VLOOKUP(A13, Roster!$A:$E, 2, FALSE), Submissions!A:A, 0)),
    "Canvas Submission"
  ),
  "Double Check"
)</f>
        <v>Canvas Submission</v>
      </c>
    </row>
    <row r="14" spans="1:22">
      <c r="A14" t="s">
        <v>170</v>
      </c>
      <c r="B14" t="s">
        <v>171</v>
      </c>
      <c r="C14" t="s">
        <v>2520</v>
      </c>
      <c r="D14" t="s">
        <v>2567</v>
      </c>
      <c r="E14" t="s">
        <v>2567</v>
      </c>
      <c r="F14" t="s">
        <v>2567</v>
      </c>
      <c r="G14" t="s">
        <v>2567</v>
      </c>
      <c r="H14" t="s">
        <v>2567</v>
      </c>
      <c r="I14" t="s">
        <v>2567</v>
      </c>
      <c r="J14" t="s">
        <v>2567</v>
      </c>
      <c r="K14" t="str">
        <f t="shared" si="0"/>
        <v>NO TOUCH</v>
      </c>
      <c r="L14" t="s">
        <v>2567</v>
      </c>
      <c r="M14" t="s">
        <v>2567</v>
      </c>
      <c r="N14" s="10" t="s">
        <v>2567</v>
      </c>
      <c r="O14" s="12" t="str">
        <f t="shared" si="1"/>
        <v>Student Base Repo</v>
      </c>
      <c r="P14" s="13" t="str">
        <f>IFERROR(
  HYPERLINK(
    INDEX(Submissions!B:B, MATCH(VLOOKUP(A14, Roster!$A:$E, 2, FALSE), Submissions!A:A, 0)),
    "Canvas Submission"
  ),
  "Double Check"
)</f>
        <v>Double Check</v>
      </c>
    </row>
    <row r="15" spans="1:22">
      <c r="A15" t="s">
        <v>172</v>
      </c>
      <c r="B15" t="s">
        <v>173</v>
      </c>
      <c r="C15" t="s">
        <v>2520</v>
      </c>
      <c r="D15" t="s">
        <v>2567</v>
      </c>
      <c r="E15" t="s">
        <v>2567</v>
      </c>
      <c r="F15" t="s">
        <v>2567</v>
      </c>
      <c r="G15" t="s">
        <v>2567</v>
      </c>
      <c r="H15" t="s">
        <v>2567</v>
      </c>
      <c r="I15" t="s">
        <v>2567</v>
      </c>
      <c r="J15" t="s">
        <v>2567</v>
      </c>
      <c r="K15" t="str">
        <f t="shared" si="0"/>
        <v>NO TOUCH</v>
      </c>
      <c r="L15" t="s">
        <v>2567</v>
      </c>
      <c r="M15" t="s">
        <v>2567</v>
      </c>
      <c r="N15" s="10" t="s">
        <v>2567</v>
      </c>
      <c r="O15" s="12" t="str">
        <f t="shared" si="1"/>
        <v>Student Base Repo</v>
      </c>
      <c r="P15" s="13" t="str">
        <f>IFERROR(
  HYPERLINK(
    INDEX(Submissions!B:B, MATCH(VLOOKUP(A15, Roster!$A:$E, 2, FALSE), Submissions!A:A, 0)),
    "Canvas Submission"
  ),
  "Double Check"
)</f>
        <v>Double Check</v>
      </c>
    </row>
    <row r="16" spans="1:22">
      <c r="A16" t="s">
        <v>174</v>
      </c>
      <c r="B16" t="s">
        <v>175</v>
      </c>
      <c r="C16" t="s">
        <v>2520</v>
      </c>
      <c r="D16" t="s">
        <v>2567</v>
      </c>
      <c r="E16" t="s">
        <v>2567</v>
      </c>
      <c r="F16" t="s">
        <v>2567</v>
      </c>
      <c r="G16" t="s">
        <v>2567</v>
      </c>
      <c r="H16" t="s">
        <v>2567</v>
      </c>
      <c r="I16" t="s">
        <v>2567</v>
      </c>
      <c r="J16" t="s">
        <v>2567</v>
      </c>
      <c r="K16" t="str">
        <f t="shared" si="0"/>
        <v>NO TOUCH</v>
      </c>
      <c r="L16" t="s">
        <v>2567</v>
      </c>
      <c r="M16" t="s">
        <v>2567</v>
      </c>
      <c r="N16" s="10" t="s">
        <v>2567</v>
      </c>
      <c r="O16" s="12" t="str">
        <f t="shared" si="1"/>
        <v>Student Base Repo</v>
      </c>
      <c r="P16" s="13" t="str">
        <f>IFERROR(
  HYPERLINK(
    INDEX(Submissions!B:B, MATCH(VLOOKUP(A16, Roster!$A:$E, 2, FALSE), Submissions!A:A, 0)),
    "Canvas Submission"
  ),
  "Double Check"
)</f>
        <v>Double Check</v>
      </c>
    </row>
    <row r="17" spans="1:16">
      <c r="A17" t="s">
        <v>176</v>
      </c>
      <c r="B17" t="s">
        <v>177</v>
      </c>
      <c r="C17" t="s">
        <v>2520</v>
      </c>
      <c r="D17" t="s">
        <v>2567</v>
      </c>
      <c r="E17" t="s">
        <v>2567</v>
      </c>
      <c r="F17" t="s">
        <v>2567</v>
      </c>
      <c r="G17" t="s">
        <v>2567</v>
      </c>
      <c r="H17" t="s">
        <v>2567</v>
      </c>
      <c r="I17" t="s">
        <v>2567</v>
      </c>
      <c r="J17" t="s">
        <v>2567</v>
      </c>
      <c r="K17" t="str">
        <f t="shared" si="0"/>
        <v>NO TOUCH</v>
      </c>
      <c r="L17" t="s">
        <v>2567</v>
      </c>
      <c r="M17" t="s">
        <v>2567</v>
      </c>
      <c r="N17" s="10" t="s">
        <v>2567</v>
      </c>
      <c r="O17" s="12" t="str">
        <f t="shared" si="1"/>
        <v>Student Base Repo</v>
      </c>
      <c r="P17" s="13" t="str">
        <f>IFERROR(
  HYPERLINK(
    INDEX(Submissions!B:B, MATCH(VLOOKUP(A17, Roster!$A:$E, 2, FALSE), Submissions!A:A, 0)),
    "Canvas Submission"
  ),
  "Double Check"
)</f>
        <v>Canvas Submission</v>
      </c>
    </row>
    <row r="18" spans="1:16">
      <c r="A18" t="s">
        <v>178</v>
      </c>
      <c r="B18" t="s">
        <v>179</v>
      </c>
      <c r="C18" t="s">
        <v>2520</v>
      </c>
      <c r="D18" t="s">
        <v>2567</v>
      </c>
      <c r="E18" t="s">
        <v>2567</v>
      </c>
      <c r="F18" t="s">
        <v>2567</v>
      </c>
      <c r="G18" t="s">
        <v>2567</v>
      </c>
      <c r="H18" t="s">
        <v>2567</v>
      </c>
      <c r="I18" t="s">
        <v>2567</v>
      </c>
      <c r="J18" t="s">
        <v>2567</v>
      </c>
      <c r="K18" t="str">
        <f t="shared" si="0"/>
        <v>NO TOUCH</v>
      </c>
      <c r="L18" t="s">
        <v>2567</v>
      </c>
      <c r="M18" t="s">
        <v>2567</v>
      </c>
      <c r="N18" s="10" t="s">
        <v>2567</v>
      </c>
      <c r="O18" s="12" t="str">
        <f t="shared" si="1"/>
        <v>Student Base Repo</v>
      </c>
      <c r="P18" s="13" t="str">
        <f>IFERROR(
  HYPERLINK(
    INDEX(Submissions!B:B, MATCH(VLOOKUP(A18, Roster!$A:$E, 2, FALSE), Submissions!A:A, 0)),
    "Canvas Submission"
  ),
  "Double Check"
)</f>
        <v>Double Check</v>
      </c>
    </row>
    <row r="19" spans="1:16">
      <c r="A19" t="s">
        <v>180</v>
      </c>
      <c r="B19" t="s">
        <v>181</v>
      </c>
      <c r="C19" t="s">
        <v>2520</v>
      </c>
      <c r="D19" t="s">
        <v>2567</v>
      </c>
      <c r="E19" t="s">
        <v>2567</v>
      </c>
      <c r="F19" t="s">
        <v>2567</v>
      </c>
      <c r="G19" t="s">
        <v>2567</v>
      </c>
      <c r="H19" t="s">
        <v>2567</v>
      </c>
      <c r="I19" t="s">
        <v>2567</v>
      </c>
      <c r="J19" t="s">
        <v>2567</v>
      </c>
      <c r="K19" t="str">
        <f t="shared" si="0"/>
        <v>NO TOUCH</v>
      </c>
      <c r="L19" t="s">
        <v>2567</v>
      </c>
      <c r="M19" t="s">
        <v>2567</v>
      </c>
      <c r="N19" s="10" t="s">
        <v>2567</v>
      </c>
      <c r="O19" s="12" t="str">
        <f t="shared" si="1"/>
        <v>Student Base Repo</v>
      </c>
      <c r="P19" s="13" t="str">
        <f>IFERROR(
  HYPERLINK(
    INDEX(Submissions!B:B, MATCH(VLOOKUP(A19, Roster!$A:$E, 2, FALSE), Submissions!A:A, 0)),
    "Canvas Submission"
  ),
  "Double Check"
)</f>
        <v>Canvas Submission</v>
      </c>
    </row>
    <row r="20" spans="1:16">
      <c r="A20" t="s">
        <v>182</v>
      </c>
      <c r="B20" t="s">
        <v>183</v>
      </c>
      <c r="C20" t="s">
        <v>2520</v>
      </c>
      <c r="D20" t="s">
        <v>2567</v>
      </c>
      <c r="E20" t="s">
        <v>2567</v>
      </c>
      <c r="F20" t="s">
        <v>2567</v>
      </c>
      <c r="G20" t="s">
        <v>2567</v>
      </c>
      <c r="H20" t="s">
        <v>2567</v>
      </c>
      <c r="I20" t="s">
        <v>2567</v>
      </c>
      <c r="J20" t="s">
        <v>2567</v>
      </c>
      <c r="K20" t="str">
        <f t="shared" si="0"/>
        <v>NO TOUCH</v>
      </c>
      <c r="L20" t="s">
        <v>2567</v>
      </c>
      <c r="M20" t="s">
        <v>2567</v>
      </c>
      <c r="N20" s="10" t="s">
        <v>2567</v>
      </c>
      <c r="O20" s="12" t="str">
        <f t="shared" si="1"/>
        <v>Student Base Repo</v>
      </c>
      <c r="P20" s="13" t="str">
        <f>IFERROR(
  HYPERLINK(
    INDEX(Submissions!B:B, MATCH(VLOOKUP(A20, Roster!$A:$E, 2, FALSE), Submissions!A:A, 0)),
    "Canvas Submission"
  ),
  "Double Check"
)</f>
        <v>Canvas Submission</v>
      </c>
    </row>
    <row r="21" spans="1:16">
      <c r="A21" t="s">
        <v>184</v>
      </c>
      <c r="B21" t="s">
        <v>185</v>
      </c>
      <c r="C21" t="s">
        <v>2520</v>
      </c>
      <c r="D21" t="s">
        <v>2567</v>
      </c>
      <c r="E21" t="s">
        <v>2567</v>
      </c>
      <c r="F21" t="s">
        <v>2567</v>
      </c>
      <c r="G21" t="s">
        <v>2567</v>
      </c>
      <c r="H21" t="s">
        <v>2567</v>
      </c>
      <c r="I21" t="s">
        <v>2567</v>
      </c>
      <c r="J21" t="s">
        <v>2567</v>
      </c>
      <c r="K21" t="str">
        <f t="shared" si="0"/>
        <v>NO TOUCH</v>
      </c>
      <c r="L21" t="s">
        <v>2567</v>
      </c>
      <c r="M21" t="s">
        <v>2567</v>
      </c>
      <c r="N21" s="10" t="s">
        <v>2567</v>
      </c>
      <c r="O21" s="12" t="str">
        <f t="shared" si="1"/>
        <v>Student Base Repo</v>
      </c>
      <c r="P21" s="13" t="str">
        <f>IFERROR(
  HYPERLINK(
    INDEX(Submissions!B:B, MATCH(VLOOKUP(A21, Roster!$A:$E, 2, FALSE), Submissions!A:A, 0)),
    "Canvas Submission"
  ),
  "Double Check"
)</f>
        <v>Double Check</v>
      </c>
    </row>
    <row r="22" spans="1:16">
      <c r="A22" t="s">
        <v>186</v>
      </c>
      <c r="B22" t="s">
        <v>187</v>
      </c>
      <c r="C22" t="s">
        <v>2520</v>
      </c>
      <c r="D22" t="s">
        <v>2567</v>
      </c>
      <c r="E22" t="s">
        <v>2567</v>
      </c>
      <c r="F22" t="s">
        <v>2567</v>
      </c>
      <c r="G22" t="s">
        <v>2567</v>
      </c>
      <c r="H22" t="s">
        <v>2567</v>
      </c>
      <c r="I22" t="s">
        <v>2567</v>
      </c>
      <c r="J22" t="s">
        <v>2567</v>
      </c>
      <c r="K22" t="str">
        <f t="shared" si="0"/>
        <v>NO TOUCH</v>
      </c>
      <c r="L22" t="s">
        <v>2567</v>
      </c>
      <c r="M22" t="s">
        <v>2567</v>
      </c>
      <c r="N22" s="10" t="s">
        <v>2567</v>
      </c>
      <c r="O22" s="12" t="str">
        <f t="shared" si="1"/>
        <v>Student Base Repo</v>
      </c>
      <c r="P22" s="13" t="str">
        <f>IFERROR(
  HYPERLINK(
    INDEX(Submissions!B:B, MATCH(VLOOKUP(A22, Roster!$A:$E, 2, FALSE), Submissions!A:A, 0)),
    "Canvas Submission"
  ),
  "Double Check"
)</f>
        <v>Double Check</v>
      </c>
    </row>
    <row r="23" spans="1:16">
      <c r="A23" t="s">
        <v>188</v>
      </c>
      <c r="B23" t="s">
        <v>189</v>
      </c>
      <c r="C23" t="s">
        <v>2520</v>
      </c>
      <c r="D23" t="s">
        <v>2567</v>
      </c>
      <c r="E23" t="s">
        <v>2567</v>
      </c>
      <c r="F23" t="s">
        <v>2567</v>
      </c>
      <c r="G23" t="s">
        <v>2567</v>
      </c>
      <c r="H23" t="s">
        <v>2567</v>
      </c>
      <c r="I23" t="s">
        <v>2567</v>
      </c>
      <c r="J23" t="s">
        <v>2567</v>
      </c>
      <c r="K23" t="str">
        <f t="shared" si="0"/>
        <v>NO TOUCH</v>
      </c>
      <c r="L23" t="s">
        <v>2567</v>
      </c>
      <c r="M23" t="s">
        <v>2567</v>
      </c>
      <c r="N23" s="10" t="s">
        <v>2567</v>
      </c>
      <c r="O23" s="12" t="str">
        <f t="shared" si="1"/>
        <v>Student Base Repo</v>
      </c>
      <c r="P23" s="13" t="str">
        <f>IFERROR(
  HYPERLINK(
    INDEX(Submissions!B:B, MATCH(VLOOKUP(A23, Roster!$A:$E, 2, FALSE), Submissions!A:A, 0)),
    "Canvas Submission"
  ),
  "Double Check"
)</f>
        <v>Double Check</v>
      </c>
    </row>
    <row r="24" spans="1:16">
      <c r="A24" t="s">
        <v>190</v>
      </c>
      <c r="B24" t="s">
        <v>191</v>
      </c>
      <c r="C24" t="s">
        <v>2520</v>
      </c>
      <c r="D24" t="s">
        <v>2567</v>
      </c>
      <c r="E24" t="s">
        <v>2567</v>
      </c>
      <c r="F24" t="s">
        <v>2567</v>
      </c>
      <c r="G24" t="s">
        <v>2567</v>
      </c>
      <c r="H24" t="s">
        <v>2567</v>
      </c>
      <c r="I24" t="s">
        <v>2567</v>
      </c>
      <c r="J24" t="s">
        <v>2567</v>
      </c>
      <c r="K24" t="str">
        <f t="shared" si="0"/>
        <v>NO TOUCH</v>
      </c>
      <c r="L24" t="s">
        <v>2567</v>
      </c>
      <c r="M24" t="s">
        <v>2567</v>
      </c>
      <c r="N24" s="10" t="s">
        <v>2567</v>
      </c>
      <c r="O24" s="12" t="str">
        <f t="shared" si="1"/>
        <v>Student Base Repo</v>
      </c>
      <c r="P24" s="13" t="str">
        <f>IFERROR(
  HYPERLINK(
    INDEX(Submissions!B:B, MATCH(VLOOKUP(A24, Roster!$A:$E, 2, FALSE), Submissions!A:A, 0)),
    "Canvas Submission"
  ),
  "Double Check"
)</f>
        <v>Canvas Submission</v>
      </c>
    </row>
    <row r="25" spans="1:16">
      <c r="A25" t="s">
        <v>192</v>
      </c>
      <c r="B25" t="s">
        <v>193</v>
      </c>
      <c r="C25" t="s">
        <v>2520</v>
      </c>
      <c r="D25" t="s">
        <v>2567</v>
      </c>
      <c r="E25" t="s">
        <v>2567</v>
      </c>
      <c r="F25" t="s">
        <v>2567</v>
      </c>
      <c r="G25" t="s">
        <v>2567</v>
      </c>
      <c r="H25" t="s">
        <v>2567</v>
      </c>
      <c r="I25" t="s">
        <v>2567</v>
      </c>
      <c r="J25" t="s">
        <v>2567</v>
      </c>
      <c r="K25" t="str">
        <f t="shared" si="0"/>
        <v>NO TOUCH</v>
      </c>
      <c r="L25" t="s">
        <v>2567</v>
      </c>
      <c r="M25" t="s">
        <v>2567</v>
      </c>
      <c r="N25" s="10" t="s">
        <v>2567</v>
      </c>
      <c r="O25" s="12" t="str">
        <f t="shared" si="1"/>
        <v>Student Base Repo</v>
      </c>
      <c r="P25" s="13" t="str">
        <f>IFERROR(
  HYPERLINK(
    INDEX(Submissions!B:B, MATCH(VLOOKUP(A25, Roster!$A:$E, 2, FALSE), Submissions!A:A, 0)),
    "Canvas Submission"
  ),
  "Double Check"
)</f>
        <v>Canvas Submission</v>
      </c>
    </row>
    <row r="26" spans="1:16">
      <c r="A26" t="s">
        <v>194</v>
      </c>
      <c r="B26" t="s">
        <v>195</v>
      </c>
      <c r="C26" t="s">
        <v>2520</v>
      </c>
      <c r="D26" t="s">
        <v>2567</v>
      </c>
      <c r="E26" t="s">
        <v>2567</v>
      </c>
      <c r="F26" t="s">
        <v>2567</v>
      </c>
      <c r="G26" t="s">
        <v>2567</v>
      </c>
      <c r="H26" t="s">
        <v>2567</v>
      </c>
      <c r="I26" t="s">
        <v>2567</v>
      </c>
      <c r="J26" t="s">
        <v>2567</v>
      </c>
      <c r="K26" t="str">
        <f t="shared" si="0"/>
        <v>NO TOUCH</v>
      </c>
      <c r="L26" t="s">
        <v>2567</v>
      </c>
      <c r="M26" t="s">
        <v>2567</v>
      </c>
      <c r="N26" s="10" t="s">
        <v>2567</v>
      </c>
      <c r="O26" s="12" t="str">
        <f t="shared" si="1"/>
        <v>Student Base Repo</v>
      </c>
      <c r="P26" s="13" t="str">
        <f>IFERROR(
  HYPERLINK(
    INDEX(Submissions!B:B, MATCH(VLOOKUP(A26, Roster!$A:$E, 2, FALSE), Submissions!A:A, 0)),
    "Canvas Submission"
  ),
  "Double Check"
)</f>
        <v>Double Check</v>
      </c>
    </row>
    <row r="27" spans="1:16">
      <c r="A27" t="s">
        <v>196</v>
      </c>
      <c r="B27" t="s">
        <v>197</v>
      </c>
      <c r="C27" t="s">
        <v>2520</v>
      </c>
      <c r="D27" t="s">
        <v>2567</v>
      </c>
      <c r="E27" t="s">
        <v>2567</v>
      </c>
      <c r="F27" t="s">
        <v>2567</v>
      </c>
      <c r="G27" t="s">
        <v>2567</v>
      </c>
      <c r="H27" t="s">
        <v>2567</v>
      </c>
      <c r="I27" t="s">
        <v>2567</v>
      </c>
      <c r="J27" t="s">
        <v>2567</v>
      </c>
      <c r="K27" t="str">
        <f t="shared" si="0"/>
        <v>NO TOUCH</v>
      </c>
      <c r="L27" t="s">
        <v>2567</v>
      </c>
      <c r="M27" t="s">
        <v>2567</v>
      </c>
      <c r="N27" s="10" t="s">
        <v>2567</v>
      </c>
      <c r="O27" s="12" t="str">
        <f t="shared" si="1"/>
        <v>Student Base Repo</v>
      </c>
      <c r="P27" s="13" t="str">
        <f>IFERROR(
  HYPERLINK(
    INDEX(Submissions!B:B, MATCH(VLOOKUP(A27, Roster!$A:$E, 2, FALSE), Submissions!A:A, 0)),
    "Canvas Submission"
  ),
  "Double Check"
)</f>
        <v>Canvas Submission</v>
      </c>
    </row>
    <row r="28" spans="1:16">
      <c r="A28" t="s">
        <v>198</v>
      </c>
      <c r="B28" t="s">
        <v>199</v>
      </c>
      <c r="C28" t="s">
        <v>2520</v>
      </c>
      <c r="D28" t="s">
        <v>2567</v>
      </c>
      <c r="E28" t="s">
        <v>2567</v>
      </c>
      <c r="F28" t="s">
        <v>2567</v>
      </c>
      <c r="G28" t="s">
        <v>2567</v>
      </c>
      <c r="H28" t="s">
        <v>2567</v>
      </c>
      <c r="I28" t="s">
        <v>2567</v>
      </c>
      <c r="J28" t="s">
        <v>2567</v>
      </c>
      <c r="K28" t="str">
        <f t="shared" si="0"/>
        <v>NO TOUCH</v>
      </c>
      <c r="L28" t="s">
        <v>2567</v>
      </c>
      <c r="M28" t="s">
        <v>2567</v>
      </c>
      <c r="N28" s="10" t="s">
        <v>2567</v>
      </c>
      <c r="O28" s="12" t="str">
        <f t="shared" si="1"/>
        <v>Student Base Repo</v>
      </c>
      <c r="P28" s="13" t="str">
        <f>IFERROR(
  HYPERLINK(
    INDEX(Submissions!B:B, MATCH(VLOOKUP(A28, Roster!$A:$E, 2, FALSE), Submissions!A:A, 0)),
    "Canvas Submission"
  ),
  "Double Check"
)</f>
        <v>Canvas Submission</v>
      </c>
    </row>
    <row r="29" spans="1:16">
      <c r="A29" t="s">
        <v>200</v>
      </c>
      <c r="B29" t="s">
        <v>201</v>
      </c>
      <c r="C29" t="s">
        <v>2520</v>
      </c>
      <c r="D29" t="s">
        <v>2567</v>
      </c>
      <c r="E29" t="s">
        <v>2567</v>
      </c>
      <c r="F29" t="s">
        <v>2567</v>
      </c>
      <c r="G29" t="s">
        <v>2567</v>
      </c>
      <c r="H29" t="s">
        <v>2567</v>
      </c>
      <c r="I29" t="s">
        <v>2567</v>
      </c>
      <c r="J29" t="s">
        <v>2567</v>
      </c>
      <c r="K29" t="str">
        <f t="shared" si="0"/>
        <v>NO TOUCH</v>
      </c>
      <c r="L29" t="s">
        <v>2567</v>
      </c>
      <c r="M29" t="s">
        <v>2567</v>
      </c>
      <c r="N29" s="10" t="s">
        <v>2567</v>
      </c>
      <c r="O29" s="12" t="str">
        <f t="shared" si="1"/>
        <v>Student Base Repo</v>
      </c>
      <c r="P29" s="13" t="str">
        <f>IFERROR(
  HYPERLINK(
    INDEX(Submissions!B:B, MATCH(VLOOKUP(A29, Roster!$A:$E, 2, FALSE), Submissions!A:A, 0)),
    "Canvas Submission"
  ),
  "Double Check"
)</f>
        <v>Canvas Submission</v>
      </c>
    </row>
    <row r="30" spans="1:16">
      <c r="A30" t="s">
        <v>202</v>
      </c>
      <c r="B30" t="s">
        <v>203</v>
      </c>
      <c r="C30" t="s">
        <v>2520</v>
      </c>
      <c r="D30" t="s">
        <v>2567</v>
      </c>
      <c r="E30" t="s">
        <v>2567</v>
      </c>
      <c r="F30" t="s">
        <v>2567</v>
      </c>
      <c r="G30" t="s">
        <v>2567</v>
      </c>
      <c r="H30" t="s">
        <v>2567</v>
      </c>
      <c r="I30" t="s">
        <v>2567</v>
      </c>
      <c r="J30" t="s">
        <v>2567</v>
      </c>
      <c r="K30" t="str">
        <f t="shared" si="0"/>
        <v>NO TOUCH</v>
      </c>
      <c r="L30" t="s">
        <v>2567</v>
      </c>
      <c r="M30" t="s">
        <v>2567</v>
      </c>
      <c r="N30" s="10" t="s">
        <v>2567</v>
      </c>
      <c r="O30" s="12" t="str">
        <f t="shared" si="1"/>
        <v>Student Base Repo</v>
      </c>
      <c r="P30" s="13" t="str">
        <f>IFERROR(
  HYPERLINK(
    INDEX(Submissions!B:B, MATCH(VLOOKUP(A30, Roster!$A:$E, 2, FALSE), Submissions!A:A, 0)),
    "Canvas Submission"
  ),
  "Double Check"
)</f>
        <v>Canvas Submission</v>
      </c>
    </row>
    <row r="31" spans="1:16">
      <c r="A31" t="s">
        <v>204</v>
      </c>
      <c r="B31" t="s">
        <v>205</v>
      </c>
      <c r="C31" t="s">
        <v>2520</v>
      </c>
      <c r="D31" t="s">
        <v>2567</v>
      </c>
      <c r="E31" t="s">
        <v>2567</v>
      </c>
      <c r="F31" t="s">
        <v>2567</v>
      </c>
      <c r="G31" t="s">
        <v>2567</v>
      </c>
      <c r="H31" t="s">
        <v>2567</v>
      </c>
      <c r="I31" t="s">
        <v>2567</v>
      </c>
      <c r="J31" t="s">
        <v>2567</v>
      </c>
      <c r="K31" t="str">
        <f t="shared" si="0"/>
        <v>NO TOUCH</v>
      </c>
      <c r="L31" t="s">
        <v>2567</v>
      </c>
      <c r="M31" t="s">
        <v>2567</v>
      </c>
      <c r="N31" s="10" t="s">
        <v>2567</v>
      </c>
      <c r="O31" s="12" t="str">
        <f t="shared" si="1"/>
        <v>Student Base Repo</v>
      </c>
      <c r="P31" s="13" t="str">
        <f>IFERROR(
  HYPERLINK(
    INDEX(Submissions!B:B, MATCH(VLOOKUP(A31, Roster!$A:$E, 2, FALSE), Submissions!A:A, 0)),
    "Canvas Submission"
  ),
  "Double Check"
)</f>
        <v>Canvas Submission</v>
      </c>
    </row>
    <row r="32" spans="1:16">
      <c r="A32" t="s">
        <v>206</v>
      </c>
      <c r="B32" t="s">
        <v>207</v>
      </c>
      <c r="C32" t="s">
        <v>2520</v>
      </c>
      <c r="D32" t="s">
        <v>2567</v>
      </c>
      <c r="E32" t="s">
        <v>2567</v>
      </c>
      <c r="F32" t="s">
        <v>2567</v>
      </c>
      <c r="G32" t="s">
        <v>2567</v>
      </c>
      <c r="H32" t="s">
        <v>2567</v>
      </c>
      <c r="I32" t="s">
        <v>2567</v>
      </c>
      <c r="J32" t="s">
        <v>2567</v>
      </c>
      <c r="K32" t="str">
        <f t="shared" si="0"/>
        <v>NO TOUCH</v>
      </c>
      <c r="L32" t="s">
        <v>2567</v>
      </c>
      <c r="M32" t="s">
        <v>2567</v>
      </c>
      <c r="N32" s="10" t="s">
        <v>2567</v>
      </c>
      <c r="O32" s="12" t="str">
        <f t="shared" si="1"/>
        <v>Student Base Repo</v>
      </c>
      <c r="P32" s="13" t="str">
        <f>IFERROR(
  HYPERLINK(
    INDEX(Submissions!B:B, MATCH(VLOOKUP(A32, Roster!$A:$E, 2, FALSE), Submissions!A:A, 0)),
    "Canvas Submission"
  ),
  "Double Check"
)</f>
        <v>Double Check</v>
      </c>
    </row>
    <row r="33" spans="1:16">
      <c r="A33" t="s">
        <v>208</v>
      </c>
      <c r="B33" t="s">
        <v>209</v>
      </c>
      <c r="C33" t="s">
        <v>2520</v>
      </c>
      <c r="D33" t="s">
        <v>2567</v>
      </c>
      <c r="E33" t="s">
        <v>2567</v>
      </c>
      <c r="F33" t="s">
        <v>2567</v>
      </c>
      <c r="G33" t="s">
        <v>2567</v>
      </c>
      <c r="H33" t="s">
        <v>2567</v>
      </c>
      <c r="I33" t="s">
        <v>2567</v>
      </c>
      <c r="J33" t="s">
        <v>2567</v>
      </c>
      <c r="K33" t="str">
        <f t="shared" si="0"/>
        <v>NO TOUCH</v>
      </c>
      <c r="L33" t="s">
        <v>2567</v>
      </c>
      <c r="M33" t="s">
        <v>2567</v>
      </c>
      <c r="N33" s="10" t="s">
        <v>2567</v>
      </c>
      <c r="O33" s="12" t="str">
        <f t="shared" si="1"/>
        <v>Student Base Repo</v>
      </c>
      <c r="P33" s="13" t="str">
        <f>IFERROR(
  HYPERLINK(
    INDEX(Submissions!B:B, MATCH(VLOOKUP(A33, Roster!$A:$E, 2, FALSE), Submissions!A:A, 0)),
    "Canvas Submission"
  ),
  "Double Check"
)</f>
        <v>Canvas Submission</v>
      </c>
    </row>
    <row r="34" spans="1:16">
      <c r="A34" t="s">
        <v>210</v>
      </c>
      <c r="B34" t="s">
        <v>211</v>
      </c>
      <c r="C34" t="s">
        <v>2520</v>
      </c>
      <c r="D34" t="s">
        <v>2567</v>
      </c>
      <c r="E34" t="s">
        <v>2567</v>
      </c>
      <c r="F34" t="s">
        <v>2567</v>
      </c>
      <c r="G34" t="s">
        <v>2567</v>
      </c>
      <c r="H34" t="s">
        <v>2567</v>
      </c>
      <c r="I34" t="s">
        <v>2567</v>
      </c>
      <c r="J34" t="s">
        <v>2567</v>
      </c>
      <c r="K34" t="str">
        <f t="shared" si="0"/>
        <v>NO TOUCH</v>
      </c>
      <c r="L34" t="s">
        <v>2567</v>
      </c>
      <c r="M34" t="s">
        <v>2567</v>
      </c>
      <c r="N34" s="10" t="s">
        <v>2567</v>
      </c>
      <c r="O34" s="12" t="str">
        <f t="shared" si="1"/>
        <v>Student Base Repo</v>
      </c>
      <c r="P34" s="13" t="str">
        <f>IFERROR(
  HYPERLINK(
    INDEX(Submissions!B:B, MATCH(VLOOKUP(A34, Roster!$A:$E, 2, FALSE), Submissions!A:A, 0)),
    "Canvas Submission"
  ),
  "Double Check"
)</f>
        <v>Canvas Submission</v>
      </c>
    </row>
    <row r="35" spans="1:16">
      <c r="A35" t="s">
        <v>212</v>
      </c>
      <c r="B35" t="s">
        <v>213</v>
      </c>
      <c r="C35" t="s">
        <v>2520</v>
      </c>
      <c r="D35" t="s">
        <v>2567</v>
      </c>
      <c r="E35" t="s">
        <v>2567</v>
      </c>
      <c r="F35" t="s">
        <v>2567</v>
      </c>
      <c r="G35" t="s">
        <v>2567</v>
      </c>
      <c r="H35" t="s">
        <v>2567</v>
      </c>
      <c r="I35" t="s">
        <v>2567</v>
      </c>
      <c r="J35" t="s">
        <v>2567</v>
      </c>
      <c r="K35" t="str">
        <f t="shared" si="0"/>
        <v>NO TOUCH</v>
      </c>
      <c r="L35" t="s">
        <v>2567</v>
      </c>
      <c r="M35" t="s">
        <v>2567</v>
      </c>
      <c r="N35" s="10" t="s">
        <v>2567</v>
      </c>
      <c r="O35" s="12" t="str">
        <f t="shared" si="1"/>
        <v>Student Base Repo</v>
      </c>
      <c r="P35" s="13" t="str">
        <f>IFERROR(
  HYPERLINK(
    INDEX(Submissions!B:B, MATCH(VLOOKUP(A35, Roster!$A:$E, 2, FALSE), Submissions!A:A, 0)),
    "Canvas Submission"
  ),
  "Double Check"
)</f>
        <v>Canvas Submission</v>
      </c>
    </row>
    <row r="36" spans="1:16">
      <c r="A36" t="s">
        <v>214</v>
      </c>
      <c r="B36" t="s">
        <v>215</v>
      </c>
      <c r="C36" t="s">
        <v>2520</v>
      </c>
      <c r="D36" t="s">
        <v>2567</v>
      </c>
      <c r="E36" t="s">
        <v>2567</v>
      </c>
      <c r="F36" t="s">
        <v>2567</v>
      </c>
      <c r="G36" t="s">
        <v>2567</v>
      </c>
      <c r="H36" t="s">
        <v>2567</v>
      </c>
      <c r="I36" t="s">
        <v>2567</v>
      </c>
      <c r="J36" t="s">
        <v>2567</v>
      </c>
      <c r="K36" t="str">
        <f t="shared" si="0"/>
        <v>NO TOUCH</v>
      </c>
      <c r="L36" t="s">
        <v>2567</v>
      </c>
      <c r="M36" t="s">
        <v>2567</v>
      </c>
      <c r="N36" s="10" t="s">
        <v>2567</v>
      </c>
      <c r="O36" s="12" t="str">
        <f t="shared" si="1"/>
        <v>Student Base Repo</v>
      </c>
      <c r="P36" s="13" t="str">
        <f>IFERROR(
  HYPERLINK(
    INDEX(Submissions!B:B, MATCH(VLOOKUP(A36, Roster!$A:$E, 2, FALSE), Submissions!A:A, 0)),
    "Canvas Submission"
  ),
  "Double Check"
)</f>
        <v>Double Check</v>
      </c>
    </row>
    <row r="37" spans="1:16">
      <c r="A37" t="s">
        <v>216</v>
      </c>
      <c r="B37" t="s">
        <v>217</v>
      </c>
      <c r="C37" t="s">
        <v>2520</v>
      </c>
      <c r="D37" t="s">
        <v>2567</v>
      </c>
      <c r="E37" t="s">
        <v>2567</v>
      </c>
      <c r="F37" t="s">
        <v>2567</v>
      </c>
      <c r="G37" t="s">
        <v>2567</v>
      </c>
      <c r="H37" t="s">
        <v>2567</v>
      </c>
      <c r="I37" t="s">
        <v>2567</v>
      </c>
      <c r="J37" t="s">
        <v>2567</v>
      </c>
      <c r="K37" t="str">
        <f>IF(COUNTIF(D37:J37, "TODO") &gt; 0, "NO TOUCH", SUM(D37:J37))</f>
        <v>NO TOUCH</v>
      </c>
      <c r="L37" t="s">
        <v>2567</v>
      </c>
      <c r="M37" t="s">
        <v>2567</v>
      </c>
      <c r="N37" s="10" t="s">
        <v>2567</v>
      </c>
      <c r="O37" s="12" t="str">
        <f t="shared" si="1"/>
        <v>Student Base Repo</v>
      </c>
      <c r="P37" s="13" t="str">
        <f>IFERROR(
  HYPERLINK(
    INDEX(Submissions!B:B, MATCH(VLOOKUP(A37, Roster!$A:$E, 2, FALSE), Submissions!A:A, 0)),
    "Canvas Submission"
  ),
  "Double Check"
)</f>
        <v>Canvas Submission</v>
      </c>
    </row>
  </sheetData>
  <conditionalFormatting sqref="D2:P37">
    <cfRule type="containsText" dxfId="202" priority="5" operator="containsText" text="TODO">
      <formula>NOT(ISERROR(SEARCH("TODO",D2)))</formula>
    </cfRule>
    <cfRule type="containsText" dxfId="201" priority="6" stopIfTrue="1" operator="containsText" text="NO TOUCH">
      <formula>NOT(ISERROR(SEARCH("NO TOUCH",D2)))</formula>
    </cfRule>
  </conditionalFormatting>
  <conditionalFormatting sqref="O2:O37">
    <cfRule type="containsText" dxfId="200" priority="1" operator="containsText" text="Assignment">
      <formula>NOT(ISERROR(SEARCH("Assignment",O2)))</formula>
    </cfRule>
    <cfRule type="containsText" dxfId="199" priority="2" operator="containsText" text="Student">
      <formula>NOT(ISERROR(SEARCH("Student",O2)))</formula>
    </cfRule>
  </conditionalFormatting>
  <conditionalFormatting sqref="P2:P37">
    <cfRule type="containsText" dxfId="198" priority="3" operator="containsText" text="Canvas">
      <formula>NOT(ISERROR(SEARCH("Canvas",P2)))</formula>
    </cfRule>
    <cfRule type="containsText" dxfId="197" priority="4" stopIfTrue="1" operator="containsText" text="Double Check">
      <formula>NOT(ISERROR(SEARCH("Double Check",P2)))</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workbookViewId="0">
      <selection activeCell="N2" sqref="N2"/>
    </sheetView>
  </sheetViews>
  <sheetFormatPr defaultColWidth="21.33203125" defaultRowHeight="14.4"/>
  <cols>
    <col min="1" max="1" width="22.1093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2521</v>
      </c>
      <c r="D2" t="s">
        <v>2567</v>
      </c>
      <c r="E2" t="s">
        <v>2567</v>
      </c>
      <c r="F2" t="s">
        <v>2567</v>
      </c>
      <c r="G2" t="s">
        <v>2567</v>
      </c>
      <c r="H2" t="s">
        <v>2567</v>
      </c>
      <c r="I2" t="s">
        <v>2567</v>
      </c>
      <c r="J2" t="s">
        <v>2567</v>
      </c>
      <c r="K2" t="str">
        <f>IF(COUNTIF(D2:J2, "TODO") &gt; 0, "NO TOUCH", SUM(D2:J2))</f>
        <v>NO TOUCH</v>
      </c>
      <c r="L2" t="s">
        <v>2567</v>
      </c>
      <c r="M2"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2521</v>
      </c>
      <c r="D3" t="s">
        <v>2567</v>
      </c>
      <c r="E3" t="s">
        <v>2567</v>
      </c>
      <c r="F3" t="s">
        <v>2567</v>
      </c>
      <c r="G3" t="s">
        <v>2567</v>
      </c>
      <c r="H3" t="s">
        <v>2567</v>
      </c>
      <c r="I3" t="s">
        <v>2567</v>
      </c>
      <c r="J3" t="s">
        <v>2567</v>
      </c>
      <c r="K3" t="str">
        <f t="shared" ref="K3:K36" si="0">IF(COUNTIF(D3:J3, "TODO") &gt; 0, "NO TOUCH", SUM(D3:J3))</f>
        <v>NO TOUCH</v>
      </c>
      <c r="L3" t="s">
        <v>2567</v>
      </c>
      <c r="M3"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218</v>
      </c>
      <c r="B4" t="s">
        <v>219</v>
      </c>
      <c r="C4" t="s">
        <v>2521</v>
      </c>
      <c r="D4" t="s">
        <v>2567</v>
      </c>
      <c r="E4" t="s">
        <v>2567</v>
      </c>
      <c r="F4" t="s">
        <v>2567</v>
      </c>
      <c r="G4" t="s">
        <v>2567</v>
      </c>
      <c r="H4" t="s">
        <v>2567</v>
      </c>
      <c r="I4" t="s">
        <v>2567</v>
      </c>
      <c r="J4" t="s">
        <v>2567</v>
      </c>
      <c r="K4" t="str">
        <f t="shared" si="0"/>
        <v>NO TOUCH</v>
      </c>
      <c r="L4" t="s">
        <v>2567</v>
      </c>
      <c r="M4" t="s">
        <v>2567</v>
      </c>
      <c r="N4" s="10" t="s">
        <v>2567</v>
      </c>
      <c r="O4" s="12" t="str">
        <f t="shared" si="1"/>
        <v>Student Base Repo</v>
      </c>
      <c r="P4" s="13" t="str">
        <f>IFERROR(
  HYPERLINK(
    INDEX(Submissions!B:B, MATCH(VLOOKUP(A4, Roster!$A:$E, 2, FALSE), Submissions!A:A, 0)),
    "Canvas Submission"
  ),
  "Double Check"
)</f>
        <v>Canvas Submission</v>
      </c>
    </row>
    <row r="5" spans="1:22">
      <c r="A5" t="s">
        <v>220</v>
      </c>
      <c r="B5" t="s">
        <v>221</v>
      </c>
      <c r="C5" t="s">
        <v>2521</v>
      </c>
      <c r="D5" t="s">
        <v>2567</v>
      </c>
      <c r="E5" t="s">
        <v>2567</v>
      </c>
      <c r="F5" t="s">
        <v>2567</v>
      </c>
      <c r="G5" t="s">
        <v>2567</v>
      </c>
      <c r="H5" t="s">
        <v>2567</v>
      </c>
      <c r="I5" t="s">
        <v>2567</v>
      </c>
      <c r="J5" t="s">
        <v>2567</v>
      </c>
      <c r="K5" t="str">
        <f t="shared" si="0"/>
        <v>NO TOUCH</v>
      </c>
      <c r="L5" t="s">
        <v>2567</v>
      </c>
      <c r="M5" t="s">
        <v>2567</v>
      </c>
      <c r="N5" s="10" t="s">
        <v>2567</v>
      </c>
      <c r="O5" s="12" t="str">
        <f t="shared" si="1"/>
        <v>Student Base Repo</v>
      </c>
      <c r="P5" s="13" t="str">
        <f>IFERROR(
  HYPERLINK(
    INDEX(Submissions!B:B, MATCH(VLOOKUP(A5, Roster!$A:$E, 2, FALSE), Submissions!A:A, 0)),
    "Canvas Submission"
  ),
  "Double Check"
)</f>
        <v>Canvas Submission</v>
      </c>
    </row>
    <row r="6" spans="1:22">
      <c r="A6" t="s">
        <v>222</v>
      </c>
      <c r="B6" t="s">
        <v>223</v>
      </c>
      <c r="C6" t="s">
        <v>2521</v>
      </c>
      <c r="D6" t="s">
        <v>2567</v>
      </c>
      <c r="E6" t="s">
        <v>2567</v>
      </c>
      <c r="F6" t="s">
        <v>2567</v>
      </c>
      <c r="G6" t="s">
        <v>2567</v>
      </c>
      <c r="H6" t="s">
        <v>2567</v>
      </c>
      <c r="I6" t="s">
        <v>2567</v>
      </c>
      <c r="J6" t="s">
        <v>2567</v>
      </c>
      <c r="K6" t="str">
        <f t="shared" si="0"/>
        <v>NO TOUCH</v>
      </c>
      <c r="L6" t="s">
        <v>2567</v>
      </c>
      <c r="M6" t="s">
        <v>2567</v>
      </c>
      <c r="N6" s="10" t="s">
        <v>2567</v>
      </c>
      <c r="O6" s="12" t="str">
        <f t="shared" si="1"/>
        <v>Student Base Repo</v>
      </c>
      <c r="P6" s="13" t="str">
        <f>IFERROR(
  HYPERLINK(
    INDEX(Submissions!B:B, MATCH(VLOOKUP(A6, Roster!$A:$E, 2, FALSE), Submissions!A:A, 0)),
    "Canvas Submission"
  ),
  "Double Check"
)</f>
        <v>Canvas Submission</v>
      </c>
    </row>
    <row r="7" spans="1:22">
      <c r="A7" t="s">
        <v>224</v>
      </c>
      <c r="B7" t="s">
        <v>225</v>
      </c>
      <c r="C7" t="s">
        <v>2521</v>
      </c>
      <c r="D7" t="s">
        <v>2567</v>
      </c>
      <c r="E7" t="s">
        <v>2567</v>
      </c>
      <c r="F7" t="s">
        <v>2567</v>
      </c>
      <c r="G7" t="s">
        <v>2567</v>
      </c>
      <c r="H7" t="s">
        <v>2567</v>
      </c>
      <c r="I7" t="s">
        <v>2567</v>
      </c>
      <c r="J7" t="s">
        <v>2567</v>
      </c>
      <c r="K7" t="str">
        <f t="shared" si="0"/>
        <v>NO TOUCH</v>
      </c>
      <c r="L7" t="s">
        <v>2567</v>
      </c>
      <c r="M7" t="s">
        <v>2567</v>
      </c>
      <c r="N7" s="10" t="s">
        <v>2567</v>
      </c>
      <c r="O7" s="12" t="str">
        <f t="shared" si="1"/>
        <v>Student Base Repo</v>
      </c>
      <c r="P7" s="13" t="str">
        <f>IFERROR(
  HYPERLINK(
    INDEX(Submissions!B:B, MATCH(VLOOKUP(A7, Roster!$A:$E, 2, FALSE), Submissions!A:A, 0)),
    "Canvas Submission"
  ),
  "Double Check"
)</f>
        <v>Canvas Submission</v>
      </c>
    </row>
    <row r="8" spans="1:22">
      <c r="A8" t="s">
        <v>226</v>
      </c>
      <c r="B8" t="s">
        <v>227</v>
      </c>
      <c r="C8" t="s">
        <v>2521</v>
      </c>
      <c r="D8" t="s">
        <v>2567</v>
      </c>
      <c r="E8" t="s">
        <v>2567</v>
      </c>
      <c r="F8" t="s">
        <v>2567</v>
      </c>
      <c r="G8" t="s">
        <v>2567</v>
      </c>
      <c r="H8" t="s">
        <v>2567</v>
      </c>
      <c r="I8" t="s">
        <v>2567</v>
      </c>
      <c r="J8" t="s">
        <v>2567</v>
      </c>
      <c r="K8" t="str">
        <f t="shared" si="0"/>
        <v>NO TOUCH</v>
      </c>
      <c r="L8" t="s">
        <v>2567</v>
      </c>
      <c r="M8" t="s">
        <v>2567</v>
      </c>
      <c r="N8" s="10" t="s">
        <v>2567</v>
      </c>
      <c r="O8" s="12" t="str">
        <f t="shared" si="1"/>
        <v>Student Base Repo</v>
      </c>
      <c r="P8" s="13" t="str">
        <f>IFERROR(
  HYPERLINK(
    INDEX(Submissions!B:B, MATCH(VLOOKUP(A8, Roster!$A:$E, 2, FALSE), Submissions!A:A, 0)),
    "Canvas Submission"
  ),
  "Double Check"
)</f>
        <v>Double Check</v>
      </c>
    </row>
    <row r="9" spans="1:22">
      <c r="A9" t="s">
        <v>228</v>
      </c>
      <c r="B9" t="s">
        <v>229</v>
      </c>
      <c r="C9" t="s">
        <v>2521</v>
      </c>
      <c r="D9" t="s">
        <v>2567</v>
      </c>
      <c r="E9" t="s">
        <v>2567</v>
      </c>
      <c r="F9" t="s">
        <v>2567</v>
      </c>
      <c r="G9" t="s">
        <v>2567</v>
      </c>
      <c r="H9" t="s">
        <v>2567</v>
      </c>
      <c r="I9" t="s">
        <v>2567</v>
      </c>
      <c r="J9" t="s">
        <v>2567</v>
      </c>
      <c r="K9" t="str">
        <f t="shared" si="0"/>
        <v>NO TOUCH</v>
      </c>
      <c r="L9" t="s">
        <v>2567</v>
      </c>
      <c r="M9" t="s">
        <v>2567</v>
      </c>
      <c r="N9" s="10" t="s">
        <v>2567</v>
      </c>
      <c r="O9" s="12" t="str">
        <f t="shared" si="1"/>
        <v>Student Base Repo</v>
      </c>
      <c r="P9" s="13" t="str">
        <f>IFERROR(
  HYPERLINK(
    INDEX(Submissions!B:B, MATCH(VLOOKUP(A9, Roster!$A:$E, 2, FALSE), Submissions!A:A, 0)),
    "Canvas Submission"
  ),
  "Double Check"
)</f>
        <v>Canvas Submission</v>
      </c>
    </row>
    <row r="10" spans="1:22">
      <c r="A10" t="s">
        <v>230</v>
      </c>
      <c r="B10" t="s">
        <v>231</v>
      </c>
      <c r="C10" t="s">
        <v>2521</v>
      </c>
      <c r="D10" t="s">
        <v>2567</v>
      </c>
      <c r="E10" t="s">
        <v>2567</v>
      </c>
      <c r="F10" t="s">
        <v>2567</v>
      </c>
      <c r="G10" t="s">
        <v>2567</v>
      </c>
      <c r="H10" t="s">
        <v>2567</v>
      </c>
      <c r="I10" t="s">
        <v>2567</v>
      </c>
      <c r="J10" t="s">
        <v>2567</v>
      </c>
      <c r="K10" t="str">
        <f t="shared" si="0"/>
        <v>NO TOUCH</v>
      </c>
      <c r="L10" t="s">
        <v>2567</v>
      </c>
      <c r="M10" t="s">
        <v>2567</v>
      </c>
      <c r="N10" s="10" t="s">
        <v>2567</v>
      </c>
      <c r="O10" s="12" t="str">
        <f t="shared" si="1"/>
        <v>Student Base Repo</v>
      </c>
      <c r="P10" s="13" t="str">
        <f>IFERROR(
  HYPERLINK(
    INDEX(Submissions!B:B, MATCH(VLOOKUP(A10, Roster!$A:$E, 2, FALSE), Submissions!A:A, 0)),
    "Canvas Submission"
  ),
  "Double Check"
)</f>
        <v>Canvas Submission</v>
      </c>
    </row>
    <row r="11" spans="1:22">
      <c r="A11" t="s">
        <v>232</v>
      </c>
      <c r="B11" t="s">
        <v>233</v>
      </c>
      <c r="C11" t="s">
        <v>2521</v>
      </c>
      <c r="D11" t="s">
        <v>2567</v>
      </c>
      <c r="E11" t="s">
        <v>2567</v>
      </c>
      <c r="F11" t="s">
        <v>2567</v>
      </c>
      <c r="G11" t="s">
        <v>2567</v>
      </c>
      <c r="H11" t="s">
        <v>2567</v>
      </c>
      <c r="I11" t="s">
        <v>2567</v>
      </c>
      <c r="J11" t="s">
        <v>2567</v>
      </c>
      <c r="K11" t="str">
        <f t="shared" si="0"/>
        <v>NO TOUCH</v>
      </c>
      <c r="L11" t="s">
        <v>2567</v>
      </c>
      <c r="M11" t="s">
        <v>2567</v>
      </c>
      <c r="N11" s="10" t="s">
        <v>2567</v>
      </c>
      <c r="O11" s="12" t="str">
        <f t="shared" si="1"/>
        <v>Student Base Repo</v>
      </c>
      <c r="P11" s="13" t="str">
        <f>IFERROR(
  HYPERLINK(
    INDEX(Submissions!B:B, MATCH(VLOOKUP(A11, Roster!$A:$E, 2, FALSE), Submissions!A:A, 0)),
    "Canvas Submission"
  ),
  "Double Check"
)</f>
        <v>Canvas Submission</v>
      </c>
    </row>
    <row r="12" spans="1:22">
      <c r="A12" t="s">
        <v>234</v>
      </c>
      <c r="B12" t="s">
        <v>235</v>
      </c>
      <c r="C12" t="s">
        <v>2521</v>
      </c>
      <c r="D12" t="s">
        <v>2567</v>
      </c>
      <c r="E12" t="s">
        <v>2567</v>
      </c>
      <c r="F12" t="s">
        <v>2567</v>
      </c>
      <c r="G12" t="s">
        <v>2567</v>
      </c>
      <c r="H12" t="s">
        <v>2567</v>
      </c>
      <c r="I12" t="s">
        <v>2567</v>
      </c>
      <c r="J12" t="s">
        <v>2567</v>
      </c>
      <c r="K12" t="str">
        <f t="shared" si="0"/>
        <v>NO TOUCH</v>
      </c>
      <c r="L12" t="s">
        <v>2567</v>
      </c>
      <c r="M12" t="s">
        <v>2567</v>
      </c>
      <c r="N12" s="10" t="s">
        <v>2567</v>
      </c>
      <c r="O12" s="12" t="str">
        <f t="shared" si="1"/>
        <v>Student Base Repo</v>
      </c>
      <c r="P12" s="13" t="str">
        <f>IFERROR(
  HYPERLINK(
    INDEX(Submissions!B:B, MATCH(VLOOKUP(A12, Roster!$A:$E, 2, FALSE), Submissions!A:A, 0)),
    "Canvas Submission"
  ),
  "Double Check"
)</f>
        <v>Canvas Submission</v>
      </c>
    </row>
    <row r="13" spans="1:22">
      <c r="A13" t="s">
        <v>236</v>
      </c>
      <c r="B13" t="s">
        <v>237</v>
      </c>
      <c r="C13" t="s">
        <v>2521</v>
      </c>
      <c r="D13" t="s">
        <v>2567</v>
      </c>
      <c r="E13" t="s">
        <v>2567</v>
      </c>
      <c r="F13" t="s">
        <v>2567</v>
      </c>
      <c r="G13" t="s">
        <v>2567</v>
      </c>
      <c r="H13" t="s">
        <v>2567</v>
      </c>
      <c r="I13" t="s">
        <v>2567</v>
      </c>
      <c r="J13" t="s">
        <v>2567</v>
      </c>
      <c r="K13" t="str">
        <f t="shared" si="0"/>
        <v>NO TOUCH</v>
      </c>
      <c r="L13" t="s">
        <v>2567</v>
      </c>
      <c r="M13" t="s">
        <v>2567</v>
      </c>
      <c r="N13" s="10" t="s">
        <v>2567</v>
      </c>
      <c r="O13" s="12" t="str">
        <f t="shared" si="1"/>
        <v>Student Base Repo</v>
      </c>
      <c r="P13" s="13" t="str">
        <f>IFERROR(
  HYPERLINK(
    INDEX(Submissions!B:B, MATCH(VLOOKUP(A13, Roster!$A:$E, 2, FALSE), Submissions!A:A, 0)),
    "Canvas Submission"
  ),
  "Double Check"
)</f>
        <v>Double Check</v>
      </c>
    </row>
    <row r="14" spans="1:22">
      <c r="A14" t="s">
        <v>238</v>
      </c>
      <c r="B14" t="s">
        <v>239</v>
      </c>
      <c r="C14" t="s">
        <v>2521</v>
      </c>
      <c r="D14" t="s">
        <v>2567</v>
      </c>
      <c r="E14" t="s">
        <v>2567</v>
      </c>
      <c r="F14" t="s">
        <v>2567</v>
      </c>
      <c r="G14" t="s">
        <v>2567</v>
      </c>
      <c r="H14" t="s">
        <v>2567</v>
      </c>
      <c r="I14" t="s">
        <v>2567</v>
      </c>
      <c r="J14" t="s">
        <v>2567</v>
      </c>
      <c r="K14" t="str">
        <f t="shared" si="0"/>
        <v>NO TOUCH</v>
      </c>
      <c r="L14" t="s">
        <v>2567</v>
      </c>
      <c r="M14" t="s">
        <v>2567</v>
      </c>
      <c r="N14" s="10" t="s">
        <v>2567</v>
      </c>
      <c r="O14" s="12" t="str">
        <f t="shared" si="1"/>
        <v>Student Base Repo</v>
      </c>
      <c r="P14" s="13" t="str">
        <f>IFERROR(
  HYPERLINK(
    INDEX(Submissions!B:B, MATCH(VLOOKUP(A14, Roster!$A:$E, 2, FALSE), Submissions!A:A, 0)),
    "Canvas Submission"
  ),
  "Double Check"
)</f>
        <v>Canvas Submission</v>
      </c>
    </row>
    <row r="15" spans="1:22">
      <c r="A15" t="s">
        <v>240</v>
      </c>
      <c r="B15" t="s">
        <v>241</v>
      </c>
      <c r="C15" t="s">
        <v>2521</v>
      </c>
      <c r="D15" t="s">
        <v>2567</v>
      </c>
      <c r="E15" t="s">
        <v>2567</v>
      </c>
      <c r="F15" t="s">
        <v>2567</v>
      </c>
      <c r="G15" t="s">
        <v>2567</v>
      </c>
      <c r="H15" t="s">
        <v>2567</v>
      </c>
      <c r="I15" t="s">
        <v>2567</v>
      </c>
      <c r="J15" t="s">
        <v>2567</v>
      </c>
      <c r="K15" t="str">
        <f t="shared" si="0"/>
        <v>NO TOUCH</v>
      </c>
      <c r="L15" t="s">
        <v>2567</v>
      </c>
      <c r="M15" t="s">
        <v>2567</v>
      </c>
      <c r="N15" s="10" t="s">
        <v>2567</v>
      </c>
      <c r="O15" s="12" t="str">
        <f t="shared" si="1"/>
        <v>Student Base Repo</v>
      </c>
      <c r="P15" s="13" t="str">
        <f>IFERROR(
  HYPERLINK(
    INDEX(Submissions!B:B, MATCH(VLOOKUP(A15, Roster!$A:$E, 2, FALSE), Submissions!A:A, 0)),
    "Canvas Submission"
  ),
  "Double Check"
)</f>
        <v>Canvas Submission</v>
      </c>
    </row>
    <row r="16" spans="1:22">
      <c r="A16" t="s">
        <v>242</v>
      </c>
      <c r="B16" t="s">
        <v>243</v>
      </c>
      <c r="C16" t="s">
        <v>2521</v>
      </c>
      <c r="D16" t="s">
        <v>2567</v>
      </c>
      <c r="E16" t="s">
        <v>2567</v>
      </c>
      <c r="F16" t="s">
        <v>2567</v>
      </c>
      <c r="G16" t="s">
        <v>2567</v>
      </c>
      <c r="H16" t="s">
        <v>2567</v>
      </c>
      <c r="I16" t="s">
        <v>2567</v>
      </c>
      <c r="J16" t="s">
        <v>2567</v>
      </c>
      <c r="K16" t="str">
        <f t="shared" si="0"/>
        <v>NO TOUCH</v>
      </c>
      <c r="L16" t="s">
        <v>2567</v>
      </c>
      <c r="M16" t="s">
        <v>2567</v>
      </c>
      <c r="N16" s="10" t="s">
        <v>2567</v>
      </c>
      <c r="O16" s="12" t="str">
        <f t="shared" si="1"/>
        <v>Student Base Repo</v>
      </c>
      <c r="P16" s="13" t="str">
        <f>IFERROR(
  HYPERLINK(
    INDEX(Submissions!B:B, MATCH(VLOOKUP(A16, Roster!$A:$E, 2, FALSE), Submissions!A:A, 0)),
    "Canvas Submission"
  ),
  "Double Check"
)</f>
        <v>Canvas Submission</v>
      </c>
    </row>
    <row r="17" spans="1:16">
      <c r="A17" t="s">
        <v>244</v>
      </c>
      <c r="B17" t="s">
        <v>245</v>
      </c>
      <c r="C17" t="s">
        <v>2521</v>
      </c>
      <c r="D17" t="s">
        <v>2567</v>
      </c>
      <c r="E17" t="s">
        <v>2567</v>
      </c>
      <c r="F17" t="s">
        <v>2567</v>
      </c>
      <c r="G17" t="s">
        <v>2567</v>
      </c>
      <c r="H17" t="s">
        <v>2567</v>
      </c>
      <c r="I17" t="s">
        <v>2567</v>
      </c>
      <c r="J17" t="s">
        <v>2567</v>
      </c>
      <c r="K17" t="str">
        <f t="shared" si="0"/>
        <v>NO TOUCH</v>
      </c>
      <c r="L17" t="s">
        <v>2567</v>
      </c>
      <c r="M17" t="s">
        <v>2567</v>
      </c>
      <c r="N17" s="10" t="s">
        <v>2567</v>
      </c>
      <c r="O17" s="12" t="str">
        <f t="shared" si="1"/>
        <v>Student Base Repo</v>
      </c>
      <c r="P17" s="13" t="str">
        <f>IFERROR(
  HYPERLINK(
    INDEX(Submissions!B:B, MATCH(VLOOKUP(A17, Roster!$A:$E, 2, FALSE), Submissions!A:A, 0)),
    "Canvas Submission"
  ),
  "Double Check"
)</f>
        <v>Canvas Submission</v>
      </c>
    </row>
    <row r="18" spans="1:16">
      <c r="A18" t="s">
        <v>246</v>
      </c>
      <c r="B18" t="s">
        <v>247</v>
      </c>
      <c r="C18" t="s">
        <v>2521</v>
      </c>
      <c r="D18" t="s">
        <v>2567</v>
      </c>
      <c r="E18" t="s">
        <v>2567</v>
      </c>
      <c r="F18" t="s">
        <v>2567</v>
      </c>
      <c r="G18" t="s">
        <v>2567</v>
      </c>
      <c r="H18" t="s">
        <v>2567</v>
      </c>
      <c r="I18" t="s">
        <v>2567</v>
      </c>
      <c r="J18" t="s">
        <v>2567</v>
      </c>
      <c r="K18" t="str">
        <f t="shared" si="0"/>
        <v>NO TOUCH</v>
      </c>
      <c r="L18" t="s">
        <v>2567</v>
      </c>
      <c r="M18" t="s">
        <v>2567</v>
      </c>
      <c r="N18" s="10" t="s">
        <v>2567</v>
      </c>
      <c r="O18" s="12" t="str">
        <f t="shared" si="1"/>
        <v>Student Base Repo</v>
      </c>
      <c r="P18" s="13" t="str">
        <f>IFERROR(
  HYPERLINK(
    INDEX(Submissions!B:B, MATCH(VLOOKUP(A18, Roster!$A:$E, 2, FALSE), Submissions!A:A, 0)),
    "Canvas Submission"
  ),
  "Double Check"
)</f>
        <v>Canvas Submission</v>
      </c>
    </row>
    <row r="19" spans="1:16">
      <c r="A19" t="s">
        <v>248</v>
      </c>
      <c r="B19" t="s">
        <v>249</v>
      </c>
      <c r="C19" t="s">
        <v>2521</v>
      </c>
      <c r="D19" t="s">
        <v>2567</v>
      </c>
      <c r="E19" t="s">
        <v>2567</v>
      </c>
      <c r="F19" t="s">
        <v>2567</v>
      </c>
      <c r="G19" t="s">
        <v>2567</v>
      </c>
      <c r="H19" t="s">
        <v>2567</v>
      </c>
      <c r="I19" t="s">
        <v>2567</v>
      </c>
      <c r="J19" t="s">
        <v>2567</v>
      </c>
      <c r="K19" t="str">
        <f t="shared" si="0"/>
        <v>NO TOUCH</v>
      </c>
      <c r="L19" t="s">
        <v>2567</v>
      </c>
      <c r="M19" t="s">
        <v>2567</v>
      </c>
      <c r="N19" s="10" t="s">
        <v>2567</v>
      </c>
      <c r="O19" s="12" t="str">
        <f t="shared" si="1"/>
        <v>Student Base Repo</v>
      </c>
      <c r="P19" s="13" t="str">
        <f>IFERROR(
  HYPERLINK(
    INDEX(Submissions!B:B, MATCH(VLOOKUP(A19, Roster!$A:$E, 2, FALSE), Submissions!A:A, 0)),
    "Canvas Submission"
  ),
  "Double Check"
)</f>
        <v>Double Check</v>
      </c>
    </row>
    <row r="20" spans="1:16">
      <c r="A20" t="s">
        <v>250</v>
      </c>
      <c r="B20" t="s">
        <v>251</v>
      </c>
      <c r="C20" t="s">
        <v>2521</v>
      </c>
      <c r="D20" t="s">
        <v>2567</v>
      </c>
      <c r="E20" t="s">
        <v>2567</v>
      </c>
      <c r="F20" t="s">
        <v>2567</v>
      </c>
      <c r="G20" t="s">
        <v>2567</v>
      </c>
      <c r="H20" t="s">
        <v>2567</v>
      </c>
      <c r="I20" t="s">
        <v>2567</v>
      </c>
      <c r="J20" t="s">
        <v>2567</v>
      </c>
      <c r="K20" t="str">
        <f t="shared" si="0"/>
        <v>NO TOUCH</v>
      </c>
      <c r="L20" t="s">
        <v>2567</v>
      </c>
      <c r="M20" t="s">
        <v>2567</v>
      </c>
      <c r="N20" s="10" t="s">
        <v>2567</v>
      </c>
      <c r="O20" s="12" t="str">
        <f t="shared" si="1"/>
        <v>Student Base Repo</v>
      </c>
      <c r="P20" s="13" t="str">
        <f>IFERROR(
  HYPERLINK(
    INDEX(Submissions!B:B, MATCH(VLOOKUP(A20, Roster!$A:$E, 2, FALSE), Submissions!A:A, 0)),
    "Canvas Submission"
  ),
  "Double Check"
)</f>
        <v>Canvas Submission</v>
      </c>
    </row>
    <row r="21" spans="1:16">
      <c r="A21" t="s">
        <v>252</v>
      </c>
      <c r="B21" t="s">
        <v>253</v>
      </c>
      <c r="C21" t="s">
        <v>2521</v>
      </c>
      <c r="D21" t="s">
        <v>2567</v>
      </c>
      <c r="E21" t="s">
        <v>2567</v>
      </c>
      <c r="F21" t="s">
        <v>2567</v>
      </c>
      <c r="G21" t="s">
        <v>2567</v>
      </c>
      <c r="H21" t="s">
        <v>2567</v>
      </c>
      <c r="I21" t="s">
        <v>2567</v>
      </c>
      <c r="J21" t="s">
        <v>2567</v>
      </c>
      <c r="K21" t="str">
        <f t="shared" si="0"/>
        <v>NO TOUCH</v>
      </c>
      <c r="L21" t="s">
        <v>2567</v>
      </c>
      <c r="M21" t="s">
        <v>2567</v>
      </c>
      <c r="N21" s="10" t="s">
        <v>2567</v>
      </c>
      <c r="O21" s="12" t="str">
        <f t="shared" si="1"/>
        <v>Student Base Repo</v>
      </c>
      <c r="P21" s="13" t="str">
        <f>IFERROR(
  HYPERLINK(
    INDEX(Submissions!B:B, MATCH(VLOOKUP(A21, Roster!$A:$E, 2, FALSE), Submissions!A:A, 0)),
    "Canvas Submission"
  ),
  "Double Check"
)</f>
        <v>Double Check</v>
      </c>
    </row>
    <row r="22" spans="1:16">
      <c r="A22" t="s">
        <v>254</v>
      </c>
      <c r="B22" t="s">
        <v>255</v>
      </c>
      <c r="C22" t="s">
        <v>2521</v>
      </c>
      <c r="D22" t="s">
        <v>2567</v>
      </c>
      <c r="E22" t="s">
        <v>2567</v>
      </c>
      <c r="F22" t="s">
        <v>2567</v>
      </c>
      <c r="G22" t="s">
        <v>2567</v>
      </c>
      <c r="H22" t="s">
        <v>2567</v>
      </c>
      <c r="I22" t="s">
        <v>2567</v>
      </c>
      <c r="J22" t="s">
        <v>2567</v>
      </c>
      <c r="K22" t="str">
        <f t="shared" si="0"/>
        <v>NO TOUCH</v>
      </c>
      <c r="L22" t="s">
        <v>2567</v>
      </c>
      <c r="M22" t="s">
        <v>2567</v>
      </c>
      <c r="N22" s="10" t="s">
        <v>2567</v>
      </c>
      <c r="O22" s="12" t="str">
        <f t="shared" si="1"/>
        <v>Student Base Repo</v>
      </c>
      <c r="P22" s="13" t="str">
        <f>IFERROR(
  HYPERLINK(
    INDEX(Submissions!B:B, MATCH(VLOOKUP(A22, Roster!$A:$E, 2, FALSE), Submissions!A:A, 0)),
    "Canvas Submission"
  ),
  "Double Check"
)</f>
        <v>Canvas Submission</v>
      </c>
    </row>
    <row r="23" spans="1:16">
      <c r="A23" t="s">
        <v>256</v>
      </c>
      <c r="B23" t="s">
        <v>257</v>
      </c>
      <c r="C23" t="s">
        <v>2521</v>
      </c>
      <c r="D23" t="s">
        <v>2567</v>
      </c>
      <c r="E23" t="s">
        <v>2567</v>
      </c>
      <c r="F23" t="s">
        <v>2567</v>
      </c>
      <c r="G23" t="s">
        <v>2567</v>
      </c>
      <c r="H23" t="s">
        <v>2567</v>
      </c>
      <c r="I23" t="s">
        <v>2567</v>
      </c>
      <c r="J23" t="s">
        <v>2567</v>
      </c>
      <c r="K23" t="str">
        <f t="shared" si="0"/>
        <v>NO TOUCH</v>
      </c>
      <c r="L23" t="s">
        <v>2567</v>
      </c>
      <c r="M23" t="s">
        <v>2567</v>
      </c>
      <c r="N23" s="10" t="s">
        <v>2567</v>
      </c>
      <c r="O23" s="12" t="str">
        <f t="shared" si="1"/>
        <v>Student Base Repo</v>
      </c>
      <c r="P23" s="13" t="str">
        <f>IFERROR(
  HYPERLINK(
    INDEX(Submissions!B:B, MATCH(VLOOKUP(A23, Roster!$A:$E, 2, FALSE), Submissions!A:A, 0)),
    "Canvas Submission"
  ),
  "Double Check"
)</f>
        <v>Double Check</v>
      </c>
    </row>
    <row r="24" spans="1:16">
      <c r="A24" t="s">
        <v>258</v>
      </c>
      <c r="B24" t="s">
        <v>259</v>
      </c>
      <c r="C24" t="s">
        <v>2521</v>
      </c>
      <c r="D24" t="s">
        <v>2567</v>
      </c>
      <c r="E24" t="s">
        <v>2567</v>
      </c>
      <c r="F24" t="s">
        <v>2567</v>
      </c>
      <c r="G24" t="s">
        <v>2567</v>
      </c>
      <c r="H24" t="s">
        <v>2567</v>
      </c>
      <c r="I24" t="s">
        <v>2567</v>
      </c>
      <c r="J24" t="s">
        <v>2567</v>
      </c>
      <c r="K24" t="str">
        <f t="shared" si="0"/>
        <v>NO TOUCH</v>
      </c>
      <c r="L24" t="s">
        <v>2567</v>
      </c>
      <c r="M24" t="s">
        <v>2567</v>
      </c>
      <c r="N24" s="10" t="s">
        <v>2567</v>
      </c>
      <c r="O24" s="12" t="str">
        <f t="shared" si="1"/>
        <v>Student Base Repo</v>
      </c>
      <c r="P24" s="13" t="str">
        <f>IFERROR(
  HYPERLINK(
    INDEX(Submissions!B:B, MATCH(VLOOKUP(A24, Roster!$A:$E, 2, FALSE), Submissions!A:A, 0)),
    "Canvas Submission"
  ),
  "Double Check"
)</f>
        <v>Double Check</v>
      </c>
    </row>
    <row r="25" spans="1:16">
      <c r="A25" t="s">
        <v>260</v>
      </c>
      <c r="B25" t="s">
        <v>261</v>
      </c>
      <c r="C25" t="s">
        <v>2521</v>
      </c>
      <c r="D25" t="s">
        <v>2567</v>
      </c>
      <c r="E25" t="s">
        <v>2567</v>
      </c>
      <c r="F25" t="s">
        <v>2567</v>
      </c>
      <c r="G25" t="s">
        <v>2567</v>
      </c>
      <c r="H25" t="s">
        <v>2567</v>
      </c>
      <c r="I25" t="s">
        <v>2567</v>
      </c>
      <c r="J25" t="s">
        <v>2567</v>
      </c>
      <c r="K25" t="str">
        <f t="shared" si="0"/>
        <v>NO TOUCH</v>
      </c>
      <c r="L25" t="s">
        <v>2567</v>
      </c>
      <c r="M25" t="s">
        <v>2567</v>
      </c>
      <c r="N25" s="10" t="s">
        <v>2567</v>
      </c>
      <c r="O25" s="12" t="str">
        <f t="shared" si="1"/>
        <v>Student Base Repo</v>
      </c>
      <c r="P25" s="13" t="str">
        <f>IFERROR(
  HYPERLINK(
    INDEX(Submissions!B:B, MATCH(VLOOKUP(A25, Roster!$A:$E, 2, FALSE), Submissions!A:A, 0)),
    "Canvas Submission"
  ),
  "Double Check"
)</f>
        <v>Canvas Submission</v>
      </c>
    </row>
    <row r="26" spans="1:16">
      <c r="A26" t="s">
        <v>262</v>
      </c>
      <c r="B26" t="s">
        <v>263</v>
      </c>
      <c r="C26" t="s">
        <v>2521</v>
      </c>
      <c r="D26" t="s">
        <v>2567</v>
      </c>
      <c r="E26" t="s">
        <v>2567</v>
      </c>
      <c r="F26" t="s">
        <v>2567</v>
      </c>
      <c r="G26" t="s">
        <v>2567</v>
      </c>
      <c r="H26" t="s">
        <v>2567</v>
      </c>
      <c r="I26" t="s">
        <v>2567</v>
      </c>
      <c r="J26" t="s">
        <v>2567</v>
      </c>
      <c r="K26" t="str">
        <f t="shared" si="0"/>
        <v>NO TOUCH</v>
      </c>
      <c r="L26" t="s">
        <v>2567</v>
      </c>
      <c r="M26" t="s">
        <v>2567</v>
      </c>
      <c r="N26" s="10" t="s">
        <v>2567</v>
      </c>
      <c r="O26" s="12" t="str">
        <f t="shared" si="1"/>
        <v>Student Base Repo</v>
      </c>
      <c r="P26" s="13" t="str">
        <f>IFERROR(
  HYPERLINK(
    INDEX(Submissions!B:B, MATCH(VLOOKUP(A26, Roster!$A:$E, 2, FALSE), Submissions!A:A, 0)),
    "Canvas Submission"
  ),
  "Double Check"
)</f>
        <v>Canvas Submission</v>
      </c>
    </row>
    <row r="27" spans="1:16">
      <c r="A27" t="s">
        <v>264</v>
      </c>
      <c r="B27" t="s">
        <v>265</v>
      </c>
      <c r="C27" t="s">
        <v>2521</v>
      </c>
      <c r="D27" t="s">
        <v>2567</v>
      </c>
      <c r="E27" t="s">
        <v>2567</v>
      </c>
      <c r="F27" t="s">
        <v>2567</v>
      </c>
      <c r="G27" t="s">
        <v>2567</v>
      </c>
      <c r="H27" t="s">
        <v>2567</v>
      </c>
      <c r="I27" t="s">
        <v>2567</v>
      </c>
      <c r="J27" t="s">
        <v>2567</v>
      </c>
      <c r="K27" t="str">
        <f t="shared" si="0"/>
        <v>NO TOUCH</v>
      </c>
      <c r="L27" t="s">
        <v>2567</v>
      </c>
      <c r="M27" t="s">
        <v>2567</v>
      </c>
      <c r="N27" s="10" t="s">
        <v>2567</v>
      </c>
      <c r="O27" s="12" t="str">
        <f t="shared" si="1"/>
        <v>Student Base Repo</v>
      </c>
      <c r="P27" s="13" t="str">
        <f>IFERROR(
  HYPERLINK(
    INDEX(Submissions!B:B, MATCH(VLOOKUP(A27, Roster!$A:$E, 2, FALSE), Submissions!A:A, 0)),
    "Canvas Submission"
  ),
  "Double Check"
)</f>
        <v>Canvas Submission</v>
      </c>
    </row>
    <row r="28" spans="1:16">
      <c r="A28" t="s">
        <v>266</v>
      </c>
      <c r="B28" t="s">
        <v>267</v>
      </c>
      <c r="C28" t="s">
        <v>2521</v>
      </c>
      <c r="D28" t="s">
        <v>2567</v>
      </c>
      <c r="E28" t="s">
        <v>2567</v>
      </c>
      <c r="F28" t="s">
        <v>2567</v>
      </c>
      <c r="G28" t="s">
        <v>2567</v>
      </c>
      <c r="H28" t="s">
        <v>2567</v>
      </c>
      <c r="I28" t="s">
        <v>2567</v>
      </c>
      <c r="J28" t="s">
        <v>2567</v>
      </c>
      <c r="K28" t="str">
        <f t="shared" si="0"/>
        <v>NO TOUCH</v>
      </c>
      <c r="L28" t="s">
        <v>2567</v>
      </c>
      <c r="M28" t="s">
        <v>2567</v>
      </c>
      <c r="N28" s="10" t="s">
        <v>2567</v>
      </c>
      <c r="O28" s="12" t="str">
        <f t="shared" si="1"/>
        <v>Student Base Repo</v>
      </c>
      <c r="P28" s="13" t="str">
        <f>IFERROR(
  HYPERLINK(
    INDEX(Submissions!B:B, MATCH(VLOOKUP(A28, Roster!$A:$E, 2, FALSE), Submissions!A:A, 0)),
    "Canvas Submission"
  ),
  "Double Check"
)</f>
        <v>Canvas Submission</v>
      </c>
    </row>
    <row r="29" spans="1:16">
      <c r="A29" t="s">
        <v>268</v>
      </c>
      <c r="B29" t="s">
        <v>269</v>
      </c>
      <c r="C29" t="s">
        <v>2521</v>
      </c>
      <c r="D29" t="s">
        <v>2567</v>
      </c>
      <c r="E29" t="s">
        <v>2567</v>
      </c>
      <c r="F29" t="s">
        <v>2567</v>
      </c>
      <c r="G29" t="s">
        <v>2567</v>
      </c>
      <c r="H29" t="s">
        <v>2567</v>
      </c>
      <c r="I29" t="s">
        <v>2567</v>
      </c>
      <c r="J29" t="s">
        <v>2567</v>
      </c>
      <c r="K29" t="str">
        <f t="shared" si="0"/>
        <v>NO TOUCH</v>
      </c>
      <c r="L29" t="s">
        <v>2567</v>
      </c>
      <c r="M29" t="s">
        <v>2567</v>
      </c>
      <c r="N29" s="10" t="s">
        <v>2567</v>
      </c>
      <c r="O29" s="12" t="str">
        <f t="shared" si="1"/>
        <v>Student Base Repo</v>
      </c>
      <c r="P29" s="13" t="str">
        <f>IFERROR(
  HYPERLINK(
    INDEX(Submissions!B:B, MATCH(VLOOKUP(A29, Roster!$A:$E, 2, FALSE), Submissions!A:A, 0)),
    "Canvas Submission"
  ),
  "Double Check"
)</f>
        <v>Canvas Submission</v>
      </c>
    </row>
    <row r="30" spans="1:16">
      <c r="A30" t="s">
        <v>270</v>
      </c>
      <c r="B30" t="s">
        <v>271</v>
      </c>
      <c r="C30" t="s">
        <v>2521</v>
      </c>
      <c r="D30" t="s">
        <v>2567</v>
      </c>
      <c r="E30" t="s">
        <v>2567</v>
      </c>
      <c r="F30" t="s">
        <v>2567</v>
      </c>
      <c r="G30" t="s">
        <v>2567</v>
      </c>
      <c r="H30" t="s">
        <v>2567</v>
      </c>
      <c r="I30" t="s">
        <v>2567</v>
      </c>
      <c r="J30" t="s">
        <v>2567</v>
      </c>
      <c r="K30" t="str">
        <f t="shared" si="0"/>
        <v>NO TOUCH</v>
      </c>
      <c r="L30" t="s">
        <v>2567</v>
      </c>
      <c r="M30" t="s">
        <v>2567</v>
      </c>
      <c r="N30" s="10" t="s">
        <v>2567</v>
      </c>
      <c r="O30" s="12" t="str">
        <f t="shared" si="1"/>
        <v>Student Base Repo</v>
      </c>
      <c r="P30" s="13" t="str">
        <f>IFERROR(
  HYPERLINK(
    INDEX(Submissions!B:B, MATCH(VLOOKUP(A30, Roster!$A:$E, 2, FALSE), Submissions!A:A, 0)),
    "Canvas Submission"
  ),
  "Double Check"
)</f>
        <v>Canvas Submission</v>
      </c>
    </row>
    <row r="31" spans="1:16">
      <c r="A31" t="s">
        <v>272</v>
      </c>
      <c r="B31" t="s">
        <v>273</v>
      </c>
      <c r="C31" t="s">
        <v>2521</v>
      </c>
      <c r="D31" t="s">
        <v>2567</v>
      </c>
      <c r="E31" t="s">
        <v>2567</v>
      </c>
      <c r="F31" t="s">
        <v>2567</v>
      </c>
      <c r="G31" t="s">
        <v>2567</v>
      </c>
      <c r="H31" t="s">
        <v>2567</v>
      </c>
      <c r="I31" t="s">
        <v>2567</v>
      </c>
      <c r="J31" t="s">
        <v>2567</v>
      </c>
      <c r="K31" t="str">
        <f t="shared" si="0"/>
        <v>NO TOUCH</v>
      </c>
      <c r="L31" t="s">
        <v>2567</v>
      </c>
      <c r="M31" t="s">
        <v>2567</v>
      </c>
      <c r="N31" s="10" t="s">
        <v>2567</v>
      </c>
      <c r="O31" s="12" t="str">
        <f t="shared" si="1"/>
        <v>Student Base Repo</v>
      </c>
      <c r="P31" s="13" t="str">
        <f>IFERROR(
  HYPERLINK(
    INDEX(Submissions!B:B, MATCH(VLOOKUP(A31, Roster!$A:$E, 2, FALSE), Submissions!A:A, 0)),
    "Canvas Submission"
  ),
  "Double Check"
)</f>
        <v>Canvas Submission</v>
      </c>
    </row>
    <row r="32" spans="1:16">
      <c r="A32" t="s">
        <v>274</v>
      </c>
      <c r="B32" t="s">
        <v>275</v>
      </c>
      <c r="C32" t="s">
        <v>2521</v>
      </c>
      <c r="D32" t="s">
        <v>2567</v>
      </c>
      <c r="E32" t="s">
        <v>2567</v>
      </c>
      <c r="F32" t="s">
        <v>2567</v>
      </c>
      <c r="G32" t="s">
        <v>2567</v>
      </c>
      <c r="H32" t="s">
        <v>2567</v>
      </c>
      <c r="I32" t="s">
        <v>2567</v>
      </c>
      <c r="J32" t="s">
        <v>2567</v>
      </c>
      <c r="K32" t="str">
        <f t="shared" si="0"/>
        <v>NO TOUCH</v>
      </c>
      <c r="L32" t="s">
        <v>2567</v>
      </c>
      <c r="M32" t="s">
        <v>2567</v>
      </c>
      <c r="N32" s="10" t="s">
        <v>2567</v>
      </c>
      <c r="O32" s="12" t="str">
        <f t="shared" si="1"/>
        <v>Student Base Repo</v>
      </c>
      <c r="P32" s="13" t="str">
        <f>IFERROR(
  HYPERLINK(
    INDEX(Submissions!B:B, MATCH(VLOOKUP(A32, Roster!$A:$E, 2, FALSE), Submissions!A:A, 0)),
    "Canvas Submission"
  ),
  "Double Check"
)</f>
        <v>Canvas Submission</v>
      </c>
    </row>
    <row r="33" spans="1:16">
      <c r="A33" t="s">
        <v>276</v>
      </c>
      <c r="B33" t="s">
        <v>277</v>
      </c>
      <c r="C33" t="s">
        <v>2521</v>
      </c>
      <c r="D33" t="s">
        <v>2567</v>
      </c>
      <c r="E33" t="s">
        <v>2567</v>
      </c>
      <c r="F33" t="s">
        <v>2567</v>
      </c>
      <c r="G33" t="s">
        <v>2567</v>
      </c>
      <c r="H33" t="s">
        <v>2567</v>
      </c>
      <c r="I33" t="s">
        <v>2567</v>
      </c>
      <c r="J33" t="s">
        <v>2567</v>
      </c>
      <c r="K33" t="str">
        <f t="shared" si="0"/>
        <v>NO TOUCH</v>
      </c>
      <c r="L33" t="s">
        <v>2567</v>
      </c>
      <c r="M33" t="s">
        <v>2567</v>
      </c>
      <c r="N33" s="10" t="s">
        <v>2567</v>
      </c>
      <c r="O33" s="12" t="str">
        <f t="shared" si="1"/>
        <v>Student Base Repo</v>
      </c>
      <c r="P33" s="13" t="str">
        <f>IFERROR(
  HYPERLINK(
    INDEX(Submissions!B:B, MATCH(VLOOKUP(A33, Roster!$A:$E, 2, FALSE), Submissions!A:A, 0)),
    "Canvas Submission"
  ),
  "Double Check"
)</f>
        <v>Canvas Submission</v>
      </c>
    </row>
    <row r="34" spans="1:16">
      <c r="A34" t="s">
        <v>278</v>
      </c>
      <c r="B34" t="s">
        <v>279</v>
      </c>
      <c r="C34" t="s">
        <v>2521</v>
      </c>
      <c r="D34" t="s">
        <v>2567</v>
      </c>
      <c r="E34" t="s">
        <v>2567</v>
      </c>
      <c r="F34" t="s">
        <v>2567</v>
      </c>
      <c r="G34" t="s">
        <v>2567</v>
      </c>
      <c r="H34" t="s">
        <v>2567</v>
      </c>
      <c r="I34" t="s">
        <v>2567</v>
      </c>
      <c r="J34" t="s">
        <v>2567</v>
      </c>
      <c r="K34" t="str">
        <f t="shared" si="0"/>
        <v>NO TOUCH</v>
      </c>
      <c r="L34" t="s">
        <v>2567</v>
      </c>
      <c r="M34" t="s">
        <v>2567</v>
      </c>
      <c r="N34" s="10" t="s">
        <v>2567</v>
      </c>
      <c r="O34" s="12" t="str">
        <f t="shared" si="1"/>
        <v>Student Base Repo</v>
      </c>
      <c r="P34" s="13" t="str">
        <f>IFERROR(
  HYPERLINK(
    INDEX(Submissions!B:B, MATCH(VLOOKUP(A34, Roster!$A:$E, 2, FALSE), Submissions!A:A, 0)),
    "Canvas Submission"
  ),
  "Double Check"
)</f>
        <v>Double Check</v>
      </c>
    </row>
    <row r="35" spans="1:16">
      <c r="A35" t="s">
        <v>280</v>
      </c>
      <c r="B35" t="s">
        <v>281</v>
      </c>
      <c r="C35" t="s">
        <v>2521</v>
      </c>
      <c r="D35" t="s">
        <v>2567</v>
      </c>
      <c r="E35" t="s">
        <v>2567</v>
      </c>
      <c r="F35" t="s">
        <v>2567</v>
      </c>
      <c r="G35" t="s">
        <v>2567</v>
      </c>
      <c r="H35" t="s">
        <v>2567</v>
      </c>
      <c r="I35" t="s">
        <v>2567</v>
      </c>
      <c r="J35" t="s">
        <v>2567</v>
      </c>
      <c r="K35" t="str">
        <f t="shared" si="0"/>
        <v>NO TOUCH</v>
      </c>
      <c r="L35" t="s">
        <v>2567</v>
      </c>
      <c r="M35" t="s">
        <v>2567</v>
      </c>
      <c r="N35" s="10" t="s">
        <v>2567</v>
      </c>
      <c r="O35" s="12" t="str">
        <f t="shared" si="1"/>
        <v>Student Base Repo</v>
      </c>
      <c r="P35" s="13" t="str">
        <f>IFERROR(
  HYPERLINK(
    INDEX(Submissions!B:B, MATCH(VLOOKUP(A35, Roster!$A:$E, 2, FALSE), Submissions!A:A, 0)),
    "Canvas Submission"
  ),
  "Double Check"
)</f>
        <v>Canvas Submission</v>
      </c>
    </row>
    <row r="36" spans="1:16">
      <c r="A36" t="s">
        <v>282</v>
      </c>
      <c r="B36" t="s">
        <v>283</v>
      </c>
      <c r="C36" t="s">
        <v>2521</v>
      </c>
      <c r="D36" t="s">
        <v>2567</v>
      </c>
      <c r="E36" t="s">
        <v>2567</v>
      </c>
      <c r="F36" t="s">
        <v>2567</v>
      </c>
      <c r="G36" t="s">
        <v>2567</v>
      </c>
      <c r="H36" t="s">
        <v>2567</v>
      </c>
      <c r="I36" t="s">
        <v>2567</v>
      </c>
      <c r="J36" t="s">
        <v>2567</v>
      </c>
      <c r="K36" t="str">
        <f t="shared" si="0"/>
        <v>NO TOUCH</v>
      </c>
      <c r="L36" t="s">
        <v>2567</v>
      </c>
      <c r="M36" t="s">
        <v>2567</v>
      </c>
      <c r="N36" s="10" t="s">
        <v>2567</v>
      </c>
      <c r="O36" s="12" t="str">
        <f t="shared" si="1"/>
        <v>Student Base Repo</v>
      </c>
      <c r="P36" s="13" t="str">
        <f>IFERROR(
  HYPERLINK(
    INDEX(Submissions!B:B, MATCH(VLOOKUP(A36, Roster!$A:$E, 2, FALSE), Submissions!A:A, 0)),
    "Canvas Submission"
  ),
  "Double Check"
)</f>
        <v>Double Check</v>
      </c>
    </row>
    <row r="37" spans="1:16">
      <c r="A37" t="s">
        <v>284</v>
      </c>
      <c r="B37" t="s">
        <v>285</v>
      </c>
      <c r="C37" t="s">
        <v>2521</v>
      </c>
      <c r="D37" t="s">
        <v>2567</v>
      </c>
      <c r="E37" t="s">
        <v>2567</v>
      </c>
      <c r="F37" t="s">
        <v>2567</v>
      </c>
      <c r="G37" t="s">
        <v>2567</v>
      </c>
      <c r="H37" t="s">
        <v>2567</v>
      </c>
      <c r="I37" t="s">
        <v>2567</v>
      </c>
      <c r="J37" t="s">
        <v>2567</v>
      </c>
      <c r="K37" t="str">
        <f>IF(COUNTIF(D37:J37, "TODO") &gt; 0, "NO TOUCH", SUM(D37:J37))</f>
        <v>NO TOUCH</v>
      </c>
      <c r="L37" t="s">
        <v>2567</v>
      </c>
      <c r="M37" t="s">
        <v>2567</v>
      </c>
      <c r="N37" s="10" t="s">
        <v>2567</v>
      </c>
      <c r="O37" s="12" t="str">
        <f t="shared" si="1"/>
        <v>Student Base Repo</v>
      </c>
      <c r="P37" s="13" t="str">
        <f>IFERROR(
  HYPERLINK(
    INDEX(Submissions!B:B, MATCH(VLOOKUP(A37, Roster!$A:$E, 2, FALSE), Submissions!A:A, 0)),
    "Canvas Submission"
  ),
  "Double Check"
)</f>
        <v>Canvas Submission</v>
      </c>
    </row>
  </sheetData>
  <conditionalFormatting sqref="D2:P37">
    <cfRule type="containsText" dxfId="196" priority="5" operator="containsText" text="TODO">
      <formula>NOT(ISERROR(SEARCH("TODO",D2)))</formula>
    </cfRule>
    <cfRule type="containsText" dxfId="195" priority="6" stopIfTrue="1" operator="containsText" text="NO TOUCH">
      <formula>NOT(ISERROR(SEARCH("NO TOUCH",D2)))</formula>
    </cfRule>
  </conditionalFormatting>
  <conditionalFormatting sqref="O2:O37">
    <cfRule type="containsText" dxfId="194" priority="1" operator="containsText" text="Assignment">
      <formula>NOT(ISERROR(SEARCH("Assignment",O2)))</formula>
    </cfRule>
    <cfRule type="containsText" dxfId="193" priority="2" operator="containsText" text="Student">
      <formula>NOT(ISERROR(SEARCH("Student",O2)))</formula>
    </cfRule>
  </conditionalFormatting>
  <conditionalFormatting sqref="P2:P37">
    <cfRule type="containsText" dxfId="192" priority="3" operator="containsText" text="Canvas">
      <formula>NOT(ISERROR(SEARCH("Canvas",P2)))</formula>
    </cfRule>
    <cfRule type="containsText" dxfId="191" priority="4" stopIfTrue="1" operator="containsText" text="Double Check">
      <formula>NOT(ISERROR(SEARCH("Double Check",P2)))</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workbookViewId="0">
      <selection activeCell="T18" sqref="T18"/>
    </sheetView>
  </sheetViews>
  <sheetFormatPr defaultColWidth="18.44140625" defaultRowHeight="14.4"/>
  <cols>
    <col min="1" max="1" width="22.886718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97.6640625" customWidth="1"/>
    <col min="13" max="13" width="14.33203125" bestFit="1" customWidth="1"/>
    <col min="14" max="14" width="16.33203125" bestFit="1" customWidth="1"/>
    <col min="15" max="15" width="17.6640625" bestFit="1"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36.9" customHeight="1">
      <c r="A2" s="2" t="s">
        <v>9</v>
      </c>
      <c r="B2" s="2" t="s">
        <v>10</v>
      </c>
      <c r="C2" s="2" t="s">
        <v>2522</v>
      </c>
      <c r="D2">
        <v>9</v>
      </c>
      <c r="E2">
        <v>4</v>
      </c>
      <c r="F2">
        <v>12</v>
      </c>
      <c r="G2">
        <v>14</v>
      </c>
      <c r="H2">
        <v>16</v>
      </c>
      <c r="I2">
        <v>3</v>
      </c>
      <c r="J2">
        <v>0</v>
      </c>
      <c r="K2">
        <f>IF(COUNTIF(D2:J2, "TODO") &gt; 0, "NO TOUCH", SUM(D2:J2))</f>
        <v>58</v>
      </c>
      <c r="L2" s="50" t="s">
        <v>2568</v>
      </c>
      <c r="M2">
        <v>180</v>
      </c>
      <c r="N2" s="10"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48" customHeight="1">
      <c r="A3" s="2" t="s">
        <v>11</v>
      </c>
      <c r="B3" s="2" t="s">
        <v>12</v>
      </c>
      <c r="C3" s="2" t="s">
        <v>2522</v>
      </c>
      <c r="D3">
        <v>10</v>
      </c>
      <c r="E3">
        <v>4</v>
      </c>
      <c r="F3">
        <v>15</v>
      </c>
      <c r="G3">
        <v>15</v>
      </c>
      <c r="H3">
        <v>15</v>
      </c>
      <c r="I3">
        <v>3</v>
      </c>
      <c r="J3">
        <v>0</v>
      </c>
      <c r="K3">
        <f t="shared" ref="K3:K36" si="0">IF(COUNTIF(D3:J3, "TODO") &gt; 0, "NO TOUCH", SUM(D3:J3))</f>
        <v>62</v>
      </c>
      <c r="L3" s="50" t="s">
        <v>2569</v>
      </c>
      <c r="M3">
        <v>120</v>
      </c>
      <c r="N3" s="10" t="s">
        <v>2570</v>
      </c>
      <c r="O3" s="12" t="str">
        <f t="shared" ref="O3:O37" si="1">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row r="4" spans="1:22">
      <c r="A4" t="s">
        <v>286</v>
      </c>
      <c r="B4" t="s">
        <v>287</v>
      </c>
      <c r="C4" t="s">
        <v>2522</v>
      </c>
      <c r="D4" t="s">
        <v>2567</v>
      </c>
      <c r="E4" t="s">
        <v>2567</v>
      </c>
      <c r="F4" t="s">
        <v>2567</v>
      </c>
      <c r="G4" t="s">
        <v>2567</v>
      </c>
      <c r="H4" t="s">
        <v>2567</v>
      </c>
      <c r="I4" t="s">
        <v>2567</v>
      </c>
      <c r="J4" t="s">
        <v>2567</v>
      </c>
      <c r="K4" t="str">
        <f t="shared" si="0"/>
        <v>NO TOUCH</v>
      </c>
      <c r="L4" t="s">
        <v>2567</v>
      </c>
      <c r="M4" t="s">
        <v>2567</v>
      </c>
      <c r="N4" s="10" t="s">
        <v>2567</v>
      </c>
      <c r="O4" s="12" t="str">
        <f t="shared" si="1"/>
        <v>Student Base Repo</v>
      </c>
      <c r="P4" s="13" t="str">
        <f>IFERROR(
  HYPERLINK(
    INDEX(Submissions!B:B, MATCH(VLOOKUP(A4, Roster!$A:$E, 2, FALSE), Submissions!A:A, 0)),
    "Canvas Submission"
  ),
  "Double Check"
)</f>
        <v>Canvas Submission</v>
      </c>
    </row>
    <row r="5" spans="1:22">
      <c r="A5" t="s">
        <v>288</v>
      </c>
      <c r="B5" t="s">
        <v>289</v>
      </c>
      <c r="C5" t="s">
        <v>2522</v>
      </c>
      <c r="D5" t="s">
        <v>2567</v>
      </c>
      <c r="E5" t="s">
        <v>2567</v>
      </c>
      <c r="F5" t="s">
        <v>2567</v>
      </c>
      <c r="G5" t="s">
        <v>2567</v>
      </c>
      <c r="H5" t="s">
        <v>2567</v>
      </c>
      <c r="I5" t="s">
        <v>2567</v>
      </c>
      <c r="J5" t="s">
        <v>2567</v>
      </c>
      <c r="K5" t="str">
        <f t="shared" si="0"/>
        <v>NO TOUCH</v>
      </c>
      <c r="L5" t="s">
        <v>2567</v>
      </c>
      <c r="M5" t="s">
        <v>2567</v>
      </c>
      <c r="N5" s="10" t="s">
        <v>2567</v>
      </c>
      <c r="O5" s="12" t="str">
        <f t="shared" si="1"/>
        <v>Student Base Repo</v>
      </c>
      <c r="P5" s="13" t="str">
        <f>IFERROR(
  HYPERLINK(
    INDEX(Submissions!B:B, MATCH(VLOOKUP(A5, Roster!$A:$E, 2, FALSE), Submissions!A:A, 0)),
    "Canvas Submission"
  ),
  "Double Check"
)</f>
        <v>Double Check</v>
      </c>
    </row>
    <row r="6" spans="1:22">
      <c r="A6" t="s">
        <v>290</v>
      </c>
      <c r="B6" t="s">
        <v>291</v>
      </c>
      <c r="C6" t="s">
        <v>2522</v>
      </c>
      <c r="D6" t="s">
        <v>2567</v>
      </c>
      <c r="E6" t="s">
        <v>2567</v>
      </c>
      <c r="F6" t="s">
        <v>2567</v>
      </c>
      <c r="G6" t="s">
        <v>2567</v>
      </c>
      <c r="H6" t="s">
        <v>2567</v>
      </c>
      <c r="I6" t="s">
        <v>2567</v>
      </c>
      <c r="J6" t="s">
        <v>2567</v>
      </c>
      <c r="K6" t="str">
        <f t="shared" si="0"/>
        <v>NO TOUCH</v>
      </c>
      <c r="L6" t="s">
        <v>2567</v>
      </c>
      <c r="M6" t="s">
        <v>2567</v>
      </c>
      <c r="N6" s="10" t="s">
        <v>2567</v>
      </c>
      <c r="O6" s="12" t="str">
        <f t="shared" si="1"/>
        <v>Student Base Repo</v>
      </c>
      <c r="P6" s="13" t="str">
        <f>IFERROR(
  HYPERLINK(
    INDEX(Submissions!B:B, MATCH(VLOOKUP(A6, Roster!$A:$E, 2, FALSE), Submissions!A:A, 0)),
    "Canvas Submission"
  ),
  "Double Check"
)</f>
        <v>Canvas Submission</v>
      </c>
    </row>
    <row r="7" spans="1:22">
      <c r="A7" t="s">
        <v>292</v>
      </c>
      <c r="B7" t="s">
        <v>293</v>
      </c>
      <c r="C7" t="s">
        <v>2522</v>
      </c>
      <c r="D7" t="s">
        <v>2567</v>
      </c>
      <c r="E7" t="s">
        <v>2567</v>
      </c>
      <c r="F7" t="s">
        <v>2567</v>
      </c>
      <c r="G7" t="s">
        <v>2567</v>
      </c>
      <c r="H7" t="s">
        <v>2567</v>
      </c>
      <c r="I7" t="s">
        <v>2567</v>
      </c>
      <c r="J7" t="s">
        <v>2567</v>
      </c>
      <c r="K7" t="str">
        <f t="shared" si="0"/>
        <v>NO TOUCH</v>
      </c>
      <c r="L7" t="s">
        <v>2567</v>
      </c>
      <c r="M7" t="s">
        <v>2567</v>
      </c>
      <c r="N7" s="10" t="s">
        <v>2567</v>
      </c>
      <c r="O7" s="12" t="str">
        <f t="shared" si="1"/>
        <v>Student Base Repo</v>
      </c>
      <c r="P7" s="13" t="str">
        <f>IFERROR(
  HYPERLINK(
    INDEX(Submissions!B:B, MATCH(VLOOKUP(A7, Roster!$A:$E, 2, FALSE), Submissions!A:A, 0)),
    "Canvas Submission"
  ),
  "Double Check"
)</f>
        <v>Canvas Submission</v>
      </c>
    </row>
    <row r="8" spans="1:22">
      <c r="A8" t="s">
        <v>294</v>
      </c>
      <c r="B8" t="s">
        <v>295</v>
      </c>
      <c r="C8" t="s">
        <v>2522</v>
      </c>
      <c r="D8" t="s">
        <v>2567</v>
      </c>
      <c r="E8" t="s">
        <v>2567</v>
      </c>
      <c r="F8" t="s">
        <v>2567</v>
      </c>
      <c r="G8" t="s">
        <v>2567</v>
      </c>
      <c r="H8" t="s">
        <v>2567</v>
      </c>
      <c r="I8" t="s">
        <v>2567</v>
      </c>
      <c r="J8" t="s">
        <v>2567</v>
      </c>
      <c r="K8" t="str">
        <f t="shared" si="0"/>
        <v>NO TOUCH</v>
      </c>
      <c r="L8" t="s">
        <v>2567</v>
      </c>
      <c r="M8" t="s">
        <v>2567</v>
      </c>
      <c r="N8" s="10" t="s">
        <v>2567</v>
      </c>
      <c r="O8" s="12" t="str">
        <f t="shared" si="1"/>
        <v>Student Base Repo</v>
      </c>
      <c r="P8" s="13" t="str">
        <f>IFERROR(
  HYPERLINK(
    INDEX(Submissions!B:B, MATCH(VLOOKUP(A8, Roster!$A:$E, 2, FALSE), Submissions!A:A, 0)),
    "Canvas Submission"
  ),
  "Double Check"
)</f>
        <v>Double Check</v>
      </c>
    </row>
    <row r="9" spans="1:22">
      <c r="A9" t="s">
        <v>296</v>
      </c>
      <c r="B9" t="s">
        <v>297</v>
      </c>
      <c r="C9" t="s">
        <v>2522</v>
      </c>
      <c r="D9" t="s">
        <v>2567</v>
      </c>
      <c r="E9" t="s">
        <v>2567</v>
      </c>
      <c r="F9" t="s">
        <v>2567</v>
      </c>
      <c r="G9" t="s">
        <v>2567</v>
      </c>
      <c r="H9" t="s">
        <v>2567</v>
      </c>
      <c r="I9" t="s">
        <v>2567</v>
      </c>
      <c r="J9" t="s">
        <v>2567</v>
      </c>
      <c r="K9" t="str">
        <f t="shared" si="0"/>
        <v>NO TOUCH</v>
      </c>
      <c r="L9" t="s">
        <v>2567</v>
      </c>
      <c r="M9" t="s">
        <v>2567</v>
      </c>
      <c r="N9" s="10" t="s">
        <v>2567</v>
      </c>
      <c r="O9" s="12" t="str">
        <f t="shared" si="1"/>
        <v>Student Base Repo</v>
      </c>
      <c r="P9" s="13" t="str">
        <f>IFERROR(
  HYPERLINK(
    INDEX(Submissions!B:B, MATCH(VLOOKUP(A9, Roster!$A:$E, 2, FALSE), Submissions!A:A, 0)),
    "Canvas Submission"
  ),
  "Double Check"
)</f>
        <v>Canvas Submission</v>
      </c>
    </row>
    <row r="10" spans="1:22">
      <c r="A10" t="s">
        <v>298</v>
      </c>
      <c r="B10" t="s">
        <v>299</v>
      </c>
      <c r="C10" t="s">
        <v>2522</v>
      </c>
      <c r="D10" t="s">
        <v>2567</v>
      </c>
      <c r="E10" t="s">
        <v>2567</v>
      </c>
      <c r="F10" t="s">
        <v>2567</v>
      </c>
      <c r="G10" t="s">
        <v>2567</v>
      </c>
      <c r="H10" t="s">
        <v>2567</v>
      </c>
      <c r="I10" t="s">
        <v>2567</v>
      </c>
      <c r="J10" t="s">
        <v>2567</v>
      </c>
      <c r="K10" t="str">
        <f t="shared" si="0"/>
        <v>NO TOUCH</v>
      </c>
      <c r="L10" t="s">
        <v>2567</v>
      </c>
      <c r="M10" t="s">
        <v>2567</v>
      </c>
      <c r="N10" s="10" t="s">
        <v>2567</v>
      </c>
      <c r="O10" s="12" t="str">
        <f t="shared" si="1"/>
        <v>Student Base Repo</v>
      </c>
      <c r="P10" s="13" t="str">
        <f>IFERROR(
  HYPERLINK(
    INDEX(Submissions!B:B, MATCH(VLOOKUP(A10, Roster!$A:$E, 2, FALSE), Submissions!A:A, 0)),
    "Canvas Submission"
  ),
  "Double Check"
)</f>
        <v>Canvas Submission</v>
      </c>
    </row>
    <row r="11" spans="1:22">
      <c r="A11" t="s">
        <v>300</v>
      </c>
      <c r="B11" t="s">
        <v>301</v>
      </c>
      <c r="C11" t="s">
        <v>2522</v>
      </c>
      <c r="D11" t="s">
        <v>2567</v>
      </c>
      <c r="E11" t="s">
        <v>2567</v>
      </c>
      <c r="F11" t="s">
        <v>2567</v>
      </c>
      <c r="G11" t="s">
        <v>2567</v>
      </c>
      <c r="H11" t="s">
        <v>2567</v>
      </c>
      <c r="I11" t="s">
        <v>2567</v>
      </c>
      <c r="J11" t="s">
        <v>2567</v>
      </c>
      <c r="K11" t="str">
        <f t="shared" si="0"/>
        <v>NO TOUCH</v>
      </c>
      <c r="L11" t="s">
        <v>2567</v>
      </c>
      <c r="M11" t="s">
        <v>2567</v>
      </c>
      <c r="N11" s="10" t="s">
        <v>2567</v>
      </c>
      <c r="O11" s="12" t="str">
        <f t="shared" si="1"/>
        <v>Student Base Repo</v>
      </c>
      <c r="P11" s="13" t="str">
        <f>IFERROR(
  HYPERLINK(
    INDEX(Submissions!B:B, MATCH(VLOOKUP(A11, Roster!$A:$E, 2, FALSE), Submissions!A:A, 0)),
    "Canvas Submission"
  ),
  "Double Check"
)</f>
        <v>Canvas Submission</v>
      </c>
    </row>
    <row r="12" spans="1:22">
      <c r="A12" t="s">
        <v>302</v>
      </c>
      <c r="B12" t="s">
        <v>303</v>
      </c>
      <c r="C12" t="s">
        <v>2522</v>
      </c>
      <c r="D12" t="s">
        <v>2567</v>
      </c>
      <c r="E12" t="s">
        <v>2567</v>
      </c>
      <c r="F12" t="s">
        <v>2567</v>
      </c>
      <c r="G12" t="s">
        <v>2567</v>
      </c>
      <c r="H12" t="s">
        <v>2567</v>
      </c>
      <c r="I12" t="s">
        <v>2567</v>
      </c>
      <c r="J12" t="s">
        <v>2567</v>
      </c>
      <c r="K12" t="str">
        <f t="shared" si="0"/>
        <v>NO TOUCH</v>
      </c>
      <c r="L12" t="s">
        <v>2567</v>
      </c>
      <c r="M12" t="s">
        <v>2567</v>
      </c>
      <c r="N12" s="10" t="s">
        <v>2567</v>
      </c>
      <c r="O12" s="12" t="str">
        <f t="shared" si="1"/>
        <v>Student Base Repo</v>
      </c>
      <c r="P12" s="13" t="str">
        <f>IFERROR(
  HYPERLINK(
    INDEX(Submissions!B:B, MATCH(VLOOKUP(A12, Roster!$A:$E, 2, FALSE), Submissions!A:A, 0)),
    "Canvas Submission"
  ),
  "Double Check"
)</f>
        <v>Canvas Submission</v>
      </c>
    </row>
    <row r="13" spans="1:22">
      <c r="A13" t="s">
        <v>304</v>
      </c>
      <c r="B13" t="s">
        <v>305</v>
      </c>
      <c r="C13" t="s">
        <v>2522</v>
      </c>
      <c r="D13" t="s">
        <v>2567</v>
      </c>
      <c r="E13" t="s">
        <v>2567</v>
      </c>
      <c r="F13" t="s">
        <v>2567</v>
      </c>
      <c r="G13" t="s">
        <v>2567</v>
      </c>
      <c r="H13" t="s">
        <v>2567</v>
      </c>
      <c r="I13" t="s">
        <v>2567</v>
      </c>
      <c r="J13" t="s">
        <v>2567</v>
      </c>
      <c r="K13" t="str">
        <f t="shared" si="0"/>
        <v>NO TOUCH</v>
      </c>
      <c r="L13" t="s">
        <v>2567</v>
      </c>
      <c r="M13" t="s">
        <v>2567</v>
      </c>
      <c r="N13" s="10" t="s">
        <v>2567</v>
      </c>
      <c r="O13" s="12" t="str">
        <f t="shared" si="1"/>
        <v>Student Base Repo</v>
      </c>
      <c r="P13" s="13" t="str">
        <f>IFERROR(
  HYPERLINK(
    INDEX(Submissions!B:B, MATCH(VLOOKUP(A13, Roster!$A:$E, 2, FALSE), Submissions!A:A, 0)),
    "Canvas Submission"
  ),
  "Double Check"
)</f>
        <v>Canvas Submission</v>
      </c>
    </row>
    <row r="14" spans="1:22">
      <c r="A14" t="s">
        <v>306</v>
      </c>
      <c r="B14" t="s">
        <v>307</v>
      </c>
      <c r="C14" t="s">
        <v>2522</v>
      </c>
      <c r="D14" t="s">
        <v>2567</v>
      </c>
      <c r="E14" t="s">
        <v>2567</v>
      </c>
      <c r="F14" t="s">
        <v>2567</v>
      </c>
      <c r="G14" t="s">
        <v>2567</v>
      </c>
      <c r="H14" t="s">
        <v>2567</v>
      </c>
      <c r="I14" t="s">
        <v>2567</v>
      </c>
      <c r="J14" t="s">
        <v>2567</v>
      </c>
      <c r="K14" t="str">
        <f t="shared" si="0"/>
        <v>NO TOUCH</v>
      </c>
      <c r="L14" t="s">
        <v>2567</v>
      </c>
      <c r="M14" t="s">
        <v>2567</v>
      </c>
      <c r="N14" s="10" t="s">
        <v>2567</v>
      </c>
      <c r="O14" s="12" t="str">
        <f t="shared" si="1"/>
        <v>Student Base Repo</v>
      </c>
      <c r="P14" s="13" t="str">
        <f>IFERROR(
  HYPERLINK(
    INDEX(Submissions!B:B, MATCH(VLOOKUP(A14, Roster!$A:$E, 2, FALSE), Submissions!A:A, 0)),
    "Canvas Submission"
  ),
  "Double Check"
)</f>
        <v>Canvas Submission</v>
      </c>
    </row>
    <row r="15" spans="1:22">
      <c r="A15" t="s">
        <v>308</v>
      </c>
      <c r="B15" t="s">
        <v>309</v>
      </c>
      <c r="C15" t="s">
        <v>2522</v>
      </c>
      <c r="D15" t="s">
        <v>2567</v>
      </c>
      <c r="E15" t="s">
        <v>2567</v>
      </c>
      <c r="F15" t="s">
        <v>2567</v>
      </c>
      <c r="G15" t="s">
        <v>2567</v>
      </c>
      <c r="H15" t="s">
        <v>2567</v>
      </c>
      <c r="I15" t="s">
        <v>2567</v>
      </c>
      <c r="J15" t="s">
        <v>2567</v>
      </c>
      <c r="K15" t="str">
        <f t="shared" si="0"/>
        <v>NO TOUCH</v>
      </c>
      <c r="L15" t="s">
        <v>2567</v>
      </c>
      <c r="M15" t="s">
        <v>2567</v>
      </c>
      <c r="N15" s="10" t="s">
        <v>2567</v>
      </c>
      <c r="O15" s="12" t="str">
        <f t="shared" si="1"/>
        <v>Student Base Repo</v>
      </c>
      <c r="P15" s="13" t="str">
        <f>IFERROR(
  HYPERLINK(
    INDEX(Submissions!B:B, MATCH(VLOOKUP(A15, Roster!$A:$E, 2, FALSE), Submissions!A:A, 0)),
    "Canvas Submission"
  ),
  "Double Check"
)</f>
        <v>Canvas Submission</v>
      </c>
    </row>
    <row r="16" spans="1:22">
      <c r="A16" t="s">
        <v>310</v>
      </c>
      <c r="B16" t="s">
        <v>311</v>
      </c>
      <c r="C16" t="s">
        <v>2522</v>
      </c>
      <c r="D16" t="s">
        <v>2567</v>
      </c>
      <c r="E16" t="s">
        <v>2567</v>
      </c>
      <c r="F16" t="s">
        <v>2567</v>
      </c>
      <c r="G16" t="s">
        <v>2567</v>
      </c>
      <c r="H16" t="s">
        <v>2567</v>
      </c>
      <c r="I16" t="s">
        <v>2567</v>
      </c>
      <c r="J16" t="s">
        <v>2567</v>
      </c>
      <c r="K16" t="str">
        <f t="shared" si="0"/>
        <v>NO TOUCH</v>
      </c>
      <c r="L16" t="s">
        <v>2567</v>
      </c>
      <c r="M16" t="s">
        <v>2567</v>
      </c>
      <c r="N16" s="10" t="s">
        <v>2567</v>
      </c>
      <c r="O16" s="12" t="str">
        <f t="shared" si="1"/>
        <v>Student Base Repo</v>
      </c>
      <c r="P16" s="13" t="str">
        <f>IFERROR(
  HYPERLINK(
    INDEX(Submissions!B:B, MATCH(VLOOKUP(A16, Roster!$A:$E, 2, FALSE), Submissions!A:A, 0)),
    "Canvas Submission"
  ),
  "Double Check"
)</f>
        <v>Canvas Submission</v>
      </c>
    </row>
    <row r="17" spans="1:16">
      <c r="A17" t="s">
        <v>312</v>
      </c>
      <c r="B17" t="s">
        <v>313</v>
      </c>
      <c r="C17" t="s">
        <v>2522</v>
      </c>
      <c r="D17" t="s">
        <v>2567</v>
      </c>
      <c r="E17" t="s">
        <v>2567</v>
      </c>
      <c r="F17" t="s">
        <v>2567</v>
      </c>
      <c r="G17" t="s">
        <v>2567</v>
      </c>
      <c r="H17" t="s">
        <v>2567</v>
      </c>
      <c r="I17" t="s">
        <v>2567</v>
      </c>
      <c r="J17" t="s">
        <v>2567</v>
      </c>
      <c r="K17" t="str">
        <f t="shared" si="0"/>
        <v>NO TOUCH</v>
      </c>
      <c r="L17" t="s">
        <v>2567</v>
      </c>
      <c r="M17" t="s">
        <v>2567</v>
      </c>
      <c r="N17" s="10" t="s">
        <v>2567</v>
      </c>
      <c r="O17" s="12" t="str">
        <f t="shared" si="1"/>
        <v>Student Base Repo</v>
      </c>
      <c r="P17" s="13" t="str">
        <f>IFERROR(
  HYPERLINK(
    INDEX(Submissions!B:B, MATCH(VLOOKUP(A17, Roster!$A:$E, 2, FALSE), Submissions!A:A, 0)),
    "Canvas Submission"
  ),
  "Double Check"
)</f>
        <v>Canvas Submission</v>
      </c>
    </row>
    <row r="18" spans="1:16">
      <c r="A18" t="s">
        <v>314</v>
      </c>
      <c r="B18" t="s">
        <v>315</v>
      </c>
      <c r="C18" t="s">
        <v>2522</v>
      </c>
      <c r="D18" t="s">
        <v>2567</v>
      </c>
      <c r="E18" t="s">
        <v>2567</v>
      </c>
      <c r="F18" t="s">
        <v>2567</v>
      </c>
      <c r="G18" t="s">
        <v>2567</v>
      </c>
      <c r="H18" t="s">
        <v>2567</v>
      </c>
      <c r="I18" t="s">
        <v>2567</v>
      </c>
      <c r="J18" t="s">
        <v>2567</v>
      </c>
      <c r="K18" t="str">
        <f t="shared" si="0"/>
        <v>NO TOUCH</v>
      </c>
      <c r="L18" t="s">
        <v>2567</v>
      </c>
      <c r="M18" t="s">
        <v>2567</v>
      </c>
      <c r="N18" s="10" t="s">
        <v>2567</v>
      </c>
      <c r="O18" s="12" t="str">
        <f t="shared" si="1"/>
        <v>Student Base Repo</v>
      </c>
      <c r="P18" s="13" t="str">
        <f>IFERROR(
  HYPERLINK(
    INDEX(Submissions!B:B, MATCH(VLOOKUP(A18, Roster!$A:$E, 2, FALSE), Submissions!A:A, 0)),
    "Canvas Submission"
  ),
  "Double Check"
)</f>
        <v>Double Check</v>
      </c>
    </row>
    <row r="19" spans="1:16">
      <c r="A19" t="s">
        <v>316</v>
      </c>
      <c r="B19" t="s">
        <v>317</v>
      </c>
      <c r="C19" t="s">
        <v>2522</v>
      </c>
      <c r="D19" t="s">
        <v>2567</v>
      </c>
      <c r="E19" t="s">
        <v>2567</v>
      </c>
      <c r="F19" t="s">
        <v>2567</v>
      </c>
      <c r="G19" t="s">
        <v>2567</v>
      </c>
      <c r="H19" t="s">
        <v>2567</v>
      </c>
      <c r="I19" t="s">
        <v>2567</v>
      </c>
      <c r="J19" t="s">
        <v>2567</v>
      </c>
      <c r="K19" t="str">
        <f t="shared" si="0"/>
        <v>NO TOUCH</v>
      </c>
      <c r="L19" t="s">
        <v>2567</v>
      </c>
      <c r="M19" t="s">
        <v>2567</v>
      </c>
      <c r="N19" s="10" t="s">
        <v>2567</v>
      </c>
      <c r="O19" s="12" t="str">
        <f t="shared" si="1"/>
        <v>Student Base Repo</v>
      </c>
      <c r="P19" s="13" t="str">
        <f>IFERROR(
  HYPERLINK(
    INDEX(Submissions!B:B, MATCH(VLOOKUP(A19, Roster!$A:$E, 2, FALSE), Submissions!A:A, 0)),
    "Canvas Submission"
  ),
  "Double Check"
)</f>
        <v>Double Check</v>
      </c>
    </row>
    <row r="20" spans="1:16">
      <c r="A20" t="s">
        <v>318</v>
      </c>
      <c r="B20" t="s">
        <v>319</v>
      </c>
      <c r="C20" t="s">
        <v>2522</v>
      </c>
      <c r="D20" t="s">
        <v>2567</v>
      </c>
      <c r="E20" t="s">
        <v>2567</v>
      </c>
      <c r="F20" t="s">
        <v>2567</v>
      </c>
      <c r="G20" t="s">
        <v>2567</v>
      </c>
      <c r="H20" t="s">
        <v>2567</v>
      </c>
      <c r="I20" t="s">
        <v>2567</v>
      </c>
      <c r="J20" t="s">
        <v>2567</v>
      </c>
      <c r="K20" t="str">
        <f t="shared" si="0"/>
        <v>NO TOUCH</v>
      </c>
      <c r="L20" t="s">
        <v>2567</v>
      </c>
      <c r="M20" t="s">
        <v>2567</v>
      </c>
      <c r="N20" s="10" t="s">
        <v>2567</v>
      </c>
      <c r="O20" s="12" t="str">
        <f t="shared" si="1"/>
        <v>Student Base Repo</v>
      </c>
      <c r="P20" s="13" t="str">
        <f>IFERROR(
  HYPERLINK(
    INDEX(Submissions!B:B, MATCH(VLOOKUP(A20, Roster!$A:$E, 2, FALSE), Submissions!A:A, 0)),
    "Canvas Submission"
  ),
  "Double Check"
)</f>
        <v>Canvas Submission</v>
      </c>
    </row>
    <row r="21" spans="1:16">
      <c r="A21" t="s">
        <v>320</v>
      </c>
      <c r="B21" t="s">
        <v>321</v>
      </c>
      <c r="C21" t="s">
        <v>2522</v>
      </c>
      <c r="D21" t="s">
        <v>2567</v>
      </c>
      <c r="E21" t="s">
        <v>2567</v>
      </c>
      <c r="F21" t="s">
        <v>2567</v>
      </c>
      <c r="G21" t="s">
        <v>2567</v>
      </c>
      <c r="H21" t="s">
        <v>2567</v>
      </c>
      <c r="I21" t="s">
        <v>2567</v>
      </c>
      <c r="J21" t="s">
        <v>2567</v>
      </c>
      <c r="K21" t="str">
        <f t="shared" si="0"/>
        <v>NO TOUCH</v>
      </c>
      <c r="L21" t="s">
        <v>2567</v>
      </c>
      <c r="M21" t="s">
        <v>2567</v>
      </c>
      <c r="N21" s="10" t="s">
        <v>2567</v>
      </c>
      <c r="O21" s="12" t="str">
        <f t="shared" si="1"/>
        <v>Student Base Repo</v>
      </c>
      <c r="P21" s="13" t="str">
        <f>IFERROR(
  HYPERLINK(
    INDEX(Submissions!B:B, MATCH(VLOOKUP(A21, Roster!$A:$E, 2, FALSE), Submissions!A:A, 0)),
    "Canvas Submission"
  ),
  "Double Check"
)</f>
        <v>Canvas Submission</v>
      </c>
    </row>
    <row r="22" spans="1:16">
      <c r="A22" t="s">
        <v>322</v>
      </c>
      <c r="B22" t="s">
        <v>323</v>
      </c>
      <c r="C22" t="s">
        <v>2522</v>
      </c>
      <c r="D22" t="s">
        <v>2567</v>
      </c>
      <c r="E22" t="s">
        <v>2567</v>
      </c>
      <c r="F22" t="s">
        <v>2567</v>
      </c>
      <c r="G22" t="s">
        <v>2567</v>
      </c>
      <c r="H22" t="s">
        <v>2567</v>
      </c>
      <c r="I22" t="s">
        <v>2567</v>
      </c>
      <c r="J22" t="s">
        <v>2567</v>
      </c>
      <c r="K22" t="str">
        <f t="shared" si="0"/>
        <v>NO TOUCH</v>
      </c>
      <c r="L22" t="s">
        <v>2567</v>
      </c>
      <c r="M22" t="s">
        <v>2567</v>
      </c>
      <c r="N22" s="10" t="s">
        <v>2567</v>
      </c>
      <c r="O22" s="12" t="str">
        <f t="shared" si="1"/>
        <v>Student Base Repo</v>
      </c>
      <c r="P22" s="13" t="str">
        <f>IFERROR(
  HYPERLINK(
    INDEX(Submissions!B:B, MATCH(VLOOKUP(A22, Roster!$A:$E, 2, FALSE), Submissions!A:A, 0)),
    "Canvas Submission"
  ),
  "Double Check"
)</f>
        <v>Canvas Submission</v>
      </c>
    </row>
    <row r="23" spans="1:16">
      <c r="A23" t="s">
        <v>324</v>
      </c>
      <c r="B23" t="s">
        <v>325</v>
      </c>
      <c r="C23" t="s">
        <v>2522</v>
      </c>
      <c r="D23" t="s">
        <v>2567</v>
      </c>
      <c r="E23" t="s">
        <v>2567</v>
      </c>
      <c r="F23" t="s">
        <v>2567</v>
      </c>
      <c r="G23" t="s">
        <v>2567</v>
      </c>
      <c r="H23" t="s">
        <v>2567</v>
      </c>
      <c r="I23" t="s">
        <v>2567</v>
      </c>
      <c r="J23" t="s">
        <v>2567</v>
      </c>
      <c r="K23" t="str">
        <f t="shared" si="0"/>
        <v>NO TOUCH</v>
      </c>
      <c r="L23" t="s">
        <v>2567</v>
      </c>
      <c r="M23" t="s">
        <v>2567</v>
      </c>
      <c r="N23" s="10" t="s">
        <v>2567</v>
      </c>
      <c r="O23" s="12" t="str">
        <f t="shared" si="1"/>
        <v>Student Base Repo</v>
      </c>
      <c r="P23" s="13" t="str">
        <f>IFERROR(
  HYPERLINK(
    INDEX(Submissions!B:B, MATCH(VLOOKUP(A23, Roster!$A:$E, 2, FALSE), Submissions!A:A, 0)),
    "Canvas Submission"
  ),
  "Double Check"
)</f>
        <v>Canvas Submission</v>
      </c>
    </row>
    <row r="24" spans="1:16">
      <c r="A24" t="s">
        <v>326</v>
      </c>
      <c r="B24" t="s">
        <v>327</v>
      </c>
      <c r="C24" t="s">
        <v>2522</v>
      </c>
      <c r="D24" t="s">
        <v>2567</v>
      </c>
      <c r="E24" t="s">
        <v>2567</v>
      </c>
      <c r="F24" t="s">
        <v>2567</v>
      </c>
      <c r="G24" t="s">
        <v>2567</v>
      </c>
      <c r="H24" t="s">
        <v>2567</v>
      </c>
      <c r="I24" t="s">
        <v>2567</v>
      </c>
      <c r="J24" t="s">
        <v>2567</v>
      </c>
      <c r="K24" t="str">
        <f t="shared" si="0"/>
        <v>NO TOUCH</v>
      </c>
      <c r="L24" t="s">
        <v>2567</v>
      </c>
      <c r="M24" t="s">
        <v>2567</v>
      </c>
      <c r="N24" s="10" t="s">
        <v>2567</v>
      </c>
      <c r="O24" s="12" t="str">
        <f t="shared" si="1"/>
        <v>Student Base Repo</v>
      </c>
      <c r="P24" s="13" t="str">
        <f>IFERROR(
  HYPERLINK(
    INDEX(Submissions!B:B, MATCH(VLOOKUP(A24, Roster!$A:$E, 2, FALSE), Submissions!A:A, 0)),
    "Canvas Submission"
  ),
  "Double Check"
)</f>
        <v>Canvas Submission</v>
      </c>
    </row>
    <row r="25" spans="1:16">
      <c r="A25" t="s">
        <v>328</v>
      </c>
      <c r="B25" t="s">
        <v>329</v>
      </c>
      <c r="C25" t="s">
        <v>2522</v>
      </c>
      <c r="D25" t="s">
        <v>2567</v>
      </c>
      <c r="E25" t="s">
        <v>2567</v>
      </c>
      <c r="F25" t="s">
        <v>2567</v>
      </c>
      <c r="G25" t="s">
        <v>2567</v>
      </c>
      <c r="H25" t="s">
        <v>2567</v>
      </c>
      <c r="I25" t="s">
        <v>2567</v>
      </c>
      <c r="J25" t="s">
        <v>2567</v>
      </c>
      <c r="K25" t="str">
        <f t="shared" si="0"/>
        <v>NO TOUCH</v>
      </c>
      <c r="L25" t="s">
        <v>2567</v>
      </c>
      <c r="M25" t="s">
        <v>2567</v>
      </c>
      <c r="N25" s="10" t="s">
        <v>2567</v>
      </c>
      <c r="O25" s="12" t="str">
        <f t="shared" si="1"/>
        <v>Student Base Repo</v>
      </c>
      <c r="P25" s="13" t="str">
        <f>IFERROR(
  HYPERLINK(
    INDEX(Submissions!B:B, MATCH(VLOOKUP(A25, Roster!$A:$E, 2, FALSE), Submissions!A:A, 0)),
    "Canvas Submission"
  ),
  "Double Check"
)</f>
        <v>Canvas Submission</v>
      </c>
    </row>
    <row r="26" spans="1:16">
      <c r="A26" t="s">
        <v>330</v>
      </c>
      <c r="B26" t="s">
        <v>331</v>
      </c>
      <c r="C26" t="s">
        <v>2522</v>
      </c>
      <c r="D26" t="s">
        <v>2567</v>
      </c>
      <c r="E26" t="s">
        <v>2567</v>
      </c>
      <c r="F26" t="s">
        <v>2567</v>
      </c>
      <c r="G26" t="s">
        <v>2567</v>
      </c>
      <c r="H26" t="s">
        <v>2567</v>
      </c>
      <c r="I26" t="s">
        <v>2567</v>
      </c>
      <c r="J26" t="s">
        <v>2567</v>
      </c>
      <c r="K26" t="str">
        <f t="shared" si="0"/>
        <v>NO TOUCH</v>
      </c>
      <c r="L26" t="s">
        <v>2567</v>
      </c>
      <c r="M26" t="s">
        <v>2567</v>
      </c>
      <c r="N26" s="10" t="s">
        <v>2567</v>
      </c>
      <c r="O26" s="12" t="str">
        <f t="shared" si="1"/>
        <v>Student Base Repo</v>
      </c>
      <c r="P26" s="13" t="str">
        <f>IFERROR(
  HYPERLINK(
    INDEX(Submissions!B:B, MATCH(VLOOKUP(A26, Roster!$A:$E, 2, FALSE), Submissions!A:A, 0)),
    "Canvas Submission"
  ),
  "Double Check"
)</f>
        <v>Double Check</v>
      </c>
    </row>
    <row r="27" spans="1:16">
      <c r="A27" t="s">
        <v>332</v>
      </c>
      <c r="B27" t="s">
        <v>333</v>
      </c>
      <c r="C27" t="s">
        <v>2522</v>
      </c>
      <c r="D27" t="s">
        <v>2567</v>
      </c>
      <c r="E27" t="s">
        <v>2567</v>
      </c>
      <c r="F27" t="s">
        <v>2567</v>
      </c>
      <c r="G27" t="s">
        <v>2567</v>
      </c>
      <c r="H27" t="s">
        <v>2567</v>
      </c>
      <c r="I27" t="s">
        <v>2567</v>
      </c>
      <c r="J27" t="s">
        <v>2567</v>
      </c>
      <c r="K27" t="str">
        <f t="shared" si="0"/>
        <v>NO TOUCH</v>
      </c>
      <c r="L27" t="s">
        <v>2567</v>
      </c>
      <c r="M27" t="s">
        <v>2567</v>
      </c>
      <c r="N27" s="10" t="s">
        <v>2567</v>
      </c>
      <c r="O27" s="12" t="str">
        <f t="shared" si="1"/>
        <v>Student Base Repo</v>
      </c>
      <c r="P27" s="13" t="str">
        <f>IFERROR(
  HYPERLINK(
    INDEX(Submissions!B:B, MATCH(VLOOKUP(A27, Roster!$A:$E, 2, FALSE), Submissions!A:A, 0)),
    "Canvas Submission"
  ),
  "Double Check"
)</f>
        <v>Canvas Submission</v>
      </c>
    </row>
    <row r="28" spans="1:16">
      <c r="A28" t="s">
        <v>334</v>
      </c>
      <c r="B28" t="s">
        <v>335</v>
      </c>
      <c r="C28" t="s">
        <v>2522</v>
      </c>
      <c r="D28" t="s">
        <v>2567</v>
      </c>
      <c r="E28" t="s">
        <v>2567</v>
      </c>
      <c r="F28" t="s">
        <v>2567</v>
      </c>
      <c r="G28" t="s">
        <v>2567</v>
      </c>
      <c r="H28" t="s">
        <v>2567</v>
      </c>
      <c r="I28" t="s">
        <v>2567</v>
      </c>
      <c r="J28" t="s">
        <v>2567</v>
      </c>
      <c r="K28" t="str">
        <f t="shared" si="0"/>
        <v>NO TOUCH</v>
      </c>
      <c r="L28" t="s">
        <v>2567</v>
      </c>
      <c r="M28" t="s">
        <v>2567</v>
      </c>
      <c r="N28" s="10" t="s">
        <v>2567</v>
      </c>
      <c r="O28" s="12" t="str">
        <f t="shared" si="1"/>
        <v>Student Base Repo</v>
      </c>
      <c r="P28" s="13" t="str">
        <f>IFERROR(
  HYPERLINK(
    INDEX(Submissions!B:B, MATCH(VLOOKUP(A28, Roster!$A:$E, 2, FALSE), Submissions!A:A, 0)),
    "Canvas Submission"
  ),
  "Double Check"
)</f>
        <v>Canvas Submission</v>
      </c>
    </row>
    <row r="29" spans="1:16">
      <c r="A29" t="s">
        <v>336</v>
      </c>
      <c r="B29" t="s">
        <v>337</v>
      </c>
      <c r="C29" t="s">
        <v>2522</v>
      </c>
      <c r="D29" t="s">
        <v>2567</v>
      </c>
      <c r="E29" t="s">
        <v>2567</v>
      </c>
      <c r="F29" t="s">
        <v>2567</v>
      </c>
      <c r="G29" t="s">
        <v>2567</v>
      </c>
      <c r="H29" t="s">
        <v>2567</v>
      </c>
      <c r="I29" t="s">
        <v>2567</v>
      </c>
      <c r="J29" t="s">
        <v>2567</v>
      </c>
      <c r="K29" t="str">
        <f t="shared" si="0"/>
        <v>NO TOUCH</v>
      </c>
      <c r="L29" t="s">
        <v>2567</v>
      </c>
      <c r="M29" t="s">
        <v>2567</v>
      </c>
      <c r="N29" s="10" t="s">
        <v>2567</v>
      </c>
      <c r="O29" s="12" t="str">
        <f t="shared" si="1"/>
        <v>Student Base Repo</v>
      </c>
      <c r="P29" s="13" t="str">
        <f>IFERROR(
  HYPERLINK(
    INDEX(Submissions!B:B, MATCH(VLOOKUP(A29, Roster!$A:$E, 2, FALSE), Submissions!A:A, 0)),
    "Canvas Submission"
  ),
  "Double Check"
)</f>
        <v>Canvas Submission</v>
      </c>
    </row>
    <row r="30" spans="1:16">
      <c r="A30" t="s">
        <v>338</v>
      </c>
      <c r="B30" t="s">
        <v>339</v>
      </c>
      <c r="C30" t="s">
        <v>2522</v>
      </c>
      <c r="D30" t="s">
        <v>2567</v>
      </c>
      <c r="E30" t="s">
        <v>2567</v>
      </c>
      <c r="F30" t="s">
        <v>2567</v>
      </c>
      <c r="G30" t="s">
        <v>2567</v>
      </c>
      <c r="H30" t="s">
        <v>2567</v>
      </c>
      <c r="I30" t="s">
        <v>2567</v>
      </c>
      <c r="J30" t="s">
        <v>2567</v>
      </c>
      <c r="K30" t="str">
        <f t="shared" si="0"/>
        <v>NO TOUCH</v>
      </c>
      <c r="L30" t="s">
        <v>2567</v>
      </c>
      <c r="M30" t="s">
        <v>2567</v>
      </c>
      <c r="N30" s="10" t="s">
        <v>2567</v>
      </c>
      <c r="O30" s="12" t="str">
        <f t="shared" si="1"/>
        <v>Student Base Repo</v>
      </c>
      <c r="P30" s="13" t="str">
        <f>IFERROR(
  HYPERLINK(
    INDEX(Submissions!B:B, MATCH(VLOOKUP(A30, Roster!$A:$E, 2, FALSE), Submissions!A:A, 0)),
    "Canvas Submission"
  ),
  "Double Check"
)</f>
        <v>Double Check</v>
      </c>
    </row>
    <row r="31" spans="1:16">
      <c r="A31" t="s">
        <v>340</v>
      </c>
      <c r="B31" t="s">
        <v>341</v>
      </c>
      <c r="C31" t="s">
        <v>2522</v>
      </c>
      <c r="D31" t="s">
        <v>2567</v>
      </c>
      <c r="E31" t="s">
        <v>2567</v>
      </c>
      <c r="F31" t="s">
        <v>2567</v>
      </c>
      <c r="G31" t="s">
        <v>2567</v>
      </c>
      <c r="H31" t="s">
        <v>2567</v>
      </c>
      <c r="I31" t="s">
        <v>2567</v>
      </c>
      <c r="J31" t="s">
        <v>2567</v>
      </c>
      <c r="K31" t="str">
        <f t="shared" si="0"/>
        <v>NO TOUCH</v>
      </c>
      <c r="L31" t="s">
        <v>2567</v>
      </c>
      <c r="M31" t="s">
        <v>2567</v>
      </c>
      <c r="N31" s="10" t="s">
        <v>2567</v>
      </c>
      <c r="O31" s="12" t="str">
        <f t="shared" si="1"/>
        <v>Student Base Repo</v>
      </c>
      <c r="P31" s="13" t="str">
        <f>IFERROR(
  HYPERLINK(
    INDEX(Submissions!B:B, MATCH(VLOOKUP(A31, Roster!$A:$E, 2, FALSE), Submissions!A:A, 0)),
    "Canvas Submission"
  ),
  "Double Check"
)</f>
        <v>Double Check</v>
      </c>
    </row>
    <row r="32" spans="1:16">
      <c r="A32" t="s">
        <v>342</v>
      </c>
      <c r="B32" t="s">
        <v>343</v>
      </c>
      <c r="C32" t="s">
        <v>2522</v>
      </c>
      <c r="D32" t="s">
        <v>2567</v>
      </c>
      <c r="E32" t="s">
        <v>2567</v>
      </c>
      <c r="F32" t="s">
        <v>2567</v>
      </c>
      <c r="G32" t="s">
        <v>2567</v>
      </c>
      <c r="H32" t="s">
        <v>2567</v>
      </c>
      <c r="I32" t="s">
        <v>2567</v>
      </c>
      <c r="J32" t="s">
        <v>2567</v>
      </c>
      <c r="K32" t="str">
        <f t="shared" si="0"/>
        <v>NO TOUCH</v>
      </c>
      <c r="L32" t="s">
        <v>2567</v>
      </c>
      <c r="M32" t="s">
        <v>2567</v>
      </c>
      <c r="N32" s="10" t="s">
        <v>2567</v>
      </c>
      <c r="O32" s="12" t="str">
        <f t="shared" si="1"/>
        <v>Student Base Repo</v>
      </c>
      <c r="P32" s="13" t="str">
        <f>IFERROR(
  HYPERLINK(
    INDEX(Submissions!B:B, MATCH(VLOOKUP(A32, Roster!$A:$E, 2, FALSE), Submissions!A:A, 0)),
    "Canvas Submission"
  ),
  "Double Check"
)</f>
        <v>Canvas Submission</v>
      </c>
    </row>
    <row r="33" spans="1:16">
      <c r="A33" t="s">
        <v>344</v>
      </c>
      <c r="B33" t="s">
        <v>345</v>
      </c>
      <c r="C33" t="s">
        <v>2522</v>
      </c>
      <c r="D33" t="s">
        <v>2567</v>
      </c>
      <c r="E33" t="s">
        <v>2567</v>
      </c>
      <c r="F33" t="s">
        <v>2567</v>
      </c>
      <c r="G33" t="s">
        <v>2567</v>
      </c>
      <c r="H33" t="s">
        <v>2567</v>
      </c>
      <c r="I33" t="s">
        <v>2567</v>
      </c>
      <c r="J33" t="s">
        <v>2567</v>
      </c>
      <c r="K33" t="str">
        <f t="shared" si="0"/>
        <v>NO TOUCH</v>
      </c>
      <c r="L33" t="s">
        <v>2567</v>
      </c>
      <c r="M33" t="s">
        <v>2567</v>
      </c>
      <c r="N33" s="10" t="s">
        <v>2567</v>
      </c>
      <c r="O33" s="12" t="str">
        <f t="shared" si="1"/>
        <v>Student Base Repo</v>
      </c>
      <c r="P33" s="13" t="str">
        <f>IFERROR(
  HYPERLINK(
    INDEX(Submissions!B:B, MATCH(VLOOKUP(A33, Roster!$A:$E, 2, FALSE), Submissions!A:A, 0)),
    "Canvas Submission"
  ),
  "Double Check"
)</f>
        <v>Canvas Submission</v>
      </c>
    </row>
    <row r="34" spans="1:16">
      <c r="A34" t="s">
        <v>346</v>
      </c>
      <c r="B34" t="s">
        <v>347</v>
      </c>
      <c r="C34" t="s">
        <v>2522</v>
      </c>
      <c r="D34" t="s">
        <v>2567</v>
      </c>
      <c r="E34" t="s">
        <v>2567</v>
      </c>
      <c r="F34" t="s">
        <v>2567</v>
      </c>
      <c r="G34" t="s">
        <v>2567</v>
      </c>
      <c r="H34" t="s">
        <v>2567</v>
      </c>
      <c r="I34" t="s">
        <v>2567</v>
      </c>
      <c r="J34" t="s">
        <v>2567</v>
      </c>
      <c r="K34" t="str">
        <f t="shared" si="0"/>
        <v>NO TOUCH</v>
      </c>
      <c r="L34" t="s">
        <v>2567</v>
      </c>
      <c r="M34" t="s">
        <v>2567</v>
      </c>
      <c r="N34" s="10" t="s">
        <v>2567</v>
      </c>
      <c r="O34" s="12" t="str">
        <f t="shared" si="1"/>
        <v>Student Base Repo</v>
      </c>
      <c r="P34" s="13" t="str">
        <f>IFERROR(
  HYPERLINK(
    INDEX(Submissions!B:B, MATCH(VLOOKUP(A34, Roster!$A:$E, 2, FALSE), Submissions!A:A, 0)),
    "Canvas Submission"
  ),
  "Double Check"
)</f>
        <v>Canvas Submission</v>
      </c>
    </row>
    <row r="35" spans="1:16">
      <c r="A35" t="s">
        <v>348</v>
      </c>
      <c r="B35" t="s">
        <v>349</v>
      </c>
      <c r="C35" t="s">
        <v>2522</v>
      </c>
      <c r="D35" t="s">
        <v>2567</v>
      </c>
      <c r="E35" t="s">
        <v>2567</v>
      </c>
      <c r="F35" t="s">
        <v>2567</v>
      </c>
      <c r="G35" t="s">
        <v>2567</v>
      </c>
      <c r="H35" t="s">
        <v>2567</v>
      </c>
      <c r="I35" t="s">
        <v>2567</v>
      </c>
      <c r="J35" t="s">
        <v>2567</v>
      </c>
      <c r="K35" t="str">
        <f t="shared" si="0"/>
        <v>NO TOUCH</v>
      </c>
      <c r="L35" t="s">
        <v>2567</v>
      </c>
      <c r="M35" t="s">
        <v>2567</v>
      </c>
      <c r="N35" s="10" t="s">
        <v>2567</v>
      </c>
      <c r="O35" s="12" t="str">
        <f t="shared" si="1"/>
        <v>Student Base Repo</v>
      </c>
      <c r="P35" s="13" t="str">
        <f>IFERROR(
  HYPERLINK(
    INDEX(Submissions!B:B, MATCH(VLOOKUP(A35, Roster!$A:$E, 2, FALSE), Submissions!A:A, 0)),
    "Canvas Submission"
  ),
  "Double Check"
)</f>
        <v>Canvas Submission</v>
      </c>
    </row>
    <row r="36" spans="1:16">
      <c r="A36" t="s">
        <v>350</v>
      </c>
      <c r="B36" t="s">
        <v>351</v>
      </c>
      <c r="C36" t="s">
        <v>2522</v>
      </c>
      <c r="D36" t="s">
        <v>2567</v>
      </c>
      <c r="E36" t="s">
        <v>2567</v>
      </c>
      <c r="F36" t="s">
        <v>2567</v>
      </c>
      <c r="G36" t="s">
        <v>2567</v>
      </c>
      <c r="H36" t="s">
        <v>2567</v>
      </c>
      <c r="I36" t="s">
        <v>2567</v>
      </c>
      <c r="J36" t="s">
        <v>2567</v>
      </c>
      <c r="K36" t="str">
        <f t="shared" si="0"/>
        <v>NO TOUCH</v>
      </c>
      <c r="L36" t="s">
        <v>2567</v>
      </c>
      <c r="M36" t="s">
        <v>2567</v>
      </c>
      <c r="N36" s="10" t="s">
        <v>2567</v>
      </c>
      <c r="O36" s="12" t="str">
        <f t="shared" si="1"/>
        <v>Student Base Repo</v>
      </c>
      <c r="P36" s="13" t="str">
        <f>IFERROR(
  HYPERLINK(
    INDEX(Submissions!B:B, MATCH(VLOOKUP(A36, Roster!$A:$E, 2, FALSE), Submissions!A:A, 0)),
    "Canvas Submission"
  ),
  "Double Check"
)</f>
        <v>Canvas Submission</v>
      </c>
    </row>
    <row r="37" spans="1:16">
      <c r="A37" t="s">
        <v>352</v>
      </c>
      <c r="B37" t="s">
        <v>353</v>
      </c>
      <c r="C37" t="s">
        <v>2522</v>
      </c>
      <c r="D37" t="s">
        <v>2567</v>
      </c>
      <c r="E37" t="s">
        <v>2567</v>
      </c>
      <c r="F37" t="s">
        <v>2567</v>
      </c>
      <c r="G37" t="s">
        <v>2567</v>
      </c>
      <c r="H37" t="s">
        <v>2567</v>
      </c>
      <c r="I37" t="s">
        <v>2567</v>
      </c>
      <c r="J37" t="s">
        <v>2567</v>
      </c>
      <c r="K37" t="str">
        <f>IF(COUNTIF(D37:J37, "TODO") &gt; 0, "NO TOUCH", SUM(D37:J37))</f>
        <v>NO TOUCH</v>
      </c>
      <c r="L37" t="s">
        <v>2567</v>
      </c>
      <c r="M37" t="s">
        <v>2567</v>
      </c>
      <c r="N37" s="10" t="s">
        <v>2567</v>
      </c>
      <c r="O37" s="12" t="str">
        <f t="shared" si="1"/>
        <v>Student Base Repo</v>
      </c>
      <c r="P37" s="13" t="str">
        <f>IFERROR(
  HYPERLINK(
    INDEX(Submissions!B:B, MATCH(VLOOKUP(A37, Roster!$A:$E, 2, FALSE), Submissions!A:A, 0)),
    "Canvas Submission"
  ),
  "Double Check"
)</f>
        <v>Double Check</v>
      </c>
    </row>
  </sheetData>
  <conditionalFormatting sqref="D2:P37">
    <cfRule type="containsText" dxfId="190" priority="5" operator="containsText" text="TODO">
      <formula>NOT(ISERROR(SEARCH("TODO",D2)))</formula>
    </cfRule>
    <cfRule type="containsText" dxfId="189" priority="6" stopIfTrue="1" operator="containsText" text="NO TOUCH">
      <formula>NOT(ISERROR(SEARCH("NO TOUCH",D2)))</formula>
    </cfRule>
  </conditionalFormatting>
  <conditionalFormatting sqref="O2:O37">
    <cfRule type="containsText" dxfId="188" priority="1" operator="containsText" text="Assignment">
      <formula>NOT(ISERROR(SEARCH("Assignment",O2)))</formula>
    </cfRule>
    <cfRule type="containsText" dxfId="187" priority="2" operator="containsText" text="Student">
      <formula>NOT(ISERROR(SEARCH("Student",O2)))</formula>
    </cfRule>
  </conditionalFormatting>
  <conditionalFormatting sqref="P2:P37">
    <cfRule type="containsText" dxfId="186" priority="3" operator="containsText" text="Canvas">
      <formula>NOT(ISERROR(SEARCH("Canvas",P2)))</formula>
    </cfRule>
    <cfRule type="containsText" dxfId="185" priority="4" stopIfTrue="1" operator="containsText" text="Double Check">
      <formula>NOT(ISERROR(SEARCH("Double Check",P2)))</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workbookViewId="0">
      <selection activeCell="N2" sqref="N2"/>
    </sheetView>
  </sheetViews>
  <sheetFormatPr defaultColWidth="8.88671875" defaultRowHeight="14.4"/>
  <cols>
    <col min="1" max="1" width="34.664062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45.10937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2523</v>
      </c>
      <c r="D2" t="s">
        <v>2567</v>
      </c>
      <c r="E2" t="s">
        <v>2567</v>
      </c>
      <c r="F2" t="s">
        <v>2567</v>
      </c>
      <c r="G2" t="s">
        <v>2567</v>
      </c>
      <c r="H2" t="s">
        <v>2567</v>
      </c>
      <c r="I2" t="s">
        <v>2567</v>
      </c>
      <c r="J2" t="s">
        <v>2567</v>
      </c>
      <c r="K2" t="str">
        <f>IF(COUNTIF(D2:J2, "TODO") &gt; 0, "NO TOUCH", SUM(D2:J2))</f>
        <v>NO TOUCH</v>
      </c>
      <c r="L2" t="s">
        <v>2567</v>
      </c>
      <c r="M2"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2523</v>
      </c>
      <c r="D3" t="s">
        <v>2567</v>
      </c>
      <c r="E3" t="s">
        <v>2567</v>
      </c>
      <c r="F3" t="s">
        <v>2567</v>
      </c>
      <c r="G3" t="s">
        <v>2567</v>
      </c>
      <c r="H3" t="s">
        <v>2567</v>
      </c>
      <c r="I3" t="s">
        <v>2567</v>
      </c>
      <c r="J3" t="s">
        <v>2567</v>
      </c>
      <c r="K3" t="str">
        <f t="shared" ref="K3:K36" si="0">IF(COUNTIF(D3:J3, "TODO") &gt; 0, "NO TOUCH", SUM(D3:J3))</f>
        <v>NO TOUCH</v>
      </c>
      <c r="L3" t="s">
        <v>2567</v>
      </c>
      <c r="M3"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354</v>
      </c>
      <c r="B4" t="s">
        <v>355</v>
      </c>
      <c r="C4" t="s">
        <v>2523</v>
      </c>
      <c r="D4" t="s">
        <v>2567</v>
      </c>
      <c r="E4" t="s">
        <v>2567</v>
      </c>
      <c r="F4" t="s">
        <v>2567</v>
      </c>
      <c r="G4" t="s">
        <v>2567</v>
      </c>
      <c r="H4" t="s">
        <v>2567</v>
      </c>
      <c r="I4" t="s">
        <v>2567</v>
      </c>
      <c r="J4" t="s">
        <v>2567</v>
      </c>
      <c r="K4" t="str">
        <f t="shared" si="0"/>
        <v>NO TOUCH</v>
      </c>
      <c r="L4" t="s">
        <v>2567</v>
      </c>
      <c r="M4" t="s">
        <v>2567</v>
      </c>
      <c r="N4" s="10" t="s">
        <v>2567</v>
      </c>
      <c r="O4" s="12" t="str">
        <f t="shared" si="1"/>
        <v>Student Base Repo</v>
      </c>
      <c r="P4" s="13" t="str">
        <f>IFERROR(
  HYPERLINK(
    INDEX(Submissions!B:B, MATCH(VLOOKUP(A4, Roster!$A:$E, 2, FALSE), Submissions!A:A, 0)),
    "Canvas Submission"
  ),
  "Double Check"
)</f>
        <v>Canvas Submission</v>
      </c>
    </row>
    <row r="5" spans="1:22">
      <c r="A5" t="s">
        <v>356</v>
      </c>
      <c r="B5" t="s">
        <v>357</v>
      </c>
      <c r="C5" t="s">
        <v>2523</v>
      </c>
      <c r="D5" t="s">
        <v>2567</v>
      </c>
      <c r="E5" t="s">
        <v>2567</v>
      </c>
      <c r="F5" t="s">
        <v>2567</v>
      </c>
      <c r="G5" t="s">
        <v>2567</v>
      </c>
      <c r="H5" t="s">
        <v>2567</v>
      </c>
      <c r="I5" t="s">
        <v>2567</v>
      </c>
      <c r="J5" t="s">
        <v>2567</v>
      </c>
      <c r="K5" t="str">
        <f t="shared" si="0"/>
        <v>NO TOUCH</v>
      </c>
      <c r="L5" t="s">
        <v>2567</v>
      </c>
      <c r="M5" t="s">
        <v>2567</v>
      </c>
      <c r="N5" s="10" t="s">
        <v>2567</v>
      </c>
      <c r="O5" s="12" t="str">
        <f t="shared" si="1"/>
        <v>Student Base Repo</v>
      </c>
      <c r="P5" s="13" t="str">
        <f>IFERROR(
  HYPERLINK(
    INDEX(Submissions!B:B, MATCH(VLOOKUP(A5, Roster!$A:$E, 2, FALSE), Submissions!A:A, 0)),
    "Canvas Submission"
  ),
  "Double Check"
)</f>
        <v>Double Check</v>
      </c>
    </row>
    <row r="6" spans="1:22">
      <c r="A6" t="s">
        <v>358</v>
      </c>
      <c r="B6" t="s">
        <v>359</v>
      </c>
      <c r="C6" t="s">
        <v>2523</v>
      </c>
      <c r="D6" t="s">
        <v>2567</v>
      </c>
      <c r="E6" t="s">
        <v>2567</v>
      </c>
      <c r="F6" t="s">
        <v>2567</v>
      </c>
      <c r="G6" t="s">
        <v>2567</v>
      </c>
      <c r="H6" t="s">
        <v>2567</v>
      </c>
      <c r="I6" t="s">
        <v>2567</v>
      </c>
      <c r="J6" t="s">
        <v>2567</v>
      </c>
      <c r="K6" t="str">
        <f t="shared" si="0"/>
        <v>NO TOUCH</v>
      </c>
      <c r="L6" t="s">
        <v>2567</v>
      </c>
      <c r="M6" t="s">
        <v>2567</v>
      </c>
      <c r="N6" s="10" t="s">
        <v>2567</v>
      </c>
      <c r="O6" s="12" t="str">
        <f t="shared" si="1"/>
        <v>Student Base Repo</v>
      </c>
      <c r="P6" s="13" t="str">
        <f>IFERROR(
  HYPERLINK(
    INDEX(Submissions!B:B, MATCH(VLOOKUP(A6, Roster!$A:$E, 2, FALSE), Submissions!A:A, 0)),
    "Canvas Submission"
  ),
  "Double Check"
)</f>
        <v>Canvas Submission</v>
      </c>
    </row>
    <row r="7" spans="1:22">
      <c r="A7" t="s">
        <v>360</v>
      </c>
      <c r="B7" t="s">
        <v>361</v>
      </c>
      <c r="C7" t="s">
        <v>2523</v>
      </c>
      <c r="D7" t="s">
        <v>2567</v>
      </c>
      <c r="E7" t="s">
        <v>2567</v>
      </c>
      <c r="F7" t="s">
        <v>2567</v>
      </c>
      <c r="G7" t="s">
        <v>2567</v>
      </c>
      <c r="H7" t="s">
        <v>2567</v>
      </c>
      <c r="I7" t="s">
        <v>2567</v>
      </c>
      <c r="J7" t="s">
        <v>2567</v>
      </c>
      <c r="K7" t="str">
        <f t="shared" si="0"/>
        <v>NO TOUCH</v>
      </c>
      <c r="L7" t="s">
        <v>2567</v>
      </c>
      <c r="M7" t="s">
        <v>2567</v>
      </c>
      <c r="N7" s="10" t="s">
        <v>2567</v>
      </c>
      <c r="O7" s="12" t="str">
        <f t="shared" si="1"/>
        <v>Student Base Repo</v>
      </c>
      <c r="P7" s="13" t="str">
        <f>IFERROR(
  HYPERLINK(
    INDEX(Submissions!B:B, MATCH(VLOOKUP(A7, Roster!$A:$E, 2, FALSE), Submissions!A:A, 0)),
    "Canvas Submission"
  ),
  "Double Check"
)</f>
        <v>Double Check</v>
      </c>
    </row>
    <row r="8" spans="1:22">
      <c r="A8" t="s">
        <v>362</v>
      </c>
      <c r="B8" t="s">
        <v>363</v>
      </c>
      <c r="C8" t="s">
        <v>2523</v>
      </c>
      <c r="D8" t="s">
        <v>2567</v>
      </c>
      <c r="E8" t="s">
        <v>2567</v>
      </c>
      <c r="F8" t="s">
        <v>2567</v>
      </c>
      <c r="G8" t="s">
        <v>2567</v>
      </c>
      <c r="H8" t="s">
        <v>2567</v>
      </c>
      <c r="I8" t="s">
        <v>2567</v>
      </c>
      <c r="J8" t="s">
        <v>2567</v>
      </c>
      <c r="K8" t="str">
        <f t="shared" si="0"/>
        <v>NO TOUCH</v>
      </c>
      <c r="L8" t="s">
        <v>2567</v>
      </c>
      <c r="M8" t="s">
        <v>2567</v>
      </c>
      <c r="N8" s="10" t="s">
        <v>2567</v>
      </c>
      <c r="O8" s="12" t="str">
        <f t="shared" si="1"/>
        <v>Student Base Repo</v>
      </c>
      <c r="P8" s="13" t="str">
        <f>IFERROR(
  HYPERLINK(
    INDEX(Submissions!B:B, MATCH(VLOOKUP(A8, Roster!$A:$E, 2, FALSE), Submissions!A:A, 0)),
    "Canvas Submission"
  ),
  "Double Check"
)</f>
        <v>Canvas Submission</v>
      </c>
    </row>
    <row r="9" spans="1:22">
      <c r="A9" t="s">
        <v>364</v>
      </c>
      <c r="B9" t="s">
        <v>365</v>
      </c>
      <c r="C9" t="s">
        <v>2523</v>
      </c>
      <c r="D9" t="s">
        <v>2567</v>
      </c>
      <c r="E9" t="s">
        <v>2567</v>
      </c>
      <c r="F9" t="s">
        <v>2567</v>
      </c>
      <c r="G9" t="s">
        <v>2567</v>
      </c>
      <c r="H9" t="s">
        <v>2567</v>
      </c>
      <c r="I9" t="s">
        <v>2567</v>
      </c>
      <c r="J9" t="s">
        <v>2567</v>
      </c>
      <c r="K9" t="str">
        <f t="shared" si="0"/>
        <v>NO TOUCH</v>
      </c>
      <c r="L9" t="s">
        <v>2567</v>
      </c>
      <c r="M9" t="s">
        <v>2567</v>
      </c>
      <c r="N9" s="10" t="s">
        <v>2567</v>
      </c>
      <c r="O9" s="12" t="str">
        <f t="shared" si="1"/>
        <v>Student Base Repo</v>
      </c>
      <c r="P9" s="13" t="str">
        <f>IFERROR(
  HYPERLINK(
    INDEX(Submissions!B:B, MATCH(VLOOKUP(A9, Roster!$A:$E, 2, FALSE), Submissions!A:A, 0)),
    "Canvas Submission"
  ),
  "Double Check"
)</f>
        <v>Double Check</v>
      </c>
    </row>
    <row r="10" spans="1:22">
      <c r="A10" t="s">
        <v>366</v>
      </c>
      <c r="B10" t="s">
        <v>367</v>
      </c>
      <c r="C10" t="s">
        <v>2523</v>
      </c>
      <c r="D10" t="s">
        <v>2567</v>
      </c>
      <c r="E10" t="s">
        <v>2567</v>
      </c>
      <c r="F10" t="s">
        <v>2567</v>
      </c>
      <c r="G10" t="s">
        <v>2567</v>
      </c>
      <c r="H10" t="s">
        <v>2567</v>
      </c>
      <c r="I10" t="s">
        <v>2567</v>
      </c>
      <c r="J10" t="s">
        <v>2567</v>
      </c>
      <c r="K10" t="str">
        <f t="shared" si="0"/>
        <v>NO TOUCH</v>
      </c>
      <c r="L10" t="s">
        <v>2567</v>
      </c>
      <c r="M10" t="s">
        <v>2567</v>
      </c>
      <c r="N10" s="10" t="s">
        <v>2567</v>
      </c>
      <c r="O10" s="12" t="str">
        <f t="shared" si="1"/>
        <v>Student Base Repo</v>
      </c>
      <c r="P10" s="13" t="str">
        <f>IFERROR(
  HYPERLINK(
    INDEX(Submissions!B:B, MATCH(VLOOKUP(A10, Roster!$A:$E, 2, FALSE), Submissions!A:A, 0)),
    "Canvas Submission"
  ),
  "Double Check"
)</f>
        <v>Canvas Submission</v>
      </c>
    </row>
    <row r="11" spans="1:22">
      <c r="A11" t="s">
        <v>368</v>
      </c>
      <c r="B11" t="s">
        <v>369</v>
      </c>
      <c r="C11" t="s">
        <v>2523</v>
      </c>
      <c r="D11" t="s">
        <v>2567</v>
      </c>
      <c r="E11" t="s">
        <v>2567</v>
      </c>
      <c r="F11" t="s">
        <v>2567</v>
      </c>
      <c r="G11" t="s">
        <v>2567</v>
      </c>
      <c r="H11" t="s">
        <v>2567</v>
      </c>
      <c r="I11" t="s">
        <v>2567</v>
      </c>
      <c r="J11" t="s">
        <v>2567</v>
      </c>
      <c r="K11" t="str">
        <f t="shared" si="0"/>
        <v>NO TOUCH</v>
      </c>
      <c r="L11" t="s">
        <v>2567</v>
      </c>
      <c r="M11" t="s">
        <v>2567</v>
      </c>
      <c r="N11" s="10" t="s">
        <v>2567</v>
      </c>
      <c r="O11" s="12" t="str">
        <f t="shared" si="1"/>
        <v>Student Base Repo</v>
      </c>
      <c r="P11" s="13" t="str">
        <f>IFERROR(
  HYPERLINK(
    INDEX(Submissions!B:B, MATCH(VLOOKUP(A11, Roster!$A:$E, 2, FALSE), Submissions!A:A, 0)),
    "Canvas Submission"
  ),
  "Double Check"
)</f>
        <v>Canvas Submission</v>
      </c>
    </row>
    <row r="12" spans="1:22">
      <c r="A12" t="s">
        <v>370</v>
      </c>
      <c r="B12" t="s">
        <v>371</v>
      </c>
      <c r="C12" t="s">
        <v>2523</v>
      </c>
      <c r="D12" t="s">
        <v>2567</v>
      </c>
      <c r="E12" t="s">
        <v>2567</v>
      </c>
      <c r="F12" t="s">
        <v>2567</v>
      </c>
      <c r="G12" t="s">
        <v>2567</v>
      </c>
      <c r="H12" t="s">
        <v>2567</v>
      </c>
      <c r="I12" t="s">
        <v>2567</v>
      </c>
      <c r="J12" t="s">
        <v>2567</v>
      </c>
      <c r="K12" t="str">
        <f t="shared" si="0"/>
        <v>NO TOUCH</v>
      </c>
      <c r="L12" t="s">
        <v>2567</v>
      </c>
      <c r="M12" t="s">
        <v>2567</v>
      </c>
      <c r="N12" s="10" t="s">
        <v>2567</v>
      </c>
      <c r="O12" s="12" t="str">
        <f t="shared" si="1"/>
        <v>Student Base Repo</v>
      </c>
      <c r="P12" s="13" t="str">
        <f>IFERROR(
  HYPERLINK(
    INDEX(Submissions!B:B, MATCH(VLOOKUP(A12, Roster!$A:$E, 2, FALSE), Submissions!A:A, 0)),
    "Canvas Submission"
  ),
  "Double Check"
)</f>
        <v>Canvas Submission</v>
      </c>
    </row>
    <row r="13" spans="1:22">
      <c r="A13" t="s">
        <v>372</v>
      </c>
      <c r="B13" t="s">
        <v>373</v>
      </c>
      <c r="C13" t="s">
        <v>2523</v>
      </c>
      <c r="D13" t="s">
        <v>2567</v>
      </c>
      <c r="E13" t="s">
        <v>2567</v>
      </c>
      <c r="F13" t="s">
        <v>2567</v>
      </c>
      <c r="G13" t="s">
        <v>2567</v>
      </c>
      <c r="H13" t="s">
        <v>2567</v>
      </c>
      <c r="I13" t="s">
        <v>2567</v>
      </c>
      <c r="J13" t="s">
        <v>2567</v>
      </c>
      <c r="K13" t="str">
        <f t="shared" si="0"/>
        <v>NO TOUCH</v>
      </c>
      <c r="L13" t="s">
        <v>2567</v>
      </c>
      <c r="M13" t="s">
        <v>2567</v>
      </c>
      <c r="N13" s="10" t="s">
        <v>2567</v>
      </c>
      <c r="O13" s="12" t="str">
        <f t="shared" si="1"/>
        <v>Student Base Repo</v>
      </c>
      <c r="P13" s="13" t="str">
        <f>IFERROR(
  HYPERLINK(
    INDEX(Submissions!B:B, MATCH(VLOOKUP(A13, Roster!$A:$E, 2, FALSE), Submissions!A:A, 0)),
    "Canvas Submission"
  ),
  "Double Check"
)</f>
        <v>Canvas Submission</v>
      </c>
    </row>
    <row r="14" spans="1:22">
      <c r="A14" t="s">
        <v>374</v>
      </c>
      <c r="B14" t="s">
        <v>375</v>
      </c>
      <c r="C14" t="s">
        <v>2523</v>
      </c>
      <c r="D14" t="s">
        <v>2567</v>
      </c>
      <c r="E14" t="s">
        <v>2567</v>
      </c>
      <c r="F14" t="s">
        <v>2567</v>
      </c>
      <c r="G14" t="s">
        <v>2567</v>
      </c>
      <c r="H14" t="s">
        <v>2567</v>
      </c>
      <c r="I14" t="s">
        <v>2567</v>
      </c>
      <c r="J14" t="s">
        <v>2567</v>
      </c>
      <c r="K14" t="str">
        <f t="shared" si="0"/>
        <v>NO TOUCH</v>
      </c>
      <c r="L14" t="s">
        <v>2567</v>
      </c>
      <c r="M14" t="s">
        <v>2567</v>
      </c>
      <c r="N14" s="10" t="s">
        <v>2567</v>
      </c>
      <c r="O14" s="12" t="str">
        <f t="shared" si="1"/>
        <v>Student Base Repo</v>
      </c>
      <c r="P14" s="13" t="str">
        <f>IFERROR(
  HYPERLINK(
    INDEX(Submissions!B:B, MATCH(VLOOKUP(A14, Roster!$A:$E, 2, FALSE), Submissions!A:A, 0)),
    "Canvas Submission"
  ),
  "Double Check"
)</f>
        <v>Canvas Submission</v>
      </c>
    </row>
    <row r="15" spans="1:22">
      <c r="A15" t="s">
        <v>376</v>
      </c>
      <c r="B15" t="s">
        <v>377</v>
      </c>
      <c r="C15" t="s">
        <v>2523</v>
      </c>
      <c r="D15" t="s">
        <v>2567</v>
      </c>
      <c r="E15" t="s">
        <v>2567</v>
      </c>
      <c r="F15" t="s">
        <v>2567</v>
      </c>
      <c r="G15" t="s">
        <v>2567</v>
      </c>
      <c r="H15" t="s">
        <v>2567</v>
      </c>
      <c r="I15" t="s">
        <v>2567</v>
      </c>
      <c r="J15" t="s">
        <v>2567</v>
      </c>
      <c r="K15" t="str">
        <f t="shared" si="0"/>
        <v>NO TOUCH</v>
      </c>
      <c r="L15" t="s">
        <v>2567</v>
      </c>
      <c r="M15" t="s">
        <v>2567</v>
      </c>
      <c r="N15" s="10" t="s">
        <v>2567</v>
      </c>
      <c r="O15" s="12" t="str">
        <f t="shared" si="1"/>
        <v>Student Base Repo</v>
      </c>
      <c r="P15" s="13" t="str">
        <f>IFERROR(
  HYPERLINK(
    INDEX(Submissions!B:B, MATCH(VLOOKUP(A15, Roster!$A:$E, 2, FALSE), Submissions!A:A, 0)),
    "Canvas Submission"
  ),
  "Double Check"
)</f>
        <v>Canvas Submission</v>
      </c>
    </row>
    <row r="16" spans="1:22">
      <c r="A16" t="s">
        <v>378</v>
      </c>
      <c r="B16" t="s">
        <v>379</v>
      </c>
      <c r="C16" t="s">
        <v>2523</v>
      </c>
      <c r="D16" t="s">
        <v>2567</v>
      </c>
      <c r="E16" t="s">
        <v>2567</v>
      </c>
      <c r="F16" t="s">
        <v>2567</v>
      </c>
      <c r="G16" t="s">
        <v>2567</v>
      </c>
      <c r="H16" t="s">
        <v>2567</v>
      </c>
      <c r="I16" t="s">
        <v>2567</v>
      </c>
      <c r="J16" t="s">
        <v>2567</v>
      </c>
      <c r="K16" t="str">
        <f t="shared" si="0"/>
        <v>NO TOUCH</v>
      </c>
      <c r="L16" t="s">
        <v>2567</v>
      </c>
      <c r="M16" t="s">
        <v>2567</v>
      </c>
      <c r="N16" s="10" t="s">
        <v>2567</v>
      </c>
      <c r="O16" s="12" t="str">
        <f t="shared" si="1"/>
        <v>Student Base Repo</v>
      </c>
      <c r="P16" s="13" t="str">
        <f>IFERROR(
  HYPERLINK(
    INDEX(Submissions!B:B, MATCH(VLOOKUP(A16, Roster!$A:$E, 2, FALSE), Submissions!A:A, 0)),
    "Canvas Submission"
  ),
  "Double Check"
)</f>
        <v>Canvas Submission</v>
      </c>
    </row>
    <row r="17" spans="1:16">
      <c r="A17" t="s">
        <v>380</v>
      </c>
      <c r="B17" t="s">
        <v>381</v>
      </c>
      <c r="C17" t="s">
        <v>2523</v>
      </c>
      <c r="D17" t="s">
        <v>2567</v>
      </c>
      <c r="E17" t="s">
        <v>2567</v>
      </c>
      <c r="F17" t="s">
        <v>2567</v>
      </c>
      <c r="G17" t="s">
        <v>2567</v>
      </c>
      <c r="H17" t="s">
        <v>2567</v>
      </c>
      <c r="I17" t="s">
        <v>2567</v>
      </c>
      <c r="J17" t="s">
        <v>2567</v>
      </c>
      <c r="K17" t="str">
        <f t="shared" si="0"/>
        <v>NO TOUCH</v>
      </c>
      <c r="L17" t="s">
        <v>2567</v>
      </c>
      <c r="M17" t="s">
        <v>2567</v>
      </c>
      <c r="N17" s="10" t="s">
        <v>2567</v>
      </c>
      <c r="O17" s="12" t="str">
        <f t="shared" si="1"/>
        <v>Student Base Repo</v>
      </c>
      <c r="P17" s="13" t="str">
        <f>IFERROR(
  HYPERLINK(
    INDEX(Submissions!B:B, MATCH(VLOOKUP(A17, Roster!$A:$E, 2, FALSE), Submissions!A:A, 0)),
    "Canvas Submission"
  ),
  "Double Check"
)</f>
        <v>Double Check</v>
      </c>
    </row>
    <row r="18" spans="1:16">
      <c r="A18" t="s">
        <v>382</v>
      </c>
      <c r="B18" t="s">
        <v>383</v>
      </c>
      <c r="C18" t="s">
        <v>2523</v>
      </c>
      <c r="D18" t="s">
        <v>2567</v>
      </c>
      <c r="E18" t="s">
        <v>2567</v>
      </c>
      <c r="F18" t="s">
        <v>2567</v>
      </c>
      <c r="G18" t="s">
        <v>2567</v>
      </c>
      <c r="H18" t="s">
        <v>2567</v>
      </c>
      <c r="I18" t="s">
        <v>2567</v>
      </c>
      <c r="J18" t="s">
        <v>2567</v>
      </c>
      <c r="K18" t="str">
        <f t="shared" si="0"/>
        <v>NO TOUCH</v>
      </c>
      <c r="L18" t="s">
        <v>2567</v>
      </c>
      <c r="M18" t="s">
        <v>2567</v>
      </c>
      <c r="N18" s="10" t="s">
        <v>2567</v>
      </c>
      <c r="O18" s="12" t="str">
        <f t="shared" si="1"/>
        <v>Student Base Repo</v>
      </c>
      <c r="P18" s="13" t="str">
        <f>IFERROR(
  HYPERLINK(
    INDEX(Submissions!B:B, MATCH(VLOOKUP(A18, Roster!$A:$E, 2, FALSE), Submissions!A:A, 0)),
    "Canvas Submission"
  ),
  "Double Check"
)</f>
        <v>Double Check</v>
      </c>
    </row>
    <row r="19" spans="1:16">
      <c r="A19" t="s">
        <v>384</v>
      </c>
      <c r="B19" t="s">
        <v>385</v>
      </c>
      <c r="C19" t="s">
        <v>2523</v>
      </c>
      <c r="D19" t="s">
        <v>2567</v>
      </c>
      <c r="E19" t="s">
        <v>2567</v>
      </c>
      <c r="F19" t="s">
        <v>2567</v>
      </c>
      <c r="G19" t="s">
        <v>2567</v>
      </c>
      <c r="H19" t="s">
        <v>2567</v>
      </c>
      <c r="I19" t="s">
        <v>2567</v>
      </c>
      <c r="J19" t="s">
        <v>2567</v>
      </c>
      <c r="K19" t="str">
        <f t="shared" si="0"/>
        <v>NO TOUCH</v>
      </c>
      <c r="L19" t="s">
        <v>2567</v>
      </c>
      <c r="M19" t="s">
        <v>2567</v>
      </c>
      <c r="N19" s="10" t="s">
        <v>2567</v>
      </c>
      <c r="O19" s="12" t="str">
        <f t="shared" si="1"/>
        <v>Student Base Repo</v>
      </c>
      <c r="P19" s="13" t="str">
        <f>IFERROR(
  HYPERLINK(
    INDEX(Submissions!B:B, MATCH(VLOOKUP(A19, Roster!$A:$E, 2, FALSE), Submissions!A:A, 0)),
    "Canvas Submission"
  ),
  "Double Check"
)</f>
        <v>Canvas Submission</v>
      </c>
    </row>
    <row r="20" spans="1:16">
      <c r="A20" t="s">
        <v>386</v>
      </c>
      <c r="B20" t="s">
        <v>387</v>
      </c>
      <c r="C20" t="s">
        <v>2523</v>
      </c>
      <c r="D20" t="s">
        <v>2567</v>
      </c>
      <c r="E20" t="s">
        <v>2567</v>
      </c>
      <c r="F20" t="s">
        <v>2567</v>
      </c>
      <c r="G20" t="s">
        <v>2567</v>
      </c>
      <c r="H20" t="s">
        <v>2567</v>
      </c>
      <c r="I20" t="s">
        <v>2567</v>
      </c>
      <c r="J20" t="s">
        <v>2567</v>
      </c>
      <c r="K20" t="str">
        <f t="shared" si="0"/>
        <v>NO TOUCH</v>
      </c>
      <c r="L20" t="s">
        <v>2567</v>
      </c>
      <c r="M20" t="s">
        <v>2567</v>
      </c>
      <c r="N20" s="10" t="s">
        <v>2567</v>
      </c>
      <c r="O20" s="12" t="str">
        <f t="shared" si="1"/>
        <v>Student Base Repo</v>
      </c>
      <c r="P20" s="13" t="str">
        <f>IFERROR(
  HYPERLINK(
    INDEX(Submissions!B:B, MATCH(VLOOKUP(A20, Roster!$A:$E, 2, FALSE), Submissions!A:A, 0)),
    "Canvas Submission"
  ),
  "Double Check"
)</f>
        <v>Canvas Submission</v>
      </c>
    </row>
    <row r="21" spans="1:16">
      <c r="A21" t="s">
        <v>388</v>
      </c>
      <c r="B21" t="s">
        <v>389</v>
      </c>
      <c r="C21" t="s">
        <v>2523</v>
      </c>
      <c r="D21" t="s">
        <v>2567</v>
      </c>
      <c r="E21" t="s">
        <v>2567</v>
      </c>
      <c r="F21" t="s">
        <v>2567</v>
      </c>
      <c r="G21" t="s">
        <v>2567</v>
      </c>
      <c r="H21" t="s">
        <v>2567</v>
      </c>
      <c r="I21" t="s">
        <v>2567</v>
      </c>
      <c r="J21" t="s">
        <v>2567</v>
      </c>
      <c r="K21" t="str">
        <f t="shared" si="0"/>
        <v>NO TOUCH</v>
      </c>
      <c r="L21" t="s">
        <v>2567</v>
      </c>
      <c r="M21" t="s">
        <v>2567</v>
      </c>
      <c r="N21" s="10" t="s">
        <v>2567</v>
      </c>
      <c r="O21" s="12" t="str">
        <f t="shared" si="1"/>
        <v>Student Base Repo</v>
      </c>
      <c r="P21" s="13" t="str">
        <f>IFERROR(
  HYPERLINK(
    INDEX(Submissions!B:B, MATCH(VLOOKUP(A21, Roster!$A:$E, 2, FALSE), Submissions!A:A, 0)),
    "Canvas Submission"
  ),
  "Double Check"
)</f>
        <v>Canvas Submission</v>
      </c>
    </row>
    <row r="22" spans="1:16">
      <c r="A22" t="s">
        <v>390</v>
      </c>
      <c r="B22" t="s">
        <v>391</v>
      </c>
      <c r="C22" t="s">
        <v>2523</v>
      </c>
      <c r="D22" t="s">
        <v>2567</v>
      </c>
      <c r="E22" t="s">
        <v>2567</v>
      </c>
      <c r="F22" t="s">
        <v>2567</v>
      </c>
      <c r="G22" t="s">
        <v>2567</v>
      </c>
      <c r="H22" t="s">
        <v>2567</v>
      </c>
      <c r="I22" t="s">
        <v>2567</v>
      </c>
      <c r="J22" t="s">
        <v>2567</v>
      </c>
      <c r="K22" t="str">
        <f t="shared" si="0"/>
        <v>NO TOUCH</v>
      </c>
      <c r="L22" t="s">
        <v>2567</v>
      </c>
      <c r="M22" t="s">
        <v>2567</v>
      </c>
      <c r="N22" s="10" t="s">
        <v>2567</v>
      </c>
      <c r="O22" s="12" t="str">
        <f t="shared" si="1"/>
        <v>Student Base Repo</v>
      </c>
      <c r="P22" s="13" t="str">
        <f>IFERROR(
  HYPERLINK(
    INDEX(Submissions!B:B, MATCH(VLOOKUP(A22, Roster!$A:$E, 2, FALSE), Submissions!A:A, 0)),
    "Canvas Submission"
  ),
  "Double Check"
)</f>
        <v>Canvas Submission</v>
      </c>
    </row>
    <row r="23" spans="1:16">
      <c r="A23" t="s">
        <v>392</v>
      </c>
      <c r="B23" t="s">
        <v>393</v>
      </c>
      <c r="C23" t="s">
        <v>2523</v>
      </c>
      <c r="D23" t="s">
        <v>2567</v>
      </c>
      <c r="E23" t="s">
        <v>2567</v>
      </c>
      <c r="F23" t="s">
        <v>2567</v>
      </c>
      <c r="G23" t="s">
        <v>2567</v>
      </c>
      <c r="H23" t="s">
        <v>2567</v>
      </c>
      <c r="I23" t="s">
        <v>2567</v>
      </c>
      <c r="J23" t="s">
        <v>2567</v>
      </c>
      <c r="K23" t="str">
        <f t="shared" si="0"/>
        <v>NO TOUCH</v>
      </c>
      <c r="L23" t="s">
        <v>2567</v>
      </c>
      <c r="M23" t="s">
        <v>2567</v>
      </c>
      <c r="N23" s="10" t="s">
        <v>2567</v>
      </c>
      <c r="O23" s="12" t="str">
        <f t="shared" si="1"/>
        <v>Student Base Repo</v>
      </c>
      <c r="P23" s="13" t="str">
        <f>IFERROR(
  HYPERLINK(
    INDEX(Submissions!B:B, MATCH(VLOOKUP(A23, Roster!$A:$E, 2, FALSE), Submissions!A:A, 0)),
    "Canvas Submission"
  ),
  "Double Check"
)</f>
        <v>Canvas Submission</v>
      </c>
    </row>
    <row r="24" spans="1:16">
      <c r="A24" t="s">
        <v>394</v>
      </c>
      <c r="B24" t="s">
        <v>395</v>
      </c>
      <c r="C24" t="s">
        <v>2523</v>
      </c>
      <c r="D24" t="s">
        <v>2567</v>
      </c>
      <c r="E24" t="s">
        <v>2567</v>
      </c>
      <c r="F24" t="s">
        <v>2567</v>
      </c>
      <c r="G24" t="s">
        <v>2567</v>
      </c>
      <c r="H24" t="s">
        <v>2567</v>
      </c>
      <c r="I24" t="s">
        <v>2567</v>
      </c>
      <c r="J24" t="s">
        <v>2567</v>
      </c>
      <c r="K24" t="str">
        <f t="shared" si="0"/>
        <v>NO TOUCH</v>
      </c>
      <c r="L24" t="s">
        <v>2567</v>
      </c>
      <c r="M24" t="s">
        <v>2567</v>
      </c>
      <c r="N24" s="10" t="s">
        <v>2567</v>
      </c>
      <c r="O24" s="12" t="str">
        <f t="shared" si="1"/>
        <v>Student Base Repo</v>
      </c>
      <c r="P24" s="13" t="str">
        <f>IFERROR(
  HYPERLINK(
    INDEX(Submissions!B:B, MATCH(VLOOKUP(A24, Roster!$A:$E, 2, FALSE), Submissions!A:A, 0)),
    "Canvas Submission"
  ),
  "Double Check"
)</f>
        <v>Double Check</v>
      </c>
    </row>
    <row r="25" spans="1:16">
      <c r="A25" t="s">
        <v>396</v>
      </c>
      <c r="B25" t="s">
        <v>397</v>
      </c>
      <c r="C25" t="s">
        <v>2523</v>
      </c>
      <c r="D25" t="s">
        <v>2567</v>
      </c>
      <c r="E25" t="s">
        <v>2567</v>
      </c>
      <c r="F25" t="s">
        <v>2567</v>
      </c>
      <c r="G25" t="s">
        <v>2567</v>
      </c>
      <c r="H25" t="s">
        <v>2567</v>
      </c>
      <c r="I25" t="s">
        <v>2567</v>
      </c>
      <c r="J25" t="s">
        <v>2567</v>
      </c>
      <c r="K25" t="str">
        <f t="shared" si="0"/>
        <v>NO TOUCH</v>
      </c>
      <c r="L25" t="s">
        <v>2567</v>
      </c>
      <c r="M25" t="s">
        <v>2567</v>
      </c>
      <c r="N25" s="10" t="s">
        <v>2567</v>
      </c>
      <c r="O25" s="12" t="str">
        <f t="shared" si="1"/>
        <v>Student Base Repo</v>
      </c>
      <c r="P25" s="13" t="str">
        <f>IFERROR(
  HYPERLINK(
    INDEX(Submissions!B:B, MATCH(VLOOKUP(A25, Roster!$A:$E, 2, FALSE), Submissions!A:A, 0)),
    "Canvas Submission"
  ),
  "Double Check"
)</f>
        <v>Canvas Submission</v>
      </c>
    </row>
    <row r="26" spans="1:16">
      <c r="A26" t="s">
        <v>398</v>
      </c>
      <c r="B26" t="s">
        <v>399</v>
      </c>
      <c r="C26" t="s">
        <v>2523</v>
      </c>
      <c r="D26" t="s">
        <v>2567</v>
      </c>
      <c r="E26" t="s">
        <v>2567</v>
      </c>
      <c r="F26" t="s">
        <v>2567</v>
      </c>
      <c r="G26" t="s">
        <v>2567</v>
      </c>
      <c r="H26" t="s">
        <v>2567</v>
      </c>
      <c r="I26" t="s">
        <v>2567</v>
      </c>
      <c r="J26" t="s">
        <v>2567</v>
      </c>
      <c r="K26" t="str">
        <f t="shared" si="0"/>
        <v>NO TOUCH</v>
      </c>
      <c r="L26" t="s">
        <v>2567</v>
      </c>
      <c r="M26" t="s">
        <v>2567</v>
      </c>
      <c r="N26" s="10" t="s">
        <v>2567</v>
      </c>
      <c r="O26" s="12" t="str">
        <f t="shared" si="1"/>
        <v>Student Base Repo</v>
      </c>
      <c r="P26" s="13" t="str">
        <f>IFERROR(
  HYPERLINK(
    INDEX(Submissions!B:B, MATCH(VLOOKUP(A26, Roster!$A:$E, 2, FALSE), Submissions!A:A, 0)),
    "Canvas Submission"
  ),
  "Double Check"
)</f>
        <v>Double Check</v>
      </c>
    </row>
    <row r="27" spans="1:16">
      <c r="A27" t="s">
        <v>400</v>
      </c>
      <c r="B27" t="s">
        <v>401</v>
      </c>
      <c r="C27" t="s">
        <v>2523</v>
      </c>
      <c r="D27" t="s">
        <v>2567</v>
      </c>
      <c r="E27" t="s">
        <v>2567</v>
      </c>
      <c r="F27" t="s">
        <v>2567</v>
      </c>
      <c r="G27" t="s">
        <v>2567</v>
      </c>
      <c r="H27" t="s">
        <v>2567</v>
      </c>
      <c r="I27" t="s">
        <v>2567</v>
      </c>
      <c r="J27" t="s">
        <v>2567</v>
      </c>
      <c r="K27" t="str">
        <f t="shared" si="0"/>
        <v>NO TOUCH</v>
      </c>
      <c r="L27" t="s">
        <v>2567</v>
      </c>
      <c r="M27" t="s">
        <v>2567</v>
      </c>
      <c r="N27" s="10" t="s">
        <v>2567</v>
      </c>
      <c r="O27" s="12" t="str">
        <f t="shared" si="1"/>
        <v>Student Base Repo</v>
      </c>
      <c r="P27" s="13" t="str">
        <f>IFERROR(
  HYPERLINK(
    INDEX(Submissions!B:B, MATCH(VLOOKUP(A27, Roster!$A:$E, 2, FALSE), Submissions!A:A, 0)),
    "Canvas Submission"
  ),
  "Double Check"
)</f>
        <v>Canvas Submission</v>
      </c>
    </row>
    <row r="28" spans="1:16">
      <c r="A28" t="s">
        <v>402</v>
      </c>
      <c r="B28" t="s">
        <v>403</v>
      </c>
      <c r="C28" t="s">
        <v>2523</v>
      </c>
      <c r="D28" t="s">
        <v>2567</v>
      </c>
      <c r="E28" t="s">
        <v>2567</v>
      </c>
      <c r="F28" t="s">
        <v>2567</v>
      </c>
      <c r="G28" t="s">
        <v>2567</v>
      </c>
      <c r="H28" t="s">
        <v>2567</v>
      </c>
      <c r="I28" t="s">
        <v>2567</v>
      </c>
      <c r="J28" t="s">
        <v>2567</v>
      </c>
      <c r="K28" t="str">
        <f t="shared" si="0"/>
        <v>NO TOUCH</v>
      </c>
      <c r="L28" t="s">
        <v>2567</v>
      </c>
      <c r="M28" t="s">
        <v>2567</v>
      </c>
      <c r="N28" s="10" t="s">
        <v>2567</v>
      </c>
      <c r="O28" s="12" t="str">
        <f t="shared" si="1"/>
        <v>Student Base Repo</v>
      </c>
      <c r="P28" s="13" t="str">
        <f>IFERROR(
  HYPERLINK(
    INDEX(Submissions!B:B, MATCH(VLOOKUP(A28, Roster!$A:$E, 2, FALSE), Submissions!A:A, 0)),
    "Canvas Submission"
  ),
  "Double Check"
)</f>
        <v>Canvas Submission</v>
      </c>
    </row>
    <row r="29" spans="1:16">
      <c r="A29" t="s">
        <v>404</v>
      </c>
      <c r="B29" t="s">
        <v>405</v>
      </c>
      <c r="C29" t="s">
        <v>2523</v>
      </c>
      <c r="D29" t="s">
        <v>2567</v>
      </c>
      <c r="E29" t="s">
        <v>2567</v>
      </c>
      <c r="F29" t="s">
        <v>2567</v>
      </c>
      <c r="G29" t="s">
        <v>2567</v>
      </c>
      <c r="H29" t="s">
        <v>2567</v>
      </c>
      <c r="I29" t="s">
        <v>2567</v>
      </c>
      <c r="J29" t="s">
        <v>2567</v>
      </c>
      <c r="K29" t="str">
        <f t="shared" si="0"/>
        <v>NO TOUCH</v>
      </c>
      <c r="L29" t="s">
        <v>2567</v>
      </c>
      <c r="M29" t="s">
        <v>2567</v>
      </c>
      <c r="N29" s="10" t="s">
        <v>2567</v>
      </c>
      <c r="O29" s="12" t="str">
        <f t="shared" si="1"/>
        <v>Student Base Repo</v>
      </c>
      <c r="P29" s="13" t="str">
        <f>IFERROR(
  HYPERLINK(
    INDEX(Submissions!B:B, MATCH(VLOOKUP(A29, Roster!$A:$E, 2, FALSE), Submissions!A:A, 0)),
    "Canvas Submission"
  ),
  "Double Check"
)</f>
        <v>Double Check</v>
      </c>
    </row>
    <row r="30" spans="1:16">
      <c r="A30" t="s">
        <v>406</v>
      </c>
      <c r="B30" t="s">
        <v>407</v>
      </c>
      <c r="C30" t="s">
        <v>2523</v>
      </c>
      <c r="D30" t="s">
        <v>2567</v>
      </c>
      <c r="E30" t="s">
        <v>2567</v>
      </c>
      <c r="F30" t="s">
        <v>2567</v>
      </c>
      <c r="G30" t="s">
        <v>2567</v>
      </c>
      <c r="H30" t="s">
        <v>2567</v>
      </c>
      <c r="I30" t="s">
        <v>2567</v>
      </c>
      <c r="J30" t="s">
        <v>2567</v>
      </c>
      <c r="K30" t="str">
        <f t="shared" si="0"/>
        <v>NO TOUCH</v>
      </c>
      <c r="L30" t="s">
        <v>2567</v>
      </c>
      <c r="M30" t="s">
        <v>2567</v>
      </c>
      <c r="N30" s="10" t="s">
        <v>2567</v>
      </c>
      <c r="O30" s="12" t="str">
        <f t="shared" si="1"/>
        <v>Student Base Repo</v>
      </c>
      <c r="P30" s="13" t="str">
        <f>IFERROR(
  HYPERLINK(
    INDEX(Submissions!B:B, MATCH(VLOOKUP(A30, Roster!$A:$E, 2, FALSE), Submissions!A:A, 0)),
    "Canvas Submission"
  ),
  "Double Check"
)</f>
        <v>Canvas Submission</v>
      </c>
    </row>
    <row r="31" spans="1:16">
      <c r="A31" t="s">
        <v>408</v>
      </c>
      <c r="B31" t="s">
        <v>409</v>
      </c>
      <c r="C31" t="s">
        <v>2523</v>
      </c>
      <c r="D31" t="s">
        <v>2567</v>
      </c>
      <c r="E31" t="s">
        <v>2567</v>
      </c>
      <c r="F31" t="s">
        <v>2567</v>
      </c>
      <c r="G31" t="s">
        <v>2567</v>
      </c>
      <c r="H31" t="s">
        <v>2567</v>
      </c>
      <c r="I31" t="s">
        <v>2567</v>
      </c>
      <c r="J31" t="s">
        <v>2567</v>
      </c>
      <c r="K31" t="str">
        <f t="shared" si="0"/>
        <v>NO TOUCH</v>
      </c>
      <c r="L31" t="s">
        <v>2567</v>
      </c>
      <c r="M31" t="s">
        <v>2567</v>
      </c>
      <c r="N31" s="10" t="s">
        <v>2567</v>
      </c>
      <c r="O31" s="12" t="str">
        <f t="shared" si="1"/>
        <v>Student Base Repo</v>
      </c>
      <c r="P31" s="13" t="str">
        <f>IFERROR(
  HYPERLINK(
    INDEX(Submissions!B:B, MATCH(VLOOKUP(A31, Roster!$A:$E, 2, FALSE), Submissions!A:A, 0)),
    "Canvas Submission"
  ),
  "Double Check"
)</f>
        <v>Canvas Submission</v>
      </c>
    </row>
    <row r="32" spans="1:16">
      <c r="A32" t="s">
        <v>410</v>
      </c>
      <c r="B32" t="s">
        <v>411</v>
      </c>
      <c r="C32" t="s">
        <v>2523</v>
      </c>
      <c r="D32" t="s">
        <v>2567</v>
      </c>
      <c r="E32" t="s">
        <v>2567</v>
      </c>
      <c r="F32" t="s">
        <v>2567</v>
      </c>
      <c r="G32" t="s">
        <v>2567</v>
      </c>
      <c r="H32" t="s">
        <v>2567</v>
      </c>
      <c r="I32" t="s">
        <v>2567</v>
      </c>
      <c r="J32" t="s">
        <v>2567</v>
      </c>
      <c r="K32" t="str">
        <f t="shared" si="0"/>
        <v>NO TOUCH</v>
      </c>
      <c r="L32" t="s">
        <v>2567</v>
      </c>
      <c r="M32" t="s">
        <v>2567</v>
      </c>
      <c r="N32" s="10" t="s">
        <v>2567</v>
      </c>
      <c r="O32" s="12" t="str">
        <f t="shared" si="1"/>
        <v>Student Base Repo</v>
      </c>
      <c r="P32" s="13" t="str">
        <f>IFERROR(
  HYPERLINK(
    INDEX(Submissions!B:B, MATCH(VLOOKUP(A32, Roster!$A:$E, 2, FALSE), Submissions!A:A, 0)),
    "Canvas Submission"
  ),
  "Double Check"
)</f>
        <v>Double Check</v>
      </c>
    </row>
    <row r="33" spans="1:16">
      <c r="A33" t="s">
        <v>412</v>
      </c>
      <c r="B33" t="s">
        <v>413</v>
      </c>
      <c r="C33" t="s">
        <v>2523</v>
      </c>
      <c r="D33" t="s">
        <v>2567</v>
      </c>
      <c r="E33" t="s">
        <v>2567</v>
      </c>
      <c r="F33" t="s">
        <v>2567</v>
      </c>
      <c r="G33" t="s">
        <v>2567</v>
      </c>
      <c r="H33" t="s">
        <v>2567</v>
      </c>
      <c r="I33" t="s">
        <v>2567</v>
      </c>
      <c r="J33" t="s">
        <v>2567</v>
      </c>
      <c r="K33" t="str">
        <f t="shared" si="0"/>
        <v>NO TOUCH</v>
      </c>
      <c r="L33" t="s">
        <v>2567</v>
      </c>
      <c r="M33" t="s">
        <v>2567</v>
      </c>
      <c r="N33" s="10" t="s">
        <v>2567</v>
      </c>
      <c r="O33" s="12" t="str">
        <f t="shared" si="1"/>
        <v>Student Base Repo</v>
      </c>
      <c r="P33" s="13" t="str">
        <f>IFERROR(
  HYPERLINK(
    INDEX(Submissions!B:B, MATCH(VLOOKUP(A33, Roster!$A:$E, 2, FALSE), Submissions!A:A, 0)),
    "Canvas Submission"
  ),
  "Double Check"
)</f>
        <v>Canvas Submission</v>
      </c>
    </row>
    <row r="34" spans="1:16">
      <c r="A34" t="s">
        <v>414</v>
      </c>
      <c r="B34" t="s">
        <v>415</v>
      </c>
      <c r="C34" t="s">
        <v>2523</v>
      </c>
      <c r="D34" t="s">
        <v>2567</v>
      </c>
      <c r="E34" t="s">
        <v>2567</v>
      </c>
      <c r="F34" t="s">
        <v>2567</v>
      </c>
      <c r="G34" t="s">
        <v>2567</v>
      </c>
      <c r="H34" t="s">
        <v>2567</v>
      </c>
      <c r="I34" t="s">
        <v>2567</v>
      </c>
      <c r="J34" t="s">
        <v>2567</v>
      </c>
      <c r="K34" t="str">
        <f t="shared" si="0"/>
        <v>NO TOUCH</v>
      </c>
      <c r="L34" t="s">
        <v>2567</v>
      </c>
      <c r="M34" t="s">
        <v>2567</v>
      </c>
      <c r="N34" s="10" t="s">
        <v>2567</v>
      </c>
      <c r="O34" s="12" t="str">
        <f t="shared" si="1"/>
        <v>Student Base Repo</v>
      </c>
      <c r="P34" s="13" t="str">
        <f>IFERROR(
  HYPERLINK(
    INDEX(Submissions!B:B, MATCH(VLOOKUP(A34, Roster!$A:$E, 2, FALSE), Submissions!A:A, 0)),
    "Canvas Submission"
  ),
  "Double Check"
)</f>
        <v>Double Check</v>
      </c>
    </row>
    <row r="35" spans="1:16">
      <c r="A35" t="s">
        <v>416</v>
      </c>
      <c r="B35" t="s">
        <v>417</v>
      </c>
      <c r="C35" t="s">
        <v>2523</v>
      </c>
      <c r="D35" t="s">
        <v>2567</v>
      </c>
      <c r="E35" t="s">
        <v>2567</v>
      </c>
      <c r="F35" t="s">
        <v>2567</v>
      </c>
      <c r="G35" t="s">
        <v>2567</v>
      </c>
      <c r="H35" t="s">
        <v>2567</v>
      </c>
      <c r="I35" t="s">
        <v>2567</v>
      </c>
      <c r="J35" t="s">
        <v>2567</v>
      </c>
      <c r="K35" t="str">
        <f t="shared" si="0"/>
        <v>NO TOUCH</v>
      </c>
      <c r="L35" t="s">
        <v>2567</v>
      </c>
      <c r="M35" t="s">
        <v>2567</v>
      </c>
      <c r="N35" s="10" t="s">
        <v>2567</v>
      </c>
      <c r="O35" s="12" t="str">
        <f t="shared" si="1"/>
        <v>Student Base Repo</v>
      </c>
      <c r="P35" s="13" t="str">
        <f>IFERROR(
  HYPERLINK(
    INDEX(Submissions!B:B, MATCH(VLOOKUP(A35, Roster!$A:$E, 2, FALSE), Submissions!A:A, 0)),
    "Canvas Submission"
  ),
  "Double Check"
)</f>
        <v>Canvas Submission</v>
      </c>
    </row>
    <row r="36" spans="1:16">
      <c r="A36" t="s">
        <v>418</v>
      </c>
      <c r="B36" t="s">
        <v>419</v>
      </c>
      <c r="C36" t="s">
        <v>2523</v>
      </c>
      <c r="D36" t="s">
        <v>2567</v>
      </c>
      <c r="E36" t="s">
        <v>2567</v>
      </c>
      <c r="F36" t="s">
        <v>2567</v>
      </c>
      <c r="G36" t="s">
        <v>2567</v>
      </c>
      <c r="H36" t="s">
        <v>2567</v>
      </c>
      <c r="I36" t="s">
        <v>2567</v>
      </c>
      <c r="J36" t="s">
        <v>2567</v>
      </c>
      <c r="K36" t="str">
        <f t="shared" si="0"/>
        <v>NO TOUCH</v>
      </c>
      <c r="L36" t="s">
        <v>2567</v>
      </c>
      <c r="M36" t="s">
        <v>2567</v>
      </c>
      <c r="N36" s="10" t="s">
        <v>2567</v>
      </c>
      <c r="O36" s="12" t="str">
        <f t="shared" si="1"/>
        <v>Student Base Repo</v>
      </c>
      <c r="P36" s="13" t="str">
        <f>IFERROR(
  HYPERLINK(
    INDEX(Submissions!B:B, MATCH(VLOOKUP(A36, Roster!$A:$E, 2, FALSE), Submissions!A:A, 0)),
    "Canvas Submission"
  ),
  "Double Check"
)</f>
        <v>Canvas Submission</v>
      </c>
    </row>
    <row r="37" spans="1:16">
      <c r="A37" t="s">
        <v>420</v>
      </c>
      <c r="B37" t="s">
        <v>421</v>
      </c>
      <c r="C37" t="s">
        <v>2523</v>
      </c>
      <c r="D37" t="s">
        <v>2567</v>
      </c>
      <c r="E37" t="s">
        <v>2567</v>
      </c>
      <c r="F37" t="s">
        <v>2567</v>
      </c>
      <c r="G37" t="s">
        <v>2567</v>
      </c>
      <c r="H37" t="s">
        <v>2567</v>
      </c>
      <c r="I37" t="s">
        <v>2567</v>
      </c>
      <c r="J37" t="s">
        <v>2567</v>
      </c>
      <c r="K37" t="str">
        <f>IF(COUNTIF(D37:J37, "TODO") &gt; 0, "NO TOUCH", SUM(D37:J37))</f>
        <v>NO TOUCH</v>
      </c>
      <c r="L37" t="s">
        <v>2567</v>
      </c>
      <c r="M37" t="s">
        <v>2567</v>
      </c>
      <c r="N37" s="10" t="s">
        <v>2567</v>
      </c>
      <c r="O37" s="12" t="str">
        <f t="shared" si="1"/>
        <v>Student Base Repo</v>
      </c>
      <c r="P37" s="13" t="str">
        <f>IFERROR(
  HYPERLINK(
    INDEX(Submissions!B:B, MATCH(VLOOKUP(A37, Roster!$A:$E, 2, FALSE), Submissions!A:A, 0)),
    "Canvas Submission"
  ),
  "Double Check"
)</f>
        <v>Double Check</v>
      </c>
    </row>
  </sheetData>
  <conditionalFormatting sqref="D2:P37">
    <cfRule type="containsText" dxfId="184" priority="5" operator="containsText" text="TODO">
      <formula>NOT(ISERROR(SEARCH("TODO",D2)))</formula>
    </cfRule>
    <cfRule type="containsText" dxfId="183" priority="6" stopIfTrue="1" operator="containsText" text="NO TOUCH">
      <formula>NOT(ISERROR(SEARCH("NO TOUCH",D2)))</formula>
    </cfRule>
  </conditionalFormatting>
  <conditionalFormatting sqref="O2:O37">
    <cfRule type="containsText" dxfId="182" priority="1" operator="containsText" text="Assignment">
      <formula>NOT(ISERROR(SEARCH("Assignment",O2)))</formula>
    </cfRule>
    <cfRule type="containsText" dxfId="181" priority="2" operator="containsText" text="Student">
      <formula>NOT(ISERROR(SEARCH("Student",O2)))</formula>
    </cfRule>
  </conditionalFormatting>
  <conditionalFormatting sqref="P2:P37">
    <cfRule type="containsText" dxfId="180" priority="3" operator="containsText" text="Canvas">
      <formula>NOT(ISERROR(SEARCH("Canvas",P2)))</formula>
    </cfRule>
    <cfRule type="containsText" dxfId="179" priority="4" stopIfTrue="1" operator="containsText" text="Double Check">
      <formula>NOT(ISERROR(SEARCH("Double Check",P2)))</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topLeftCell="N1" workbookViewId="0">
      <selection activeCell="N2" sqref="N2"/>
    </sheetView>
  </sheetViews>
  <sheetFormatPr defaultColWidth="8.88671875" defaultRowHeight="14.4"/>
  <cols>
    <col min="1" max="1" width="21.1093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33.3320312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2524</v>
      </c>
      <c r="D2" s="7" t="s">
        <v>2567</v>
      </c>
      <c r="E2" s="7" t="s">
        <v>2567</v>
      </c>
      <c r="F2" s="7" t="s">
        <v>2567</v>
      </c>
      <c r="G2" s="7" t="s">
        <v>2567</v>
      </c>
      <c r="H2" s="7" t="s">
        <v>2567</v>
      </c>
      <c r="I2" s="7" t="s">
        <v>2567</v>
      </c>
      <c r="J2" s="7" t="s">
        <v>2567</v>
      </c>
      <c r="K2" s="7" t="str">
        <f>IF(COUNTIF(D2:J2, "TODO") &gt; 0, "NO TOUCH", SUM(D2:J2))</f>
        <v>NO TOUCH</v>
      </c>
      <c r="L2" s="7" t="s">
        <v>2567</v>
      </c>
      <c r="M2" s="7"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2524</v>
      </c>
      <c r="D3" s="7" t="s">
        <v>2567</v>
      </c>
      <c r="E3" s="7" t="s">
        <v>2567</v>
      </c>
      <c r="F3" s="7" t="s">
        <v>2567</v>
      </c>
      <c r="G3" s="7" t="s">
        <v>2567</v>
      </c>
      <c r="H3" s="7" t="s">
        <v>2567</v>
      </c>
      <c r="I3" s="7" t="s">
        <v>2567</v>
      </c>
      <c r="J3" s="7" t="s">
        <v>2567</v>
      </c>
      <c r="K3" s="7" t="str">
        <f t="shared" ref="K3:K36" si="0">IF(COUNTIF(D3:J3, "TODO") &gt; 0, "NO TOUCH", SUM(D3:J3))</f>
        <v>NO TOUCH</v>
      </c>
      <c r="L3" s="7" t="s">
        <v>2567</v>
      </c>
      <c r="M3" s="7"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422</v>
      </c>
      <c r="B4" t="s">
        <v>423</v>
      </c>
      <c r="C4" t="s">
        <v>2524</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Double Check</v>
      </c>
    </row>
    <row r="5" spans="1:22">
      <c r="A5" t="s">
        <v>424</v>
      </c>
      <c r="B5" t="s">
        <v>425</v>
      </c>
      <c r="C5" t="s">
        <v>2524</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Double Check</v>
      </c>
    </row>
    <row r="6" spans="1:22">
      <c r="A6" t="s">
        <v>426</v>
      </c>
      <c r="B6" t="s">
        <v>427</v>
      </c>
      <c r="C6" t="s">
        <v>2524</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428</v>
      </c>
      <c r="B7" t="s">
        <v>429</v>
      </c>
      <c r="C7" t="s">
        <v>2524</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430</v>
      </c>
      <c r="B8" t="s">
        <v>431</v>
      </c>
      <c r="C8" t="s">
        <v>2524</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Canvas Submission</v>
      </c>
    </row>
    <row r="9" spans="1:22">
      <c r="A9" t="s">
        <v>432</v>
      </c>
      <c r="B9" t="s">
        <v>433</v>
      </c>
      <c r="C9" t="s">
        <v>2524</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c r="A10" t="s">
        <v>434</v>
      </c>
      <c r="B10" t="s">
        <v>435</v>
      </c>
      <c r="C10" t="s">
        <v>2524</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Double Check</v>
      </c>
    </row>
    <row r="11" spans="1:22">
      <c r="A11" t="s">
        <v>436</v>
      </c>
      <c r="B11" t="s">
        <v>437</v>
      </c>
      <c r="C11" t="s">
        <v>2524</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Double Check</v>
      </c>
    </row>
    <row r="12" spans="1:22">
      <c r="A12" t="s">
        <v>438</v>
      </c>
      <c r="B12" t="s">
        <v>439</v>
      </c>
      <c r="C12" t="s">
        <v>2524</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Double Check</v>
      </c>
    </row>
    <row r="13" spans="1:22">
      <c r="A13" t="s">
        <v>440</v>
      </c>
      <c r="B13" t="s">
        <v>441</v>
      </c>
      <c r="C13" t="s">
        <v>2524</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Double Check</v>
      </c>
    </row>
    <row r="14" spans="1:22">
      <c r="A14" t="s">
        <v>442</v>
      </c>
      <c r="B14" t="s">
        <v>443</v>
      </c>
      <c r="C14" t="s">
        <v>2524</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444</v>
      </c>
      <c r="B15" t="s">
        <v>445</v>
      </c>
      <c r="C15" t="s">
        <v>2524</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Canvas Submission</v>
      </c>
    </row>
    <row r="16" spans="1:22">
      <c r="A16" t="s">
        <v>446</v>
      </c>
      <c r="B16" t="s">
        <v>447</v>
      </c>
      <c r="C16" t="s">
        <v>2524</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c r="A17" t="s">
        <v>448</v>
      </c>
      <c r="B17" t="s">
        <v>449</v>
      </c>
      <c r="C17" t="s">
        <v>2524</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Canvas Submission</v>
      </c>
    </row>
    <row r="18" spans="1:16">
      <c r="A18" t="s">
        <v>450</v>
      </c>
      <c r="B18" t="s">
        <v>451</v>
      </c>
      <c r="C18" t="s">
        <v>2524</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6">
      <c r="A19" t="s">
        <v>452</v>
      </c>
      <c r="B19" t="s">
        <v>453</v>
      </c>
      <c r="C19" t="s">
        <v>2524</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Canvas Submission</v>
      </c>
    </row>
    <row r="20" spans="1:16">
      <c r="A20" t="s">
        <v>454</v>
      </c>
      <c r="B20" t="s">
        <v>455</v>
      </c>
      <c r="C20" t="s">
        <v>2524</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Canvas Submission</v>
      </c>
    </row>
    <row r="21" spans="1:16">
      <c r="A21" t="s">
        <v>456</v>
      </c>
      <c r="B21" t="s">
        <v>457</v>
      </c>
      <c r="C21" t="s">
        <v>2524</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Canvas Submission</v>
      </c>
    </row>
    <row r="22" spans="1:16">
      <c r="A22" t="s">
        <v>458</v>
      </c>
      <c r="B22" t="s">
        <v>459</v>
      </c>
      <c r="C22" t="s">
        <v>2524</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Double Check</v>
      </c>
    </row>
    <row r="23" spans="1:16">
      <c r="A23" t="s">
        <v>460</v>
      </c>
      <c r="B23" t="s">
        <v>461</v>
      </c>
      <c r="C23" t="s">
        <v>2524</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Canvas Submission</v>
      </c>
    </row>
    <row r="24" spans="1:16">
      <c r="A24" t="s">
        <v>462</v>
      </c>
      <c r="B24" t="s">
        <v>463</v>
      </c>
      <c r="C24" t="s">
        <v>2524</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Double Check</v>
      </c>
    </row>
    <row r="25" spans="1:16">
      <c r="A25" t="s">
        <v>464</v>
      </c>
      <c r="B25" t="s">
        <v>465</v>
      </c>
      <c r="C25" t="s">
        <v>2524</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Canvas Submission</v>
      </c>
    </row>
    <row r="26" spans="1:16">
      <c r="A26" t="s">
        <v>466</v>
      </c>
      <c r="B26" t="s">
        <v>467</v>
      </c>
      <c r="C26" t="s">
        <v>2524</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c r="A27" t="s">
        <v>468</v>
      </c>
      <c r="B27" t="s">
        <v>469</v>
      </c>
      <c r="C27" t="s">
        <v>2524</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Double Check</v>
      </c>
    </row>
    <row r="28" spans="1:16">
      <c r="A28" t="s">
        <v>470</v>
      </c>
      <c r="B28" t="s">
        <v>471</v>
      </c>
      <c r="C28" t="s">
        <v>2524</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Canvas Submission</v>
      </c>
    </row>
    <row r="29" spans="1:16">
      <c r="A29" t="s">
        <v>472</v>
      </c>
      <c r="B29" t="s">
        <v>473</v>
      </c>
      <c r="C29" t="s">
        <v>2524</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Double Check</v>
      </c>
    </row>
    <row r="30" spans="1:16">
      <c r="A30" t="s">
        <v>474</v>
      </c>
      <c r="B30" t="s">
        <v>475</v>
      </c>
      <c r="C30" t="s">
        <v>2524</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Double Check</v>
      </c>
    </row>
    <row r="31" spans="1:16">
      <c r="A31" t="s">
        <v>476</v>
      </c>
      <c r="B31" t="s">
        <v>477</v>
      </c>
      <c r="C31" t="s">
        <v>2524</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Canvas Submission</v>
      </c>
    </row>
    <row r="32" spans="1:16">
      <c r="A32" t="s">
        <v>478</v>
      </c>
      <c r="B32" t="s">
        <v>479</v>
      </c>
      <c r="C32" t="s">
        <v>2524</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Canvas Submission</v>
      </c>
    </row>
    <row r="33" spans="1:16">
      <c r="A33" t="s">
        <v>480</v>
      </c>
      <c r="B33" t="s">
        <v>481</v>
      </c>
      <c r="C33" t="s">
        <v>2524</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c r="A34" t="s">
        <v>482</v>
      </c>
      <c r="B34" t="s">
        <v>483</v>
      </c>
      <c r="C34" t="s">
        <v>2524</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c r="A35" t="s">
        <v>484</v>
      </c>
      <c r="B35" t="s">
        <v>485</v>
      </c>
      <c r="C35" t="s">
        <v>2524</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c r="A36" t="s">
        <v>486</v>
      </c>
      <c r="B36" t="s">
        <v>487</v>
      </c>
      <c r="C36" t="s">
        <v>2524</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Canvas Submission</v>
      </c>
    </row>
    <row r="37" spans="1:16">
      <c r="A37" t="s">
        <v>488</v>
      </c>
      <c r="B37" t="s">
        <v>489</v>
      </c>
      <c r="C37" t="s">
        <v>2524</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Double Check</v>
      </c>
    </row>
  </sheetData>
  <conditionalFormatting sqref="D2:P37">
    <cfRule type="containsText" dxfId="178" priority="5" operator="containsText" text="TODO">
      <formula>NOT(ISERROR(SEARCH("TODO",D2)))</formula>
    </cfRule>
    <cfRule type="containsText" dxfId="177" priority="6" stopIfTrue="1" operator="containsText" text="NO TOUCH">
      <formula>NOT(ISERROR(SEARCH("NO TOUCH",D2)))</formula>
    </cfRule>
  </conditionalFormatting>
  <conditionalFormatting sqref="O2:O37">
    <cfRule type="containsText" dxfId="176" priority="1" operator="containsText" text="Assignment">
      <formula>NOT(ISERROR(SEARCH("Assignment",O2)))</formula>
    </cfRule>
    <cfRule type="containsText" dxfId="175" priority="2" operator="containsText" text="Student">
      <formula>NOT(ISERROR(SEARCH("Student",O2)))</formula>
    </cfRule>
  </conditionalFormatting>
  <conditionalFormatting sqref="P2:P37">
    <cfRule type="containsText" dxfId="174" priority="3" operator="containsText" text="Canvas">
      <formula>NOT(ISERROR(SEARCH("Canvas",P2)))</formula>
    </cfRule>
    <cfRule type="containsText" dxfId="173" priority="4" stopIfTrue="1" operator="containsText" text="Double Check">
      <formula>NOT(ISERROR(SEARCH("Double Check",P2)))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topLeftCell="B1" workbookViewId="0">
      <selection activeCell="N2" sqref="N2"/>
    </sheetView>
  </sheetViews>
  <sheetFormatPr defaultColWidth="45" defaultRowHeight="14.4"/>
  <cols>
    <col min="1" max="1" width="44.886718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style="54" bestFit="1" customWidth="1"/>
    <col min="13" max="13" width="14.33203125" bestFit="1" customWidth="1"/>
    <col min="14" max="14" width="16.33203125" bestFit="1" customWidth="1"/>
    <col min="15" max="15" width="17.6640625" bestFit="1"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53" t="s">
        <v>2558</v>
      </c>
      <c r="M1" s="3" t="s">
        <v>2559</v>
      </c>
      <c r="N1" s="3" t="s">
        <v>2560</v>
      </c>
      <c r="O1" s="11" t="s">
        <v>2561</v>
      </c>
      <c r="P1" s="11" t="s">
        <v>2562</v>
      </c>
      <c r="Q1" s="3" t="s">
        <v>2563</v>
      </c>
      <c r="R1" s="3" t="s">
        <v>2564</v>
      </c>
      <c r="T1" s="8"/>
      <c r="U1" s="8"/>
      <c r="V1" s="9"/>
    </row>
    <row r="2" spans="1:22" ht="30" customHeight="1">
      <c r="A2" s="2" t="s">
        <v>9</v>
      </c>
      <c r="B2" s="2" t="s">
        <v>10</v>
      </c>
      <c r="C2" s="2" t="s">
        <v>2525</v>
      </c>
      <c r="D2" s="7">
        <v>10</v>
      </c>
      <c r="E2" s="7">
        <v>8</v>
      </c>
      <c r="F2" s="7">
        <v>15</v>
      </c>
      <c r="G2" s="7">
        <v>19</v>
      </c>
      <c r="H2" s="7">
        <v>18</v>
      </c>
      <c r="I2" s="7">
        <v>3</v>
      </c>
      <c r="J2" s="7">
        <v>0</v>
      </c>
      <c r="K2" s="7">
        <f>IF(COUNTIF(D2:J2, "TODO") &gt; 0, "NO TOUCH", SUM(D2:J2))</f>
        <v>73</v>
      </c>
      <c r="L2" s="52" t="s">
        <v>2571</v>
      </c>
      <c r="M2" s="7">
        <v>105</v>
      </c>
      <c r="N2" s="38"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28.8">
      <c r="A3" s="2" t="s">
        <v>11</v>
      </c>
      <c r="B3" s="2" t="s">
        <v>12</v>
      </c>
      <c r="C3" s="2" t="s">
        <v>2525</v>
      </c>
      <c r="D3" s="7">
        <v>9</v>
      </c>
      <c r="E3" s="7">
        <v>7</v>
      </c>
      <c r="F3" s="7">
        <v>13</v>
      </c>
      <c r="G3" s="7">
        <v>26</v>
      </c>
      <c r="H3" s="7">
        <v>22</v>
      </c>
      <c r="I3" s="7">
        <v>3</v>
      </c>
      <c r="J3" s="7">
        <v>0</v>
      </c>
      <c r="K3" s="7">
        <f t="shared" ref="K3:K36" si="0">IF(COUNTIF(D3:J3, "TODO") &gt; 0, "NO TOUCH", SUM(D3:J3))</f>
        <v>80</v>
      </c>
      <c r="L3" s="54" t="s">
        <v>2572</v>
      </c>
      <c r="M3" s="7">
        <v>75</v>
      </c>
      <c r="N3" s="24" t="s">
        <v>2570</v>
      </c>
      <c r="O3" s="12" t="str">
        <f t="shared" ref="O3:O37" si="1">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row r="4" spans="1:22">
      <c r="A4" t="s">
        <v>490</v>
      </c>
      <c r="B4" t="s">
        <v>491</v>
      </c>
      <c r="C4" t="s">
        <v>2525</v>
      </c>
      <c r="D4" s="7" t="s">
        <v>2567</v>
      </c>
      <c r="E4" s="7" t="s">
        <v>2567</v>
      </c>
      <c r="F4" s="7" t="s">
        <v>2567</v>
      </c>
      <c r="G4" s="7" t="s">
        <v>2567</v>
      </c>
      <c r="H4" s="7" t="s">
        <v>2567</v>
      </c>
      <c r="I4" s="7" t="s">
        <v>2567</v>
      </c>
      <c r="J4" s="7" t="s">
        <v>2567</v>
      </c>
      <c r="K4" s="7" t="str">
        <f t="shared" si="0"/>
        <v>NO TOUCH</v>
      </c>
      <c r="L4" s="54" t="s">
        <v>2567</v>
      </c>
      <c r="M4" s="7" t="s">
        <v>2567</v>
      </c>
      <c r="N4" s="24" t="s">
        <v>2567</v>
      </c>
      <c r="O4" s="12" t="str">
        <f t="shared" si="1"/>
        <v>Student Base Repo</v>
      </c>
      <c r="P4" s="13" t="str">
        <f>IFERROR(
  HYPERLINK(
    INDEX(Submissions!B:B, MATCH(VLOOKUP(A4, Roster!$A:$E, 2, FALSE), Submissions!A:A, 0)),
    "Canvas Submission"
  ),
  "Double Check"
)</f>
        <v>Double Check</v>
      </c>
    </row>
    <row r="5" spans="1:22">
      <c r="A5" t="s">
        <v>492</v>
      </c>
      <c r="B5" t="s">
        <v>493</v>
      </c>
      <c r="C5" t="s">
        <v>2525</v>
      </c>
      <c r="D5" s="7" t="s">
        <v>2567</v>
      </c>
      <c r="E5" s="7" t="s">
        <v>2567</v>
      </c>
      <c r="F5" s="7" t="s">
        <v>2567</v>
      </c>
      <c r="G5" s="7" t="s">
        <v>2567</v>
      </c>
      <c r="H5" s="7" t="s">
        <v>2567</v>
      </c>
      <c r="I5" s="7" t="s">
        <v>2567</v>
      </c>
      <c r="J5" s="7" t="s">
        <v>2567</v>
      </c>
      <c r="K5" s="7" t="str">
        <f t="shared" si="0"/>
        <v>NO TOUCH</v>
      </c>
      <c r="L5" s="54" t="s">
        <v>2567</v>
      </c>
      <c r="M5" s="7" t="s">
        <v>2567</v>
      </c>
      <c r="N5" s="24" t="s">
        <v>2567</v>
      </c>
      <c r="O5" s="12" t="str">
        <f t="shared" si="1"/>
        <v>Student Base Repo</v>
      </c>
      <c r="P5" s="13" t="str">
        <f>IFERROR(
  HYPERLINK(
    INDEX(Submissions!B:B, MATCH(VLOOKUP(A5, Roster!$A:$E, 2, FALSE), Submissions!A:A, 0)),
    "Canvas Submission"
  ),
  "Double Check"
)</f>
        <v>Double Check</v>
      </c>
    </row>
    <row r="6" spans="1:22">
      <c r="A6" t="s">
        <v>494</v>
      </c>
      <c r="B6" t="s">
        <v>495</v>
      </c>
      <c r="C6" t="s">
        <v>2525</v>
      </c>
      <c r="D6" s="7" t="s">
        <v>2567</v>
      </c>
      <c r="E6" s="7" t="s">
        <v>2567</v>
      </c>
      <c r="F6" s="7" t="s">
        <v>2567</v>
      </c>
      <c r="G6" s="7" t="s">
        <v>2567</v>
      </c>
      <c r="H6" s="7" t="s">
        <v>2567</v>
      </c>
      <c r="I6" s="7" t="s">
        <v>2567</v>
      </c>
      <c r="J6" s="7" t="s">
        <v>2567</v>
      </c>
      <c r="K6" s="7" t="str">
        <f t="shared" si="0"/>
        <v>NO TOUCH</v>
      </c>
      <c r="L6" s="54" t="s">
        <v>2567</v>
      </c>
      <c r="M6" s="7" t="s">
        <v>2567</v>
      </c>
      <c r="N6" s="24" t="s">
        <v>2567</v>
      </c>
      <c r="O6" s="12" t="str">
        <f t="shared" si="1"/>
        <v>Student Base Repo</v>
      </c>
      <c r="P6" s="13" t="str">
        <f>IFERROR(
  HYPERLINK(
    INDEX(Submissions!B:B, MATCH(VLOOKUP(A6, Roster!$A:$E, 2, FALSE), Submissions!A:A, 0)),
    "Canvas Submission"
  ),
  "Double Check"
)</f>
        <v>Canvas Submission</v>
      </c>
    </row>
    <row r="7" spans="1:22">
      <c r="A7" t="s">
        <v>496</v>
      </c>
      <c r="B7" t="s">
        <v>497</v>
      </c>
      <c r="C7" t="s">
        <v>2525</v>
      </c>
      <c r="D7" s="7" t="s">
        <v>2567</v>
      </c>
      <c r="E7" s="7" t="s">
        <v>2567</v>
      </c>
      <c r="F7" s="7" t="s">
        <v>2567</v>
      </c>
      <c r="G7" s="7" t="s">
        <v>2567</v>
      </c>
      <c r="H7" s="7" t="s">
        <v>2567</v>
      </c>
      <c r="I7" s="7" t="s">
        <v>2567</v>
      </c>
      <c r="J7" s="7" t="s">
        <v>2567</v>
      </c>
      <c r="K7" s="7" t="str">
        <f t="shared" si="0"/>
        <v>NO TOUCH</v>
      </c>
      <c r="L7" s="54" t="s">
        <v>2567</v>
      </c>
      <c r="M7" s="7" t="s">
        <v>2567</v>
      </c>
      <c r="N7" s="24" t="s">
        <v>2567</v>
      </c>
      <c r="O7" s="12" t="str">
        <f t="shared" si="1"/>
        <v>Student Base Repo</v>
      </c>
      <c r="P7" s="13" t="str">
        <f>IFERROR(
  HYPERLINK(
    INDEX(Submissions!B:B, MATCH(VLOOKUP(A7, Roster!$A:$E, 2, FALSE), Submissions!A:A, 0)),
    "Canvas Submission"
  ),
  "Double Check"
)</f>
        <v>Double Check</v>
      </c>
    </row>
    <row r="8" spans="1:22">
      <c r="A8" t="s">
        <v>498</v>
      </c>
      <c r="B8" t="s">
        <v>499</v>
      </c>
      <c r="C8" t="s">
        <v>2525</v>
      </c>
      <c r="D8" s="7" t="s">
        <v>2567</v>
      </c>
      <c r="E8" s="7" t="s">
        <v>2567</v>
      </c>
      <c r="F8" s="7" t="s">
        <v>2567</v>
      </c>
      <c r="G8" s="7" t="s">
        <v>2567</v>
      </c>
      <c r="H8" s="7" t="s">
        <v>2567</v>
      </c>
      <c r="I8" s="7" t="s">
        <v>2567</v>
      </c>
      <c r="J8" s="7" t="s">
        <v>2567</v>
      </c>
      <c r="K8" s="7" t="str">
        <f t="shared" si="0"/>
        <v>NO TOUCH</v>
      </c>
      <c r="L8" s="54" t="s">
        <v>2567</v>
      </c>
      <c r="M8" s="7" t="s">
        <v>2567</v>
      </c>
      <c r="N8" s="24" t="s">
        <v>2567</v>
      </c>
      <c r="O8" s="12" t="str">
        <f t="shared" si="1"/>
        <v>Student Base Repo</v>
      </c>
      <c r="P8" s="13" t="str">
        <f>IFERROR(
  HYPERLINK(
    INDEX(Submissions!B:B, MATCH(VLOOKUP(A8, Roster!$A:$E, 2, FALSE), Submissions!A:A, 0)),
    "Canvas Submission"
  ),
  "Double Check"
)</f>
        <v>Canvas Submission</v>
      </c>
    </row>
    <row r="9" spans="1:22">
      <c r="A9" t="s">
        <v>500</v>
      </c>
      <c r="B9" t="s">
        <v>501</v>
      </c>
      <c r="C9" t="s">
        <v>2525</v>
      </c>
      <c r="D9" s="7" t="s">
        <v>2567</v>
      </c>
      <c r="E9" s="7" t="s">
        <v>2567</v>
      </c>
      <c r="F9" s="7" t="s">
        <v>2567</v>
      </c>
      <c r="G9" s="7" t="s">
        <v>2567</v>
      </c>
      <c r="H9" s="7" t="s">
        <v>2567</v>
      </c>
      <c r="I9" s="7" t="s">
        <v>2567</v>
      </c>
      <c r="J9" s="7" t="s">
        <v>2567</v>
      </c>
      <c r="K9" s="7" t="str">
        <f t="shared" si="0"/>
        <v>NO TOUCH</v>
      </c>
      <c r="L9" s="54" t="s">
        <v>2567</v>
      </c>
      <c r="M9" s="7" t="s">
        <v>2567</v>
      </c>
      <c r="N9" s="24" t="s">
        <v>2567</v>
      </c>
      <c r="O9" s="12" t="str">
        <f t="shared" si="1"/>
        <v>Student Base Repo</v>
      </c>
      <c r="P9" s="13" t="str">
        <f>IFERROR(
  HYPERLINK(
    INDEX(Submissions!B:B, MATCH(VLOOKUP(A9, Roster!$A:$E, 2, FALSE), Submissions!A:A, 0)),
    "Canvas Submission"
  ),
  "Double Check"
)</f>
        <v>Canvas Submission</v>
      </c>
    </row>
    <row r="10" spans="1:22">
      <c r="A10" t="s">
        <v>502</v>
      </c>
      <c r="B10" t="s">
        <v>503</v>
      </c>
      <c r="C10" t="s">
        <v>2525</v>
      </c>
      <c r="D10" s="7" t="s">
        <v>2567</v>
      </c>
      <c r="E10" s="7" t="s">
        <v>2567</v>
      </c>
      <c r="F10" s="7" t="s">
        <v>2567</v>
      </c>
      <c r="G10" s="7" t="s">
        <v>2567</v>
      </c>
      <c r="H10" s="7" t="s">
        <v>2567</v>
      </c>
      <c r="I10" s="7" t="s">
        <v>2567</v>
      </c>
      <c r="J10" s="7" t="s">
        <v>2567</v>
      </c>
      <c r="K10" s="7" t="str">
        <f t="shared" si="0"/>
        <v>NO TOUCH</v>
      </c>
      <c r="L10" s="54" t="s">
        <v>2567</v>
      </c>
      <c r="M10" s="7" t="s">
        <v>2567</v>
      </c>
      <c r="N10" s="24" t="s">
        <v>2567</v>
      </c>
      <c r="O10" s="12" t="str">
        <f t="shared" si="1"/>
        <v>Student Base Repo</v>
      </c>
      <c r="P10" s="13" t="str">
        <f>IFERROR(
  HYPERLINK(
    INDEX(Submissions!B:B, MATCH(VLOOKUP(A10, Roster!$A:$E, 2, FALSE), Submissions!A:A, 0)),
    "Canvas Submission"
  ),
  "Double Check"
)</f>
        <v>Double Check</v>
      </c>
    </row>
    <row r="11" spans="1:22">
      <c r="A11" t="s">
        <v>504</v>
      </c>
      <c r="B11" t="s">
        <v>505</v>
      </c>
      <c r="C11" t="s">
        <v>2525</v>
      </c>
      <c r="D11" s="7" t="s">
        <v>2567</v>
      </c>
      <c r="E11" s="7" t="s">
        <v>2567</v>
      </c>
      <c r="F11" s="7" t="s">
        <v>2567</v>
      </c>
      <c r="G11" s="7" t="s">
        <v>2567</v>
      </c>
      <c r="H11" s="7" t="s">
        <v>2567</v>
      </c>
      <c r="I11" s="7" t="s">
        <v>2567</v>
      </c>
      <c r="J11" s="7" t="s">
        <v>2567</v>
      </c>
      <c r="K11" s="7" t="str">
        <f t="shared" si="0"/>
        <v>NO TOUCH</v>
      </c>
      <c r="L11" s="54" t="s">
        <v>2567</v>
      </c>
      <c r="M11" s="7" t="s">
        <v>2567</v>
      </c>
      <c r="N11" s="24" t="s">
        <v>2567</v>
      </c>
      <c r="O11" s="12" t="str">
        <f t="shared" si="1"/>
        <v>Student Base Repo</v>
      </c>
      <c r="P11" s="13" t="str">
        <f>IFERROR(
  HYPERLINK(
    INDEX(Submissions!B:B, MATCH(VLOOKUP(A11, Roster!$A:$E, 2, FALSE), Submissions!A:A, 0)),
    "Canvas Submission"
  ),
  "Double Check"
)</f>
        <v>Canvas Submission</v>
      </c>
    </row>
    <row r="12" spans="1:22">
      <c r="A12" t="s">
        <v>506</v>
      </c>
      <c r="B12" t="s">
        <v>507</v>
      </c>
      <c r="C12" t="s">
        <v>2525</v>
      </c>
      <c r="D12" s="7" t="s">
        <v>2567</v>
      </c>
      <c r="E12" s="7" t="s">
        <v>2567</v>
      </c>
      <c r="F12" s="7" t="s">
        <v>2567</v>
      </c>
      <c r="G12" s="7" t="s">
        <v>2567</v>
      </c>
      <c r="H12" s="7" t="s">
        <v>2567</v>
      </c>
      <c r="I12" s="7" t="s">
        <v>2567</v>
      </c>
      <c r="J12" s="7" t="s">
        <v>2567</v>
      </c>
      <c r="K12" s="7" t="str">
        <f t="shared" si="0"/>
        <v>NO TOUCH</v>
      </c>
      <c r="L12" s="54" t="s">
        <v>2567</v>
      </c>
      <c r="M12" s="7" t="s">
        <v>2567</v>
      </c>
      <c r="N12" s="24" t="s">
        <v>2567</v>
      </c>
      <c r="O12" s="12" t="str">
        <f t="shared" si="1"/>
        <v>Student Base Repo</v>
      </c>
      <c r="P12" s="13" t="str">
        <f>IFERROR(
  HYPERLINK(
    INDEX(Submissions!B:B, MATCH(VLOOKUP(A12, Roster!$A:$E, 2, FALSE), Submissions!A:A, 0)),
    "Canvas Submission"
  ),
  "Double Check"
)</f>
        <v>Canvas Submission</v>
      </c>
    </row>
    <row r="13" spans="1:22">
      <c r="A13" t="s">
        <v>508</v>
      </c>
      <c r="B13" t="s">
        <v>509</v>
      </c>
      <c r="C13" t="s">
        <v>2525</v>
      </c>
      <c r="D13" s="7" t="s">
        <v>2567</v>
      </c>
      <c r="E13" s="7" t="s">
        <v>2567</v>
      </c>
      <c r="F13" s="7" t="s">
        <v>2567</v>
      </c>
      <c r="G13" s="7" t="s">
        <v>2567</v>
      </c>
      <c r="H13" s="7" t="s">
        <v>2567</v>
      </c>
      <c r="I13" s="7" t="s">
        <v>2567</v>
      </c>
      <c r="J13" s="7" t="s">
        <v>2567</v>
      </c>
      <c r="K13" s="7" t="str">
        <f t="shared" si="0"/>
        <v>NO TOUCH</v>
      </c>
      <c r="L13" s="54" t="s">
        <v>2567</v>
      </c>
      <c r="M13" s="7" t="s">
        <v>2567</v>
      </c>
      <c r="N13" s="24" t="s">
        <v>2567</v>
      </c>
      <c r="O13" s="12" t="str">
        <f t="shared" si="1"/>
        <v>Student Base Repo</v>
      </c>
      <c r="P13" s="13" t="str">
        <f>IFERROR(
  HYPERLINK(
    INDEX(Submissions!B:B, MATCH(VLOOKUP(A13, Roster!$A:$E, 2, FALSE), Submissions!A:A, 0)),
    "Canvas Submission"
  ),
  "Double Check"
)</f>
        <v>Canvas Submission</v>
      </c>
    </row>
    <row r="14" spans="1:22">
      <c r="A14" t="s">
        <v>510</v>
      </c>
      <c r="B14" t="s">
        <v>511</v>
      </c>
      <c r="C14" t="s">
        <v>2525</v>
      </c>
      <c r="D14" s="7" t="s">
        <v>2567</v>
      </c>
      <c r="E14" s="7" t="s">
        <v>2567</v>
      </c>
      <c r="F14" s="7" t="s">
        <v>2567</v>
      </c>
      <c r="G14" s="7" t="s">
        <v>2567</v>
      </c>
      <c r="H14" s="7" t="s">
        <v>2567</v>
      </c>
      <c r="I14" s="7" t="s">
        <v>2567</v>
      </c>
      <c r="J14" s="7" t="s">
        <v>2567</v>
      </c>
      <c r="K14" s="7" t="str">
        <f t="shared" si="0"/>
        <v>NO TOUCH</v>
      </c>
      <c r="L14" s="54" t="s">
        <v>2567</v>
      </c>
      <c r="M14" s="7" t="s">
        <v>2567</v>
      </c>
      <c r="N14" s="24" t="s">
        <v>2567</v>
      </c>
      <c r="O14" s="12" t="str">
        <f t="shared" si="1"/>
        <v>Student Base Repo</v>
      </c>
      <c r="P14" s="13" t="str">
        <f>IFERROR(
  HYPERLINK(
    INDEX(Submissions!B:B, MATCH(VLOOKUP(A14, Roster!$A:$E, 2, FALSE), Submissions!A:A, 0)),
    "Canvas Submission"
  ),
  "Double Check"
)</f>
        <v>Canvas Submission</v>
      </c>
    </row>
    <row r="15" spans="1:22">
      <c r="A15" t="s">
        <v>512</v>
      </c>
      <c r="B15" t="s">
        <v>513</v>
      </c>
      <c r="C15" t="s">
        <v>2525</v>
      </c>
      <c r="D15" s="7" t="s">
        <v>2567</v>
      </c>
      <c r="E15" s="7" t="s">
        <v>2567</v>
      </c>
      <c r="F15" s="7" t="s">
        <v>2567</v>
      </c>
      <c r="G15" s="7" t="s">
        <v>2567</v>
      </c>
      <c r="H15" s="7" t="s">
        <v>2567</v>
      </c>
      <c r="I15" s="7" t="s">
        <v>2567</v>
      </c>
      <c r="J15" s="7" t="s">
        <v>2567</v>
      </c>
      <c r="K15" s="7" t="str">
        <f t="shared" si="0"/>
        <v>NO TOUCH</v>
      </c>
      <c r="L15" s="54" t="s">
        <v>2567</v>
      </c>
      <c r="M15" s="7" t="s">
        <v>2567</v>
      </c>
      <c r="N15" s="24" t="s">
        <v>2567</v>
      </c>
      <c r="O15" s="12" t="str">
        <f t="shared" si="1"/>
        <v>Student Base Repo</v>
      </c>
      <c r="P15" s="13" t="str">
        <f>IFERROR(
  HYPERLINK(
    INDEX(Submissions!B:B, MATCH(VLOOKUP(A15, Roster!$A:$E, 2, FALSE), Submissions!A:A, 0)),
    "Canvas Submission"
  ),
  "Double Check"
)</f>
        <v>Canvas Submission</v>
      </c>
    </row>
    <row r="16" spans="1:22">
      <c r="A16" t="s">
        <v>514</v>
      </c>
      <c r="B16" t="s">
        <v>515</v>
      </c>
      <c r="C16" t="s">
        <v>2525</v>
      </c>
      <c r="D16" s="7" t="s">
        <v>2567</v>
      </c>
      <c r="E16" s="7" t="s">
        <v>2567</v>
      </c>
      <c r="F16" s="7" t="s">
        <v>2567</v>
      </c>
      <c r="G16" s="7" t="s">
        <v>2567</v>
      </c>
      <c r="H16" s="7" t="s">
        <v>2567</v>
      </c>
      <c r="I16" s="7" t="s">
        <v>2567</v>
      </c>
      <c r="J16" s="7" t="s">
        <v>2567</v>
      </c>
      <c r="K16" s="7" t="str">
        <f t="shared" si="0"/>
        <v>NO TOUCH</v>
      </c>
      <c r="L16" s="54" t="s">
        <v>2567</v>
      </c>
      <c r="M16" s="7" t="s">
        <v>2567</v>
      </c>
      <c r="N16" s="24" t="s">
        <v>2567</v>
      </c>
      <c r="O16" s="12" t="str">
        <f t="shared" si="1"/>
        <v>Student Base Repo</v>
      </c>
      <c r="P16" s="13" t="str">
        <f>IFERROR(
  HYPERLINK(
    INDEX(Submissions!B:B, MATCH(VLOOKUP(A16, Roster!$A:$E, 2, FALSE), Submissions!A:A, 0)),
    "Canvas Submission"
  ),
  "Double Check"
)</f>
        <v>Canvas Submission</v>
      </c>
    </row>
    <row r="17" spans="1:16">
      <c r="A17" t="s">
        <v>516</v>
      </c>
      <c r="B17" t="s">
        <v>517</v>
      </c>
      <c r="C17" t="s">
        <v>2525</v>
      </c>
      <c r="D17" s="7" t="s">
        <v>2567</v>
      </c>
      <c r="E17" s="7" t="s">
        <v>2567</v>
      </c>
      <c r="F17" s="7" t="s">
        <v>2567</v>
      </c>
      <c r="G17" s="7" t="s">
        <v>2567</v>
      </c>
      <c r="H17" s="7" t="s">
        <v>2567</v>
      </c>
      <c r="I17" s="7" t="s">
        <v>2567</v>
      </c>
      <c r="J17" s="7" t="s">
        <v>2567</v>
      </c>
      <c r="K17" s="7" t="str">
        <f t="shared" si="0"/>
        <v>NO TOUCH</v>
      </c>
      <c r="L17" s="54" t="s">
        <v>2567</v>
      </c>
      <c r="M17" s="7" t="s">
        <v>2567</v>
      </c>
      <c r="N17" s="24" t="s">
        <v>2567</v>
      </c>
      <c r="O17" s="12" t="str">
        <f t="shared" si="1"/>
        <v>Student Base Repo</v>
      </c>
      <c r="P17" s="13" t="str">
        <f>IFERROR(
  HYPERLINK(
    INDEX(Submissions!B:B, MATCH(VLOOKUP(A17, Roster!$A:$E, 2, FALSE), Submissions!A:A, 0)),
    "Canvas Submission"
  ),
  "Double Check"
)</f>
        <v>Canvas Submission</v>
      </c>
    </row>
    <row r="18" spans="1:16">
      <c r="A18" t="s">
        <v>518</v>
      </c>
      <c r="B18" t="s">
        <v>519</v>
      </c>
      <c r="C18" t="s">
        <v>2525</v>
      </c>
      <c r="D18" s="7" t="s">
        <v>2567</v>
      </c>
      <c r="E18" s="7" t="s">
        <v>2567</v>
      </c>
      <c r="F18" s="7" t="s">
        <v>2567</v>
      </c>
      <c r="G18" s="7" t="s">
        <v>2567</v>
      </c>
      <c r="H18" s="7" t="s">
        <v>2567</v>
      </c>
      <c r="I18" s="7" t="s">
        <v>2567</v>
      </c>
      <c r="J18" s="7" t="s">
        <v>2567</v>
      </c>
      <c r="K18" s="7" t="str">
        <f t="shared" si="0"/>
        <v>NO TOUCH</v>
      </c>
      <c r="L18" s="54" t="s">
        <v>2567</v>
      </c>
      <c r="M18" s="7" t="s">
        <v>2567</v>
      </c>
      <c r="N18" s="24" t="s">
        <v>2567</v>
      </c>
      <c r="O18" s="12" t="str">
        <f t="shared" si="1"/>
        <v>Student Base Repo</v>
      </c>
      <c r="P18" s="13" t="str">
        <f>IFERROR(
  HYPERLINK(
    INDEX(Submissions!B:B, MATCH(VLOOKUP(A18, Roster!$A:$E, 2, FALSE), Submissions!A:A, 0)),
    "Canvas Submission"
  ),
  "Double Check"
)</f>
        <v>Canvas Submission</v>
      </c>
    </row>
    <row r="19" spans="1:16">
      <c r="A19" t="s">
        <v>520</v>
      </c>
      <c r="B19" t="s">
        <v>521</v>
      </c>
      <c r="C19" t="s">
        <v>2525</v>
      </c>
      <c r="D19" s="7" t="s">
        <v>2567</v>
      </c>
      <c r="E19" s="7" t="s">
        <v>2567</v>
      </c>
      <c r="F19" s="7" t="s">
        <v>2567</v>
      </c>
      <c r="G19" s="7" t="s">
        <v>2567</v>
      </c>
      <c r="H19" s="7" t="s">
        <v>2567</v>
      </c>
      <c r="I19" s="7" t="s">
        <v>2567</v>
      </c>
      <c r="J19" s="7" t="s">
        <v>2567</v>
      </c>
      <c r="K19" s="7" t="str">
        <f t="shared" si="0"/>
        <v>NO TOUCH</v>
      </c>
      <c r="L19" s="54" t="s">
        <v>2567</v>
      </c>
      <c r="M19" s="7" t="s">
        <v>2567</v>
      </c>
      <c r="N19" s="24" t="s">
        <v>2567</v>
      </c>
      <c r="O19" s="12" t="str">
        <f t="shared" si="1"/>
        <v>Student Base Repo</v>
      </c>
      <c r="P19" s="13" t="str">
        <f>IFERROR(
  HYPERLINK(
    INDEX(Submissions!B:B, MATCH(VLOOKUP(A19, Roster!$A:$E, 2, FALSE), Submissions!A:A, 0)),
    "Canvas Submission"
  ),
  "Double Check"
)</f>
        <v>Canvas Submission</v>
      </c>
    </row>
    <row r="20" spans="1:16">
      <c r="A20" t="s">
        <v>522</v>
      </c>
      <c r="B20" t="s">
        <v>523</v>
      </c>
      <c r="C20" t="s">
        <v>2525</v>
      </c>
      <c r="D20" s="7" t="s">
        <v>2567</v>
      </c>
      <c r="E20" s="7" t="s">
        <v>2567</v>
      </c>
      <c r="F20" s="7" t="s">
        <v>2567</v>
      </c>
      <c r="G20" s="7" t="s">
        <v>2567</v>
      </c>
      <c r="H20" s="7" t="s">
        <v>2567</v>
      </c>
      <c r="I20" s="7" t="s">
        <v>2567</v>
      </c>
      <c r="J20" s="7" t="s">
        <v>2567</v>
      </c>
      <c r="K20" s="7" t="str">
        <f t="shared" si="0"/>
        <v>NO TOUCH</v>
      </c>
      <c r="L20" s="54" t="s">
        <v>2567</v>
      </c>
      <c r="M20" s="7" t="s">
        <v>2567</v>
      </c>
      <c r="N20" s="24" t="s">
        <v>2567</v>
      </c>
      <c r="O20" s="12" t="str">
        <f t="shared" si="1"/>
        <v>Student Base Repo</v>
      </c>
      <c r="P20" s="13" t="str">
        <f>IFERROR(
  HYPERLINK(
    INDEX(Submissions!B:B, MATCH(VLOOKUP(A20, Roster!$A:$E, 2, FALSE), Submissions!A:A, 0)),
    "Canvas Submission"
  ),
  "Double Check"
)</f>
        <v>Canvas Submission</v>
      </c>
    </row>
    <row r="21" spans="1:16">
      <c r="A21" t="s">
        <v>524</v>
      </c>
      <c r="B21" t="s">
        <v>525</v>
      </c>
      <c r="C21" t="s">
        <v>2525</v>
      </c>
      <c r="D21" s="7" t="s">
        <v>2567</v>
      </c>
      <c r="E21" s="7" t="s">
        <v>2567</v>
      </c>
      <c r="F21" s="7" t="s">
        <v>2567</v>
      </c>
      <c r="G21" s="7" t="s">
        <v>2567</v>
      </c>
      <c r="H21" s="7" t="s">
        <v>2567</v>
      </c>
      <c r="I21" s="7" t="s">
        <v>2567</v>
      </c>
      <c r="J21" s="7" t="s">
        <v>2567</v>
      </c>
      <c r="K21" s="7" t="str">
        <f t="shared" si="0"/>
        <v>NO TOUCH</v>
      </c>
      <c r="L21" s="54" t="s">
        <v>2567</v>
      </c>
      <c r="M21" s="7" t="s">
        <v>2567</v>
      </c>
      <c r="N21" s="24" t="s">
        <v>2567</v>
      </c>
      <c r="O21" s="12" t="str">
        <f t="shared" si="1"/>
        <v>Student Base Repo</v>
      </c>
      <c r="P21" s="13" t="str">
        <f>IFERROR(
  HYPERLINK(
    INDEX(Submissions!B:B, MATCH(VLOOKUP(A21, Roster!$A:$E, 2, FALSE), Submissions!A:A, 0)),
    "Canvas Submission"
  ),
  "Double Check"
)</f>
        <v>Canvas Submission</v>
      </c>
    </row>
    <row r="22" spans="1:16">
      <c r="A22" t="s">
        <v>526</v>
      </c>
      <c r="B22" t="s">
        <v>527</v>
      </c>
      <c r="C22" t="s">
        <v>2525</v>
      </c>
      <c r="D22" s="7" t="s">
        <v>2567</v>
      </c>
      <c r="E22" s="7" t="s">
        <v>2567</v>
      </c>
      <c r="F22" s="7" t="s">
        <v>2567</v>
      </c>
      <c r="G22" s="7" t="s">
        <v>2567</v>
      </c>
      <c r="H22" s="7" t="s">
        <v>2567</v>
      </c>
      <c r="I22" s="7" t="s">
        <v>2567</v>
      </c>
      <c r="J22" s="7" t="s">
        <v>2567</v>
      </c>
      <c r="K22" s="7" t="str">
        <f t="shared" si="0"/>
        <v>NO TOUCH</v>
      </c>
      <c r="L22" s="54" t="s">
        <v>2567</v>
      </c>
      <c r="M22" s="7" t="s">
        <v>2567</v>
      </c>
      <c r="N22" s="24" t="s">
        <v>2567</v>
      </c>
      <c r="O22" s="12" t="str">
        <f t="shared" si="1"/>
        <v>Student Base Repo</v>
      </c>
      <c r="P22" s="13" t="str">
        <f>IFERROR(
  HYPERLINK(
    INDEX(Submissions!B:B, MATCH(VLOOKUP(A22, Roster!$A:$E, 2, FALSE), Submissions!A:A, 0)),
    "Canvas Submission"
  ),
  "Double Check"
)</f>
        <v>Double Check</v>
      </c>
    </row>
    <row r="23" spans="1:16">
      <c r="A23" t="s">
        <v>528</v>
      </c>
      <c r="B23" t="s">
        <v>529</v>
      </c>
      <c r="C23" t="s">
        <v>2525</v>
      </c>
      <c r="D23" s="7" t="s">
        <v>2567</v>
      </c>
      <c r="E23" s="7" t="s">
        <v>2567</v>
      </c>
      <c r="F23" s="7" t="s">
        <v>2567</v>
      </c>
      <c r="G23" s="7" t="s">
        <v>2567</v>
      </c>
      <c r="H23" s="7" t="s">
        <v>2567</v>
      </c>
      <c r="I23" s="7" t="s">
        <v>2567</v>
      </c>
      <c r="J23" s="7" t="s">
        <v>2567</v>
      </c>
      <c r="K23" s="7" t="str">
        <f t="shared" si="0"/>
        <v>NO TOUCH</v>
      </c>
      <c r="L23" s="54" t="s">
        <v>2567</v>
      </c>
      <c r="M23" s="7" t="s">
        <v>2567</v>
      </c>
      <c r="N23" s="24" t="s">
        <v>2567</v>
      </c>
      <c r="O23" s="12" t="str">
        <f t="shared" si="1"/>
        <v>Student Base Repo</v>
      </c>
      <c r="P23" s="13" t="str">
        <f>IFERROR(
  HYPERLINK(
    INDEX(Submissions!B:B, MATCH(VLOOKUP(A23, Roster!$A:$E, 2, FALSE), Submissions!A:A, 0)),
    "Canvas Submission"
  ),
  "Double Check"
)</f>
        <v>Canvas Submission</v>
      </c>
    </row>
    <row r="24" spans="1:16">
      <c r="A24" t="s">
        <v>530</v>
      </c>
      <c r="B24" t="s">
        <v>531</v>
      </c>
      <c r="C24" t="s">
        <v>2525</v>
      </c>
      <c r="D24" s="7" t="s">
        <v>2567</v>
      </c>
      <c r="E24" s="7" t="s">
        <v>2567</v>
      </c>
      <c r="F24" s="7" t="s">
        <v>2567</v>
      </c>
      <c r="G24" s="7" t="s">
        <v>2567</v>
      </c>
      <c r="H24" s="7" t="s">
        <v>2567</v>
      </c>
      <c r="I24" s="7" t="s">
        <v>2567</v>
      </c>
      <c r="J24" s="7" t="s">
        <v>2567</v>
      </c>
      <c r="K24" s="7" t="str">
        <f t="shared" si="0"/>
        <v>NO TOUCH</v>
      </c>
      <c r="L24" s="54" t="s">
        <v>2567</v>
      </c>
      <c r="M24" s="7" t="s">
        <v>2567</v>
      </c>
      <c r="N24" s="24" t="s">
        <v>2567</v>
      </c>
      <c r="O24" s="12" t="str">
        <f t="shared" si="1"/>
        <v>Student Base Repo</v>
      </c>
      <c r="P24" s="13" t="str">
        <f>IFERROR(
  HYPERLINK(
    INDEX(Submissions!B:B, MATCH(VLOOKUP(A24, Roster!$A:$E, 2, FALSE), Submissions!A:A, 0)),
    "Canvas Submission"
  ),
  "Double Check"
)</f>
        <v>Canvas Submission</v>
      </c>
    </row>
    <row r="25" spans="1:16">
      <c r="A25" t="s">
        <v>532</v>
      </c>
      <c r="B25" t="s">
        <v>533</v>
      </c>
      <c r="C25" t="s">
        <v>2525</v>
      </c>
      <c r="D25" s="7" t="s">
        <v>2567</v>
      </c>
      <c r="E25" s="7" t="s">
        <v>2567</v>
      </c>
      <c r="F25" s="7" t="s">
        <v>2567</v>
      </c>
      <c r="G25" s="7" t="s">
        <v>2567</v>
      </c>
      <c r="H25" s="7" t="s">
        <v>2567</v>
      </c>
      <c r="I25" s="7" t="s">
        <v>2567</v>
      </c>
      <c r="J25" s="7" t="s">
        <v>2567</v>
      </c>
      <c r="K25" s="7" t="str">
        <f t="shared" si="0"/>
        <v>NO TOUCH</v>
      </c>
      <c r="L25" s="54" t="s">
        <v>2567</v>
      </c>
      <c r="M25" s="7" t="s">
        <v>2567</v>
      </c>
      <c r="N25" s="24" t="s">
        <v>2567</v>
      </c>
      <c r="O25" s="12" t="str">
        <f t="shared" si="1"/>
        <v>Student Base Repo</v>
      </c>
      <c r="P25" s="13" t="str">
        <f>IFERROR(
  HYPERLINK(
    INDEX(Submissions!B:B, MATCH(VLOOKUP(A25, Roster!$A:$E, 2, FALSE), Submissions!A:A, 0)),
    "Canvas Submission"
  ),
  "Double Check"
)</f>
        <v>Double Check</v>
      </c>
    </row>
    <row r="26" spans="1:16">
      <c r="A26" t="s">
        <v>534</v>
      </c>
      <c r="B26" t="s">
        <v>535</v>
      </c>
      <c r="C26" t="s">
        <v>2525</v>
      </c>
      <c r="D26" s="7" t="s">
        <v>2567</v>
      </c>
      <c r="E26" s="7" t="s">
        <v>2567</v>
      </c>
      <c r="F26" s="7" t="s">
        <v>2567</v>
      </c>
      <c r="G26" s="7" t="s">
        <v>2567</v>
      </c>
      <c r="H26" s="7" t="s">
        <v>2567</v>
      </c>
      <c r="I26" s="7" t="s">
        <v>2567</v>
      </c>
      <c r="J26" s="7" t="s">
        <v>2567</v>
      </c>
      <c r="K26" s="7" t="str">
        <f t="shared" si="0"/>
        <v>NO TOUCH</v>
      </c>
      <c r="L26" s="54" t="s">
        <v>2567</v>
      </c>
      <c r="M26" s="7" t="s">
        <v>2567</v>
      </c>
      <c r="N26" s="24" t="s">
        <v>2567</v>
      </c>
      <c r="O26" s="12" t="str">
        <f t="shared" si="1"/>
        <v>Student Base Repo</v>
      </c>
      <c r="P26" s="13" t="str">
        <f>IFERROR(
  HYPERLINK(
    INDEX(Submissions!B:B, MATCH(VLOOKUP(A26, Roster!$A:$E, 2, FALSE), Submissions!A:A, 0)),
    "Canvas Submission"
  ),
  "Double Check"
)</f>
        <v>Double Check</v>
      </c>
    </row>
    <row r="27" spans="1:16">
      <c r="A27" t="s">
        <v>536</v>
      </c>
      <c r="B27" t="s">
        <v>537</v>
      </c>
      <c r="C27" t="s">
        <v>2525</v>
      </c>
      <c r="D27" s="7" t="s">
        <v>2567</v>
      </c>
      <c r="E27" s="7" t="s">
        <v>2567</v>
      </c>
      <c r="F27" s="7" t="s">
        <v>2567</v>
      </c>
      <c r="G27" s="7" t="s">
        <v>2567</v>
      </c>
      <c r="H27" s="7" t="s">
        <v>2567</v>
      </c>
      <c r="I27" s="7" t="s">
        <v>2567</v>
      </c>
      <c r="J27" s="7" t="s">
        <v>2567</v>
      </c>
      <c r="K27" s="7" t="str">
        <f t="shared" si="0"/>
        <v>NO TOUCH</v>
      </c>
      <c r="L27" s="54" t="s">
        <v>2567</v>
      </c>
      <c r="M27" s="7" t="s">
        <v>2567</v>
      </c>
      <c r="N27" s="24" t="s">
        <v>2567</v>
      </c>
      <c r="O27" s="12" t="str">
        <f t="shared" si="1"/>
        <v>Student Base Repo</v>
      </c>
      <c r="P27" s="13" t="str">
        <f>IFERROR(
  HYPERLINK(
    INDEX(Submissions!B:B, MATCH(VLOOKUP(A27, Roster!$A:$E, 2, FALSE), Submissions!A:A, 0)),
    "Canvas Submission"
  ),
  "Double Check"
)</f>
        <v>Canvas Submission</v>
      </c>
    </row>
    <row r="28" spans="1:16">
      <c r="A28" t="s">
        <v>538</v>
      </c>
      <c r="B28" t="s">
        <v>539</v>
      </c>
      <c r="C28" t="s">
        <v>2525</v>
      </c>
      <c r="D28" s="7" t="s">
        <v>2567</v>
      </c>
      <c r="E28" s="7" t="s">
        <v>2567</v>
      </c>
      <c r="F28" s="7" t="s">
        <v>2567</v>
      </c>
      <c r="G28" s="7" t="s">
        <v>2567</v>
      </c>
      <c r="H28" s="7" t="s">
        <v>2567</v>
      </c>
      <c r="I28" s="7" t="s">
        <v>2567</v>
      </c>
      <c r="J28" s="7" t="s">
        <v>2567</v>
      </c>
      <c r="K28" s="7" t="str">
        <f t="shared" si="0"/>
        <v>NO TOUCH</v>
      </c>
      <c r="L28" s="54" t="s">
        <v>2567</v>
      </c>
      <c r="M28" s="7" t="s">
        <v>2567</v>
      </c>
      <c r="N28" s="24" t="s">
        <v>2567</v>
      </c>
      <c r="O28" s="12" t="str">
        <f t="shared" si="1"/>
        <v>Student Base Repo</v>
      </c>
      <c r="P28" s="13" t="str">
        <f>IFERROR(
  HYPERLINK(
    INDEX(Submissions!B:B, MATCH(VLOOKUP(A28, Roster!$A:$E, 2, FALSE), Submissions!A:A, 0)),
    "Canvas Submission"
  ),
  "Double Check"
)</f>
        <v>Canvas Submission</v>
      </c>
    </row>
    <row r="29" spans="1:16">
      <c r="A29" t="s">
        <v>540</v>
      </c>
      <c r="B29" t="s">
        <v>541</v>
      </c>
      <c r="C29" t="s">
        <v>2525</v>
      </c>
      <c r="D29" s="7" t="s">
        <v>2567</v>
      </c>
      <c r="E29" s="7" t="s">
        <v>2567</v>
      </c>
      <c r="F29" s="7" t="s">
        <v>2567</v>
      </c>
      <c r="G29" s="7" t="s">
        <v>2567</v>
      </c>
      <c r="H29" s="7" t="s">
        <v>2567</v>
      </c>
      <c r="I29" s="7" t="s">
        <v>2567</v>
      </c>
      <c r="J29" s="7" t="s">
        <v>2567</v>
      </c>
      <c r="K29" s="7" t="str">
        <f t="shared" si="0"/>
        <v>NO TOUCH</v>
      </c>
      <c r="L29" s="54" t="s">
        <v>2567</v>
      </c>
      <c r="M29" s="7" t="s">
        <v>2567</v>
      </c>
      <c r="N29" s="24" t="s">
        <v>2567</v>
      </c>
      <c r="O29" s="12" t="str">
        <f t="shared" si="1"/>
        <v>Student Base Repo</v>
      </c>
      <c r="P29" s="13" t="str">
        <f>IFERROR(
  HYPERLINK(
    INDEX(Submissions!B:B, MATCH(VLOOKUP(A29, Roster!$A:$E, 2, FALSE), Submissions!A:A, 0)),
    "Canvas Submission"
  ),
  "Double Check"
)</f>
        <v>Canvas Submission</v>
      </c>
    </row>
    <row r="30" spans="1:16">
      <c r="A30" t="s">
        <v>542</v>
      </c>
      <c r="B30" t="s">
        <v>543</v>
      </c>
      <c r="C30" t="s">
        <v>2525</v>
      </c>
      <c r="D30" s="7" t="s">
        <v>2567</v>
      </c>
      <c r="E30" s="7" t="s">
        <v>2567</v>
      </c>
      <c r="F30" s="7" t="s">
        <v>2567</v>
      </c>
      <c r="G30" s="7" t="s">
        <v>2567</v>
      </c>
      <c r="H30" s="7" t="s">
        <v>2567</v>
      </c>
      <c r="I30" s="7" t="s">
        <v>2567</v>
      </c>
      <c r="J30" s="7" t="s">
        <v>2567</v>
      </c>
      <c r="K30" s="7" t="str">
        <f t="shared" si="0"/>
        <v>NO TOUCH</v>
      </c>
      <c r="L30" s="54" t="s">
        <v>2567</v>
      </c>
      <c r="M30" s="7" t="s">
        <v>2567</v>
      </c>
      <c r="N30" s="24" t="s">
        <v>2567</v>
      </c>
      <c r="O30" s="12" t="str">
        <f t="shared" si="1"/>
        <v>Student Base Repo</v>
      </c>
      <c r="P30" s="13" t="str">
        <f>IFERROR(
  HYPERLINK(
    INDEX(Submissions!B:B, MATCH(VLOOKUP(A30, Roster!$A:$E, 2, FALSE), Submissions!A:A, 0)),
    "Canvas Submission"
  ),
  "Double Check"
)</f>
        <v>Double Check</v>
      </c>
    </row>
    <row r="31" spans="1:16">
      <c r="A31" t="s">
        <v>544</v>
      </c>
      <c r="B31" t="s">
        <v>545</v>
      </c>
      <c r="C31" t="s">
        <v>2525</v>
      </c>
      <c r="D31" s="7" t="s">
        <v>2567</v>
      </c>
      <c r="E31" s="7" t="s">
        <v>2567</v>
      </c>
      <c r="F31" s="7" t="s">
        <v>2567</v>
      </c>
      <c r="G31" s="7" t="s">
        <v>2567</v>
      </c>
      <c r="H31" s="7" t="s">
        <v>2567</v>
      </c>
      <c r="I31" s="7" t="s">
        <v>2567</v>
      </c>
      <c r="J31" s="7" t="s">
        <v>2567</v>
      </c>
      <c r="K31" s="7" t="str">
        <f t="shared" si="0"/>
        <v>NO TOUCH</v>
      </c>
      <c r="L31" s="54" t="s">
        <v>2567</v>
      </c>
      <c r="M31" s="7" t="s">
        <v>2567</v>
      </c>
      <c r="N31" s="24" t="s">
        <v>2567</v>
      </c>
      <c r="O31" s="12" t="str">
        <f t="shared" si="1"/>
        <v>Student Base Repo</v>
      </c>
      <c r="P31" s="13" t="str">
        <f>IFERROR(
  HYPERLINK(
    INDEX(Submissions!B:B, MATCH(VLOOKUP(A31, Roster!$A:$E, 2, FALSE), Submissions!A:A, 0)),
    "Canvas Submission"
  ),
  "Double Check"
)</f>
        <v>Canvas Submission</v>
      </c>
    </row>
    <row r="32" spans="1:16">
      <c r="A32" t="s">
        <v>546</v>
      </c>
      <c r="B32" t="s">
        <v>547</v>
      </c>
      <c r="C32" t="s">
        <v>2525</v>
      </c>
      <c r="D32" s="7" t="s">
        <v>2567</v>
      </c>
      <c r="E32" s="7" t="s">
        <v>2567</v>
      </c>
      <c r="F32" s="7" t="s">
        <v>2567</v>
      </c>
      <c r="G32" s="7" t="s">
        <v>2567</v>
      </c>
      <c r="H32" s="7" t="s">
        <v>2567</v>
      </c>
      <c r="I32" s="7" t="s">
        <v>2567</v>
      </c>
      <c r="J32" s="7" t="s">
        <v>2567</v>
      </c>
      <c r="K32" s="7" t="str">
        <f t="shared" si="0"/>
        <v>NO TOUCH</v>
      </c>
      <c r="L32" s="54" t="s">
        <v>2567</v>
      </c>
      <c r="M32" s="7" t="s">
        <v>2567</v>
      </c>
      <c r="N32" s="24" t="s">
        <v>2567</v>
      </c>
      <c r="O32" s="12" t="str">
        <f t="shared" si="1"/>
        <v>Student Base Repo</v>
      </c>
      <c r="P32" s="13" t="str">
        <f>IFERROR(
  HYPERLINK(
    INDEX(Submissions!B:B, MATCH(VLOOKUP(A32, Roster!$A:$E, 2, FALSE), Submissions!A:A, 0)),
    "Canvas Submission"
  ),
  "Double Check"
)</f>
        <v>Double Check</v>
      </c>
    </row>
    <row r="33" spans="1:16">
      <c r="A33" t="s">
        <v>548</v>
      </c>
      <c r="B33" t="s">
        <v>549</v>
      </c>
      <c r="C33" t="s">
        <v>2525</v>
      </c>
      <c r="D33" s="7" t="s">
        <v>2567</v>
      </c>
      <c r="E33" s="7" t="s">
        <v>2567</v>
      </c>
      <c r="F33" s="7" t="s">
        <v>2567</v>
      </c>
      <c r="G33" s="7" t="s">
        <v>2567</v>
      </c>
      <c r="H33" s="7" t="s">
        <v>2567</v>
      </c>
      <c r="I33" s="7" t="s">
        <v>2567</v>
      </c>
      <c r="J33" s="7" t="s">
        <v>2567</v>
      </c>
      <c r="K33" s="7" t="str">
        <f t="shared" si="0"/>
        <v>NO TOUCH</v>
      </c>
      <c r="L33" s="54" t="s">
        <v>2567</v>
      </c>
      <c r="M33" s="7" t="s">
        <v>2567</v>
      </c>
      <c r="N33" s="24" t="s">
        <v>2567</v>
      </c>
      <c r="O33" s="12" t="str">
        <f t="shared" si="1"/>
        <v>Student Base Repo</v>
      </c>
      <c r="P33" s="13" t="str">
        <f>IFERROR(
  HYPERLINK(
    INDEX(Submissions!B:B, MATCH(VLOOKUP(A33, Roster!$A:$E, 2, FALSE), Submissions!A:A, 0)),
    "Canvas Submission"
  ),
  "Double Check"
)</f>
        <v>Canvas Submission</v>
      </c>
    </row>
    <row r="34" spans="1:16">
      <c r="A34" t="s">
        <v>550</v>
      </c>
      <c r="B34" t="s">
        <v>551</v>
      </c>
      <c r="C34" t="s">
        <v>2525</v>
      </c>
      <c r="D34" s="7" t="s">
        <v>2567</v>
      </c>
      <c r="E34" s="7" t="s">
        <v>2567</v>
      </c>
      <c r="F34" s="7" t="s">
        <v>2567</v>
      </c>
      <c r="G34" s="7" t="s">
        <v>2567</v>
      </c>
      <c r="H34" s="7" t="s">
        <v>2567</v>
      </c>
      <c r="I34" s="7" t="s">
        <v>2567</v>
      </c>
      <c r="J34" s="7" t="s">
        <v>2567</v>
      </c>
      <c r="K34" s="7" t="str">
        <f t="shared" si="0"/>
        <v>NO TOUCH</v>
      </c>
      <c r="L34" s="54" t="s">
        <v>2567</v>
      </c>
      <c r="M34" s="7" t="s">
        <v>2567</v>
      </c>
      <c r="N34" s="24" t="s">
        <v>2567</v>
      </c>
      <c r="O34" s="12" t="str">
        <f t="shared" si="1"/>
        <v>Student Base Repo</v>
      </c>
      <c r="P34" s="13" t="str">
        <f>IFERROR(
  HYPERLINK(
    INDEX(Submissions!B:B, MATCH(VLOOKUP(A34, Roster!$A:$E, 2, FALSE), Submissions!A:A, 0)),
    "Canvas Submission"
  ),
  "Double Check"
)</f>
        <v>Canvas Submission</v>
      </c>
    </row>
    <row r="35" spans="1:16">
      <c r="A35" t="s">
        <v>552</v>
      </c>
      <c r="B35" t="s">
        <v>553</v>
      </c>
      <c r="C35" t="s">
        <v>2525</v>
      </c>
      <c r="D35" s="7" t="s">
        <v>2567</v>
      </c>
      <c r="E35" s="7" t="s">
        <v>2567</v>
      </c>
      <c r="F35" s="7" t="s">
        <v>2567</v>
      </c>
      <c r="G35" s="7" t="s">
        <v>2567</v>
      </c>
      <c r="H35" s="7" t="s">
        <v>2567</v>
      </c>
      <c r="I35" s="7" t="s">
        <v>2567</v>
      </c>
      <c r="J35" s="7" t="s">
        <v>2567</v>
      </c>
      <c r="K35" s="7" t="str">
        <f t="shared" si="0"/>
        <v>NO TOUCH</v>
      </c>
      <c r="L35" s="54" t="s">
        <v>2567</v>
      </c>
      <c r="M35" s="7" t="s">
        <v>2567</v>
      </c>
      <c r="N35" s="24" t="s">
        <v>2567</v>
      </c>
      <c r="O35" s="12" t="str">
        <f t="shared" si="1"/>
        <v>Student Base Repo</v>
      </c>
      <c r="P35" s="13" t="str">
        <f>IFERROR(
  HYPERLINK(
    INDEX(Submissions!B:B, MATCH(VLOOKUP(A35, Roster!$A:$E, 2, FALSE), Submissions!A:A, 0)),
    "Canvas Submission"
  ),
  "Double Check"
)</f>
        <v>Canvas Submission</v>
      </c>
    </row>
    <row r="36" spans="1:16">
      <c r="A36" t="s">
        <v>554</v>
      </c>
      <c r="B36" t="s">
        <v>555</v>
      </c>
      <c r="C36" t="s">
        <v>2525</v>
      </c>
      <c r="D36" s="7" t="s">
        <v>2567</v>
      </c>
      <c r="E36" s="7" t="s">
        <v>2567</v>
      </c>
      <c r="F36" s="7" t="s">
        <v>2567</v>
      </c>
      <c r="G36" s="7" t="s">
        <v>2567</v>
      </c>
      <c r="H36" s="7" t="s">
        <v>2567</v>
      </c>
      <c r="I36" s="7" t="s">
        <v>2567</v>
      </c>
      <c r="J36" s="7" t="s">
        <v>2567</v>
      </c>
      <c r="K36" s="7" t="str">
        <f t="shared" si="0"/>
        <v>NO TOUCH</v>
      </c>
      <c r="L36" s="54" t="s">
        <v>2567</v>
      </c>
      <c r="M36" s="7" t="s">
        <v>2567</v>
      </c>
      <c r="N36" s="24" t="s">
        <v>2567</v>
      </c>
      <c r="O36" s="12" t="str">
        <f t="shared" si="1"/>
        <v>Student Base Repo</v>
      </c>
      <c r="P36" s="13" t="str">
        <f>IFERROR(
  HYPERLINK(
    INDEX(Submissions!B:B, MATCH(VLOOKUP(A36, Roster!$A:$E, 2, FALSE), Submissions!A:A, 0)),
    "Canvas Submission"
  ),
  "Double Check"
)</f>
        <v>Canvas Submission</v>
      </c>
    </row>
    <row r="37" spans="1:16">
      <c r="A37" t="s">
        <v>556</v>
      </c>
      <c r="B37" t="s">
        <v>557</v>
      </c>
      <c r="C37" t="s">
        <v>2525</v>
      </c>
      <c r="D37" s="7" t="s">
        <v>2567</v>
      </c>
      <c r="E37" s="7" t="s">
        <v>2567</v>
      </c>
      <c r="F37" s="7" t="s">
        <v>2567</v>
      </c>
      <c r="G37" s="7" t="s">
        <v>2567</v>
      </c>
      <c r="H37" s="7" t="s">
        <v>2567</v>
      </c>
      <c r="I37" s="7" t="s">
        <v>2567</v>
      </c>
      <c r="J37" s="7" t="s">
        <v>2567</v>
      </c>
      <c r="K37" s="7" t="str">
        <f>IF(COUNTIF(D37:J37, "TODO") &gt; 0, "NO TOUCH", SUM(D37:J37))</f>
        <v>NO TOUCH</v>
      </c>
      <c r="L37" s="54" t="s">
        <v>2567</v>
      </c>
      <c r="M37" s="7" t="s">
        <v>2567</v>
      </c>
      <c r="N37" s="24" t="s">
        <v>2567</v>
      </c>
      <c r="O37" s="12" t="str">
        <f t="shared" si="1"/>
        <v>Student Base Repo</v>
      </c>
      <c r="P37" s="13" t="str">
        <f>IFERROR(
  HYPERLINK(
    INDEX(Submissions!B:B, MATCH(VLOOKUP(A37, Roster!$A:$E, 2, FALSE), Submissions!A:A, 0)),
    "Canvas Submission"
  ),
  "Double Check"
)</f>
        <v>Canvas Submission</v>
      </c>
    </row>
  </sheetData>
  <conditionalFormatting sqref="D2:M37">
    <cfRule type="containsText" dxfId="172" priority="7" operator="containsText" text="TODO">
      <formula>NOT(ISERROR(SEARCH("TODO",D2)))</formula>
    </cfRule>
    <cfRule type="containsText" dxfId="171" priority="8" stopIfTrue="1" operator="containsText" text="NO TOUCH">
      <formula>NOT(ISERROR(SEARCH("NO TOUCH",D2)))</formula>
    </cfRule>
  </conditionalFormatting>
  <conditionalFormatting sqref="O2:O37">
    <cfRule type="containsText" dxfId="170" priority="1" operator="containsText" text="Assignment">
      <formula>NOT(ISERROR(SEARCH("Assignment",O2)))</formula>
    </cfRule>
    <cfRule type="containsText" dxfId="169" priority="2" operator="containsText" text="Student">
      <formula>NOT(ISERROR(SEARCH("Student",O2)))</formula>
    </cfRule>
  </conditionalFormatting>
  <conditionalFormatting sqref="O2:P2 N3:P37">
    <cfRule type="containsText" dxfId="168" priority="5" operator="containsText" text="TODO">
      <formula>NOT(ISERROR(SEARCH("TODO",N2)))</formula>
    </cfRule>
    <cfRule type="containsText" dxfId="167" priority="6" stopIfTrue="1" operator="containsText" text="NO TOUCH">
      <formula>NOT(ISERROR(SEARCH("NO TOUCH",N2)))</formula>
    </cfRule>
  </conditionalFormatting>
  <conditionalFormatting sqref="P2:P37">
    <cfRule type="containsText" dxfId="166" priority="3" operator="containsText" text="Canvas">
      <formula>NOT(ISERROR(SEARCH("Canvas",P2)))</formula>
    </cfRule>
    <cfRule type="containsText" dxfId="165" priority="4" stopIfTrue="1" operator="containsText" text="Double Check">
      <formula>NOT(ISERROR(SEARCH("Double Check",P2)))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workbookViewId="0">
      <selection activeCell="P10" sqref="P10"/>
    </sheetView>
  </sheetViews>
  <sheetFormatPr defaultColWidth="31.33203125" defaultRowHeight="14.4"/>
  <cols>
    <col min="1" max="1" width="23.664062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2526</v>
      </c>
      <c r="D2" s="7" t="s">
        <v>2567</v>
      </c>
      <c r="E2" s="7" t="s">
        <v>2567</v>
      </c>
      <c r="F2" s="7" t="s">
        <v>2567</v>
      </c>
      <c r="G2" s="7" t="s">
        <v>2567</v>
      </c>
      <c r="H2" s="7" t="s">
        <v>2567</v>
      </c>
      <c r="I2" s="7" t="s">
        <v>2567</v>
      </c>
      <c r="J2" s="7" t="s">
        <v>2567</v>
      </c>
      <c r="K2" s="7" t="str">
        <f>IF(COUNTIF(D2:J2, "TODO") &gt; 0, "NO TOUCH", SUM(D2:J2))</f>
        <v>NO TOUCH</v>
      </c>
      <c r="L2" s="7" t="s">
        <v>2567</v>
      </c>
      <c r="M2" s="7"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2526</v>
      </c>
      <c r="D3" s="7" t="s">
        <v>2567</v>
      </c>
      <c r="E3" s="7" t="s">
        <v>2567</v>
      </c>
      <c r="F3" s="7" t="s">
        <v>2567</v>
      </c>
      <c r="G3" s="7" t="s">
        <v>2567</v>
      </c>
      <c r="H3" s="7" t="s">
        <v>2567</v>
      </c>
      <c r="I3" s="7" t="s">
        <v>2567</v>
      </c>
      <c r="J3" s="7" t="s">
        <v>2567</v>
      </c>
      <c r="K3" s="7" t="str">
        <f t="shared" ref="K3:K36" si="0">IF(COUNTIF(D3:J3, "TODO") &gt; 0, "NO TOUCH", SUM(D3:J3))</f>
        <v>NO TOUCH</v>
      </c>
      <c r="L3" s="7" t="s">
        <v>2567</v>
      </c>
      <c r="M3" s="7"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558</v>
      </c>
      <c r="B4" t="s">
        <v>559</v>
      </c>
      <c r="C4" t="s">
        <v>2526</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Canvas Submission</v>
      </c>
    </row>
    <row r="5" spans="1:22">
      <c r="A5" t="s">
        <v>560</v>
      </c>
      <c r="B5" t="s">
        <v>561</v>
      </c>
      <c r="C5" t="s">
        <v>2526</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Canvas Submission</v>
      </c>
    </row>
    <row r="6" spans="1:22">
      <c r="A6" t="s">
        <v>562</v>
      </c>
      <c r="B6" t="s">
        <v>563</v>
      </c>
      <c r="C6" t="s">
        <v>2526</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564</v>
      </c>
      <c r="B7" t="s">
        <v>565</v>
      </c>
      <c r="C7" t="s">
        <v>2526</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566</v>
      </c>
      <c r="B8" t="s">
        <v>567</v>
      </c>
      <c r="C8" t="s">
        <v>2526</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Canvas Submission</v>
      </c>
    </row>
    <row r="9" spans="1:22">
      <c r="A9" t="s">
        <v>568</v>
      </c>
      <c r="B9" t="s">
        <v>569</v>
      </c>
      <c r="C9" t="s">
        <v>2526</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c r="A10" t="s">
        <v>570</v>
      </c>
      <c r="B10" t="s">
        <v>571</v>
      </c>
      <c r="C10" t="s">
        <v>2526</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Double Check</v>
      </c>
    </row>
    <row r="11" spans="1:22">
      <c r="A11" t="s">
        <v>572</v>
      </c>
      <c r="B11" t="s">
        <v>573</v>
      </c>
      <c r="C11" t="s">
        <v>2526</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c r="A12" t="s">
        <v>574</v>
      </c>
      <c r="B12" t="s">
        <v>575</v>
      </c>
      <c r="C12" t="s">
        <v>2526</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Canvas Submission</v>
      </c>
    </row>
    <row r="13" spans="1:22">
      <c r="A13" t="s">
        <v>576</v>
      </c>
      <c r="B13" t="s">
        <v>577</v>
      </c>
      <c r="C13" t="s">
        <v>2526</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c r="A14" t="s">
        <v>578</v>
      </c>
      <c r="B14" t="s">
        <v>579</v>
      </c>
      <c r="C14" t="s">
        <v>2526</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580</v>
      </c>
      <c r="B15" t="s">
        <v>581</v>
      </c>
      <c r="C15" t="s">
        <v>2526</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Double Check</v>
      </c>
    </row>
    <row r="16" spans="1:22">
      <c r="A16" t="s">
        <v>582</v>
      </c>
      <c r="B16" t="s">
        <v>583</v>
      </c>
      <c r="C16" t="s">
        <v>2526</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c r="A17" t="s">
        <v>584</v>
      </c>
      <c r="B17" t="s">
        <v>585</v>
      </c>
      <c r="C17" t="s">
        <v>2526</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Double Check</v>
      </c>
    </row>
    <row r="18" spans="1:16">
      <c r="A18" t="s">
        <v>586</v>
      </c>
      <c r="B18" t="s">
        <v>587</v>
      </c>
      <c r="C18" t="s">
        <v>2526</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6">
      <c r="A19" t="s">
        <v>588</v>
      </c>
      <c r="B19" t="s">
        <v>589</v>
      </c>
      <c r="C19" t="s">
        <v>2526</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Double Check</v>
      </c>
    </row>
    <row r="20" spans="1:16">
      <c r="A20" t="s">
        <v>590</v>
      </c>
      <c r="B20" t="s">
        <v>591</v>
      </c>
      <c r="C20" t="s">
        <v>2526</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Canvas Submission</v>
      </c>
    </row>
    <row r="21" spans="1:16">
      <c r="A21" t="s">
        <v>592</v>
      </c>
      <c r="B21" t="s">
        <v>593</v>
      </c>
      <c r="C21" t="s">
        <v>2526</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Canvas Submission</v>
      </c>
    </row>
    <row r="22" spans="1:16">
      <c r="A22" t="s">
        <v>594</v>
      </c>
      <c r="B22" t="s">
        <v>595</v>
      </c>
      <c r="C22" t="s">
        <v>2526</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Double Check</v>
      </c>
    </row>
    <row r="23" spans="1:16">
      <c r="A23" t="s">
        <v>596</v>
      </c>
      <c r="B23" t="s">
        <v>597</v>
      </c>
      <c r="C23" t="s">
        <v>2526</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Canvas Submission</v>
      </c>
    </row>
    <row r="24" spans="1:16">
      <c r="A24" t="s">
        <v>598</v>
      </c>
      <c r="B24" t="s">
        <v>599</v>
      </c>
      <c r="C24" t="s">
        <v>2526</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Canvas Submission</v>
      </c>
    </row>
    <row r="25" spans="1:16">
      <c r="A25" t="s">
        <v>600</v>
      </c>
      <c r="B25" t="s">
        <v>601</v>
      </c>
      <c r="C25" t="s">
        <v>2526</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Canvas Submission</v>
      </c>
    </row>
    <row r="26" spans="1:16">
      <c r="A26" t="s">
        <v>602</v>
      </c>
      <c r="B26" t="s">
        <v>603</v>
      </c>
      <c r="C26" t="s">
        <v>2526</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c r="A27" t="s">
        <v>604</v>
      </c>
      <c r="B27" t="s">
        <v>605</v>
      </c>
      <c r="C27" t="s">
        <v>2526</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Canvas Submission</v>
      </c>
    </row>
    <row r="28" spans="1:16">
      <c r="A28" t="s">
        <v>606</v>
      </c>
      <c r="B28" t="s">
        <v>607</v>
      </c>
      <c r="C28" t="s">
        <v>2526</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Canvas Submission</v>
      </c>
    </row>
    <row r="29" spans="1:16">
      <c r="A29" t="s">
        <v>608</v>
      </c>
      <c r="B29" t="s">
        <v>609</v>
      </c>
      <c r="C29" t="s">
        <v>2526</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Canvas Submission</v>
      </c>
    </row>
    <row r="30" spans="1:16">
      <c r="A30" t="s">
        <v>610</v>
      </c>
      <c r="B30" t="s">
        <v>611</v>
      </c>
      <c r="C30" t="s">
        <v>2526</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Canvas Submission</v>
      </c>
    </row>
    <row r="31" spans="1:16">
      <c r="A31" t="s">
        <v>612</v>
      </c>
      <c r="B31" t="s">
        <v>613</v>
      </c>
      <c r="C31" t="s">
        <v>2526</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Canvas Submission</v>
      </c>
    </row>
    <row r="32" spans="1:16">
      <c r="A32" t="s">
        <v>614</v>
      </c>
      <c r="B32" t="s">
        <v>615</v>
      </c>
      <c r="C32" t="s">
        <v>2526</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Double Check</v>
      </c>
    </row>
    <row r="33" spans="1:16">
      <c r="A33" t="s">
        <v>616</v>
      </c>
      <c r="B33" t="s">
        <v>617</v>
      </c>
      <c r="C33" t="s">
        <v>2526</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Double Check</v>
      </c>
    </row>
    <row r="34" spans="1:16">
      <c r="A34" t="s">
        <v>618</v>
      </c>
      <c r="B34" t="s">
        <v>619</v>
      </c>
      <c r="C34" t="s">
        <v>2526</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c r="A35" t="s">
        <v>620</v>
      </c>
      <c r="B35" t="s">
        <v>621</v>
      </c>
      <c r="C35" t="s">
        <v>2526</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Double Check</v>
      </c>
    </row>
    <row r="36" spans="1:16">
      <c r="A36" t="s">
        <v>622</v>
      </c>
      <c r="B36" t="s">
        <v>623</v>
      </c>
      <c r="C36" t="s">
        <v>2526</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Double Check</v>
      </c>
    </row>
    <row r="37" spans="1:16">
      <c r="A37" t="s">
        <v>624</v>
      </c>
      <c r="B37" t="s">
        <v>625</v>
      </c>
      <c r="C37" t="s">
        <v>2526</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Double Check</v>
      </c>
    </row>
  </sheetData>
  <conditionalFormatting sqref="D2:P37">
    <cfRule type="containsText" dxfId="164" priority="5" operator="containsText" text="TODO">
      <formula>NOT(ISERROR(SEARCH("TODO",D2)))</formula>
    </cfRule>
    <cfRule type="containsText" dxfId="163" priority="6" stopIfTrue="1" operator="containsText" text="NO TOUCH">
      <formula>NOT(ISERROR(SEARCH("NO TOUCH",D2)))</formula>
    </cfRule>
  </conditionalFormatting>
  <conditionalFormatting sqref="O2:O37">
    <cfRule type="containsText" dxfId="162" priority="1" operator="containsText" text="Assignment">
      <formula>NOT(ISERROR(SEARCH("Assignment",O2)))</formula>
    </cfRule>
    <cfRule type="containsText" dxfId="161" priority="2" operator="containsText" text="Student">
      <formula>NOT(ISERROR(SEARCH("Student",O2)))</formula>
    </cfRule>
  </conditionalFormatting>
  <conditionalFormatting sqref="P2:P37">
    <cfRule type="containsText" dxfId="160" priority="3" operator="containsText" text="Canvas">
      <formula>NOT(ISERROR(SEARCH("Canvas",P2)))</formula>
    </cfRule>
    <cfRule type="containsText" dxfId="159" priority="4" stopIfTrue="1" operator="containsText" text="Double Check">
      <formula>NOT(ISERROR(SEARCH("Double Check",P2)))</formula>
    </cfRule>
  </conditionalFormatting>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opLeftCell="F1" workbookViewId="0">
      <selection activeCell="N2" sqref="N2"/>
    </sheetView>
  </sheetViews>
  <sheetFormatPr defaultColWidth="8.88671875" defaultRowHeight="14.4"/>
  <cols>
    <col min="1" max="1" width="23"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32"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409.6">
      <c r="A2" s="2" t="s">
        <v>9</v>
      </c>
      <c r="B2" s="2" t="s">
        <v>10</v>
      </c>
      <c r="C2" s="2" t="s">
        <v>2527</v>
      </c>
      <c r="D2" s="56">
        <v>10</v>
      </c>
      <c r="E2" s="56">
        <v>8</v>
      </c>
      <c r="F2" s="56">
        <v>8</v>
      </c>
      <c r="G2" s="56">
        <v>18</v>
      </c>
      <c r="H2" s="56">
        <v>14</v>
      </c>
      <c r="I2" s="56">
        <v>3</v>
      </c>
      <c r="J2" s="56">
        <v>0</v>
      </c>
      <c r="K2" s="56">
        <v>61</v>
      </c>
      <c r="L2" s="39" t="s">
        <v>2573</v>
      </c>
      <c r="M2" s="56">
        <v>80</v>
      </c>
      <c r="N2" s="58"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409.6">
      <c r="A3" s="2" t="s">
        <v>11</v>
      </c>
      <c r="B3" s="2" t="s">
        <v>12</v>
      </c>
      <c r="C3" s="2" t="s">
        <v>2527</v>
      </c>
      <c r="D3" s="56">
        <v>9</v>
      </c>
      <c r="E3" s="56">
        <v>10</v>
      </c>
      <c r="F3" s="56">
        <v>11</v>
      </c>
      <c r="G3" s="56">
        <v>26</v>
      </c>
      <c r="H3" s="56">
        <v>20</v>
      </c>
      <c r="I3" s="56">
        <v>6</v>
      </c>
      <c r="J3" s="56">
        <v>0</v>
      </c>
      <c r="K3" s="56">
        <v>82</v>
      </c>
      <c r="L3" s="39" t="s">
        <v>2574</v>
      </c>
      <c r="M3" s="56">
        <v>80</v>
      </c>
      <c r="N3" s="58" t="s">
        <v>2570</v>
      </c>
      <c r="O3" s="12" t="str">
        <f t="shared" ref="O3:O37" si="0">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row r="4" spans="1:22">
      <c r="A4" t="s">
        <v>626</v>
      </c>
      <c r="B4" t="s">
        <v>627</v>
      </c>
      <c r="C4" t="s">
        <v>2527</v>
      </c>
      <c r="D4" s="7" t="s">
        <v>2567</v>
      </c>
      <c r="E4" s="7" t="s">
        <v>2567</v>
      </c>
      <c r="F4" s="7" t="s">
        <v>2567</v>
      </c>
      <c r="G4" s="7" t="s">
        <v>2567</v>
      </c>
      <c r="H4" s="7" t="s">
        <v>2567</v>
      </c>
      <c r="I4" s="7" t="s">
        <v>2567</v>
      </c>
      <c r="J4" s="7" t="s">
        <v>2567</v>
      </c>
      <c r="K4" s="7" t="str">
        <f t="shared" ref="K4:K36" si="1">IF(COUNTIF(D4:J4, "TODO") &gt; 0, "NO TOUCH", SUM(D4:J4))</f>
        <v>NO TOUCH</v>
      </c>
      <c r="L4" s="7" t="s">
        <v>2567</v>
      </c>
      <c r="M4" s="7" t="s">
        <v>2567</v>
      </c>
      <c r="N4" s="10" t="s">
        <v>2567</v>
      </c>
      <c r="O4" s="12" t="str">
        <f t="shared" si="0"/>
        <v>Student Base Repo</v>
      </c>
      <c r="P4" s="13" t="str">
        <f>IFERROR(
  HYPERLINK(
    INDEX(Submissions!B:B, MATCH(VLOOKUP(A4, Roster!$A:$E, 2, FALSE), Submissions!A:A, 0)),
    "Canvas Submission"
  ),
  "Double Check"
)</f>
        <v>Canvas Submission</v>
      </c>
    </row>
    <row r="5" spans="1:22">
      <c r="A5" t="s">
        <v>628</v>
      </c>
      <c r="B5" t="s">
        <v>629</v>
      </c>
      <c r="C5" t="s">
        <v>2527</v>
      </c>
      <c r="D5" s="7" t="s">
        <v>2567</v>
      </c>
      <c r="E5" s="7" t="s">
        <v>2567</v>
      </c>
      <c r="F5" s="7" t="s">
        <v>2567</v>
      </c>
      <c r="G5" s="7" t="s">
        <v>2567</v>
      </c>
      <c r="H5" s="7" t="s">
        <v>2567</v>
      </c>
      <c r="I5" s="7" t="s">
        <v>2567</v>
      </c>
      <c r="J5" s="7" t="s">
        <v>2567</v>
      </c>
      <c r="K5" s="7" t="str">
        <f t="shared" si="1"/>
        <v>NO TOUCH</v>
      </c>
      <c r="L5" s="7" t="s">
        <v>2567</v>
      </c>
      <c r="M5" s="7" t="s">
        <v>2567</v>
      </c>
      <c r="N5" s="10" t="s">
        <v>2567</v>
      </c>
      <c r="O5" s="12" t="str">
        <f t="shared" si="0"/>
        <v>Student Base Repo</v>
      </c>
      <c r="P5" s="13" t="str">
        <f>IFERROR(
  HYPERLINK(
    INDEX(Submissions!B:B, MATCH(VLOOKUP(A5, Roster!$A:$E, 2, FALSE), Submissions!A:A, 0)),
    "Canvas Submission"
  ),
  "Double Check"
)</f>
        <v>Canvas Submission</v>
      </c>
    </row>
    <row r="6" spans="1:22">
      <c r="A6" t="s">
        <v>630</v>
      </c>
      <c r="B6" t="s">
        <v>631</v>
      </c>
      <c r="C6" t="s">
        <v>2527</v>
      </c>
      <c r="D6" s="7" t="s">
        <v>2567</v>
      </c>
      <c r="E6" s="7" t="s">
        <v>2567</v>
      </c>
      <c r="F6" s="7" t="s">
        <v>2567</v>
      </c>
      <c r="G6" s="7" t="s">
        <v>2567</v>
      </c>
      <c r="H6" s="7" t="s">
        <v>2567</v>
      </c>
      <c r="I6" s="7" t="s">
        <v>2567</v>
      </c>
      <c r="J6" s="7" t="s">
        <v>2567</v>
      </c>
      <c r="K6" s="7" t="str">
        <f t="shared" si="1"/>
        <v>NO TOUCH</v>
      </c>
      <c r="L6" s="7" t="s">
        <v>2567</v>
      </c>
      <c r="M6" s="7" t="s">
        <v>2567</v>
      </c>
      <c r="N6" s="10" t="s">
        <v>2567</v>
      </c>
      <c r="O6" s="12" t="str">
        <f t="shared" si="0"/>
        <v>Student Base Repo</v>
      </c>
      <c r="P6" s="13" t="str">
        <f>IFERROR(
  HYPERLINK(
    INDEX(Submissions!B:B, MATCH(VLOOKUP(A6, Roster!$A:$E, 2, FALSE), Submissions!A:A, 0)),
    "Canvas Submission"
  ),
  "Double Check"
)</f>
        <v>Canvas Submission</v>
      </c>
    </row>
    <row r="7" spans="1:22">
      <c r="A7" t="s">
        <v>632</v>
      </c>
      <c r="B7" t="s">
        <v>633</v>
      </c>
      <c r="C7" t="s">
        <v>2527</v>
      </c>
      <c r="D7" s="7" t="s">
        <v>2567</v>
      </c>
      <c r="E7" s="7" t="s">
        <v>2567</v>
      </c>
      <c r="F7" s="7" t="s">
        <v>2567</v>
      </c>
      <c r="G7" s="7" t="s">
        <v>2567</v>
      </c>
      <c r="H7" s="7" t="s">
        <v>2567</v>
      </c>
      <c r="I7" s="7" t="s">
        <v>2567</v>
      </c>
      <c r="J7" s="7" t="s">
        <v>2567</v>
      </c>
      <c r="K7" s="7" t="str">
        <f t="shared" si="1"/>
        <v>NO TOUCH</v>
      </c>
      <c r="L7" s="7" t="s">
        <v>2567</v>
      </c>
      <c r="M7" s="7" t="s">
        <v>2567</v>
      </c>
      <c r="N7" s="10" t="s">
        <v>2567</v>
      </c>
      <c r="O7" s="12" t="str">
        <f t="shared" si="0"/>
        <v>Student Base Repo</v>
      </c>
      <c r="P7" s="13" t="str">
        <f>IFERROR(
  HYPERLINK(
    INDEX(Submissions!B:B, MATCH(VLOOKUP(A7, Roster!$A:$E, 2, FALSE), Submissions!A:A, 0)),
    "Canvas Submission"
  ),
  "Double Check"
)</f>
        <v>Double Check</v>
      </c>
    </row>
    <row r="8" spans="1:22">
      <c r="A8" t="s">
        <v>634</v>
      </c>
      <c r="B8" t="s">
        <v>635</v>
      </c>
      <c r="C8" t="s">
        <v>2527</v>
      </c>
      <c r="D8" s="7" t="s">
        <v>2567</v>
      </c>
      <c r="E8" s="7" t="s">
        <v>2567</v>
      </c>
      <c r="F8" s="7" t="s">
        <v>2567</v>
      </c>
      <c r="G8" s="7" t="s">
        <v>2567</v>
      </c>
      <c r="H8" s="7" t="s">
        <v>2567</v>
      </c>
      <c r="I8" s="7" t="s">
        <v>2567</v>
      </c>
      <c r="J8" s="7" t="s">
        <v>2567</v>
      </c>
      <c r="K8" s="7" t="str">
        <f t="shared" si="1"/>
        <v>NO TOUCH</v>
      </c>
      <c r="L8" s="7" t="s">
        <v>2567</v>
      </c>
      <c r="M8" s="7" t="s">
        <v>2567</v>
      </c>
      <c r="N8" s="10" t="s">
        <v>2567</v>
      </c>
      <c r="O8" s="12" t="str">
        <f t="shared" si="0"/>
        <v>Student Base Repo</v>
      </c>
      <c r="P8" s="13" t="str">
        <f>IFERROR(
  HYPERLINK(
    INDEX(Submissions!B:B, MATCH(VLOOKUP(A8, Roster!$A:$E, 2, FALSE), Submissions!A:A, 0)),
    "Canvas Submission"
  ),
  "Double Check"
)</f>
        <v>Canvas Submission</v>
      </c>
    </row>
    <row r="9" spans="1:22">
      <c r="A9" t="s">
        <v>636</v>
      </c>
      <c r="B9" t="s">
        <v>637</v>
      </c>
      <c r="C9" t="s">
        <v>2527</v>
      </c>
      <c r="D9" s="7" t="s">
        <v>2567</v>
      </c>
      <c r="E9" s="7" t="s">
        <v>2567</v>
      </c>
      <c r="F9" s="7" t="s">
        <v>2567</v>
      </c>
      <c r="G9" s="7" t="s">
        <v>2567</v>
      </c>
      <c r="H9" s="7" t="s">
        <v>2567</v>
      </c>
      <c r="I9" s="7" t="s">
        <v>2567</v>
      </c>
      <c r="J9" s="7" t="s">
        <v>2567</v>
      </c>
      <c r="K9" s="7" t="str">
        <f t="shared" si="1"/>
        <v>NO TOUCH</v>
      </c>
      <c r="L9" s="7" t="s">
        <v>2567</v>
      </c>
      <c r="M9" s="7" t="s">
        <v>2567</v>
      </c>
      <c r="N9" s="10" t="s">
        <v>2567</v>
      </c>
      <c r="O9" s="12" t="str">
        <f t="shared" si="0"/>
        <v>Student Base Repo</v>
      </c>
      <c r="P9" s="13" t="str">
        <f>IFERROR(
  HYPERLINK(
    INDEX(Submissions!B:B, MATCH(VLOOKUP(A9, Roster!$A:$E, 2, FALSE), Submissions!A:A, 0)),
    "Canvas Submission"
  ),
  "Double Check"
)</f>
        <v>Canvas Submission</v>
      </c>
    </row>
    <row r="10" spans="1:22">
      <c r="A10" t="s">
        <v>638</v>
      </c>
      <c r="B10" t="s">
        <v>639</v>
      </c>
      <c r="C10" t="s">
        <v>2527</v>
      </c>
      <c r="D10" s="7" t="s">
        <v>2567</v>
      </c>
      <c r="E10" s="7" t="s">
        <v>2567</v>
      </c>
      <c r="F10" s="7" t="s">
        <v>2567</v>
      </c>
      <c r="G10" s="7" t="s">
        <v>2567</v>
      </c>
      <c r="H10" s="7" t="s">
        <v>2567</v>
      </c>
      <c r="I10" s="7" t="s">
        <v>2567</v>
      </c>
      <c r="J10" s="7" t="s">
        <v>2567</v>
      </c>
      <c r="K10" s="7" t="str">
        <f t="shared" si="1"/>
        <v>NO TOUCH</v>
      </c>
      <c r="L10" s="7" t="s">
        <v>2567</v>
      </c>
      <c r="M10" s="7" t="s">
        <v>2567</v>
      </c>
      <c r="N10" s="10" t="s">
        <v>2567</v>
      </c>
      <c r="O10" s="12" t="str">
        <f t="shared" si="0"/>
        <v>Student Base Repo</v>
      </c>
      <c r="P10" s="13" t="str">
        <f>IFERROR(
  HYPERLINK(
    INDEX(Submissions!B:B, MATCH(VLOOKUP(A10, Roster!$A:$E, 2, FALSE), Submissions!A:A, 0)),
    "Canvas Submission"
  ),
  "Double Check"
)</f>
        <v>Canvas Submission</v>
      </c>
    </row>
    <row r="11" spans="1:22">
      <c r="A11" t="s">
        <v>640</v>
      </c>
      <c r="B11" t="s">
        <v>641</v>
      </c>
      <c r="C11" t="s">
        <v>2527</v>
      </c>
      <c r="D11" s="7" t="s">
        <v>2567</v>
      </c>
      <c r="E11" s="7" t="s">
        <v>2567</v>
      </c>
      <c r="F11" s="7" t="s">
        <v>2567</v>
      </c>
      <c r="G11" s="7" t="s">
        <v>2567</v>
      </c>
      <c r="H11" s="7" t="s">
        <v>2567</v>
      </c>
      <c r="I11" s="7" t="s">
        <v>2567</v>
      </c>
      <c r="J11" s="7" t="s">
        <v>2567</v>
      </c>
      <c r="K11" s="7" t="str">
        <f t="shared" si="1"/>
        <v>NO TOUCH</v>
      </c>
      <c r="L11" s="7" t="s">
        <v>2567</v>
      </c>
      <c r="M11" s="7" t="s">
        <v>2567</v>
      </c>
      <c r="N11" s="10" t="s">
        <v>2567</v>
      </c>
      <c r="O11" s="12" t="str">
        <f t="shared" si="0"/>
        <v>Student Base Repo</v>
      </c>
      <c r="P11" s="13" t="str">
        <f>IFERROR(
  HYPERLINK(
    INDEX(Submissions!B:B, MATCH(VLOOKUP(A11, Roster!$A:$E, 2, FALSE), Submissions!A:A, 0)),
    "Canvas Submission"
  ),
  "Double Check"
)</f>
        <v>Double Check</v>
      </c>
    </row>
    <row r="12" spans="1:22">
      <c r="A12" t="s">
        <v>642</v>
      </c>
      <c r="B12" t="s">
        <v>643</v>
      </c>
      <c r="C12" t="s">
        <v>2527</v>
      </c>
      <c r="D12" s="7" t="s">
        <v>2567</v>
      </c>
      <c r="E12" s="7" t="s">
        <v>2567</v>
      </c>
      <c r="F12" s="7" t="s">
        <v>2567</v>
      </c>
      <c r="G12" s="7" t="s">
        <v>2567</v>
      </c>
      <c r="H12" s="7" t="s">
        <v>2567</v>
      </c>
      <c r="I12" s="7" t="s">
        <v>2567</v>
      </c>
      <c r="J12" s="7" t="s">
        <v>2567</v>
      </c>
      <c r="K12" s="7" t="str">
        <f t="shared" si="1"/>
        <v>NO TOUCH</v>
      </c>
      <c r="L12" s="7" t="s">
        <v>2567</v>
      </c>
      <c r="M12" s="7" t="s">
        <v>2567</v>
      </c>
      <c r="N12" s="10" t="s">
        <v>2567</v>
      </c>
      <c r="O12" s="12" t="str">
        <f t="shared" si="0"/>
        <v>Student Base Repo</v>
      </c>
      <c r="P12" s="13" t="str">
        <f>IFERROR(
  HYPERLINK(
    INDEX(Submissions!B:B, MATCH(VLOOKUP(A12, Roster!$A:$E, 2, FALSE), Submissions!A:A, 0)),
    "Canvas Submission"
  ),
  "Double Check"
)</f>
        <v>Double Check</v>
      </c>
    </row>
    <row r="13" spans="1:22">
      <c r="A13" t="s">
        <v>644</v>
      </c>
      <c r="B13" t="s">
        <v>645</v>
      </c>
      <c r="C13" t="s">
        <v>2527</v>
      </c>
      <c r="D13" s="7" t="s">
        <v>2567</v>
      </c>
      <c r="E13" s="7" t="s">
        <v>2567</v>
      </c>
      <c r="F13" s="7" t="s">
        <v>2567</v>
      </c>
      <c r="G13" s="7" t="s">
        <v>2567</v>
      </c>
      <c r="H13" s="7" t="s">
        <v>2567</v>
      </c>
      <c r="I13" s="7" t="s">
        <v>2567</v>
      </c>
      <c r="J13" s="7" t="s">
        <v>2567</v>
      </c>
      <c r="K13" s="7" t="str">
        <f t="shared" si="1"/>
        <v>NO TOUCH</v>
      </c>
      <c r="L13" s="7" t="s">
        <v>2567</v>
      </c>
      <c r="M13" s="7" t="s">
        <v>2567</v>
      </c>
      <c r="N13" s="10" t="s">
        <v>2567</v>
      </c>
      <c r="O13" s="12" t="str">
        <f t="shared" si="0"/>
        <v>Student Base Repo</v>
      </c>
      <c r="P13" s="13" t="str">
        <f>IFERROR(
  HYPERLINK(
    INDEX(Submissions!B:B, MATCH(VLOOKUP(A13, Roster!$A:$E, 2, FALSE), Submissions!A:A, 0)),
    "Canvas Submission"
  ),
  "Double Check"
)</f>
        <v>Canvas Submission</v>
      </c>
    </row>
    <row r="14" spans="1:22">
      <c r="A14" t="s">
        <v>646</v>
      </c>
      <c r="B14" t="s">
        <v>647</v>
      </c>
      <c r="C14" t="s">
        <v>2527</v>
      </c>
      <c r="D14" s="7" t="s">
        <v>2567</v>
      </c>
      <c r="E14" s="7" t="s">
        <v>2567</v>
      </c>
      <c r="F14" s="7" t="s">
        <v>2567</v>
      </c>
      <c r="G14" s="7" t="s">
        <v>2567</v>
      </c>
      <c r="H14" s="7" t="s">
        <v>2567</v>
      </c>
      <c r="I14" s="7" t="s">
        <v>2567</v>
      </c>
      <c r="J14" s="7" t="s">
        <v>2567</v>
      </c>
      <c r="K14" s="7" t="str">
        <f t="shared" si="1"/>
        <v>NO TOUCH</v>
      </c>
      <c r="L14" s="7" t="s">
        <v>2567</v>
      </c>
      <c r="M14" s="7" t="s">
        <v>2567</v>
      </c>
      <c r="N14" s="10" t="s">
        <v>2567</v>
      </c>
      <c r="O14" s="12" t="str">
        <f t="shared" si="0"/>
        <v>Student Base Repo</v>
      </c>
      <c r="P14" s="13" t="str">
        <f>IFERROR(
  HYPERLINK(
    INDEX(Submissions!B:B, MATCH(VLOOKUP(A14, Roster!$A:$E, 2, FALSE), Submissions!A:A, 0)),
    "Canvas Submission"
  ),
  "Double Check"
)</f>
        <v>Canvas Submission</v>
      </c>
    </row>
    <row r="15" spans="1:22">
      <c r="A15" t="s">
        <v>648</v>
      </c>
      <c r="B15" t="s">
        <v>649</v>
      </c>
      <c r="C15" t="s">
        <v>2527</v>
      </c>
      <c r="D15" s="7" t="s">
        <v>2567</v>
      </c>
      <c r="E15" s="7" t="s">
        <v>2567</v>
      </c>
      <c r="F15" s="7" t="s">
        <v>2567</v>
      </c>
      <c r="G15" s="7" t="s">
        <v>2567</v>
      </c>
      <c r="H15" s="7" t="s">
        <v>2567</v>
      </c>
      <c r="I15" s="7" t="s">
        <v>2567</v>
      </c>
      <c r="J15" s="7" t="s">
        <v>2567</v>
      </c>
      <c r="K15" s="7" t="str">
        <f t="shared" si="1"/>
        <v>NO TOUCH</v>
      </c>
      <c r="L15" s="7" t="s">
        <v>2567</v>
      </c>
      <c r="M15" s="7" t="s">
        <v>2567</v>
      </c>
      <c r="N15" s="10" t="s">
        <v>2567</v>
      </c>
      <c r="O15" s="12" t="str">
        <f t="shared" si="0"/>
        <v>Student Base Repo</v>
      </c>
      <c r="P15" s="13" t="str">
        <f>IFERROR(
  HYPERLINK(
    INDEX(Submissions!B:B, MATCH(VLOOKUP(A15, Roster!$A:$E, 2, FALSE), Submissions!A:A, 0)),
    "Canvas Submission"
  ),
  "Double Check"
)</f>
        <v>Canvas Submission</v>
      </c>
    </row>
    <row r="16" spans="1:22">
      <c r="A16" t="s">
        <v>650</v>
      </c>
      <c r="B16" t="s">
        <v>651</v>
      </c>
      <c r="C16" t="s">
        <v>2527</v>
      </c>
      <c r="D16" s="7" t="s">
        <v>2567</v>
      </c>
      <c r="E16" s="7" t="s">
        <v>2567</v>
      </c>
      <c r="F16" s="7" t="s">
        <v>2567</v>
      </c>
      <c r="G16" s="7" t="s">
        <v>2567</v>
      </c>
      <c r="H16" s="7" t="s">
        <v>2567</v>
      </c>
      <c r="I16" s="7" t="s">
        <v>2567</v>
      </c>
      <c r="J16" s="7" t="s">
        <v>2567</v>
      </c>
      <c r="K16" s="7" t="str">
        <f t="shared" si="1"/>
        <v>NO TOUCH</v>
      </c>
      <c r="L16" s="7" t="s">
        <v>2567</v>
      </c>
      <c r="M16" s="7" t="s">
        <v>2567</v>
      </c>
      <c r="N16" s="10" t="s">
        <v>2567</v>
      </c>
      <c r="O16" s="12" t="str">
        <f t="shared" si="0"/>
        <v>Student Base Repo</v>
      </c>
      <c r="P16" s="13" t="str">
        <f>IFERROR(
  HYPERLINK(
    INDEX(Submissions!B:B, MATCH(VLOOKUP(A16, Roster!$A:$E, 2, FALSE), Submissions!A:A, 0)),
    "Canvas Submission"
  ),
  "Double Check"
)</f>
        <v>Canvas Submission</v>
      </c>
    </row>
    <row r="17" spans="1:16">
      <c r="A17" t="s">
        <v>652</v>
      </c>
      <c r="B17" t="s">
        <v>653</v>
      </c>
      <c r="C17" t="s">
        <v>2527</v>
      </c>
      <c r="D17" s="7" t="s">
        <v>2567</v>
      </c>
      <c r="E17" s="7" t="s">
        <v>2567</v>
      </c>
      <c r="F17" s="7" t="s">
        <v>2567</v>
      </c>
      <c r="G17" s="7" t="s">
        <v>2567</v>
      </c>
      <c r="H17" s="7" t="s">
        <v>2567</v>
      </c>
      <c r="I17" s="7" t="s">
        <v>2567</v>
      </c>
      <c r="J17" s="7" t="s">
        <v>2567</v>
      </c>
      <c r="K17" s="7" t="str">
        <f t="shared" si="1"/>
        <v>NO TOUCH</v>
      </c>
      <c r="L17" s="7" t="s">
        <v>2567</v>
      </c>
      <c r="M17" s="7" t="s">
        <v>2567</v>
      </c>
      <c r="N17" s="10" t="s">
        <v>2567</v>
      </c>
      <c r="O17" s="12" t="str">
        <f t="shared" si="0"/>
        <v>Student Base Repo</v>
      </c>
      <c r="P17" s="13" t="str">
        <f>IFERROR(
  HYPERLINK(
    INDEX(Submissions!B:B, MATCH(VLOOKUP(A17, Roster!$A:$E, 2, FALSE), Submissions!A:A, 0)),
    "Canvas Submission"
  ),
  "Double Check"
)</f>
        <v>Canvas Submission</v>
      </c>
    </row>
    <row r="18" spans="1:16">
      <c r="A18" t="s">
        <v>654</v>
      </c>
      <c r="B18" t="s">
        <v>655</v>
      </c>
      <c r="C18" t="s">
        <v>2527</v>
      </c>
      <c r="D18" s="7" t="s">
        <v>2567</v>
      </c>
      <c r="E18" s="7" t="s">
        <v>2567</v>
      </c>
      <c r="F18" s="7" t="s">
        <v>2567</v>
      </c>
      <c r="G18" s="7" t="s">
        <v>2567</v>
      </c>
      <c r="H18" s="7" t="s">
        <v>2567</v>
      </c>
      <c r="I18" s="7" t="s">
        <v>2567</v>
      </c>
      <c r="J18" s="7" t="s">
        <v>2567</v>
      </c>
      <c r="K18" s="7" t="str">
        <f t="shared" si="1"/>
        <v>NO TOUCH</v>
      </c>
      <c r="L18" s="7" t="s">
        <v>2567</v>
      </c>
      <c r="M18" s="7" t="s">
        <v>2567</v>
      </c>
      <c r="N18" s="10" t="s">
        <v>2567</v>
      </c>
      <c r="O18" s="12" t="str">
        <f t="shared" si="0"/>
        <v>Student Base Repo</v>
      </c>
      <c r="P18" s="13" t="str">
        <f>IFERROR(
  HYPERLINK(
    INDEX(Submissions!B:B, MATCH(VLOOKUP(A18, Roster!$A:$E, 2, FALSE), Submissions!A:A, 0)),
    "Canvas Submission"
  ),
  "Double Check"
)</f>
        <v>Canvas Submission</v>
      </c>
    </row>
    <row r="19" spans="1:16">
      <c r="A19" t="s">
        <v>656</v>
      </c>
      <c r="B19" t="s">
        <v>657</v>
      </c>
      <c r="C19" t="s">
        <v>2527</v>
      </c>
      <c r="D19" s="7" t="s">
        <v>2567</v>
      </c>
      <c r="E19" s="7" t="s">
        <v>2567</v>
      </c>
      <c r="F19" s="7" t="s">
        <v>2567</v>
      </c>
      <c r="G19" s="7" t="s">
        <v>2567</v>
      </c>
      <c r="H19" s="7" t="s">
        <v>2567</v>
      </c>
      <c r="I19" s="7" t="s">
        <v>2567</v>
      </c>
      <c r="J19" s="7" t="s">
        <v>2567</v>
      </c>
      <c r="K19" s="7" t="str">
        <f t="shared" si="1"/>
        <v>NO TOUCH</v>
      </c>
      <c r="L19" s="7" t="s">
        <v>2567</v>
      </c>
      <c r="M19" s="7" t="s">
        <v>2567</v>
      </c>
      <c r="N19" s="10" t="s">
        <v>2567</v>
      </c>
      <c r="O19" s="12" t="str">
        <f t="shared" si="0"/>
        <v>Student Base Repo</v>
      </c>
      <c r="P19" s="13" t="str">
        <f>IFERROR(
  HYPERLINK(
    INDEX(Submissions!B:B, MATCH(VLOOKUP(A19, Roster!$A:$E, 2, FALSE), Submissions!A:A, 0)),
    "Canvas Submission"
  ),
  "Double Check"
)</f>
        <v>Canvas Submission</v>
      </c>
    </row>
    <row r="20" spans="1:16">
      <c r="A20" t="s">
        <v>658</v>
      </c>
      <c r="B20" t="s">
        <v>659</v>
      </c>
      <c r="C20" t="s">
        <v>2527</v>
      </c>
      <c r="D20" s="7" t="s">
        <v>2567</v>
      </c>
      <c r="E20" s="7" t="s">
        <v>2567</v>
      </c>
      <c r="F20" s="7" t="s">
        <v>2567</v>
      </c>
      <c r="G20" s="7" t="s">
        <v>2567</v>
      </c>
      <c r="H20" s="7" t="s">
        <v>2567</v>
      </c>
      <c r="I20" s="7" t="s">
        <v>2567</v>
      </c>
      <c r="J20" s="7" t="s">
        <v>2567</v>
      </c>
      <c r="K20" s="7" t="str">
        <f t="shared" si="1"/>
        <v>NO TOUCH</v>
      </c>
      <c r="L20" s="7" t="s">
        <v>2567</v>
      </c>
      <c r="M20" s="7" t="s">
        <v>2567</v>
      </c>
      <c r="N20" s="10" t="s">
        <v>2567</v>
      </c>
      <c r="O20" s="12" t="str">
        <f t="shared" si="0"/>
        <v>Student Base Repo</v>
      </c>
      <c r="P20" s="13" t="str">
        <f>IFERROR(
  HYPERLINK(
    INDEX(Submissions!B:B, MATCH(VLOOKUP(A20, Roster!$A:$E, 2, FALSE), Submissions!A:A, 0)),
    "Canvas Submission"
  ),
  "Double Check"
)</f>
        <v>Double Check</v>
      </c>
    </row>
    <row r="21" spans="1:16">
      <c r="A21" t="s">
        <v>660</v>
      </c>
      <c r="B21" t="s">
        <v>661</v>
      </c>
      <c r="C21" t="s">
        <v>2527</v>
      </c>
      <c r="D21" s="7" t="s">
        <v>2567</v>
      </c>
      <c r="E21" s="7" t="s">
        <v>2567</v>
      </c>
      <c r="F21" s="7" t="s">
        <v>2567</v>
      </c>
      <c r="G21" s="7" t="s">
        <v>2567</v>
      </c>
      <c r="H21" s="7" t="s">
        <v>2567</v>
      </c>
      <c r="I21" s="7" t="s">
        <v>2567</v>
      </c>
      <c r="J21" s="7" t="s">
        <v>2567</v>
      </c>
      <c r="K21" s="7" t="str">
        <f t="shared" si="1"/>
        <v>NO TOUCH</v>
      </c>
      <c r="L21" s="7" t="s">
        <v>2567</v>
      </c>
      <c r="M21" s="7" t="s">
        <v>2567</v>
      </c>
      <c r="N21" s="10" t="s">
        <v>2567</v>
      </c>
      <c r="O21" s="12" t="str">
        <f t="shared" si="0"/>
        <v>Student Base Repo</v>
      </c>
      <c r="P21" s="13" t="str">
        <f>IFERROR(
  HYPERLINK(
    INDEX(Submissions!B:B, MATCH(VLOOKUP(A21, Roster!$A:$E, 2, FALSE), Submissions!A:A, 0)),
    "Canvas Submission"
  ),
  "Double Check"
)</f>
        <v>Canvas Submission</v>
      </c>
    </row>
    <row r="22" spans="1:16">
      <c r="A22" t="s">
        <v>662</v>
      </c>
      <c r="B22" t="s">
        <v>663</v>
      </c>
      <c r="C22" t="s">
        <v>2527</v>
      </c>
      <c r="D22" s="7" t="s">
        <v>2567</v>
      </c>
      <c r="E22" s="7" t="s">
        <v>2567</v>
      </c>
      <c r="F22" s="7" t="s">
        <v>2567</v>
      </c>
      <c r="G22" s="7" t="s">
        <v>2567</v>
      </c>
      <c r="H22" s="7" t="s">
        <v>2567</v>
      </c>
      <c r="I22" s="7" t="s">
        <v>2567</v>
      </c>
      <c r="J22" s="7" t="s">
        <v>2567</v>
      </c>
      <c r="K22" s="7" t="str">
        <f t="shared" si="1"/>
        <v>NO TOUCH</v>
      </c>
      <c r="L22" s="7" t="s">
        <v>2567</v>
      </c>
      <c r="M22" s="7" t="s">
        <v>2567</v>
      </c>
      <c r="N22" s="10" t="s">
        <v>2567</v>
      </c>
      <c r="O22" s="12" t="str">
        <f t="shared" si="0"/>
        <v>Student Base Repo</v>
      </c>
      <c r="P22" s="13" t="str">
        <f>IFERROR(
  HYPERLINK(
    INDEX(Submissions!B:B, MATCH(VLOOKUP(A22, Roster!$A:$E, 2, FALSE), Submissions!A:A, 0)),
    "Canvas Submission"
  ),
  "Double Check"
)</f>
        <v>Canvas Submission</v>
      </c>
    </row>
    <row r="23" spans="1:16">
      <c r="A23" t="s">
        <v>664</v>
      </c>
      <c r="B23" t="s">
        <v>665</v>
      </c>
      <c r="C23" t="s">
        <v>2527</v>
      </c>
      <c r="D23" s="7" t="s">
        <v>2567</v>
      </c>
      <c r="E23" s="7" t="s">
        <v>2567</v>
      </c>
      <c r="F23" s="7" t="s">
        <v>2567</v>
      </c>
      <c r="G23" s="7" t="s">
        <v>2567</v>
      </c>
      <c r="H23" s="7" t="s">
        <v>2567</v>
      </c>
      <c r="I23" s="7" t="s">
        <v>2567</v>
      </c>
      <c r="J23" s="7" t="s">
        <v>2567</v>
      </c>
      <c r="K23" s="7" t="str">
        <f t="shared" si="1"/>
        <v>NO TOUCH</v>
      </c>
      <c r="L23" s="7" t="s">
        <v>2567</v>
      </c>
      <c r="M23" s="7" t="s">
        <v>2567</v>
      </c>
      <c r="N23" s="10" t="s">
        <v>2567</v>
      </c>
      <c r="O23" s="12" t="str">
        <f t="shared" si="0"/>
        <v>Student Base Repo</v>
      </c>
      <c r="P23" s="13" t="str">
        <f>IFERROR(
  HYPERLINK(
    INDEX(Submissions!B:B, MATCH(VLOOKUP(A23, Roster!$A:$E, 2, FALSE), Submissions!A:A, 0)),
    "Canvas Submission"
  ),
  "Double Check"
)</f>
        <v>Double Check</v>
      </c>
    </row>
    <row r="24" spans="1:16">
      <c r="A24" t="s">
        <v>666</v>
      </c>
      <c r="B24" t="s">
        <v>667</v>
      </c>
      <c r="C24" t="s">
        <v>2527</v>
      </c>
      <c r="D24" s="7" t="s">
        <v>2567</v>
      </c>
      <c r="E24" s="7" t="s">
        <v>2567</v>
      </c>
      <c r="F24" s="7" t="s">
        <v>2567</v>
      </c>
      <c r="G24" s="7" t="s">
        <v>2567</v>
      </c>
      <c r="H24" s="7" t="s">
        <v>2567</v>
      </c>
      <c r="I24" s="7" t="s">
        <v>2567</v>
      </c>
      <c r="J24" s="7" t="s">
        <v>2567</v>
      </c>
      <c r="K24" s="7" t="str">
        <f t="shared" si="1"/>
        <v>NO TOUCH</v>
      </c>
      <c r="L24" s="7" t="s">
        <v>2567</v>
      </c>
      <c r="M24" s="7" t="s">
        <v>2567</v>
      </c>
      <c r="N24" s="10" t="s">
        <v>2567</v>
      </c>
      <c r="O24" s="12" t="str">
        <f t="shared" si="0"/>
        <v>Student Base Repo</v>
      </c>
      <c r="P24" s="13" t="str">
        <f>IFERROR(
  HYPERLINK(
    INDEX(Submissions!B:B, MATCH(VLOOKUP(A24, Roster!$A:$E, 2, FALSE), Submissions!A:A, 0)),
    "Canvas Submission"
  ),
  "Double Check"
)</f>
        <v>Canvas Submission</v>
      </c>
    </row>
    <row r="25" spans="1:16">
      <c r="A25" t="s">
        <v>668</v>
      </c>
      <c r="B25" t="s">
        <v>669</v>
      </c>
      <c r="C25" t="s">
        <v>2527</v>
      </c>
      <c r="D25" s="7" t="s">
        <v>2567</v>
      </c>
      <c r="E25" s="7" t="s">
        <v>2567</v>
      </c>
      <c r="F25" s="7" t="s">
        <v>2567</v>
      </c>
      <c r="G25" s="7" t="s">
        <v>2567</v>
      </c>
      <c r="H25" s="7" t="s">
        <v>2567</v>
      </c>
      <c r="I25" s="7" t="s">
        <v>2567</v>
      </c>
      <c r="J25" s="7" t="s">
        <v>2567</v>
      </c>
      <c r="K25" s="7" t="str">
        <f t="shared" si="1"/>
        <v>NO TOUCH</v>
      </c>
      <c r="L25" s="7" t="s">
        <v>2567</v>
      </c>
      <c r="M25" s="7" t="s">
        <v>2567</v>
      </c>
      <c r="N25" s="10" t="s">
        <v>2567</v>
      </c>
      <c r="O25" s="12" t="str">
        <f t="shared" si="0"/>
        <v>Student Base Repo</v>
      </c>
      <c r="P25" s="13" t="str">
        <f>IFERROR(
  HYPERLINK(
    INDEX(Submissions!B:B, MATCH(VLOOKUP(A25, Roster!$A:$E, 2, FALSE), Submissions!A:A, 0)),
    "Canvas Submission"
  ),
  "Double Check"
)</f>
        <v>Canvas Submission</v>
      </c>
    </row>
    <row r="26" spans="1:16">
      <c r="A26" t="s">
        <v>670</v>
      </c>
      <c r="B26" t="s">
        <v>671</v>
      </c>
      <c r="C26" t="s">
        <v>2527</v>
      </c>
      <c r="D26" s="7" t="s">
        <v>2567</v>
      </c>
      <c r="E26" s="7" t="s">
        <v>2567</v>
      </c>
      <c r="F26" s="7" t="s">
        <v>2567</v>
      </c>
      <c r="G26" s="7" t="s">
        <v>2567</v>
      </c>
      <c r="H26" s="7" t="s">
        <v>2567</v>
      </c>
      <c r="I26" s="7" t="s">
        <v>2567</v>
      </c>
      <c r="J26" s="7" t="s">
        <v>2567</v>
      </c>
      <c r="K26" s="7" t="str">
        <f t="shared" si="1"/>
        <v>NO TOUCH</v>
      </c>
      <c r="L26" s="7" t="s">
        <v>2567</v>
      </c>
      <c r="M26" s="7" t="s">
        <v>2567</v>
      </c>
      <c r="N26" s="10" t="s">
        <v>2567</v>
      </c>
      <c r="O26" s="12" t="str">
        <f t="shared" si="0"/>
        <v>Student Base Repo</v>
      </c>
      <c r="P26" s="13" t="str">
        <f>IFERROR(
  HYPERLINK(
    INDEX(Submissions!B:B, MATCH(VLOOKUP(A26, Roster!$A:$E, 2, FALSE), Submissions!A:A, 0)),
    "Canvas Submission"
  ),
  "Double Check"
)</f>
        <v>Canvas Submission</v>
      </c>
    </row>
    <row r="27" spans="1:16">
      <c r="A27" t="s">
        <v>672</v>
      </c>
      <c r="B27" t="s">
        <v>673</v>
      </c>
      <c r="C27" t="s">
        <v>2527</v>
      </c>
      <c r="D27" s="7" t="s">
        <v>2567</v>
      </c>
      <c r="E27" s="7" t="s">
        <v>2567</v>
      </c>
      <c r="F27" s="7" t="s">
        <v>2567</v>
      </c>
      <c r="G27" s="7" t="s">
        <v>2567</v>
      </c>
      <c r="H27" s="7" t="s">
        <v>2567</v>
      </c>
      <c r="I27" s="7" t="s">
        <v>2567</v>
      </c>
      <c r="J27" s="7" t="s">
        <v>2567</v>
      </c>
      <c r="K27" s="7" t="str">
        <f t="shared" si="1"/>
        <v>NO TOUCH</v>
      </c>
      <c r="L27" s="7" t="s">
        <v>2567</v>
      </c>
      <c r="M27" s="7" t="s">
        <v>2567</v>
      </c>
      <c r="N27" s="10" t="s">
        <v>2567</v>
      </c>
      <c r="O27" s="12" t="str">
        <f t="shared" si="0"/>
        <v>Student Base Repo</v>
      </c>
      <c r="P27" s="13" t="str">
        <f>IFERROR(
  HYPERLINK(
    INDEX(Submissions!B:B, MATCH(VLOOKUP(A27, Roster!$A:$E, 2, FALSE), Submissions!A:A, 0)),
    "Canvas Submission"
  ),
  "Double Check"
)</f>
        <v>Double Check</v>
      </c>
    </row>
    <row r="28" spans="1:16">
      <c r="A28" t="s">
        <v>674</v>
      </c>
      <c r="B28" t="s">
        <v>675</v>
      </c>
      <c r="C28" t="s">
        <v>2527</v>
      </c>
      <c r="D28" s="7" t="s">
        <v>2567</v>
      </c>
      <c r="E28" s="7" t="s">
        <v>2567</v>
      </c>
      <c r="F28" s="7" t="s">
        <v>2567</v>
      </c>
      <c r="G28" s="7" t="s">
        <v>2567</v>
      </c>
      <c r="H28" s="7" t="s">
        <v>2567</v>
      </c>
      <c r="I28" s="7" t="s">
        <v>2567</v>
      </c>
      <c r="J28" s="7" t="s">
        <v>2567</v>
      </c>
      <c r="K28" s="7" t="str">
        <f t="shared" si="1"/>
        <v>NO TOUCH</v>
      </c>
      <c r="L28" s="7" t="s">
        <v>2567</v>
      </c>
      <c r="M28" s="7" t="s">
        <v>2567</v>
      </c>
      <c r="N28" s="10" t="s">
        <v>2567</v>
      </c>
      <c r="O28" s="12" t="str">
        <f t="shared" si="0"/>
        <v>Student Base Repo</v>
      </c>
      <c r="P28" s="13" t="str">
        <f>IFERROR(
  HYPERLINK(
    INDEX(Submissions!B:B, MATCH(VLOOKUP(A28, Roster!$A:$E, 2, FALSE), Submissions!A:A, 0)),
    "Canvas Submission"
  ),
  "Double Check"
)</f>
        <v>Canvas Submission</v>
      </c>
    </row>
    <row r="29" spans="1:16">
      <c r="A29" t="s">
        <v>676</v>
      </c>
      <c r="B29" t="s">
        <v>677</v>
      </c>
      <c r="C29" t="s">
        <v>2527</v>
      </c>
      <c r="D29" s="7" t="s">
        <v>2567</v>
      </c>
      <c r="E29" s="7" t="s">
        <v>2567</v>
      </c>
      <c r="F29" s="7" t="s">
        <v>2567</v>
      </c>
      <c r="G29" s="7" t="s">
        <v>2567</v>
      </c>
      <c r="H29" s="7" t="s">
        <v>2567</v>
      </c>
      <c r="I29" s="7" t="s">
        <v>2567</v>
      </c>
      <c r="J29" s="7" t="s">
        <v>2567</v>
      </c>
      <c r="K29" s="7" t="str">
        <f t="shared" si="1"/>
        <v>NO TOUCH</v>
      </c>
      <c r="L29" s="7" t="s">
        <v>2567</v>
      </c>
      <c r="M29" s="7" t="s">
        <v>2567</v>
      </c>
      <c r="N29" s="10" t="s">
        <v>2567</v>
      </c>
      <c r="O29" s="12" t="str">
        <f t="shared" si="0"/>
        <v>Student Base Repo</v>
      </c>
      <c r="P29" s="13" t="str">
        <f>IFERROR(
  HYPERLINK(
    INDEX(Submissions!B:B, MATCH(VLOOKUP(A29, Roster!$A:$E, 2, FALSE), Submissions!A:A, 0)),
    "Canvas Submission"
  ),
  "Double Check"
)</f>
        <v>Canvas Submission</v>
      </c>
    </row>
    <row r="30" spans="1:16">
      <c r="A30" t="s">
        <v>678</v>
      </c>
      <c r="B30" t="s">
        <v>679</v>
      </c>
      <c r="C30" t="s">
        <v>2527</v>
      </c>
      <c r="D30" s="7" t="s">
        <v>2567</v>
      </c>
      <c r="E30" s="7" t="s">
        <v>2567</v>
      </c>
      <c r="F30" s="7" t="s">
        <v>2567</v>
      </c>
      <c r="G30" s="7" t="s">
        <v>2567</v>
      </c>
      <c r="H30" s="7" t="s">
        <v>2567</v>
      </c>
      <c r="I30" s="7" t="s">
        <v>2567</v>
      </c>
      <c r="J30" s="7" t="s">
        <v>2567</v>
      </c>
      <c r="K30" s="7" t="str">
        <f t="shared" si="1"/>
        <v>NO TOUCH</v>
      </c>
      <c r="L30" s="7" t="s">
        <v>2567</v>
      </c>
      <c r="M30" s="7" t="s">
        <v>2567</v>
      </c>
      <c r="N30" s="10" t="s">
        <v>2567</v>
      </c>
      <c r="O30" s="12" t="str">
        <f t="shared" si="0"/>
        <v>Student Base Repo</v>
      </c>
      <c r="P30" s="13" t="str">
        <f>IFERROR(
  HYPERLINK(
    INDEX(Submissions!B:B, MATCH(VLOOKUP(A30, Roster!$A:$E, 2, FALSE), Submissions!A:A, 0)),
    "Canvas Submission"
  ),
  "Double Check"
)</f>
        <v>Canvas Submission</v>
      </c>
    </row>
    <row r="31" spans="1:16">
      <c r="A31" t="s">
        <v>680</v>
      </c>
      <c r="B31" t="s">
        <v>681</v>
      </c>
      <c r="C31" t="s">
        <v>2527</v>
      </c>
      <c r="D31" s="7" t="s">
        <v>2567</v>
      </c>
      <c r="E31" s="7" t="s">
        <v>2567</v>
      </c>
      <c r="F31" s="7" t="s">
        <v>2567</v>
      </c>
      <c r="G31" s="7" t="s">
        <v>2567</v>
      </c>
      <c r="H31" s="7" t="s">
        <v>2567</v>
      </c>
      <c r="I31" s="7" t="s">
        <v>2567</v>
      </c>
      <c r="J31" s="7" t="s">
        <v>2567</v>
      </c>
      <c r="K31" s="7" t="str">
        <f t="shared" si="1"/>
        <v>NO TOUCH</v>
      </c>
      <c r="L31" s="7" t="s">
        <v>2567</v>
      </c>
      <c r="M31" s="7" t="s">
        <v>2567</v>
      </c>
      <c r="N31" s="10" t="s">
        <v>2567</v>
      </c>
      <c r="O31" s="12" t="str">
        <f t="shared" si="0"/>
        <v>Student Base Repo</v>
      </c>
      <c r="P31" s="13" t="str">
        <f>IFERROR(
  HYPERLINK(
    INDEX(Submissions!B:B, MATCH(VLOOKUP(A31, Roster!$A:$E, 2, FALSE), Submissions!A:A, 0)),
    "Canvas Submission"
  ),
  "Double Check"
)</f>
        <v>Canvas Submission</v>
      </c>
    </row>
    <row r="32" spans="1:16">
      <c r="A32" t="s">
        <v>682</v>
      </c>
      <c r="B32" t="s">
        <v>683</v>
      </c>
      <c r="C32" t="s">
        <v>2527</v>
      </c>
      <c r="D32" s="7" t="s">
        <v>2567</v>
      </c>
      <c r="E32" s="7" t="s">
        <v>2567</v>
      </c>
      <c r="F32" s="7" t="s">
        <v>2567</v>
      </c>
      <c r="G32" s="7" t="s">
        <v>2567</v>
      </c>
      <c r="H32" s="7" t="s">
        <v>2567</v>
      </c>
      <c r="I32" s="7" t="s">
        <v>2567</v>
      </c>
      <c r="J32" s="7" t="s">
        <v>2567</v>
      </c>
      <c r="K32" s="7" t="str">
        <f t="shared" si="1"/>
        <v>NO TOUCH</v>
      </c>
      <c r="L32" s="7" t="s">
        <v>2567</v>
      </c>
      <c r="M32" s="7" t="s">
        <v>2567</v>
      </c>
      <c r="N32" s="10" t="s">
        <v>2567</v>
      </c>
      <c r="O32" s="12" t="str">
        <f t="shared" si="0"/>
        <v>Student Base Repo</v>
      </c>
      <c r="P32" s="13" t="str">
        <f>IFERROR(
  HYPERLINK(
    INDEX(Submissions!B:B, MATCH(VLOOKUP(A32, Roster!$A:$E, 2, FALSE), Submissions!A:A, 0)),
    "Canvas Submission"
  ),
  "Double Check"
)</f>
        <v>Double Check</v>
      </c>
    </row>
    <row r="33" spans="1:16">
      <c r="A33" t="s">
        <v>684</v>
      </c>
      <c r="B33" t="s">
        <v>685</v>
      </c>
      <c r="C33" t="s">
        <v>2527</v>
      </c>
      <c r="D33" s="7" t="s">
        <v>2567</v>
      </c>
      <c r="E33" s="7" t="s">
        <v>2567</v>
      </c>
      <c r="F33" s="7" t="s">
        <v>2567</v>
      </c>
      <c r="G33" s="7" t="s">
        <v>2567</v>
      </c>
      <c r="H33" s="7" t="s">
        <v>2567</v>
      </c>
      <c r="I33" s="7" t="s">
        <v>2567</v>
      </c>
      <c r="J33" s="7" t="s">
        <v>2567</v>
      </c>
      <c r="K33" s="7" t="str">
        <f t="shared" si="1"/>
        <v>NO TOUCH</v>
      </c>
      <c r="L33" s="7" t="s">
        <v>2567</v>
      </c>
      <c r="M33" s="7" t="s">
        <v>2567</v>
      </c>
      <c r="N33" s="10" t="s">
        <v>2567</v>
      </c>
      <c r="O33" s="12" t="str">
        <f t="shared" si="0"/>
        <v>Student Base Repo</v>
      </c>
      <c r="P33" s="13" t="str">
        <f>IFERROR(
  HYPERLINK(
    INDEX(Submissions!B:B, MATCH(VLOOKUP(A33, Roster!$A:$E, 2, FALSE), Submissions!A:A, 0)),
    "Canvas Submission"
  ),
  "Double Check"
)</f>
        <v>Canvas Submission</v>
      </c>
    </row>
    <row r="34" spans="1:16">
      <c r="A34" t="s">
        <v>686</v>
      </c>
      <c r="B34" t="s">
        <v>687</v>
      </c>
      <c r="C34" t="s">
        <v>2527</v>
      </c>
      <c r="D34" s="7" t="s">
        <v>2567</v>
      </c>
      <c r="E34" s="7" t="s">
        <v>2567</v>
      </c>
      <c r="F34" s="7" t="s">
        <v>2567</v>
      </c>
      <c r="G34" s="7" t="s">
        <v>2567</v>
      </c>
      <c r="H34" s="7" t="s">
        <v>2567</v>
      </c>
      <c r="I34" s="7" t="s">
        <v>2567</v>
      </c>
      <c r="J34" s="7" t="s">
        <v>2567</v>
      </c>
      <c r="K34" s="7" t="str">
        <f t="shared" si="1"/>
        <v>NO TOUCH</v>
      </c>
      <c r="L34" s="7" t="s">
        <v>2567</v>
      </c>
      <c r="M34" s="7" t="s">
        <v>2567</v>
      </c>
      <c r="N34" s="10" t="s">
        <v>2567</v>
      </c>
      <c r="O34" s="12" t="str">
        <f t="shared" si="0"/>
        <v>Student Base Repo</v>
      </c>
      <c r="P34" s="13" t="str">
        <f>IFERROR(
  HYPERLINK(
    INDEX(Submissions!B:B, MATCH(VLOOKUP(A34, Roster!$A:$E, 2, FALSE), Submissions!A:A, 0)),
    "Canvas Submission"
  ),
  "Double Check"
)</f>
        <v>Double Check</v>
      </c>
    </row>
    <row r="35" spans="1:16">
      <c r="A35" t="s">
        <v>688</v>
      </c>
      <c r="B35" t="s">
        <v>689</v>
      </c>
      <c r="C35" t="s">
        <v>2527</v>
      </c>
      <c r="D35" s="7" t="s">
        <v>2567</v>
      </c>
      <c r="E35" s="7" t="s">
        <v>2567</v>
      </c>
      <c r="F35" s="7" t="s">
        <v>2567</v>
      </c>
      <c r="G35" s="7" t="s">
        <v>2567</v>
      </c>
      <c r="H35" s="7" t="s">
        <v>2567</v>
      </c>
      <c r="I35" s="7" t="s">
        <v>2567</v>
      </c>
      <c r="J35" s="7" t="s">
        <v>2567</v>
      </c>
      <c r="K35" s="7" t="str">
        <f t="shared" si="1"/>
        <v>NO TOUCH</v>
      </c>
      <c r="L35" s="7" t="s">
        <v>2567</v>
      </c>
      <c r="M35" s="7" t="s">
        <v>2567</v>
      </c>
      <c r="N35" s="10" t="s">
        <v>2567</v>
      </c>
      <c r="O35" s="12" t="str">
        <f t="shared" si="0"/>
        <v>Student Base Repo</v>
      </c>
      <c r="P35" s="13" t="str">
        <f>IFERROR(
  HYPERLINK(
    INDEX(Submissions!B:B, MATCH(VLOOKUP(A35, Roster!$A:$E, 2, FALSE), Submissions!A:A, 0)),
    "Canvas Submission"
  ),
  "Double Check"
)</f>
        <v>Canvas Submission</v>
      </c>
    </row>
    <row r="36" spans="1:16">
      <c r="A36" t="s">
        <v>690</v>
      </c>
      <c r="B36" t="s">
        <v>691</v>
      </c>
      <c r="C36" t="s">
        <v>2527</v>
      </c>
      <c r="D36" s="7" t="s">
        <v>2567</v>
      </c>
      <c r="E36" s="7" t="s">
        <v>2567</v>
      </c>
      <c r="F36" s="7" t="s">
        <v>2567</v>
      </c>
      <c r="G36" s="7" t="s">
        <v>2567</v>
      </c>
      <c r="H36" s="7" t="s">
        <v>2567</v>
      </c>
      <c r="I36" s="7" t="s">
        <v>2567</v>
      </c>
      <c r="J36" s="7" t="s">
        <v>2567</v>
      </c>
      <c r="K36" s="7" t="str">
        <f t="shared" si="1"/>
        <v>NO TOUCH</v>
      </c>
      <c r="L36" s="7" t="s">
        <v>2567</v>
      </c>
      <c r="M36" s="7" t="s">
        <v>2567</v>
      </c>
      <c r="N36" s="10" t="s">
        <v>2567</v>
      </c>
      <c r="O36" s="12" t="str">
        <f t="shared" si="0"/>
        <v>Student Base Repo</v>
      </c>
      <c r="P36" s="13" t="str">
        <f>IFERROR(
  HYPERLINK(
    INDEX(Submissions!B:B, MATCH(VLOOKUP(A36, Roster!$A:$E, 2, FALSE), Submissions!A:A, 0)),
    "Canvas Submission"
  ),
  "Double Check"
)</f>
        <v>Double Check</v>
      </c>
    </row>
    <row r="37" spans="1:16">
      <c r="A37" t="s">
        <v>692</v>
      </c>
      <c r="B37" t="s">
        <v>693</v>
      </c>
      <c r="C37" t="s">
        <v>2527</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0"/>
        <v>Student Base Repo</v>
      </c>
      <c r="P37" s="13" t="str">
        <f>IFERROR(
  HYPERLINK(
    INDEX(Submissions!B:B, MATCH(VLOOKUP(A37, Roster!$A:$E, 2, FALSE), Submissions!A:A, 0)),
    "Canvas Submission"
  ),
  "Double Check"
)</f>
        <v>Double Check</v>
      </c>
    </row>
    <row r="38" spans="1:16">
      <c r="D38" s="7"/>
      <c r="E38" s="7"/>
      <c r="F38" s="7"/>
      <c r="G38" s="7"/>
      <c r="H38" s="7"/>
      <c r="I38" s="7"/>
      <c r="J38" s="7"/>
      <c r="K38" s="7"/>
      <c r="L38" s="7"/>
      <c r="M38" s="7"/>
      <c r="N38" s="10"/>
      <c r="O38" s="12"/>
      <c r="P38" s="13"/>
    </row>
  </sheetData>
  <conditionalFormatting sqref="O2:O38">
    <cfRule type="containsText" dxfId="158" priority="1" operator="containsText" text="Assignment">
      <formula>NOT(ISERROR(SEARCH("Assignment",O2)))</formula>
    </cfRule>
    <cfRule type="containsText" dxfId="157" priority="2" operator="containsText" text="Student">
      <formula>NOT(ISERROR(SEARCH("Student",O2)))</formula>
    </cfRule>
  </conditionalFormatting>
  <conditionalFormatting sqref="O2:P3 D4:P38">
    <cfRule type="containsText" dxfId="156" priority="5" operator="containsText" text="TODO">
      <formula>NOT(ISERROR(SEARCH("TODO",D2)))</formula>
    </cfRule>
    <cfRule type="containsText" dxfId="155" priority="6" stopIfTrue="1" operator="containsText" text="NO TOUCH">
      <formula>NOT(ISERROR(SEARCH("NO TOUCH",D2)))</formula>
    </cfRule>
  </conditionalFormatting>
  <conditionalFormatting sqref="P2:P38">
    <cfRule type="containsText" dxfId="154" priority="3" operator="containsText" text="Canvas">
      <formula>NOT(ISERROR(SEARCH("Canvas",P2)))</formula>
    </cfRule>
    <cfRule type="containsText" dxfId="153" priority="4" stopIfTrue="1" operator="containsText" text="Double Check">
      <formula>NOT(ISERROR(SEARCH("Double Check",P2)))</formula>
    </cfRule>
  </conditionalFormatting>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opLeftCell="N1" workbookViewId="0">
      <selection activeCell="N2" sqref="N2"/>
    </sheetView>
  </sheetViews>
  <sheetFormatPr defaultColWidth="8.88671875" defaultRowHeight="14.4"/>
  <cols>
    <col min="1" max="1" width="24.886718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15.33203125" bestFit="1"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2528</v>
      </c>
      <c r="D2" s="7" t="s">
        <v>2567</v>
      </c>
      <c r="E2" s="7" t="s">
        <v>2567</v>
      </c>
      <c r="F2" s="7" t="s">
        <v>2567</v>
      </c>
      <c r="G2" s="7" t="s">
        <v>2567</v>
      </c>
      <c r="H2" s="7" t="s">
        <v>2567</v>
      </c>
      <c r="I2" s="7" t="s">
        <v>2567</v>
      </c>
      <c r="J2" s="7" t="s">
        <v>2567</v>
      </c>
      <c r="K2" s="7" t="str">
        <f>IF(COUNTIF(D2:J2, "TODO") &gt; 0, "NO TOUCH", SUM(D2:J2))</f>
        <v>NO TOUCH</v>
      </c>
      <c r="L2" s="7" t="s">
        <v>2567</v>
      </c>
      <c r="M2" s="7"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2528</v>
      </c>
      <c r="D3" s="7" t="s">
        <v>2567</v>
      </c>
      <c r="E3" s="7" t="s">
        <v>2567</v>
      </c>
      <c r="F3" s="7" t="s">
        <v>2567</v>
      </c>
      <c r="G3" s="7" t="s">
        <v>2567</v>
      </c>
      <c r="H3" s="7" t="s">
        <v>2567</v>
      </c>
      <c r="I3" s="7" t="s">
        <v>2567</v>
      </c>
      <c r="J3" s="7" t="s">
        <v>2567</v>
      </c>
      <c r="K3" s="7" t="str">
        <f t="shared" ref="K3:K36" si="0">IF(COUNTIF(D3:J3, "TODO") &gt; 0, "NO TOUCH", SUM(D3:J3))</f>
        <v>NO TOUCH</v>
      </c>
      <c r="L3" s="7" t="s">
        <v>2567</v>
      </c>
      <c r="M3" s="7"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694</v>
      </c>
      <c r="B4" t="s">
        <v>695</v>
      </c>
      <c r="C4" t="s">
        <v>2528</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Double Check</v>
      </c>
    </row>
    <row r="5" spans="1:22">
      <c r="A5" t="s">
        <v>696</v>
      </c>
      <c r="B5" t="s">
        <v>697</v>
      </c>
      <c r="C5" t="s">
        <v>2528</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Double Check</v>
      </c>
    </row>
    <row r="6" spans="1:22">
      <c r="A6" t="s">
        <v>698</v>
      </c>
      <c r="B6" t="s">
        <v>699</v>
      </c>
      <c r="C6" t="s">
        <v>2528</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Double Check</v>
      </c>
    </row>
    <row r="7" spans="1:22">
      <c r="A7" t="s">
        <v>700</v>
      </c>
      <c r="B7" t="s">
        <v>701</v>
      </c>
      <c r="C7" t="s">
        <v>2528</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702</v>
      </c>
      <c r="B8" t="s">
        <v>703</v>
      </c>
      <c r="C8" t="s">
        <v>2528</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Canvas Submission</v>
      </c>
    </row>
    <row r="9" spans="1:22">
      <c r="A9" t="s">
        <v>704</v>
      </c>
      <c r="B9" t="s">
        <v>705</v>
      </c>
      <c r="C9" t="s">
        <v>2528</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c r="A10" t="s">
        <v>706</v>
      </c>
      <c r="B10" t="s">
        <v>707</v>
      </c>
      <c r="C10" t="s">
        <v>2528</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Double Check</v>
      </c>
    </row>
    <row r="11" spans="1:22">
      <c r="A11" t="s">
        <v>708</v>
      </c>
      <c r="B11" t="s">
        <v>709</v>
      </c>
      <c r="C11" t="s">
        <v>2528</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c r="A12" t="s">
        <v>710</v>
      </c>
      <c r="B12" t="s">
        <v>711</v>
      </c>
      <c r="C12" t="s">
        <v>2528</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Double Check</v>
      </c>
    </row>
    <row r="13" spans="1:22">
      <c r="A13" t="s">
        <v>712</v>
      </c>
      <c r="B13" t="s">
        <v>713</v>
      </c>
      <c r="C13" t="s">
        <v>2528</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c r="A14" t="s">
        <v>714</v>
      </c>
      <c r="B14" t="s">
        <v>715</v>
      </c>
      <c r="C14" t="s">
        <v>2528</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716</v>
      </c>
      <c r="B15" t="s">
        <v>717</v>
      </c>
      <c r="C15" t="s">
        <v>2528</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Canvas Submission</v>
      </c>
    </row>
    <row r="16" spans="1:22">
      <c r="A16" t="s">
        <v>718</v>
      </c>
      <c r="B16" t="s">
        <v>719</v>
      </c>
      <c r="C16" t="s">
        <v>2528</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c r="A17" t="s">
        <v>720</v>
      </c>
      <c r="B17" t="s">
        <v>721</v>
      </c>
      <c r="C17" t="s">
        <v>2528</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Canvas Submission</v>
      </c>
    </row>
    <row r="18" spans="1:16">
      <c r="A18" t="s">
        <v>722</v>
      </c>
      <c r="B18" t="s">
        <v>723</v>
      </c>
      <c r="C18" t="s">
        <v>2528</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6">
      <c r="A19" t="s">
        <v>724</v>
      </c>
      <c r="B19" t="s">
        <v>725</v>
      </c>
      <c r="C19" t="s">
        <v>2528</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Canvas Submission</v>
      </c>
    </row>
    <row r="20" spans="1:16">
      <c r="A20" t="s">
        <v>726</v>
      </c>
      <c r="B20" t="s">
        <v>727</v>
      </c>
      <c r="C20" t="s">
        <v>2528</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Double Check</v>
      </c>
    </row>
    <row r="21" spans="1:16">
      <c r="A21" t="s">
        <v>728</v>
      </c>
      <c r="B21" t="s">
        <v>729</v>
      </c>
      <c r="C21" t="s">
        <v>2528</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Double Check</v>
      </c>
    </row>
    <row r="22" spans="1:16">
      <c r="A22" t="s">
        <v>730</v>
      </c>
      <c r="B22" t="s">
        <v>731</v>
      </c>
      <c r="C22" t="s">
        <v>2528</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Canvas Submission</v>
      </c>
    </row>
    <row r="23" spans="1:16">
      <c r="A23" t="s">
        <v>732</v>
      </c>
      <c r="B23" t="s">
        <v>733</v>
      </c>
      <c r="C23" t="s">
        <v>2528</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Double Check</v>
      </c>
    </row>
    <row r="24" spans="1:16">
      <c r="A24" t="s">
        <v>734</v>
      </c>
      <c r="B24" t="s">
        <v>735</v>
      </c>
      <c r="C24" t="s">
        <v>2528</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Canvas Submission</v>
      </c>
    </row>
    <row r="25" spans="1:16">
      <c r="A25" t="s">
        <v>736</v>
      </c>
      <c r="B25" t="s">
        <v>737</v>
      </c>
      <c r="C25" t="s">
        <v>2528</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Double Check</v>
      </c>
    </row>
    <row r="26" spans="1:16">
      <c r="A26" t="s">
        <v>738</v>
      </c>
      <c r="B26" t="s">
        <v>739</v>
      </c>
      <c r="C26" t="s">
        <v>2528</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Double Check</v>
      </c>
    </row>
    <row r="27" spans="1:16">
      <c r="A27" t="s">
        <v>740</v>
      </c>
      <c r="B27" t="s">
        <v>741</v>
      </c>
      <c r="C27" t="s">
        <v>2528</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Double Check</v>
      </c>
    </row>
    <row r="28" spans="1:16">
      <c r="A28" t="s">
        <v>742</v>
      </c>
      <c r="B28" t="s">
        <v>743</v>
      </c>
      <c r="C28" t="s">
        <v>2528</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Double Check</v>
      </c>
    </row>
    <row r="29" spans="1:16">
      <c r="A29" t="s">
        <v>744</v>
      </c>
      <c r="B29" t="s">
        <v>745</v>
      </c>
      <c r="C29" t="s">
        <v>2528</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Canvas Submission</v>
      </c>
    </row>
    <row r="30" spans="1:16">
      <c r="A30" t="s">
        <v>746</v>
      </c>
      <c r="B30" t="s">
        <v>747</v>
      </c>
      <c r="C30" t="s">
        <v>2528</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Canvas Submission</v>
      </c>
    </row>
    <row r="31" spans="1:16">
      <c r="A31" t="s">
        <v>748</v>
      </c>
      <c r="B31" t="s">
        <v>749</v>
      </c>
      <c r="C31" t="s">
        <v>2528</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Canvas Submission</v>
      </c>
    </row>
    <row r="32" spans="1:16">
      <c r="A32" t="s">
        <v>750</v>
      </c>
      <c r="B32" t="s">
        <v>751</v>
      </c>
      <c r="C32" t="s">
        <v>2528</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Double Check</v>
      </c>
    </row>
    <row r="33" spans="1:16">
      <c r="A33" t="s">
        <v>752</v>
      </c>
      <c r="B33" t="s">
        <v>753</v>
      </c>
      <c r="C33" t="s">
        <v>2528</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c r="A34" t="s">
        <v>754</v>
      </c>
      <c r="B34" t="s">
        <v>755</v>
      </c>
      <c r="C34" t="s">
        <v>2528</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c r="A35" t="s">
        <v>756</v>
      </c>
      <c r="B35" t="s">
        <v>757</v>
      </c>
      <c r="C35" t="s">
        <v>2528</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c r="A36" t="s">
        <v>758</v>
      </c>
      <c r="B36" t="s">
        <v>759</v>
      </c>
      <c r="C36" t="s">
        <v>2528</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Double Check</v>
      </c>
    </row>
    <row r="37" spans="1:16">
      <c r="A37" t="s">
        <v>760</v>
      </c>
      <c r="B37" t="s">
        <v>761</v>
      </c>
      <c r="C37" t="s">
        <v>2528</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Canvas Submission</v>
      </c>
    </row>
    <row r="38" spans="1:16">
      <c r="D38" s="7"/>
      <c r="E38" s="7"/>
      <c r="F38" s="7"/>
      <c r="G38" s="7"/>
      <c r="H38" s="7"/>
      <c r="I38" s="7"/>
      <c r="J38" s="7"/>
      <c r="K38" s="7"/>
      <c r="L38" s="7"/>
      <c r="M38" s="7"/>
      <c r="N38" s="10"/>
      <c r="O38" s="12"/>
      <c r="P38" s="13"/>
    </row>
  </sheetData>
  <conditionalFormatting sqref="D2:P38">
    <cfRule type="containsText" dxfId="152" priority="5" operator="containsText" text="TODO">
      <formula>NOT(ISERROR(SEARCH("TODO",D2)))</formula>
    </cfRule>
    <cfRule type="containsText" dxfId="151" priority="6" stopIfTrue="1" operator="containsText" text="NO TOUCH">
      <formula>NOT(ISERROR(SEARCH("NO TOUCH",D2)))</formula>
    </cfRule>
  </conditionalFormatting>
  <conditionalFormatting sqref="O2:O38">
    <cfRule type="containsText" dxfId="150" priority="1" operator="containsText" text="Assignment">
      <formula>NOT(ISERROR(SEARCH("Assignment",O2)))</formula>
    </cfRule>
    <cfRule type="containsText" dxfId="149" priority="2" operator="containsText" text="Student">
      <formula>NOT(ISERROR(SEARCH("Student",O2)))</formula>
    </cfRule>
  </conditionalFormatting>
  <conditionalFormatting sqref="P2:P38">
    <cfRule type="containsText" dxfId="148" priority="3" operator="containsText" text="Canvas">
      <formula>NOT(ISERROR(SEARCH("Canvas",P2)))</formula>
    </cfRule>
    <cfRule type="containsText" dxfId="147" priority="4" stopIfTrue="1" operator="containsText" text="Double Check">
      <formula>NOT(ISERROR(SEARCH("Double Check",P2)))</formula>
    </cfRule>
  </conditionalFormatting>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opLeftCell="H1" workbookViewId="0">
      <selection activeCell="N2" sqref="N2"/>
    </sheetView>
  </sheetViews>
  <sheetFormatPr defaultColWidth="8.88671875" defaultRowHeight="14.4"/>
  <cols>
    <col min="1" max="1" width="37"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23.44140625" customWidth="1"/>
    <col min="17" max="17" width="17.44140625" customWidth="1"/>
    <col min="18" max="18" width="20.4414062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13.5" customHeight="1">
      <c r="A2" s="2" t="s">
        <v>9</v>
      </c>
      <c r="B2" s="2" t="s">
        <v>10</v>
      </c>
      <c r="C2" s="2" t="s">
        <v>2529</v>
      </c>
      <c r="D2" s="7">
        <v>8</v>
      </c>
      <c r="E2" s="7">
        <v>8</v>
      </c>
      <c r="F2" s="7">
        <v>8</v>
      </c>
      <c r="G2" s="7">
        <v>12</v>
      </c>
      <c r="H2" s="7">
        <v>15</v>
      </c>
      <c r="I2" s="7">
        <v>3</v>
      </c>
      <c r="J2" s="7">
        <v>0</v>
      </c>
      <c r="K2" s="7">
        <f>IF(COUNTIF(D2:J2, "TODO") &gt; 0, "NO TOUCH", SUM(D2:J2))</f>
        <v>54</v>
      </c>
      <c r="L2" s="21" t="s">
        <v>2575</v>
      </c>
      <c r="M2" s="7">
        <v>58</v>
      </c>
      <c r="N2" s="51"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19.5" customHeight="1">
      <c r="A3" s="2" t="s">
        <v>11</v>
      </c>
      <c r="B3" s="2" t="s">
        <v>12</v>
      </c>
      <c r="C3" s="2" t="s">
        <v>2529</v>
      </c>
      <c r="D3" s="7">
        <v>7</v>
      </c>
      <c r="E3" s="7">
        <v>10</v>
      </c>
      <c r="F3" s="7">
        <v>10</v>
      </c>
      <c r="G3" s="7">
        <v>23</v>
      </c>
      <c r="H3" s="7">
        <v>22</v>
      </c>
      <c r="I3" s="7">
        <v>6</v>
      </c>
      <c r="J3" s="7">
        <v>0</v>
      </c>
      <c r="K3" s="7">
        <f t="shared" ref="K3:K36" si="0">IF(COUNTIF(D3:J3, "TODO") &gt; 0, "NO TOUCH", SUM(D3:J3))</f>
        <v>78</v>
      </c>
      <c r="L3" s="21" t="s">
        <v>2576</v>
      </c>
      <c r="M3" s="7">
        <v>33</v>
      </c>
      <c r="N3" s="51" t="s">
        <v>2570</v>
      </c>
      <c r="O3" s="12" t="str">
        <f>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row r="4" spans="1:22">
      <c r="A4" t="s">
        <v>762</v>
      </c>
      <c r="B4" t="s">
        <v>763</v>
      </c>
      <c r="C4" t="s">
        <v>2529</v>
      </c>
      <c r="D4" s="7">
        <v>0</v>
      </c>
      <c r="E4" s="7">
        <v>0</v>
      </c>
      <c r="F4" s="7">
        <v>0</v>
      </c>
      <c r="G4" s="7">
        <v>0</v>
      </c>
      <c r="H4" s="7">
        <v>0</v>
      </c>
      <c r="I4" s="7">
        <v>0</v>
      </c>
      <c r="J4" s="7">
        <v>0</v>
      </c>
      <c r="K4" s="7">
        <f>IF(COUNTIF(D4:J4, "TODO") &gt; 0, "NO TOUCH", SUM(D4:J4))</f>
        <v>0</v>
      </c>
      <c r="L4" s="7" t="s">
        <v>2577</v>
      </c>
      <c r="M4" s="7">
        <v>2</v>
      </c>
      <c r="N4" s="10"/>
      <c r="O4" s="12" t="str">
        <f t="shared" ref="O4:O37" si="1">IF(OR(N4="TODO", ISBLANK(N4)), HYPERLINK("https://github.gatech.edu/gt-omscs-ml/cs-7641-2025-fall-"&amp;B4, "Student Base Repo"), HYPERLINK("https://github.gatech.edu/gt-omscs-ml/cs-7641-2025-fall-"&amp;B4&amp;"/tree/"&amp;N4, "Assignment Specific Repo"))</f>
        <v>Student Base Repo</v>
      </c>
      <c r="P4" s="13" t="str">
        <f>IFERROR(
  HYPERLINK(
    INDEX(Submissions!B:B, MATCH(VLOOKUP(A4, Roster!$A:$E, 2, FALSE), Submissions!A:A, 0)),
    "Canvas Submission"
  ),
  "Double Check"
)</f>
        <v>Double Check</v>
      </c>
      <c r="R4" s="55">
        <v>45945</v>
      </c>
    </row>
    <row r="5" spans="1:22">
      <c r="A5" t="s">
        <v>764</v>
      </c>
      <c r="B5" t="s">
        <v>765</v>
      </c>
      <c r="C5" t="s">
        <v>2529</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Canvas Submission</v>
      </c>
    </row>
    <row r="6" spans="1:22">
      <c r="A6" t="s">
        <v>766</v>
      </c>
      <c r="B6" t="s">
        <v>767</v>
      </c>
      <c r="C6" t="s">
        <v>2529</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768</v>
      </c>
      <c r="B7" t="s">
        <v>769</v>
      </c>
      <c r="C7" t="s">
        <v>2529</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770</v>
      </c>
      <c r="B8" t="s">
        <v>771</v>
      </c>
      <c r="C8" t="s">
        <v>2529</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Canvas Submission</v>
      </c>
    </row>
    <row r="9" spans="1:22">
      <c r="A9" t="s">
        <v>772</v>
      </c>
      <c r="B9" t="s">
        <v>773</v>
      </c>
      <c r="C9" t="s">
        <v>2529</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c r="A10" t="s">
        <v>774</v>
      </c>
      <c r="B10" t="s">
        <v>775</v>
      </c>
      <c r="C10" t="s">
        <v>2529</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Canvas Submission</v>
      </c>
    </row>
    <row r="11" spans="1:22">
      <c r="A11" t="s">
        <v>776</v>
      </c>
      <c r="B11" t="s">
        <v>777</v>
      </c>
      <c r="C11" t="s">
        <v>2529</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c r="A12" t="s">
        <v>778</v>
      </c>
      <c r="B12" t="s">
        <v>779</v>
      </c>
      <c r="C12" t="s">
        <v>2529</v>
      </c>
      <c r="D12" s="7">
        <v>0</v>
      </c>
      <c r="E12" s="7">
        <v>0</v>
      </c>
      <c r="F12" s="7">
        <v>0</v>
      </c>
      <c r="G12" s="7">
        <v>0</v>
      </c>
      <c r="H12" s="7">
        <v>0</v>
      </c>
      <c r="I12" s="7">
        <v>0</v>
      </c>
      <c r="J12" s="7">
        <v>0</v>
      </c>
      <c r="K12" s="7">
        <f t="shared" si="0"/>
        <v>0</v>
      </c>
      <c r="L12" s="7" t="s">
        <v>2577</v>
      </c>
      <c r="M12" s="7">
        <v>2</v>
      </c>
      <c r="N12" s="10"/>
      <c r="O12" s="12" t="str">
        <f t="shared" si="1"/>
        <v>Student Base Repo</v>
      </c>
      <c r="P12" s="13" t="str">
        <f>IFERROR(
  HYPERLINK(
    INDEX(Submissions!B:B, MATCH(VLOOKUP(A12, Roster!$A:$E, 2, FALSE), Submissions!A:A, 0)),
    "Canvas Submission"
  ),
  "Double Check"
)</f>
        <v>Double Check</v>
      </c>
      <c r="R12" s="55">
        <v>45945</v>
      </c>
    </row>
    <row r="13" spans="1:22">
      <c r="A13" t="s">
        <v>780</v>
      </c>
      <c r="B13" t="s">
        <v>781</v>
      </c>
      <c r="C13" t="s">
        <v>2529</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c r="A14" t="s">
        <v>782</v>
      </c>
      <c r="B14" t="s">
        <v>783</v>
      </c>
      <c r="C14" t="s">
        <v>2529</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784</v>
      </c>
      <c r="B15" t="s">
        <v>785</v>
      </c>
      <c r="C15" t="s">
        <v>2529</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Canvas Submission</v>
      </c>
    </row>
    <row r="16" spans="1:22">
      <c r="A16" t="s">
        <v>786</v>
      </c>
      <c r="B16" t="s">
        <v>787</v>
      </c>
      <c r="C16" t="s">
        <v>2529</v>
      </c>
      <c r="D16" s="7">
        <v>0</v>
      </c>
      <c r="E16" s="7">
        <v>0</v>
      </c>
      <c r="F16" s="7">
        <v>0</v>
      </c>
      <c r="G16" s="7">
        <v>0</v>
      </c>
      <c r="H16" s="7">
        <v>0</v>
      </c>
      <c r="I16" s="7">
        <v>0</v>
      </c>
      <c r="J16" s="7">
        <v>0</v>
      </c>
      <c r="K16" s="7">
        <f t="shared" si="0"/>
        <v>0</v>
      </c>
      <c r="L16" s="7" t="s">
        <v>2577</v>
      </c>
      <c r="M16" s="7">
        <v>2</v>
      </c>
      <c r="N16" s="10"/>
      <c r="O16" s="12" t="str">
        <f t="shared" si="1"/>
        <v>Student Base Repo</v>
      </c>
      <c r="P16" s="13" t="str">
        <f>IFERROR(
  HYPERLINK(
    INDEX(Submissions!B:B, MATCH(VLOOKUP(A16, Roster!$A:$E, 2, FALSE), Submissions!A:A, 0)),
    "Canvas Submission"
  ),
  "Double Check"
)</f>
        <v>Double Check</v>
      </c>
      <c r="R16" s="55" t="s">
        <v>2578</v>
      </c>
    </row>
    <row r="17" spans="1:18">
      <c r="A17" t="s">
        <v>788</v>
      </c>
      <c r="B17" t="s">
        <v>789</v>
      </c>
      <c r="C17" t="s">
        <v>2529</v>
      </c>
      <c r="D17" s="7">
        <v>0</v>
      </c>
      <c r="E17" s="7">
        <v>0</v>
      </c>
      <c r="F17" s="7">
        <v>0</v>
      </c>
      <c r="G17" s="7">
        <v>0</v>
      </c>
      <c r="H17" s="7">
        <v>0</v>
      </c>
      <c r="I17" s="7">
        <v>0</v>
      </c>
      <c r="J17" s="7">
        <v>0</v>
      </c>
      <c r="K17" s="7">
        <f t="shared" si="0"/>
        <v>0</v>
      </c>
      <c r="L17" s="7" t="s">
        <v>2577</v>
      </c>
      <c r="M17" s="7">
        <v>2</v>
      </c>
      <c r="N17" s="10"/>
      <c r="O17" s="12" t="str">
        <f t="shared" si="1"/>
        <v>Student Base Repo</v>
      </c>
      <c r="P17" s="13" t="str">
        <f>IFERROR(
  HYPERLINK(
    INDEX(Submissions!B:B, MATCH(VLOOKUP(A17, Roster!$A:$E, 2, FALSE), Submissions!A:A, 0)),
    "Canvas Submission"
  ),
  "Double Check"
)</f>
        <v>Double Check</v>
      </c>
      <c r="R17" t="s">
        <v>2578</v>
      </c>
    </row>
    <row r="18" spans="1:18">
      <c r="A18" t="s">
        <v>790</v>
      </c>
      <c r="B18" t="s">
        <v>791</v>
      </c>
      <c r="C18" t="s">
        <v>2529</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8">
      <c r="A19" t="s">
        <v>792</v>
      </c>
      <c r="B19" t="s">
        <v>793</v>
      </c>
      <c r="C19" t="s">
        <v>2529</v>
      </c>
      <c r="D19" s="7">
        <v>0</v>
      </c>
      <c r="E19" s="7">
        <v>0</v>
      </c>
      <c r="F19" s="7">
        <v>0</v>
      </c>
      <c r="G19" s="7">
        <v>0</v>
      </c>
      <c r="H19" s="7">
        <v>0</v>
      </c>
      <c r="I19" s="7">
        <v>0</v>
      </c>
      <c r="J19" s="7">
        <v>0</v>
      </c>
      <c r="K19" s="7">
        <f t="shared" si="0"/>
        <v>0</v>
      </c>
      <c r="L19" s="7" t="s">
        <v>2577</v>
      </c>
      <c r="M19" s="7">
        <v>2</v>
      </c>
      <c r="N19" s="10"/>
      <c r="O19" s="12" t="str">
        <f t="shared" si="1"/>
        <v>Student Base Repo</v>
      </c>
      <c r="P19" s="13" t="str">
        <f>IFERROR(
  HYPERLINK(
    INDEX(Submissions!B:B, MATCH(VLOOKUP(A19, Roster!$A:$E, 2, FALSE), Submissions!A:A, 0)),
    "Canvas Submission"
  ),
  "Double Check"
)</f>
        <v>Double Check</v>
      </c>
      <c r="R19" s="57">
        <v>45945</v>
      </c>
    </row>
    <row r="20" spans="1:18">
      <c r="A20" t="s">
        <v>794</v>
      </c>
      <c r="B20" t="s">
        <v>795</v>
      </c>
      <c r="C20" t="s">
        <v>2529</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Canvas Submission</v>
      </c>
    </row>
    <row r="21" spans="1:18">
      <c r="A21" t="s">
        <v>796</v>
      </c>
      <c r="B21" t="s">
        <v>797</v>
      </c>
      <c r="C21" t="s">
        <v>2529</v>
      </c>
      <c r="D21" s="7">
        <v>0</v>
      </c>
      <c r="E21" s="7">
        <v>0</v>
      </c>
      <c r="F21" s="7">
        <v>0</v>
      </c>
      <c r="G21" s="7">
        <v>0</v>
      </c>
      <c r="H21" s="7">
        <v>0</v>
      </c>
      <c r="I21" s="7">
        <v>0</v>
      </c>
      <c r="J21" s="7">
        <v>0</v>
      </c>
      <c r="K21" s="7">
        <f t="shared" si="0"/>
        <v>0</v>
      </c>
      <c r="L21" s="7" t="s">
        <v>2577</v>
      </c>
      <c r="M21" s="7">
        <v>2</v>
      </c>
      <c r="N21" s="10"/>
      <c r="O21" s="12" t="str">
        <f t="shared" si="1"/>
        <v>Student Base Repo</v>
      </c>
      <c r="P21" s="13" t="str">
        <f>IFERROR(
  HYPERLINK(
    INDEX(Submissions!B:B, MATCH(VLOOKUP(A21, Roster!$A:$E, 2, FALSE), Submissions!A:A, 0)),
    "Canvas Submission"
  ),
  "Double Check"
)</f>
        <v>Double Check</v>
      </c>
      <c r="R21" t="s">
        <v>2578</v>
      </c>
    </row>
    <row r="22" spans="1:18">
      <c r="A22" t="s">
        <v>798</v>
      </c>
      <c r="B22" t="s">
        <v>799</v>
      </c>
      <c r="C22" t="s">
        <v>2529</v>
      </c>
      <c r="D22" s="7">
        <v>0</v>
      </c>
      <c r="E22" s="7">
        <v>0</v>
      </c>
      <c r="F22" s="7">
        <v>0</v>
      </c>
      <c r="G22" s="7">
        <v>0</v>
      </c>
      <c r="H22" s="7">
        <v>0</v>
      </c>
      <c r="I22" s="7">
        <v>0</v>
      </c>
      <c r="J22" s="7">
        <v>0</v>
      </c>
      <c r="K22" s="7">
        <f t="shared" si="0"/>
        <v>0</v>
      </c>
      <c r="L22" s="7" t="s">
        <v>2577</v>
      </c>
      <c r="M22" s="7">
        <v>2</v>
      </c>
      <c r="N22" s="10"/>
      <c r="O22" s="12" t="str">
        <f t="shared" si="1"/>
        <v>Student Base Repo</v>
      </c>
      <c r="P22" s="13" t="str">
        <f>IFERROR(
  HYPERLINK(
    INDEX(Submissions!B:B, MATCH(VLOOKUP(A22, Roster!$A:$E, 2, FALSE), Submissions!A:A, 0)),
    "Canvas Submission"
  ),
  "Double Check"
)</f>
        <v>Double Check</v>
      </c>
      <c r="R22" t="s">
        <v>2578</v>
      </c>
    </row>
    <row r="23" spans="1:18">
      <c r="A23" t="s">
        <v>800</v>
      </c>
      <c r="B23" t="s">
        <v>801</v>
      </c>
      <c r="C23" t="s">
        <v>2529</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Canvas Submission</v>
      </c>
    </row>
    <row r="24" spans="1:18">
      <c r="A24" t="s">
        <v>802</v>
      </c>
      <c r="B24" t="s">
        <v>803</v>
      </c>
      <c r="C24" t="s">
        <v>2529</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Canvas Submission</v>
      </c>
    </row>
    <row r="25" spans="1:18">
      <c r="A25" t="s">
        <v>804</v>
      </c>
      <c r="B25" t="s">
        <v>805</v>
      </c>
      <c r="C25" t="s">
        <v>2529</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Canvas Submission</v>
      </c>
    </row>
    <row r="26" spans="1:18">
      <c r="A26" t="s">
        <v>806</v>
      </c>
      <c r="B26" t="s">
        <v>807</v>
      </c>
      <c r="C26" t="s">
        <v>2529</v>
      </c>
      <c r="D26" s="7">
        <v>0</v>
      </c>
      <c r="E26" s="7">
        <v>0</v>
      </c>
      <c r="F26" s="7">
        <v>0</v>
      </c>
      <c r="G26" s="7">
        <v>0</v>
      </c>
      <c r="H26" s="7">
        <v>0</v>
      </c>
      <c r="I26" s="7">
        <v>0</v>
      </c>
      <c r="J26" s="7">
        <v>0</v>
      </c>
      <c r="K26" s="7">
        <f t="shared" si="0"/>
        <v>0</v>
      </c>
      <c r="L26" s="7" t="s">
        <v>2577</v>
      </c>
      <c r="M26" s="7">
        <v>2</v>
      </c>
      <c r="N26" s="10"/>
      <c r="O26" s="12" t="str">
        <f t="shared" si="1"/>
        <v>Student Base Repo</v>
      </c>
      <c r="P26" s="13" t="str">
        <f>IFERROR(
  HYPERLINK(
    INDEX(Submissions!B:B, MATCH(VLOOKUP(A26, Roster!$A:$E, 2, FALSE), Submissions!A:A, 0)),
    "Canvas Submission"
  ),
  "Double Check"
)</f>
        <v>Double Check</v>
      </c>
      <c r="R26" t="s">
        <v>2578</v>
      </c>
    </row>
    <row r="27" spans="1:18">
      <c r="A27" t="s">
        <v>808</v>
      </c>
      <c r="B27" t="s">
        <v>809</v>
      </c>
      <c r="C27" t="s">
        <v>2529</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Canvas Submission</v>
      </c>
    </row>
    <row r="28" spans="1:18">
      <c r="A28" t="s">
        <v>810</v>
      </c>
      <c r="B28" t="s">
        <v>811</v>
      </c>
      <c r="C28" t="s">
        <v>2529</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Canvas Submission</v>
      </c>
    </row>
    <row r="29" spans="1:18">
      <c r="A29" t="s">
        <v>812</v>
      </c>
      <c r="B29" t="s">
        <v>813</v>
      </c>
      <c r="C29" t="s">
        <v>2529</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Canvas Submission</v>
      </c>
    </row>
    <row r="30" spans="1:18">
      <c r="A30" t="s">
        <v>814</v>
      </c>
      <c r="B30" t="s">
        <v>815</v>
      </c>
      <c r="C30" t="s">
        <v>2529</v>
      </c>
      <c r="D30" s="7">
        <v>0</v>
      </c>
      <c r="E30" s="7">
        <v>0</v>
      </c>
      <c r="F30" s="7">
        <v>0</v>
      </c>
      <c r="G30" s="7">
        <v>0</v>
      </c>
      <c r="H30" s="7">
        <v>0</v>
      </c>
      <c r="I30" s="7">
        <v>0</v>
      </c>
      <c r="J30" s="7">
        <v>0</v>
      </c>
      <c r="K30" s="7">
        <f t="shared" si="0"/>
        <v>0</v>
      </c>
      <c r="L30" s="7" t="s">
        <v>2577</v>
      </c>
      <c r="M30" s="7">
        <v>2</v>
      </c>
      <c r="N30" s="10"/>
      <c r="O30" s="12" t="str">
        <f t="shared" si="1"/>
        <v>Student Base Repo</v>
      </c>
      <c r="P30" s="13" t="str">
        <f>IFERROR(
  HYPERLINK(
    INDEX(Submissions!B:B, MATCH(VLOOKUP(A30, Roster!$A:$E, 2, FALSE), Submissions!A:A, 0)),
    "Canvas Submission"
  ),
  "Double Check"
)</f>
        <v>Double Check</v>
      </c>
      <c r="R30" s="57">
        <v>45945</v>
      </c>
    </row>
    <row r="31" spans="1:18">
      <c r="A31" t="s">
        <v>816</v>
      </c>
      <c r="B31" t="s">
        <v>817</v>
      </c>
      <c r="C31" t="s">
        <v>2529</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Canvas Submission</v>
      </c>
    </row>
    <row r="32" spans="1:18">
      <c r="A32" t="s">
        <v>818</v>
      </c>
      <c r="B32" t="s">
        <v>819</v>
      </c>
      <c r="C32" t="s">
        <v>2529</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Canvas Submission</v>
      </c>
    </row>
    <row r="33" spans="1:16">
      <c r="A33" t="s">
        <v>820</v>
      </c>
      <c r="B33" t="s">
        <v>821</v>
      </c>
      <c r="C33" t="s">
        <v>2529</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c r="A34" t="s">
        <v>822</v>
      </c>
      <c r="B34" t="s">
        <v>823</v>
      </c>
      <c r="C34" t="s">
        <v>2529</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c r="A35" t="s">
        <v>824</v>
      </c>
      <c r="B35" t="s">
        <v>825</v>
      </c>
      <c r="C35" t="s">
        <v>2529</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c r="A36" t="s">
        <v>826</v>
      </c>
      <c r="B36" t="s">
        <v>827</v>
      </c>
      <c r="C36" t="s">
        <v>2529</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Canvas Submission</v>
      </c>
    </row>
    <row r="37" spans="1:16">
      <c r="A37" t="s">
        <v>1128</v>
      </c>
      <c r="B37" t="s">
        <v>1129</v>
      </c>
      <c r="C37" t="s">
        <v>2529</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Canvas Submission</v>
      </c>
    </row>
    <row r="38" spans="1:16">
      <c r="D38" s="7"/>
      <c r="E38" s="7"/>
      <c r="F38" s="7"/>
      <c r="G38" s="7"/>
      <c r="H38" s="7"/>
      <c r="I38" s="7"/>
      <c r="J38" s="7"/>
      <c r="K38" s="7"/>
      <c r="L38" s="7"/>
      <c r="M38" s="7"/>
      <c r="N38" s="10"/>
      <c r="O38" s="12"/>
      <c r="P38" s="13"/>
    </row>
  </sheetData>
  <autoFilter ref="A1:R37"/>
  <conditionalFormatting sqref="D2:M38">
    <cfRule type="containsText" dxfId="146" priority="7" operator="containsText" text="TODO">
      <formula>NOT(ISERROR(SEARCH("TODO",D2)))</formula>
    </cfRule>
    <cfRule type="containsText" dxfId="145" priority="8" stopIfTrue="1" operator="containsText" text="NO TOUCH">
      <formula>NOT(ISERROR(SEARCH("NO TOUCH",D2)))</formula>
    </cfRule>
  </conditionalFormatting>
  <conditionalFormatting sqref="O2:O38">
    <cfRule type="containsText" dxfId="144" priority="1" operator="containsText" text="Assignment">
      <formula>NOT(ISERROR(SEARCH("Assignment",O2)))</formula>
    </cfRule>
    <cfRule type="containsText" dxfId="143" priority="2" operator="containsText" text="Student">
      <formula>NOT(ISERROR(SEARCH("Student",O2)))</formula>
    </cfRule>
  </conditionalFormatting>
  <conditionalFormatting sqref="O2:P3 N4:P38">
    <cfRule type="containsText" dxfId="142" priority="5" operator="containsText" text="TODO">
      <formula>NOT(ISERROR(SEARCH("TODO",N2)))</formula>
    </cfRule>
    <cfRule type="containsText" dxfId="141" priority="6" stopIfTrue="1" operator="containsText" text="NO TOUCH">
      <formula>NOT(ISERROR(SEARCH("NO TOUCH",N2)))</formula>
    </cfRule>
  </conditionalFormatting>
  <conditionalFormatting sqref="P2:P38">
    <cfRule type="containsText" dxfId="140" priority="3" operator="containsText" text="Canvas">
      <formula>NOT(ISERROR(SEARCH("Canvas",P2)))</formula>
    </cfRule>
    <cfRule type="containsText" dxfId="139" priority="4" stopIfTrue="1" operator="containsText" text="Double Check">
      <formula>NOT(ISERROR(SEARCH("Double Check",P2)))</formula>
    </cfRule>
  </conditionalFormatting>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workbookViewId="0">
      <selection activeCell="F15" sqref="F15"/>
    </sheetView>
  </sheetViews>
  <sheetFormatPr defaultColWidth="8.88671875" defaultRowHeight="14.4"/>
  <cols>
    <col min="1" max="1" width="28"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23"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17.100000000000001" customHeight="1">
      <c r="A2" s="2" t="s">
        <v>9</v>
      </c>
      <c r="B2" s="2" t="s">
        <v>10</v>
      </c>
      <c r="C2" s="2" t="s">
        <v>2530</v>
      </c>
      <c r="D2" s="7" t="s">
        <v>2567</v>
      </c>
      <c r="E2" s="7" t="s">
        <v>2567</v>
      </c>
      <c r="F2" s="7" t="s">
        <v>2567</v>
      </c>
      <c r="G2" s="7" t="s">
        <v>2567</v>
      </c>
      <c r="H2" s="7" t="s">
        <v>2567</v>
      </c>
      <c r="I2" s="7" t="s">
        <v>2567</v>
      </c>
      <c r="J2" s="7" t="s">
        <v>2567</v>
      </c>
      <c r="K2" s="7" t="str">
        <f t="shared" ref="K2" si="0">IF(COUNTIF(D2:J2, "TODO") &gt; 0, "NO TOUCH", SUM(D2:J2))</f>
        <v>NO TOUCH</v>
      </c>
      <c r="L2" s="7" t="s">
        <v>2567</v>
      </c>
      <c r="M2" s="7"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ht="17.100000000000001" customHeight="1">
      <c r="A3" s="2" t="s">
        <v>11</v>
      </c>
      <c r="B3" s="2" t="s">
        <v>12</v>
      </c>
      <c r="C3" s="2" t="s">
        <v>2530</v>
      </c>
      <c r="D3" s="7" t="s">
        <v>2567</v>
      </c>
      <c r="E3" s="7" t="s">
        <v>2567</v>
      </c>
      <c r="F3" s="7" t="s">
        <v>2567</v>
      </c>
      <c r="G3" s="7" t="s">
        <v>2567</v>
      </c>
      <c r="H3" s="7" t="s">
        <v>2567</v>
      </c>
      <c r="I3" s="7" t="s">
        <v>2567</v>
      </c>
      <c r="J3" s="7" t="s">
        <v>2567</v>
      </c>
      <c r="K3" s="7" t="str">
        <f t="shared" ref="K3:K35" si="1">IF(COUNTIF(D3:J3, "TODO") &gt; 0, "NO TOUCH", SUM(D3:J3))</f>
        <v>NO TOUCH</v>
      </c>
      <c r="L3" s="7" t="s">
        <v>2567</v>
      </c>
      <c r="M3" s="7" t="s">
        <v>2567</v>
      </c>
      <c r="N3" s="10" t="s">
        <v>2567</v>
      </c>
      <c r="O3" s="12" t="str">
        <f t="shared" ref="O3:O37" si="2">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ht="17.100000000000001" customHeight="1">
      <c r="A4" t="s">
        <v>828</v>
      </c>
      <c r="B4" t="s">
        <v>829</v>
      </c>
      <c r="C4" t="s">
        <v>2530</v>
      </c>
      <c r="D4" s="7" t="s">
        <v>2567</v>
      </c>
      <c r="E4" s="7" t="s">
        <v>2567</v>
      </c>
      <c r="F4" s="7" t="s">
        <v>2567</v>
      </c>
      <c r="G4" s="7" t="s">
        <v>2567</v>
      </c>
      <c r="H4" s="7" t="s">
        <v>2567</v>
      </c>
      <c r="I4" s="7" t="s">
        <v>2567</v>
      </c>
      <c r="J4" s="7" t="s">
        <v>2567</v>
      </c>
      <c r="K4" s="7" t="str">
        <f t="shared" si="1"/>
        <v>NO TOUCH</v>
      </c>
      <c r="L4" s="7" t="s">
        <v>2567</v>
      </c>
      <c r="M4" s="7" t="s">
        <v>2567</v>
      </c>
      <c r="N4" s="10" t="s">
        <v>2567</v>
      </c>
      <c r="O4" s="12" t="str">
        <f t="shared" si="2"/>
        <v>Student Base Repo</v>
      </c>
      <c r="P4" s="13" t="str">
        <f>IFERROR(
  HYPERLINK(
    INDEX(Submissions!B:B, MATCH(VLOOKUP(A4, Roster!$A:$E, 2, FALSE), Submissions!A:A, 0)),
    "Canvas Submission"
  ),
  "Double Check"
)</f>
        <v>Canvas Submission</v>
      </c>
    </row>
    <row r="5" spans="1:22">
      <c r="A5" t="s">
        <v>830</v>
      </c>
      <c r="B5" t="s">
        <v>831</v>
      </c>
      <c r="C5" t="s">
        <v>2530</v>
      </c>
      <c r="D5" s="7">
        <v>0</v>
      </c>
      <c r="E5" s="7">
        <v>0</v>
      </c>
      <c r="F5" s="7">
        <v>0</v>
      </c>
      <c r="G5" s="7">
        <v>0</v>
      </c>
      <c r="H5" s="7">
        <v>0</v>
      </c>
      <c r="I5" s="7">
        <v>0</v>
      </c>
      <c r="J5" s="7">
        <v>0</v>
      </c>
      <c r="K5" s="7">
        <f t="shared" si="1"/>
        <v>0</v>
      </c>
      <c r="L5" s="7" t="s">
        <v>2579</v>
      </c>
      <c r="M5" s="7">
        <v>5</v>
      </c>
      <c r="N5" s="10"/>
      <c r="O5" s="12" t="str">
        <f t="shared" si="2"/>
        <v>Student Base Repo</v>
      </c>
      <c r="P5" s="13" t="str">
        <f>IFERROR(
  HYPERLINK(
    INDEX(Submissions!B:B, MATCH(VLOOKUP(A5, Roster!$A:$E, 2, FALSE), Submissions!A:A, 0)),
    "Canvas Submission"
  ),
  "Double Check"
)</f>
        <v>Double Check</v>
      </c>
    </row>
    <row r="6" spans="1:22">
      <c r="A6" t="s">
        <v>832</v>
      </c>
      <c r="B6" t="s">
        <v>833</v>
      </c>
      <c r="C6" t="s">
        <v>2530</v>
      </c>
      <c r="D6" s="7">
        <v>0</v>
      </c>
      <c r="E6" s="7">
        <v>0</v>
      </c>
      <c r="F6" s="7">
        <v>0</v>
      </c>
      <c r="G6" s="7">
        <v>0</v>
      </c>
      <c r="H6" s="7">
        <v>0</v>
      </c>
      <c r="I6" s="7">
        <v>0</v>
      </c>
      <c r="J6" s="7">
        <v>0</v>
      </c>
      <c r="K6" s="7">
        <f>IF(COUNTIF(D6:J6, "TODO") &gt; 0, "NO TOUCH", SUM(D6:J6))</f>
        <v>0</v>
      </c>
      <c r="L6" s="7" t="s">
        <v>2579</v>
      </c>
      <c r="M6" s="7">
        <v>5</v>
      </c>
      <c r="N6" s="10"/>
      <c r="O6" s="12" t="str">
        <f t="shared" si="2"/>
        <v>Student Base Repo</v>
      </c>
      <c r="P6" s="13" t="str">
        <f>IFERROR(
  HYPERLINK(
    INDEX(Submissions!B:B, MATCH(VLOOKUP(A6, Roster!$A:$E, 2, FALSE), Submissions!A:A, 0)),
    "Canvas Submission"
  ),
  "Double Check"
)</f>
        <v>Double Check</v>
      </c>
    </row>
    <row r="7" spans="1:22">
      <c r="A7" t="s">
        <v>834</v>
      </c>
      <c r="B7" t="s">
        <v>835</v>
      </c>
      <c r="C7" s="30" t="s">
        <v>2530</v>
      </c>
      <c r="D7" s="7" t="s">
        <v>2567</v>
      </c>
      <c r="E7" s="7" t="s">
        <v>2567</v>
      </c>
      <c r="F7" s="7" t="s">
        <v>2567</v>
      </c>
      <c r="G7" s="7" t="s">
        <v>2567</v>
      </c>
      <c r="H7" s="7" t="s">
        <v>2567</v>
      </c>
      <c r="I7" s="7" t="s">
        <v>2567</v>
      </c>
      <c r="J7" s="7" t="s">
        <v>2567</v>
      </c>
      <c r="K7" s="7" t="str">
        <f t="shared" si="1"/>
        <v>NO TOUCH</v>
      </c>
      <c r="L7" s="7" t="s">
        <v>2567</v>
      </c>
      <c r="M7" s="7" t="s">
        <v>2567</v>
      </c>
      <c r="N7" s="10" t="s">
        <v>2567</v>
      </c>
      <c r="O7" s="12" t="str">
        <f t="shared" si="2"/>
        <v>Student Base Repo</v>
      </c>
      <c r="P7" s="13" t="str">
        <f>IFERROR(
  HYPERLINK(
    INDEX(Submissions!B:B, MATCH(VLOOKUP(A7, Roster!$A:$E, 2, FALSE), Submissions!A:A, 0)),
    "Canvas Submission"
  ),
  "Double Check"
)</f>
        <v>Canvas Submission</v>
      </c>
    </row>
    <row r="8" spans="1:22">
      <c r="A8" t="s">
        <v>836</v>
      </c>
      <c r="B8" t="s">
        <v>837</v>
      </c>
      <c r="C8" s="30" t="s">
        <v>2530</v>
      </c>
      <c r="D8" s="7" t="s">
        <v>2567</v>
      </c>
      <c r="E8" s="7" t="s">
        <v>2567</v>
      </c>
      <c r="F8" s="7" t="s">
        <v>2567</v>
      </c>
      <c r="G8" s="7" t="s">
        <v>2567</v>
      </c>
      <c r="H8" s="7" t="s">
        <v>2567</v>
      </c>
      <c r="I8" s="7" t="s">
        <v>2567</v>
      </c>
      <c r="J8" s="7" t="s">
        <v>2567</v>
      </c>
      <c r="K8" s="7" t="str">
        <f t="shared" si="1"/>
        <v>NO TOUCH</v>
      </c>
      <c r="L8" s="7" t="s">
        <v>2567</v>
      </c>
      <c r="M8" s="7" t="s">
        <v>2567</v>
      </c>
      <c r="N8" s="10" t="s">
        <v>2567</v>
      </c>
      <c r="O8" s="12" t="str">
        <f t="shared" si="2"/>
        <v>Student Base Repo</v>
      </c>
      <c r="P8" s="13" t="str">
        <f>IFERROR(
  HYPERLINK(
    INDEX(Submissions!B:B, MATCH(VLOOKUP(A8, Roster!$A:$E, 2, FALSE), Submissions!A:A, 0)),
    "Canvas Submission"
  ),
  "Double Check"
)</f>
        <v>Canvas Submission</v>
      </c>
    </row>
    <row r="9" spans="1:22">
      <c r="A9" t="s">
        <v>838</v>
      </c>
      <c r="B9" t="s">
        <v>839</v>
      </c>
      <c r="C9" s="30" t="s">
        <v>2530</v>
      </c>
      <c r="D9" s="7" t="s">
        <v>2567</v>
      </c>
      <c r="E9" s="7" t="s">
        <v>2567</v>
      </c>
      <c r="F9" s="7" t="s">
        <v>2567</v>
      </c>
      <c r="G9" s="7" t="s">
        <v>2567</v>
      </c>
      <c r="H9" s="7" t="s">
        <v>2567</v>
      </c>
      <c r="I9" s="7" t="s">
        <v>2567</v>
      </c>
      <c r="J9" s="7" t="s">
        <v>2567</v>
      </c>
      <c r="K9" s="7" t="str">
        <f t="shared" si="1"/>
        <v>NO TOUCH</v>
      </c>
      <c r="L9" s="7" t="s">
        <v>2567</v>
      </c>
      <c r="M9" s="7" t="s">
        <v>2567</v>
      </c>
      <c r="N9" s="10" t="s">
        <v>2567</v>
      </c>
      <c r="O9" s="12" t="str">
        <f t="shared" si="2"/>
        <v>Student Base Repo</v>
      </c>
      <c r="P9" s="13" t="str">
        <f>IFERROR(
  HYPERLINK(
    INDEX(Submissions!B:B, MATCH(VLOOKUP(A9, Roster!$A:$E, 2, FALSE), Submissions!A:A, 0)),
    "Canvas Submission"
  ),
  "Double Check"
)</f>
        <v>Canvas Submission</v>
      </c>
    </row>
    <row r="10" spans="1:22">
      <c r="A10" t="s">
        <v>840</v>
      </c>
      <c r="B10" t="s">
        <v>841</v>
      </c>
      <c r="C10" s="30" t="s">
        <v>2530</v>
      </c>
      <c r="D10" s="7" t="s">
        <v>2567</v>
      </c>
      <c r="E10" s="7" t="s">
        <v>2567</v>
      </c>
      <c r="F10" s="7" t="s">
        <v>2567</v>
      </c>
      <c r="G10" s="7" t="s">
        <v>2567</v>
      </c>
      <c r="H10" s="7" t="s">
        <v>2567</v>
      </c>
      <c r="I10" s="7" t="s">
        <v>2567</v>
      </c>
      <c r="J10" s="7" t="s">
        <v>2567</v>
      </c>
      <c r="K10" s="7" t="str">
        <f t="shared" si="1"/>
        <v>NO TOUCH</v>
      </c>
      <c r="L10" s="7" t="s">
        <v>2567</v>
      </c>
      <c r="M10" s="7" t="s">
        <v>2567</v>
      </c>
      <c r="N10" s="10" t="s">
        <v>2567</v>
      </c>
      <c r="O10" s="12" t="str">
        <f t="shared" si="2"/>
        <v>Student Base Repo</v>
      </c>
      <c r="P10" s="13" t="str">
        <f>IFERROR(
  HYPERLINK(
    INDEX(Submissions!B:B, MATCH(VLOOKUP(A10, Roster!$A:$E, 2, FALSE), Submissions!A:A, 0)),
    "Canvas Submission"
  ),
  "Double Check"
)</f>
        <v>Canvas Submission</v>
      </c>
    </row>
    <row r="11" spans="1:22">
      <c r="A11" t="s">
        <v>842</v>
      </c>
      <c r="B11" t="s">
        <v>843</v>
      </c>
      <c r="C11" t="s">
        <v>2530</v>
      </c>
      <c r="D11" s="7">
        <v>0</v>
      </c>
      <c r="E11" s="7">
        <v>0</v>
      </c>
      <c r="F11" s="7">
        <v>0</v>
      </c>
      <c r="G11" s="7">
        <v>0</v>
      </c>
      <c r="H11" s="7">
        <v>0</v>
      </c>
      <c r="I11" s="7">
        <v>0</v>
      </c>
      <c r="J11" s="7">
        <v>0</v>
      </c>
      <c r="K11" s="7">
        <f>IF(COUNTIF(D11:J11, "TODO") &gt; 0, "NO TOUCH", SUM(D11:J11))</f>
        <v>0</v>
      </c>
      <c r="L11" s="7" t="s">
        <v>2579</v>
      </c>
      <c r="M11" s="7">
        <v>5</v>
      </c>
      <c r="N11" s="10"/>
      <c r="O11" s="12" t="str">
        <f t="shared" si="2"/>
        <v>Student Base Repo</v>
      </c>
      <c r="P11" s="13" t="str">
        <f>IFERROR(
  HYPERLINK(
    INDEX(Submissions!B:B, MATCH(VLOOKUP(A11, Roster!$A:$E, 2, FALSE), Submissions!A:A, 0)),
    "Canvas Submission"
  ),
  "Double Check"
)</f>
        <v>Double Check</v>
      </c>
    </row>
    <row r="12" spans="1:22">
      <c r="A12" t="s">
        <v>844</v>
      </c>
      <c r="B12" t="s">
        <v>845</v>
      </c>
      <c r="C12" t="s">
        <v>2530</v>
      </c>
      <c r="D12" s="7">
        <v>0</v>
      </c>
      <c r="E12" s="7">
        <v>0</v>
      </c>
      <c r="F12" s="7">
        <v>0</v>
      </c>
      <c r="G12" s="7">
        <v>0</v>
      </c>
      <c r="H12" s="7">
        <v>0</v>
      </c>
      <c r="I12" s="7">
        <v>0</v>
      </c>
      <c r="J12" s="7">
        <v>0</v>
      </c>
      <c r="K12" s="7">
        <f>IF(COUNTIF(D12:J12, "TODO") &gt; 0, "NO TOUCH", SUM(D12:J12))</f>
        <v>0</v>
      </c>
      <c r="L12" s="7" t="s">
        <v>2579</v>
      </c>
      <c r="M12" s="7">
        <v>5</v>
      </c>
      <c r="N12" s="10"/>
      <c r="O12" s="12" t="str">
        <f t="shared" si="2"/>
        <v>Student Base Repo</v>
      </c>
      <c r="P12" s="13" t="str">
        <f>IFERROR(
  HYPERLINK(
    INDEX(Submissions!B:B, MATCH(VLOOKUP(A12, Roster!$A:$E, 2, FALSE), Submissions!A:A, 0)),
    "Canvas Submission"
  ),
  "Double Check"
)</f>
        <v>Double Check</v>
      </c>
    </row>
    <row r="13" spans="1:22">
      <c r="A13" t="s">
        <v>846</v>
      </c>
      <c r="B13" t="s">
        <v>847</v>
      </c>
      <c r="C13" s="29" t="s">
        <v>2530</v>
      </c>
      <c r="D13" s="7" t="s">
        <v>2567</v>
      </c>
      <c r="E13" s="7" t="s">
        <v>2567</v>
      </c>
      <c r="F13" s="7" t="s">
        <v>2567</v>
      </c>
      <c r="G13" s="7" t="s">
        <v>2567</v>
      </c>
      <c r="H13" s="7" t="s">
        <v>2567</v>
      </c>
      <c r="I13" s="7" t="s">
        <v>2567</v>
      </c>
      <c r="J13" s="7" t="s">
        <v>2567</v>
      </c>
      <c r="K13" s="7" t="str">
        <f t="shared" si="1"/>
        <v>NO TOUCH</v>
      </c>
      <c r="L13" s="7" t="s">
        <v>2567</v>
      </c>
      <c r="M13" s="7" t="s">
        <v>2567</v>
      </c>
      <c r="N13" s="10" t="s">
        <v>2567</v>
      </c>
      <c r="O13" s="12" t="str">
        <f t="shared" si="2"/>
        <v>Student Base Repo</v>
      </c>
      <c r="P13" s="13" t="str">
        <f>IFERROR(
  HYPERLINK(
    INDEX(Submissions!B:B, MATCH(VLOOKUP(A13, Roster!$A:$E, 2, FALSE), Submissions!A:A, 0)),
    "Canvas Submission"
  ),
  "Double Check"
)</f>
        <v>Canvas Submission</v>
      </c>
    </row>
    <row r="14" spans="1:22">
      <c r="A14" t="s">
        <v>848</v>
      </c>
      <c r="B14" t="s">
        <v>849</v>
      </c>
      <c r="C14" t="s">
        <v>2530</v>
      </c>
      <c r="D14" s="7">
        <v>0</v>
      </c>
      <c r="E14" s="7">
        <v>0</v>
      </c>
      <c r="F14" s="7">
        <v>0</v>
      </c>
      <c r="G14" s="7">
        <v>0</v>
      </c>
      <c r="H14" s="7">
        <v>0</v>
      </c>
      <c r="I14" s="7">
        <v>0</v>
      </c>
      <c r="J14" s="7">
        <v>0</v>
      </c>
      <c r="K14" s="7">
        <f>IF(COUNTIF(D14:J14, "TODO") &gt; 0, "NO TOUCH", SUM(D14:J14))</f>
        <v>0</v>
      </c>
      <c r="L14" s="7" t="s">
        <v>2579</v>
      </c>
      <c r="M14" s="7">
        <v>5</v>
      </c>
      <c r="N14" s="10"/>
      <c r="O14" s="12" t="str">
        <f t="shared" si="2"/>
        <v>Student Base Repo</v>
      </c>
      <c r="P14" s="13" t="str">
        <f>IFERROR(
  HYPERLINK(
    INDEX(Submissions!B:B, MATCH(VLOOKUP(A14, Roster!$A:$E, 2, FALSE), Submissions!A:A, 0)),
    "Canvas Submission"
  ),
  "Double Check"
)</f>
        <v>Double Check</v>
      </c>
    </row>
    <row r="15" spans="1:22">
      <c r="A15" t="s">
        <v>850</v>
      </c>
      <c r="B15" t="s">
        <v>851</v>
      </c>
      <c r="C15" t="s">
        <v>2530</v>
      </c>
      <c r="D15" s="7">
        <v>0</v>
      </c>
      <c r="E15" s="7">
        <v>0</v>
      </c>
      <c r="F15" s="7">
        <v>0</v>
      </c>
      <c r="G15" s="7">
        <v>0</v>
      </c>
      <c r="H15" s="7">
        <v>0</v>
      </c>
      <c r="I15" s="7">
        <v>0</v>
      </c>
      <c r="J15" s="7">
        <v>0</v>
      </c>
      <c r="K15" s="7">
        <f>IF(COUNTIF(D15:J15, "TODO") &gt; 0, "NO TOUCH", SUM(D15:J15))</f>
        <v>0</v>
      </c>
      <c r="L15" s="7" t="s">
        <v>2579</v>
      </c>
      <c r="M15" s="7">
        <v>5</v>
      </c>
      <c r="N15" s="10"/>
      <c r="O15" s="12" t="str">
        <f t="shared" si="2"/>
        <v>Student Base Repo</v>
      </c>
      <c r="P15" s="13" t="str">
        <f>IFERROR(
  HYPERLINK(
    INDEX(Submissions!B:B, MATCH(VLOOKUP(A15, Roster!$A:$E, 2, FALSE), Submissions!A:A, 0)),
    "Canvas Submission"
  ),
  "Double Check"
)</f>
        <v>Double Check</v>
      </c>
    </row>
    <row r="16" spans="1:22">
      <c r="A16" t="s">
        <v>852</v>
      </c>
      <c r="B16" t="s">
        <v>853</v>
      </c>
      <c r="C16" t="s">
        <v>2530</v>
      </c>
      <c r="D16" s="7">
        <v>0</v>
      </c>
      <c r="E16" s="7">
        <v>0</v>
      </c>
      <c r="F16" s="7">
        <v>0</v>
      </c>
      <c r="G16" s="7">
        <v>0</v>
      </c>
      <c r="H16" s="7">
        <v>0</v>
      </c>
      <c r="I16" s="7">
        <v>0</v>
      </c>
      <c r="J16" s="7">
        <v>0</v>
      </c>
      <c r="K16" s="7">
        <f>IF(COUNTIF(D16:J16, "TODO") &gt; 0, "NO TOUCH", SUM(D16:J16))</f>
        <v>0</v>
      </c>
      <c r="L16" s="7" t="s">
        <v>2579</v>
      </c>
      <c r="M16" s="7">
        <v>5</v>
      </c>
      <c r="N16" s="10"/>
      <c r="O16" s="12" t="str">
        <f t="shared" si="2"/>
        <v>Student Base Repo</v>
      </c>
      <c r="P16" s="13" t="str">
        <f>IFERROR(
  HYPERLINK(
    INDEX(Submissions!B:B, MATCH(VLOOKUP(A16, Roster!$A:$E, 2, FALSE), Submissions!A:A, 0)),
    "Canvas Submission"
  ),
  "Double Check"
)</f>
        <v>Double Check</v>
      </c>
    </row>
    <row r="17" spans="1:16">
      <c r="A17" t="s">
        <v>854</v>
      </c>
      <c r="B17" t="s">
        <v>855</v>
      </c>
      <c r="C17" s="29" t="s">
        <v>2530</v>
      </c>
      <c r="D17" s="7" t="s">
        <v>2567</v>
      </c>
      <c r="E17" s="7" t="s">
        <v>2567</v>
      </c>
      <c r="F17" s="7" t="s">
        <v>2567</v>
      </c>
      <c r="G17" s="7" t="s">
        <v>2567</v>
      </c>
      <c r="H17" s="7" t="s">
        <v>2567</v>
      </c>
      <c r="I17" s="7" t="s">
        <v>2567</v>
      </c>
      <c r="J17" s="7" t="s">
        <v>2567</v>
      </c>
      <c r="K17" s="7" t="str">
        <f t="shared" si="1"/>
        <v>NO TOUCH</v>
      </c>
      <c r="L17" s="7" t="s">
        <v>2567</v>
      </c>
      <c r="M17" s="7" t="s">
        <v>2567</v>
      </c>
      <c r="N17" s="10" t="s">
        <v>2567</v>
      </c>
      <c r="O17" s="12" t="str">
        <f t="shared" si="2"/>
        <v>Student Base Repo</v>
      </c>
      <c r="P17" s="13" t="str">
        <f>IFERROR(
  HYPERLINK(
    INDEX(Submissions!B:B, MATCH(VLOOKUP(A17, Roster!$A:$E, 2, FALSE), Submissions!A:A, 0)),
    "Canvas Submission"
  ),
  "Double Check"
)</f>
        <v>Canvas Submission</v>
      </c>
    </row>
    <row r="18" spans="1:16">
      <c r="A18" t="s">
        <v>856</v>
      </c>
      <c r="B18" t="s">
        <v>857</v>
      </c>
      <c r="C18" t="s">
        <v>2530</v>
      </c>
      <c r="D18" s="7">
        <v>0</v>
      </c>
      <c r="E18" s="7">
        <v>0</v>
      </c>
      <c r="F18" s="7">
        <v>0</v>
      </c>
      <c r="G18" s="7">
        <v>0</v>
      </c>
      <c r="H18" s="7">
        <v>0</v>
      </c>
      <c r="I18" s="7">
        <v>0</v>
      </c>
      <c r="J18" s="7">
        <v>0</v>
      </c>
      <c r="K18" s="7">
        <f>IF(COUNTIF(D18:J18, "TODO") &gt; 0, "NO TOUCH", SUM(D18:J18))</f>
        <v>0</v>
      </c>
      <c r="L18" s="7" t="s">
        <v>2579</v>
      </c>
      <c r="M18" s="7">
        <v>5</v>
      </c>
      <c r="N18" s="10"/>
      <c r="O18" s="12" t="str">
        <f t="shared" si="2"/>
        <v>Student Base Repo</v>
      </c>
      <c r="P18" s="13" t="str">
        <f>IFERROR(
  HYPERLINK(
    INDEX(Submissions!B:B, MATCH(VLOOKUP(A18, Roster!$A:$E, 2, FALSE), Submissions!A:A, 0)),
    "Canvas Submission"
  ),
  "Double Check"
)</f>
        <v>Double Check</v>
      </c>
    </row>
    <row r="19" spans="1:16">
      <c r="A19" t="s">
        <v>858</v>
      </c>
      <c r="B19" t="s">
        <v>859</v>
      </c>
      <c r="C19" s="29" t="s">
        <v>2530</v>
      </c>
      <c r="D19" s="7" t="s">
        <v>2567</v>
      </c>
      <c r="E19" s="7" t="s">
        <v>2567</v>
      </c>
      <c r="F19" s="7" t="s">
        <v>2567</v>
      </c>
      <c r="G19" s="7" t="s">
        <v>2567</v>
      </c>
      <c r="H19" s="7" t="s">
        <v>2567</v>
      </c>
      <c r="I19" s="7" t="s">
        <v>2567</v>
      </c>
      <c r="J19" s="7" t="s">
        <v>2567</v>
      </c>
      <c r="K19" s="7" t="str">
        <f t="shared" si="1"/>
        <v>NO TOUCH</v>
      </c>
      <c r="L19" s="7" t="s">
        <v>2567</v>
      </c>
      <c r="M19" s="7" t="s">
        <v>2567</v>
      </c>
      <c r="N19" s="10" t="s">
        <v>2567</v>
      </c>
      <c r="O19" s="12" t="str">
        <f t="shared" si="2"/>
        <v>Student Base Repo</v>
      </c>
      <c r="P19" s="13" t="str">
        <f>IFERROR(
  HYPERLINK(
    INDEX(Submissions!B:B, MATCH(VLOOKUP(A19, Roster!$A:$E, 2, FALSE), Submissions!A:A, 0)),
    "Canvas Submission"
  ),
  "Double Check"
)</f>
        <v>Canvas Submission</v>
      </c>
    </row>
    <row r="20" spans="1:16">
      <c r="A20" t="s">
        <v>860</v>
      </c>
      <c r="B20" t="s">
        <v>861</v>
      </c>
      <c r="C20" t="s">
        <v>2530</v>
      </c>
      <c r="D20" s="7">
        <v>0</v>
      </c>
      <c r="E20" s="7">
        <v>0</v>
      </c>
      <c r="F20" s="7">
        <v>0</v>
      </c>
      <c r="G20" s="7">
        <v>0</v>
      </c>
      <c r="H20" s="7">
        <v>0</v>
      </c>
      <c r="I20" s="7">
        <v>0</v>
      </c>
      <c r="J20" s="7">
        <v>0</v>
      </c>
      <c r="K20" s="7">
        <f>IF(COUNTIF(D20:J20, "TODO") &gt; 0, "NO TOUCH", SUM(D20:J20))</f>
        <v>0</v>
      </c>
      <c r="L20" s="7" t="s">
        <v>2579</v>
      </c>
      <c r="M20" s="7">
        <v>5</v>
      </c>
      <c r="N20" s="10"/>
      <c r="O20" s="12" t="str">
        <f t="shared" si="2"/>
        <v>Student Base Repo</v>
      </c>
      <c r="P20" s="13" t="str">
        <f>IFERROR(
  HYPERLINK(
    INDEX(Submissions!B:B, MATCH(VLOOKUP(A20, Roster!$A:$E, 2, FALSE), Submissions!A:A, 0)),
    "Canvas Submission"
  ),
  "Double Check"
)</f>
        <v>Double Check</v>
      </c>
    </row>
    <row r="21" spans="1:16">
      <c r="A21" t="s">
        <v>862</v>
      </c>
      <c r="B21" t="s">
        <v>863</v>
      </c>
      <c r="C21" s="28" t="s">
        <v>2530</v>
      </c>
      <c r="D21" s="7" t="s">
        <v>2567</v>
      </c>
      <c r="E21" s="7" t="s">
        <v>2567</v>
      </c>
      <c r="F21" s="7" t="s">
        <v>2567</v>
      </c>
      <c r="G21" s="7" t="s">
        <v>2567</v>
      </c>
      <c r="H21" s="7" t="s">
        <v>2567</v>
      </c>
      <c r="I21" s="7" t="s">
        <v>2567</v>
      </c>
      <c r="J21" s="7" t="s">
        <v>2567</v>
      </c>
      <c r="K21" s="7" t="str">
        <f t="shared" si="1"/>
        <v>NO TOUCH</v>
      </c>
      <c r="L21" s="7" t="s">
        <v>2567</v>
      </c>
      <c r="M21" s="7" t="s">
        <v>2567</v>
      </c>
      <c r="N21" s="10" t="s">
        <v>2567</v>
      </c>
      <c r="O21" s="12" t="str">
        <f t="shared" si="2"/>
        <v>Student Base Repo</v>
      </c>
      <c r="P21" s="13" t="str">
        <f>IFERROR(
  HYPERLINK(
    INDEX(Submissions!B:B, MATCH(VLOOKUP(A21, Roster!$A:$E, 2, FALSE), Submissions!A:A, 0)),
    "Canvas Submission"
  ),
  "Double Check"
)</f>
        <v>Canvas Submission</v>
      </c>
    </row>
    <row r="22" spans="1:16">
      <c r="A22" t="s">
        <v>864</v>
      </c>
      <c r="B22" t="s">
        <v>865</v>
      </c>
      <c r="C22" s="28" t="s">
        <v>2530</v>
      </c>
      <c r="D22" s="7" t="s">
        <v>2567</v>
      </c>
      <c r="E22" s="7" t="s">
        <v>2567</v>
      </c>
      <c r="F22" s="7" t="s">
        <v>2567</v>
      </c>
      <c r="G22" s="7" t="s">
        <v>2567</v>
      </c>
      <c r="H22" s="7" t="s">
        <v>2567</v>
      </c>
      <c r="I22" s="7" t="s">
        <v>2567</v>
      </c>
      <c r="J22" s="7" t="s">
        <v>2567</v>
      </c>
      <c r="K22" s="7" t="str">
        <f t="shared" si="1"/>
        <v>NO TOUCH</v>
      </c>
      <c r="L22" s="7" t="s">
        <v>2567</v>
      </c>
      <c r="M22" s="7" t="s">
        <v>2567</v>
      </c>
      <c r="N22" s="10" t="s">
        <v>2567</v>
      </c>
      <c r="O22" s="12" t="str">
        <f t="shared" si="2"/>
        <v>Student Base Repo</v>
      </c>
      <c r="P22" s="13" t="str">
        <f>IFERROR(
  HYPERLINK(
    INDEX(Submissions!B:B, MATCH(VLOOKUP(A22, Roster!$A:$E, 2, FALSE), Submissions!A:A, 0)),
    "Canvas Submission"
  ),
  "Double Check"
)</f>
        <v>Canvas Submission</v>
      </c>
    </row>
    <row r="23" spans="1:16">
      <c r="A23" t="s">
        <v>866</v>
      </c>
      <c r="B23" t="s">
        <v>867</v>
      </c>
      <c r="C23" s="28" t="s">
        <v>2530</v>
      </c>
      <c r="D23" s="7" t="s">
        <v>2567</v>
      </c>
      <c r="E23" s="7" t="s">
        <v>2567</v>
      </c>
      <c r="F23" s="7" t="s">
        <v>2567</v>
      </c>
      <c r="G23" s="7" t="s">
        <v>2567</v>
      </c>
      <c r="H23" s="7" t="s">
        <v>2567</v>
      </c>
      <c r="I23" s="7" t="s">
        <v>2567</v>
      </c>
      <c r="J23" s="7" t="s">
        <v>2567</v>
      </c>
      <c r="K23" s="7" t="str">
        <f t="shared" si="1"/>
        <v>NO TOUCH</v>
      </c>
      <c r="L23" s="7" t="s">
        <v>2567</v>
      </c>
      <c r="M23" s="7" t="s">
        <v>2567</v>
      </c>
      <c r="N23" s="10" t="s">
        <v>2567</v>
      </c>
      <c r="O23" s="12" t="str">
        <f t="shared" si="2"/>
        <v>Student Base Repo</v>
      </c>
      <c r="P23" s="13" t="str">
        <f>IFERROR(
  HYPERLINK(
    INDEX(Submissions!B:B, MATCH(VLOOKUP(A23, Roster!$A:$E, 2, FALSE), Submissions!A:A, 0)),
    "Canvas Submission"
  ),
  "Double Check"
)</f>
        <v>Canvas Submission</v>
      </c>
    </row>
    <row r="24" spans="1:16">
      <c r="A24" t="s">
        <v>868</v>
      </c>
      <c r="B24" t="s">
        <v>869</v>
      </c>
      <c r="C24" s="28" t="s">
        <v>2530</v>
      </c>
      <c r="D24" s="7" t="s">
        <v>2567</v>
      </c>
      <c r="E24" s="7" t="s">
        <v>2567</v>
      </c>
      <c r="F24" s="7" t="s">
        <v>2567</v>
      </c>
      <c r="G24" s="7" t="s">
        <v>2567</v>
      </c>
      <c r="H24" s="7" t="s">
        <v>2567</v>
      </c>
      <c r="I24" s="7" t="s">
        <v>2567</v>
      </c>
      <c r="J24" s="7" t="s">
        <v>2567</v>
      </c>
      <c r="K24" s="7" t="str">
        <f t="shared" si="1"/>
        <v>NO TOUCH</v>
      </c>
      <c r="L24" s="7" t="s">
        <v>2567</v>
      </c>
      <c r="M24" s="7" t="s">
        <v>2567</v>
      </c>
      <c r="N24" s="10" t="s">
        <v>2567</v>
      </c>
      <c r="O24" s="12" t="str">
        <f t="shared" si="2"/>
        <v>Student Base Repo</v>
      </c>
      <c r="P24" s="13" t="str">
        <f>IFERROR(
  HYPERLINK(
    INDEX(Submissions!B:B, MATCH(VLOOKUP(A24, Roster!$A:$E, 2, FALSE), Submissions!A:A, 0)),
    "Canvas Submission"
  ),
  "Double Check"
)</f>
        <v>Canvas Submission</v>
      </c>
    </row>
    <row r="25" spans="1:16">
      <c r="A25" t="s">
        <v>870</v>
      </c>
      <c r="B25" t="s">
        <v>871</v>
      </c>
      <c r="C25" s="28" t="s">
        <v>2530</v>
      </c>
      <c r="D25" s="7" t="s">
        <v>2567</v>
      </c>
      <c r="E25" s="7" t="s">
        <v>2567</v>
      </c>
      <c r="F25" s="7" t="s">
        <v>2567</v>
      </c>
      <c r="G25" s="7" t="s">
        <v>2567</v>
      </c>
      <c r="H25" s="7" t="s">
        <v>2567</v>
      </c>
      <c r="I25" s="7" t="s">
        <v>2567</v>
      </c>
      <c r="J25" s="7" t="s">
        <v>2567</v>
      </c>
      <c r="K25" s="7" t="str">
        <f t="shared" si="1"/>
        <v>NO TOUCH</v>
      </c>
      <c r="L25" s="7" t="s">
        <v>2567</v>
      </c>
      <c r="M25" s="7" t="s">
        <v>2567</v>
      </c>
      <c r="N25" s="10" t="s">
        <v>2567</v>
      </c>
      <c r="O25" s="12" t="str">
        <f t="shared" si="2"/>
        <v>Student Base Repo</v>
      </c>
      <c r="P25" s="13" t="str">
        <f>IFERROR(
  HYPERLINK(
    INDEX(Submissions!B:B, MATCH(VLOOKUP(A25, Roster!$A:$E, 2, FALSE), Submissions!A:A, 0)),
    "Canvas Submission"
  ),
  "Double Check"
)</f>
        <v>Canvas Submission</v>
      </c>
    </row>
    <row r="26" spans="1:16">
      <c r="A26" t="s">
        <v>872</v>
      </c>
      <c r="B26" t="s">
        <v>873</v>
      </c>
      <c r="C26" s="28" t="s">
        <v>2530</v>
      </c>
      <c r="D26" s="7" t="s">
        <v>2567</v>
      </c>
      <c r="E26" s="7" t="s">
        <v>2567</v>
      </c>
      <c r="F26" s="7" t="s">
        <v>2567</v>
      </c>
      <c r="G26" s="7" t="s">
        <v>2567</v>
      </c>
      <c r="H26" s="7" t="s">
        <v>2567</v>
      </c>
      <c r="I26" s="7" t="s">
        <v>2567</v>
      </c>
      <c r="J26" s="7" t="s">
        <v>2567</v>
      </c>
      <c r="K26" s="7" t="str">
        <f t="shared" si="1"/>
        <v>NO TOUCH</v>
      </c>
      <c r="L26" s="7" t="s">
        <v>2567</v>
      </c>
      <c r="M26" s="7" t="s">
        <v>2567</v>
      </c>
      <c r="N26" s="10" t="s">
        <v>2567</v>
      </c>
      <c r="O26" s="12" t="str">
        <f t="shared" si="2"/>
        <v>Student Base Repo</v>
      </c>
      <c r="P26" s="13" t="str">
        <f>IFERROR(
  HYPERLINK(
    INDEX(Submissions!B:B, MATCH(VLOOKUP(A26, Roster!$A:$E, 2, FALSE), Submissions!A:A, 0)),
    "Canvas Submission"
  ),
  "Double Check"
)</f>
        <v>Canvas Submission</v>
      </c>
    </row>
    <row r="27" spans="1:16">
      <c r="A27" t="s">
        <v>874</v>
      </c>
      <c r="B27" t="s">
        <v>875</v>
      </c>
      <c r="C27" s="27" t="s">
        <v>2530</v>
      </c>
      <c r="D27" s="7" t="s">
        <v>2567</v>
      </c>
      <c r="E27" s="7" t="s">
        <v>2567</v>
      </c>
      <c r="F27" s="7" t="s">
        <v>2567</v>
      </c>
      <c r="G27" s="7" t="s">
        <v>2567</v>
      </c>
      <c r="H27" s="7" t="s">
        <v>2567</v>
      </c>
      <c r="I27" s="7" t="s">
        <v>2567</v>
      </c>
      <c r="J27" s="7" t="s">
        <v>2567</v>
      </c>
      <c r="K27" s="7" t="str">
        <f t="shared" si="1"/>
        <v>NO TOUCH</v>
      </c>
      <c r="L27" s="7" t="s">
        <v>2567</v>
      </c>
      <c r="M27" s="7" t="s">
        <v>2567</v>
      </c>
      <c r="N27" s="10" t="s">
        <v>2567</v>
      </c>
      <c r="O27" s="12" t="str">
        <f t="shared" si="2"/>
        <v>Student Base Repo</v>
      </c>
      <c r="P27" s="13" t="str">
        <f>IFERROR(
  HYPERLINK(
    INDEX(Submissions!B:B, MATCH(VLOOKUP(A27, Roster!$A:$E, 2, FALSE), Submissions!A:A, 0)),
    "Canvas Submission"
  ),
  "Double Check"
)</f>
        <v>Canvas Submission</v>
      </c>
    </row>
    <row r="28" spans="1:16">
      <c r="A28" t="s">
        <v>876</v>
      </c>
      <c r="B28" t="s">
        <v>877</v>
      </c>
      <c r="C28" s="27" t="s">
        <v>2530</v>
      </c>
      <c r="D28" s="7" t="s">
        <v>2567</v>
      </c>
      <c r="E28" s="7" t="s">
        <v>2567</v>
      </c>
      <c r="F28" s="7" t="s">
        <v>2567</v>
      </c>
      <c r="G28" s="7" t="s">
        <v>2567</v>
      </c>
      <c r="H28" s="7" t="s">
        <v>2567</v>
      </c>
      <c r="I28" s="7" t="s">
        <v>2567</v>
      </c>
      <c r="J28" s="7" t="s">
        <v>2567</v>
      </c>
      <c r="K28" s="7" t="str">
        <f t="shared" si="1"/>
        <v>NO TOUCH</v>
      </c>
      <c r="L28" s="7" t="s">
        <v>2567</v>
      </c>
      <c r="M28" s="7" t="s">
        <v>2567</v>
      </c>
      <c r="N28" s="10" t="s">
        <v>2567</v>
      </c>
      <c r="O28" s="12" t="str">
        <f t="shared" si="2"/>
        <v>Student Base Repo</v>
      </c>
      <c r="P28" s="13" t="str">
        <f>IFERROR(
  HYPERLINK(
    INDEX(Submissions!B:B, MATCH(VLOOKUP(A28, Roster!$A:$E, 2, FALSE), Submissions!A:A, 0)),
    "Canvas Submission"
  ),
  "Double Check"
)</f>
        <v>Canvas Submission</v>
      </c>
    </row>
    <row r="29" spans="1:16">
      <c r="A29" t="s">
        <v>878</v>
      </c>
      <c r="B29" t="s">
        <v>879</v>
      </c>
      <c r="C29" s="27" t="s">
        <v>2530</v>
      </c>
      <c r="D29" s="7" t="s">
        <v>2567</v>
      </c>
      <c r="E29" s="7" t="s">
        <v>2567</v>
      </c>
      <c r="F29" s="7" t="s">
        <v>2567</v>
      </c>
      <c r="G29" s="7" t="s">
        <v>2567</v>
      </c>
      <c r="H29" s="7" t="s">
        <v>2567</v>
      </c>
      <c r="I29" s="7" t="s">
        <v>2567</v>
      </c>
      <c r="J29" s="7" t="s">
        <v>2567</v>
      </c>
      <c r="K29" s="7" t="str">
        <f t="shared" si="1"/>
        <v>NO TOUCH</v>
      </c>
      <c r="L29" s="7" t="s">
        <v>2567</v>
      </c>
      <c r="M29" s="7" t="s">
        <v>2567</v>
      </c>
      <c r="N29" s="10" t="s">
        <v>2567</v>
      </c>
      <c r="O29" s="12" t="str">
        <f t="shared" si="2"/>
        <v>Student Base Repo</v>
      </c>
      <c r="P29" s="13" t="str">
        <f>IFERROR(
  HYPERLINK(
    INDEX(Submissions!B:B, MATCH(VLOOKUP(A29, Roster!$A:$E, 2, FALSE), Submissions!A:A, 0)),
    "Canvas Submission"
  ),
  "Double Check"
)</f>
        <v>Canvas Submission</v>
      </c>
    </row>
    <row r="30" spans="1:16">
      <c r="A30" t="s">
        <v>880</v>
      </c>
      <c r="B30" t="s">
        <v>881</v>
      </c>
      <c r="C30" s="27" t="s">
        <v>2530</v>
      </c>
      <c r="D30" s="7" t="s">
        <v>2567</v>
      </c>
      <c r="E30" s="7" t="s">
        <v>2567</v>
      </c>
      <c r="F30" s="7" t="s">
        <v>2567</v>
      </c>
      <c r="G30" s="7" t="s">
        <v>2567</v>
      </c>
      <c r="H30" s="7" t="s">
        <v>2567</v>
      </c>
      <c r="I30" s="7" t="s">
        <v>2567</v>
      </c>
      <c r="J30" s="7" t="s">
        <v>2567</v>
      </c>
      <c r="K30" s="7" t="str">
        <f t="shared" si="1"/>
        <v>NO TOUCH</v>
      </c>
      <c r="L30" s="7" t="s">
        <v>2567</v>
      </c>
      <c r="M30" s="7" t="s">
        <v>2567</v>
      </c>
      <c r="N30" s="10" t="s">
        <v>2567</v>
      </c>
      <c r="O30" s="12" t="str">
        <f t="shared" si="2"/>
        <v>Student Base Repo</v>
      </c>
      <c r="P30" s="13" t="str">
        <f>IFERROR(
  HYPERLINK(
    INDEX(Submissions!B:B, MATCH(VLOOKUP(A30, Roster!$A:$E, 2, FALSE), Submissions!A:A, 0)),
    "Canvas Submission"
  ),
  "Double Check"
)</f>
        <v>Canvas Submission</v>
      </c>
    </row>
    <row r="31" spans="1:16">
      <c r="A31" t="s">
        <v>882</v>
      </c>
      <c r="B31" t="s">
        <v>883</v>
      </c>
      <c r="C31" s="27" t="s">
        <v>2530</v>
      </c>
      <c r="D31" s="7" t="s">
        <v>2567</v>
      </c>
      <c r="E31" s="7" t="s">
        <v>2567</v>
      </c>
      <c r="F31" s="7" t="s">
        <v>2567</v>
      </c>
      <c r="G31" s="7" t="s">
        <v>2567</v>
      </c>
      <c r="H31" s="7" t="s">
        <v>2567</v>
      </c>
      <c r="I31" s="7" t="s">
        <v>2567</v>
      </c>
      <c r="J31" s="7" t="s">
        <v>2567</v>
      </c>
      <c r="K31" s="7" t="str">
        <f t="shared" si="1"/>
        <v>NO TOUCH</v>
      </c>
      <c r="L31" s="7" t="s">
        <v>2567</v>
      </c>
      <c r="M31" s="7" t="s">
        <v>2567</v>
      </c>
      <c r="N31" s="10" t="s">
        <v>2567</v>
      </c>
      <c r="O31" s="12" t="str">
        <f t="shared" si="2"/>
        <v>Student Base Repo</v>
      </c>
      <c r="P31" s="13" t="str">
        <f>IFERROR(
  HYPERLINK(
    INDEX(Submissions!B:B, MATCH(VLOOKUP(A31, Roster!$A:$E, 2, FALSE), Submissions!A:A, 0)),
    "Canvas Submission"
  ),
  "Double Check"
)</f>
        <v>Canvas Submission</v>
      </c>
    </row>
    <row r="32" spans="1:16">
      <c r="A32" t="s">
        <v>884</v>
      </c>
      <c r="B32" t="s">
        <v>885</v>
      </c>
      <c r="C32" t="s">
        <v>2530</v>
      </c>
      <c r="D32" s="7">
        <v>0</v>
      </c>
      <c r="E32" s="7">
        <v>0</v>
      </c>
      <c r="F32" s="7">
        <v>0</v>
      </c>
      <c r="G32" s="7">
        <v>0</v>
      </c>
      <c r="H32" s="7">
        <v>0</v>
      </c>
      <c r="I32" s="7">
        <v>0</v>
      </c>
      <c r="J32" s="7">
        <v>0</v>
      </c>
      <c r="K32" s="7">
        <f>IF(COUNTIF(D32:J32, "TODO") &gt; 0, "NO TOUCH", SUM(D32:J32))</f>
        <v>0</v>
      </c>
      <c r="L32" s="7" t="s">
        <v>2579</v>
      </c>
      <c r="M32" s="7">
        <v>5</v>
      </c>
      <c r="N32" s="10"/>
      <c r="O32" s="12" t="str">
        <f t="shared" si="2"/>
        <v>Student Base Repo</v>
      </c>
      <c r="P32" s="13" t="str">
        <f>IFERROR(
  HYPERLINK(
    INDEX(Submissions!B:B, MATCH(VLOOKUP(A32, Roster!$A:$E, 2, FALSE), Submissions!A:A, 0)),
    "Canvas Submission"
  ),
  "Double Check"
)</f>
        <v>Double Check</v>
      </c>
    </row>
    <row r="33" spans="1:16">
      <c r="A33" t="s">
        <v>886</v>
      </c>
      <c r="B33" t="s">
        <v>887</v>
      </c>
      <c r="C33" s="26" t="s">
        <v>2530</v>
      </c>
      <c r="D33" s="7" t="s">
        <v>2567</v>
      </c>
      <c r="E33" s="7" t="s">
        <v>2567</v>
      </c>
      <c r="F33" s="7" t="s">
        <v>2567</v>
      </c>
      <c r="G33" s="7" t="s">
        <v>2567</v>
      </c>
      <c r="H33" s="7" t="s">
        <v>2567</v>
      </c>
      <c r="I33" s="7" t="s">
        <v>2567</v>
      </c>
      <c r="J33" s="7" t="s">
        <v>2567</v>
      </c>
      <c r="K33" s="7" t="str">
        <f t="shared" si="1"/>
        <v>NO TOUCH</v>
      </c>
      <c r="L33" s="7" t="s">
        <v>2567</v>
      </c>
      <c r="M33" s="7" t="s">
        <v>2567</v>
      </c>
      <c r="N33" s="10" t="s">
        <v>2567</v>
      </c>
      <c r="O33" s="12" t="str">
        <f t="shared" si="2"/>
        <v>Student Base Repo</v>
      </c>
      <c r="P33" s="13" t="str">
        <f>IFERROR(
  HYPERLINK(
    INDEX(Submissions!B:B, MATCH(VLOOKUP(A33, Roster!$A:$E, 2, FALSE), Submissions!A:A, 0)),
    "Canvas Submission"
  ),
  "Double Check"
)</f>
        <v>Canvas Submission</v>
      </c>
    </row>
    <row r="34" spans="1:16">
      <c r="A34" t="s">
        <v>888</v>
      </c>
      <c r="B34" t="s">
        <v>889</v>
      </c>
      <c r="C34" t="s">
        <v>2530</v>
      </c>
      <c r="D34" s="7">
        <v>0</v>
      </c>
      <c r="E34" s="7">
        <v>0</v>
      </c>
      <c r="F34" s="7">
        <v>0</v>
      </c>
      <c r="G34" s="7">
        <v>0</v>
      </c>
      <c r="H34" s="7">
        <v>0</v>
      </c>
      <c r="I34" s="7">
        <v>0</v>
      </c>
      <c r="J34" s="7">
        <v>0</v>
      </c>
      <c r="K34" s="7">
        <f>IF(COUNTIF(D34:J34, "TODO") &gt; 0, "NO TOUCH", SUM(D34:J34))</f>
        <v>0</v>
      </c>
      <c r="L34" s="7" t="s">
        <v>2579</v>
      </c>
      <c r="M34" s="7">
        <v>5</v>
      </c>
      <c r="N34" s="10"/>
      <c r="O34" s="12" t="str">
        <f t="shared" si="2"/>
        <v>Student Base Repo</v>
      </c>
      <c r="P34" s="13" t="str">
        <f>IFERROR(
  HYPERLINK(
    INDEX(Submissions!B:B, MATCH(VLOOKUP(A34, Roster!$A:$E, 2, FALSE), Submissions!A:A, 0)),
    "Canvas Submission"
  ),
  "Double Check"
)</f>
        <v>Double Check</v>
      </c>
    </row>
    <row r="35" spans="1:16">
      <c r="A35" t="s">
        <v>890</v>
      </c>
      <c r="B35" t="s">
        <v>891</v>
      </c>
      <c r="C35" s="26" t="s">
        <v>2530</v>
      </c>
      <c r="D35" s="7" t="s">
        <v>2567</v>
      </c>
      <c r="E35" s="7" t="s">
        <v>2567</v>
      </c>
      <c r="F35" s="7" t="s">
        <v>2567</v>
      </c>
      <c r="G35" s="7" t="s">
        <v>2567</v>
      </c>
      <c r="H35" s="7" t="s">
        <v>2567</v>
      </c>
      <c r="I35" s="7" t="s">
        <v>2567</v>
      </c>
      <c r="J35" s="7" t="s">
        <v>2567</v>
      </c>
      <c r="K35" s="7" t="str">
        <f t="shared" si="1"/>
        <v>NO TOUCH</v>
      </c>
      <c r="L35" s="7" t="s">
        <v>2567</v>
      </c>
      <c r="M35" s="7" t="s">
        <v>2567</v>
      </c>
      <c r="N35" s="10" t="s">
        <v>2567</v>
      </c>
      <c r="O35" s="12" t="str">
        <f t="shared" si="2"/>
        <v>Student Base Repo</v>
      </c>
      <c r="P35" s="13" t="str">
        <f>IFERROR(
  HYPERLINK(
    INDEX(Submissions!B:B, MATCH(VLOOKUP(A35, Roster!$A:$E, 2, FALSE), Submissions!A:A, 0)),
    "Canvas Submission"
  ),
  "Double Check"
)</f>
        <v>Canvas Submission</v>
      </c>
    </row>
    <row r="36" spans="1:16">
      <c r="A36" t="s">
        <v>892</v>
      </c>
      <c r="B36" t="s">
        <v>893</v>
      </c>
      <c r="C36" t="s">
        <v>2530</v>
      </c>
      <c r="D36" s="7">
        <v>0</v>
      </c>
      <c r="E36" s="7">
        <v>0</v>
      </c>
      <c r="F36" s="7">
        <v>0</v>
      </c>
      <c r="G36" s="7">
        <v>0</v>
      </c>
      <c r="H36" s="7">
        <v>0</v>
      </c>
      <c r="I36" s="7">
        <v>0</v>
      </c>
      <c r="J36" s="7">
        <v>0</v>
      </c>
      <c r="K36" s="7">
        <f>IF(COUNTIF(D36:J36, "TODO") &gt; 0, "NO TOUCH", SUM(D36:J36))</f>
        <v>0</v>
      </c>
      <c r="L36" s="7" t="s">
        <v>2579</v>
      </c>
      <c r="M36" s="7">
        <v>5</v>
      </c>
      <c r="N36" s="10"/>
      <c r="O36" s="12" t="str">
        <f t="shared" si="2"/>
        <v>Student Base Repo</v>
      </c>
      <c r="P36" s="13" t="str">
        <f>IFERROR(
  HYPERLINK(
    INDEX(Submissions!B:B, MATCH(VLOOKUP(A36, Roster!$A:$E, 2, FALSE), Submissions!A:A, 0)),
    "Canvas Submission"
  ),
  "Double Check"
)</f>
        <v>Double Check</v>
      </c>
    </row>
    <row r="37" spans="1:16">
      <c r="A37" t="s">
        <v>1132</v>
      </c>
      <c r="B37" t="s">
        <v>1133</v>
      </c>
      <c r="C37" s="26" t="s">
        <v>2530</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2"/>
        <v>Student Base Repo</v>
      </c>
      <c r="P37" s="13" t="str">
        <f>IFERROR(
  HYPERLINK(
    INDEX(Submissions!B:B, MATCH(VLOOKUP(A37, Roster!$A:$E, 2, FALSE), Submissions!A:A, 0)),
    "Canvas Submission"
  ),
  "Double Check"
)</f>
        <v>Canvas Submission</v>
      </c>
    </row>
    <row r="38" spans="1:16">
      <c r="D38" s="7"/>
      <c r="E38" s="7"/>
      <c r="F38" s="7"/>
      <c r="G38" s="7"/>
      <c r="H38" s="7"/>
      <c r="I38" s="7"/>
      <c r="J38" s="7"/>
      <c r="K38" s="7"/>
      <c r="L38" s="7"/>
      <c r="M38" s="7"/>
      <c r="N38" s="10"/>
      <c r="O38" s="12"/>
      <c r="P38" s="13"/>
    </row>
    <row r="47" spans="1:16">
      <c r="A47" t="s">
        <v>2580</v>
      </c>
      <c r="B47">
        <f>COUNTA(A2:A37)</f>
        <v>36</v>
      </c>
    </row>
    <row r="48" spans="1:16">
      <c r="A48" t="s">
        <v>2581</v>
      </c>
      <c r="B48">
        <f>COUNTIF(K2:K37,"&lt;&gt;NO TOUCH")</f>
        <v>12</v>
      </c>
    </row>
    <row r="49" spans="1:2">
      <c r="A49" t="s">
        <v>2582</v>
      </c>
      <c r="B49">
        <f>ROUND(0.33*B47,0) - B48</f>
        <v>0</v>
      </c>
    </row>
    <row r="50" spans="1:2">
      <c r="A50" t="s">
        <v>2583</v>
      </c>
      <c r="B50">
        <f>ROUND(0.5*B47,0) - B48</f>
        <v>6</v>
      </c>
    </row>
    <row r="51" spans="1:2">
      <c r="A51" t="s">
        <v>2584</v>
      </c>
      <c r="B51">
        <f>B47-B48</f>
        <v>24</v>
      </c>
    </row>
  </sheetData>
  <conditionalFormatting sqref="B49:B51">
    <cfRule type="cellIs" dxfId="138" priority="1" operator="greaterThan">
      <formula>0</formula>
    </cfRule>
  </conditionalFormatting>
  <conditionalFormatting sqref="D2:P38">
    <cfRule type="containsText" dxfId="137" priority="6" operator="containsText" text="TODO">
      <formula>NOT(ISERROR(SEARCH("TODO",D2)))</formula>
    </cfRule>
    <cfRule type="containsText" dxfId="136" priority="7" stopIfTrue="1" operator="containsText" text="NO TOUCH">
      <formula>NOT(ISERROR(SEARCH("NO TOUCH",D2)))</formula>
    </cfRule>
  </conditionalFormatting>
  <conditionalFormatting sqref="O2:O38">
    <cfRule type="containsText" dxfId="135" priority="2" operator="containsText" text="Assignment">
      <formula>NOT(ISERROR(SEARCH("Assignment",O2)))</formula>
    </cfRule>
    <cfRule type="containsText" dxfId="134" priority="3" operator="containsText" text="Student">
      <formula>NOT(ISERROR(SEARCH("Student",O2)))</formula>
    </cfRule>
  </conditionalFormatting>
  <conditionalFormatting sqref="P2:P38">
    <cfRule type="containsText" dxfId="133" priority="4" operator="containsText" text="Canvas">
      <formula>NOT(ISERROR(SEARCH("Canvas",P2)))</formula>
    </cfRule>
    <cfRule type="containsText" dxfId="132" priority="5" stopIfTrue="1" operator="containsText" text="Double Check">
      <formula>NOT(ISERROR(SEARCH("Double Check",P2)))</formula>
    </cfRule>
  </conditionalFormatting>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workbookViewId="0">
      <pane xSplit="3" ySplit="1" topLeftCell="D2" activePane="bottomRight" state="frozen"/>
      <selection pane="topRight"/>
      <selection pane="bottomLeft"/>
      <selection pane="bottomRight" activeCell="K41" sqref="K41"/>
    </sheetView>
  </sheetViews>
  <sheetFormatPr defaultColWidth="8.88671875" defaultRowHeight="14.4"/>
  <cols>
    <col min="1" max="1" width="25.886718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29.3320312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12" customHeight="1">
      <c r="A2" s="2" t="s">
        <v>9</v>
      </c>
      <c r="B2" s="2" t="s">
        <v>10</v>
      </c>
      <c r="C2" s="2" t="s">
        <v>2531</v>
      </c>
      <c r="D2" s="7">
        <v>10</v>
      </c>
      <c r="E2" s="7">
        <v>5</v>
      </c>
      <c r="F2" s="7">
        <v>10</v>
      </c>
      <c r="G2" s="7">
        <v>17</v>
      </c>
      <c r="H2" s="7">
        <v>12</v>
      </c>
      <c r="I2" s="7">
        <v>3</v>
      </c>
      <c r="J2" s="7">
        <v>0</v>
      </c>
      <c r="K2" s="7">
        <f>IF(COUNTIF(D2:J2, "TODO") &gt; 0, "NO TOUCH", SUM(D2:J2))</f>
        <v>57</v>
      </c>
      <c r="L2" s="21" t="s">
        <v>2585</v>
      </c>
      <c r="M2" s="7">
        <v>45</v>
      </c>
      <c r="N2" s="10"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12" customHeight="1">
      <c r="A3" s="2" t="s">
        <v>11</v>
      </c>
      <c r="B3" s="2" t="s">
        <v>12</v>
      </c>
      <c r="C3" s="2" t="s">
        <v>2531</v>
      </c>
      <c r="D3" s="7">
        <v>10</v>
      </c>
      <c r="E3" s="7">
        <v>10</v>
      </c>
      <c r="F3" s="7">
        <v>14</v>
      </c>
      <c r="G3" s="7">
        <v>20</v>
      </c>
      <c r="H3" s="7">
        <v>14</v>
      </c>
      <c r="I3" s="7">
        <v>3</v>
      </c>
      <c r="J3" s="7">
        <v>0</v>
      </c>
      <c r="K3" s="7">
        <f t="shared" ref="K3:K36" si="0">IF(COUNTIF(D3:J3, "TODO") &gt; 0, "NO TOUCH", SUM(D3:J3))</f>
        <v>71</v>
      </c>
      <c r="L3" s="21" t="s">
        <v>2586</v>
      </c>
      <c r="M3" s="7">
        <v>45</v>
      </c>
      <c r="N3" s="24" t="s">
        <v>2566</v>
      </c>
      <c r="O3" s="12" t="str">
        <f t="shared" ref="O3:O37" si="1">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row r="4" spans="1:22">
      <c r="A4" t="s">
        <v>894</v>
      </c>
      <c r="B4" t="s">
        <v>895</v>
      </c>
      <c r="C4" t="s">
        <v>2531</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Canvas Submission</v>
      </c>
    </row>
    <row r="5" spans="1:22">
      <c r="A5" t="s">
        <v>896</v>
      </c>
      <c r="B5" t="s">
        <v>897</v>
      </c>
      <c r="C5" t="s">
        <v>2531</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Canvas Submission</v>
      </c>
    </row>
    <row r="6" spans="1:22">
      <c r="A6" t="s">
        <v>898</v>
      </c>
      <c r="B6" t="s">
        <v>899</v>
      </c>
      <c r="C6" t="s">
        <v>2531</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900</v>
      </c>
      <c r="B7" t="s">
        <v>901</v>
      </c>
      <c r="C7" t="s">
        <v>2531</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902</v>
      </c>
      <c r="B8" t="s">
        <v>903</v>
      </c>
      <c r="C8" t="s">
        <v>2531</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Canvas Submission</v>
      </c>
    </row>
    <row r="9" spans="1:22">
      <c r="A9" t="s">
        <v>904</v>
      </c>
      <c r="B9" t="s">
        <v>905</v>
      </c>
      <c r="C9" t="s">
        <v>2531</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c r="A10" t="s">
        <v>906</v>
      </c>
      <c r="B10" t="s">
        <v>907</v>
      </c>
      <c r="C10" t="s">
        <v>2531</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Canvas Submission</v>
      </c>
    </row>
    <row r="11" spans="1:22">
      <c r="A11" t="s">
        <v>908</v>
      </c>
      <c r="B11" t="s">
        <v>909</v>
      </c>
      <c r="C11" t="s">
        <v>2531</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c r="A12" t="s">
        <v>910</v>
      </c>
      <c r="B12" t="s">
        <v>911</v>
      </c>
      <c r="C12" t="s">
        <v>2531</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Canvas Submission</v>
      </c>
    </row>
    <row r="13" spans="1:22" ht="28.8">
      <c r="A13" t="s">
        <v>912</v>
      </c>
      <c r="B13" t="s">
        <v>913</v>
      </c>
      <c r="C13" t="s">
        <v>2531</v>
      </c>
      <c r="D13" s="7">
        <v>0</v>
      </c>
      <c r="E13" s="7">
        <v>0</v>
      </c>
      <c r="F13" s="7">
        <v>0</v>
      </c>
      <c r="G13" s="7">
        <v>0</v>
      </c>
      <c r="H13" s="7">
        <v>0</v>
      </c>
      <c r="I13" s="7">
        <v>0</v>
      </c>
      <c r="J13" s="7">
        <v>0</v>
      </c>
      <c r="K13" s="7">
        <f t="shared" si="0"/>
        <v>0</v>
      </c>
      <c r="L13" s="7" t="s">
        <v>2579</v>
      </c>
      <c r="M13" s="7">
        <v>5</v>
      </c>
      <c r="N13" s="10" t="s">
        <v>2587</v>
      </c>
      <c r="O13" s="12" t="str">
        <f t="shared" si="1"/>
        <v>Assignment Specific Repo</v>
      </c>
      <c r="P13" s="13" t="str">
        <f>IFERROR(
  HYPERLINK(
    INDEX(Submissions!B:B, MATCH(VLOOKUP(A13, Roster!$A:$E, 2, FALSE), Submissions!A:A, 0)),
    "Canvas Submission"
  ),
  "Double Check"
)</f>
        <v>Double Check</v>
      </c>
    </row>
    <row r="14" spans="1:22">
      <c r="A14" t="s">
        <v>914</v>
      </c>
      <c r="B14" t="s">
        <v>915</v>
      </c>
      <c r="C14" t="s">
        <v>2531</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916</v>
      </c>
      <c r="B15" t="s">
        <v>917</v>
      </c>
      <c r="C15" t="s">
        <v>2531</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Canvas Submission</v>
      </c>
    </row>
    <row r="16" spans="1:22">
      <c r="A16" t="s">
        <v>918</v>
      </c>
      <c r="B16" t="s">
        <v>919</v>
      </c>
      <c r="C16" t="s">
        <v>2531</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ht="28.8">
      <c r="A17" t="s">
        <v>920</v>
      </c>
      <c r="B17" t="s">
        <v>921</v>
      </c>
      <c r="C17" t="s">
        <v>2531</v>
      </c>
      <c r="D17" s="7">
        <v>0</v>
      </c>
      <c r="E17" s="7">
        <v>0</v>
      </c>
      <c r="F17" s="7">
        <v>0</v>
      </c>
      <c r="G17" s="7">
        <v>0</v>
      </c>
      <c r="H17" s="7">
        <v>0</v>
      </c>
      <c r="I17" s="7">
        <v>0</v>
      </c>
      <c r="J17" s="7">
        <v>0</v>
      </c>
      <c r="K17" s="7">
        <f t="shared" si="0"/>
        <v>0</v>
      </c>
      <c r="L17" s="7" t="s">
        <v>2579</v>
      </c>
      <c r="M17" s="7">
        <v>5</v>
      </c>
      <c r="N17" s="10" t="s">
        <v>2587</v>
      </c>
      <c r="O17" s="12" t="str">
        <f t="shared" si="1"/>
        <v>Assignment Specific Repo</v>
      </c>
      <c r="P17" s="13" t="str">
        <f>IFERROR(
  HYPERLINK(
    INDEX(Submissions!B:B, MATCH(VLOOKUP(A17, Roster!$A:$E, 2, FALSE), Submissions!A:A, 0)),
    "Canvas Submission"
  ),
  "Double Check"
)</f>
        <v>Double Check</v>
      </c>
    </row>
    <row r="18" spans="1:16">
      <c r="A18" t="s">
        <v>922</v>
      </c>
      <c r="B18" t="s">
        <v>923</v>
      </c>
      <c r="C18" t="s">
        <v>2531</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6">
      <c r="A19" t="s">
        <v>924</v>
      </c>
      <c r="B19" t="s">
        <v>925</v>
      </c>
      <c r="C19" t="s">
        <v>2531</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Canvas Submission</v>
      </c>
    </row>
    <row r="20" spans="1:16">
      <c r="A20" t="s">
        <v>926</v>
      </c>
      <c r="B20" t="s">
        <v>927</v>
      </c>
      <c r="C20" t="s">
        <v>2531</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Canvas Submission</v>
      </c>
    </row>
    <row r="21" spans="1:16" ht="28.8">
      <c r="A21" t="s">
        <v>928</v>
      </c>
      <c r="B21" t="s">
        <v>929</v>
      </c>
      <c r="C21" t="s">
        <v>2531</v>
      </c>
      <c r="D21" s="7">
        <v>0</v>
      </c>
      <c r="E21" s="7">
        <v>0</v>
      </c>
      <c r="F21" s="7">
        <v>0</v>
      </c>
      <c r="G21" s="7">
        <v>0</v>
      </c>
      <c r="H21" s="7">
        <v>0</v>
      </c>
      <c r="I21" s="7">
        <v>0</v>
      </c>
      <c r="J21" s="7">
        <v>0</v>
      </c>
      <c r="K21" s="7">
        <f t="shared" ref="K21" si="2">IF(COUNTIF(D21:J21, "TODO") &gt; 0, "NO TOUCH", SUM(D21:J21))</f>
        <v>0</v>
      </c>
      <c r="L21" s="7" t="s">
        <v>2579</v>
      </c>
      <c r="M21" s="7">
        <v>5</v>
      </c>
      <c r="N21" s="10" t="s">
        <v>2587</v>
      </c>
      <c r="O21" s="12" t="str">
        <f t="shared" si="1"/>
        <v>Assignment Specific Repo</v>
      </c>
      <c r="P21" s="13" t="str">
        <f>IFERROR(
  HYPERLINK(
    INDEX(Submissions!B:B, MATCH(VLOOKUP(A21, Roster!$A:$E, 2, FALSE), Submissions!A:A, 0)),
    "Canvas Submission"
  ),
  "Double Check"
)</f>
        <v>Double Check</v>
      </c>
    </row>
    <row r="22" spans="1:16">
      <c r="A22" t="s">
        <v>930</v>
      </c>
      <c r="B22" t="s">
        <v>931</v>
      </c>
      <c r="C22" t="s">
        <v>2531</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Canvas Submission</v>
      </c>
    </row>
    <row r="23" spans="1:16">
      <c r="A23" t="s">
        <v>932</v>
      </c>
      <c r="B23" t="s">
        <v>933</v>
      </c>
      <c r="C23" t="s">
        <v>2531</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Canvas Submission</v>
      </c>
    </row>
    <row r="24" spans="1:16" ht="28.8">
      <c r="A24" t="s">
        <v>934</v>
      </c>
      <c r="B24" t="s">
        <v>935</v>
      </c>
      <c r="C24" t="s">
        <v>2531</v>
      </c>
      <c r="D24" s="7">
        <v>0</v>
      </c>
      <c r="E24" s="7">
        <v>0</v>
      </c>
      <c r="F24" s="7">
        <v>0</v>
      </c>
      <c r="G24" s="7">
        <v>0</v>
      </c>
      <c r="H24" s="7">
        <v>0</v>
      </c>
      <c r="I24" s="7">
        <v>0</v>
      </c>
      <c r="J24" s="7">
        <v>0</v>
      </c>
      <c r="K24" s="7">
        <f t="shared" ref="K24:K25" si="3">IF(COUNTIF(D24:J24, "TODO") &gt; 0, "NO TOUCH", SUM(D24:J24))</f>
        <v>0</v>
      </c>
      <c r="L24" s="7" t="s">
        <v>2579</v>
      </c>
      <c r="M24" s="7">
        <v>5</v>
      </c>
      <c r="N24" s="10" t="s">
        <v>2587</v>
      </c>
      <c r="O24" s="12" t="str">
        <f t="shared" si="1"/>
        <v>Assignment Specific Repo</v>
      </c>
      <c r="P24" s="13" t="str">
        <f>IFERROR(
  HYPERLINK(
    INDEX(Submissions!B:B, MATCH(VLOOKUP(A24, Roster!$A:$E, 2, FALSE), Submissions!A:A, 0)),
    "Canvas Submission"
  ),
  "Double Check"
)</f>
        <v>Double Check</v>
      </c>
    </row>
    <row r="25" spans="1:16" ht="28.8">
      <c r="A25" t="s">
        <v>936</v>
      </c>
      <c r="B25" t="s">
        <v>937</v>
      </c>
      <c r="C25" t="s">
        <v>2531</v>
      </c>
      <c r="D25" s="7">
        <v>0</v>
      </c>
      <c r="E25" s="7">
        <v>0</v>
      </c>
      <c r="F25" s="7">
        <v>0</v>
      </c>
      <c r="G25" s="7">
        <v>0</v>
      </c>
      <c r="H25" s="7">
        <v>0</v>
      </c>
      <c r="I25" s="7">
        <v>0</v>
      </c>
      <c r="J25" s="7">
        <v>0</v>
      </c>
      <c r="K25" s="7">
        <f t="shared" si="3"/>
        <v>0</v>
      </c>
      <c r="L25" s="7" t="s">
        <v>2579</v>
      </c>
      <c r="M25" s="7">
        <v>5</v>
      </c>
      <c r="N25" s="10" t="s">
        <v>2587</v>
      </c>
      <c r="O25" s="12" t="str">
        <f t="shared" si="1"/>
        <v>Assignment Specific Repo</v>
      </c>
      <c r="P25" s="13" t="str">
        <f>IFERROR(
  HYPERLINK(
    INDEX(Submissions!B:B, MATCH(VLOOKUP(A25, Roster!$A:$E, 2, FALSE), Submissions!A:A, 0)),
    "Canvas Submission"
  ),
  "Double Check"
)</f>
        <v>Double Check</v>
      </c>
    </row>
    <row r="26" spans="1:16">
      <c r="A26" t="s">
        <v>938</v>
      </c>
      <c r="B26" t="s">
        <v>939</v>
      </c>
      <c r="C26" t="s">
        <v>2531</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ht="28.8">
      <c r="A27" t="s">
        <v>940</v>
      </c>
      <c r="B27" t="s">
        <v>941</v>
      </c>
      <c r="C27" t="s">
        <v>2531</v>
      </c>
      <c r="D27" s="7">
        <v>0</v>
      </c>
      <c r="E27" s="7">
        <v>0</v>
      </c>
      <c r="F27" s="7">
        <v>0</v>
      </c>
      <c r="G27" s="7">
        <v>0</v>
      </c>
      <c r="H27" s="7">
        <v>0</v>
      </c>
      <c r="I27" s="7">
        <v>0</v>
      </c>
      <c r="J27" s="7">
        <v>0</v>
      </c>
      <c r="K27" s="7">
        <f t="shared" ref="K27" si="4">IF(COUNTIF(D27:J27, "TODO") &gt; 0, "NO TOUCH", SUM(D27:J27))</f>
        <v>0</v>
      </c>
      <c r="L27" s="7" t="s">
        <v>2579</v>
      </c>
      <c r="M27" s="7">
        <v>5</v>
      </c>
      <c r="N27" s="10" t="s">
        <v>2587</v>
      </c>
      <c r="O27" s="12" t="str">
        <f t="shared" si="1"/>
        <v>Assignment Specific Repo</v>
      </c>
      <c r="P27" s="13" t="str">
        <f>IFERROR(
  HYPERLINK(
    INDEX(Submissions!B:B, MATCH(VLOOKUP(A27, Roster!$A:$E, 2, FALSE), Submissions!A:A, 0)),
    "Canvas Submission"
  ),
  "Double Check"
)</f>
        <v>Double Check</v>
      </c>
    </row>
    <row r="28" spans="1:16">
      <c r="A28" t="s">
        <v>942</v>
      </c>
      <c r="B28" t="s">
        <v>943</v>
      </c>
      <c r="C28" t="s">
        <v>2531</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Canvas Submission</v>
      </c>
    </row>
    <row r="29" spans="1:16">
      <c r="A29" t="s">
        <v>944</v>
      </c>
      <c r="B29" t="s">
        <v>945</v>
      </c>
      <c r="C29" t="s">
        <v>2531</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Canvas Submission</v>
      </c>
    </row>
    <row r="30" spans="1:16">
      <c r="A30" t="s">
        <v>946</v>
      </c>
      <c r="B30" t="s">
        <v>947</v>
      </c>
      <c r="C30" t="s">
        <v>2531</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Canvas Submission</v>
      </c>
    </row>
    <row r="31" spans="1:16">
      <c r="A31" t="s">
        <v>948</v>
      </c>
      <c r="B31" t="s">
        <v>949</v>
      </c>
      <c r="C31" t="s">
        <v>2531</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Canvas Submission</v>
      </c>
    </row>
    <row r="32" spans="1:16">
      <c r="A32" t="s">
        <v>950</v>
      </c>
      <c r="B32" t="s">
        <v>951</v>
      </c>
      <c r="C32" t="s">
        <v>2531</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Canvas Submission</v>
      </c>
    </row>
    <row r="33" spans="1:16">
      <c r="A33" t="s">
        <v>952</v>
      </c>
      <c r="B33" t="s">
        <v>953</v>
      </c>
      <c r="C33" t="s">
        <v>2531</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c r="A34" t="s">
        <v>954</v>
      </c>
      <c r="B34" t="s">
        <v>955</v>
      </c>
      <c r="C34" t="s">
        <v>2531</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ht="28.8">
      <c r="A35" t="s">
        <v>956</v>
      </c>
      <c r="B35" t="s">
        <v>957</v>
      </c>
      <c r="C35" t="s">
        <v>2531</v>
      </c>
      <c r="D35" s="7">
        <v>0</v>
      </c>
      <c r="E35" s="7">
        <v>0</v>
      </c>
      <c r="F35" s="7">
        <v>0</v>
      </c>
      <c r="G35" s="7">
        <v>0</v>
      </c>
      <c r="H35" s="7">
        <v>0</v>
      </c>
      <c r="I35" s="7">
        <v>0</v>
      </c>
      <c r="J35" s="7">
        <v>0</v>
      </c>
      <c r="K35" s="7">
        <f t="shared" ref="K35" si="5">IF(COUNTIF(D35:J35, "TODO") &gt; 0, "NO TOUCH", SUM(D35:J35))</f>
        <v>0</v>
      </c>
      <c r="L35" s="7" t="s">
        <v>2579</v>
      </c>
      <c r="M35" s="7">
        <v>5</v>
      </c>
      <c r="N35" s="10" t="s">
        <v>2587</v>
      </c>
      <c r="O35" s="12" t="str">
        <f t="shared" si="1"/>
        <v>Assignment Specific Repo</v>
      </c>
      <c r="P35" s="13" t="str">
        <f>IFERROR(
  HYPERLINK(
    INDEX(Submissions!B:B, MATCH(VLOOKUP(A35, Roster!$A:$E, 2, FALSE), Submissions!A:A, 0)),
    "Canvas Submission"
  ),
  "Double Check"
)</f>
        <v>Double Check</v>
      </c>
    </row>
    <row r="36" spans="1:16">
      <c r="A36" t="s">
        <v>958</v>
      </c>
      <c r="B36" t="s">
        <v>959</v>
      </c>
      <c r="C36" t="s">
        <v>2531</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Canvas Submission</v>
      </c>
    </row>
    <row r="37" spans="1:16">
      <c r="A37" t="s">
        <v>1136</v>
      </c>
      <c r="B37" t="s">
        <v>1137</v>
      </c>
      <c r="C37" t="s">
        <v>2531</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Canvas Submission</v>
      </c>
    </row>
    <row r="38" spans="1:16">
      <c r="D38" s="7"/>
      <c r="E38" s="7"/>
      <c r="F38" s="7"/>
      <c r="G38" s="7"/>
      <c r="H38" s="7"/>
      <c r="I38" s="7"/>
      <c r="J38" s="7"/>
      <c r="K38" s="7"/>
      <c r="L38" s="7"/>
      <c r="M38" s="7"/>
      <c r="N38" s="10"/>
      <c r="O38" s="12"/>
      <c r="P38" s="13"/>
    </row>
    <row r="39" spans="1:16">
      <c r="J39" t="s">
        <v>2567</v>
      </c>
      <c r="K39">
        <f>COUNTIF(K2:K37,"=NO TOUCH")</f>
        <v>27</v>
      </c>
    </row>
    <row r="40" spans="1:16">
      <c r="J40" t="s">
        <v>2588</v>
      </c>
      <c r="K40">
        <f>36-K39</f>
        <v>9</v>
      </c>
    </row>
  </sheetData>
  <conditionalFormatting sqref="D2:P38">
    <cfRule type="containsText" dxfId="131" priority="5" operator="containsText" text="TODO">
      <formula>NOT(ISERROR(SEARCH("TODO",D2)))</formula>
    </cfRule>
    <cfRule type="containsText" dxfId="130" priority="6" stopIfTrue="1" operator="containsText" text="NO TOUCH">
      <formula>NOT(ISERROR(SEARCH("NO TOUCH",D2)))</formula>
    </cfRule>
  </conditionalFormatting>
  <conditionalFormatting sqref="O2:O38">
    <cfRule type="containsText" dxfId="129" priority="1" operator="containsText" text="Assignment">
      <formula>NOT(ISERROR(SEARCH("Assignment",O2)))</formula>
    </cfRule>
    <cfRule type="containsText" dxfId="128" priority="2" operator="containsText" text="Student">
      <formula>NOT(ISERROR(SEARCH("Student",O2)))</formula>
    </cfRule>
  </conditionalFormatting>
  <conditionalFormatting sqref="P2:P38">
    <cfRule type="containsText" dxfId="127" priority="3" operator="containsText" text="Canvas">
      <formula>NOT(ISERROR(SEARCH("Canvas",P2)))</formula>
    </cfRule>
    <cfRule type="containsText" dxfId="126" priority="4" stopIfTrue="1" operator="containsText" text="Double Check">
      <formula>NOT(ISERROR(SEARCH("Double Check",P2)))</formula>
    </cfRule>
  </conditionalFormatting>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opLeftCell="B1" workbookViewId="0">
      <selection activeCell="B3" sqref="B3"/>
    </sheetView>
  </sheetViews>
  <sheetFormatPr defaultColWidth="8.88671875" defaultRowHeight="14.4"/>
  <cols>
    <col min="1" max="1" width="26.3320312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4.44140625" bestFit="1" customWidth="1"/>
    <col min="15" max="15" width="15" bestFit="1" customWidth="1"/>
    <col min="16" max="16" width="15.33203125" bestFit="1" customWidth="1"/>
    <col min="17" max="17" width="16.33203125" bestFit="1" customWidth="1"/>
    <col min="18" max="18" width="17.6640625" bestFit="1" customWidth="1"/>
    <col min="20" max="20" width="19"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27.75" customHeight="1">
      <c r="A2" s="2" t="s">
        <v>9</v>
      </c>
      <c r="B2" s="2" t="s">
        <v>10</v>
      </c>
      <c r="C2" s="2" t="s">
        <v>2532</v>
      </c>
      <c r="D2" s="7">
        <v>10</v>
      </c>
      <c r="E2" s="7">
        <v>9</v>
      </c>
      <c r="F2" s="7">
        <v>15</v>
      </c>
      <c r="G2" s="7">
        <v>19</v>
      </c>
      <c r="H2" s="7">
        <v>16</v>
      </c>
      <c r="I2" s="7">
        <v>3</v>
      </c>
      <c r="J2" s="7">
        <v>0</v>
      </c>
      <c r="K2" s="7">
        <f>IF(COUNTIF(D2:J2, "TODO") &gt; 0, "NO TOUCH", SUM(D2:J2))</f>
        <v>72</v>
      </c>
      <c r="L2" s="21" t="s">
        <v>2589</v>
      </c>
      <c r="M2" s="7">
        <v>105</v>
      </c>
      <c r="N2"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21.75" customHeight="1">
      <c r="A3" s="2" t="s">
        <v>11</v>
      </c>
      <c r="B3" s="2" t="s">
        <v>12</v>
      </c>
      <c r="C3" s="2" t="s">
        <v>2532</v>
      </c>
      <c r="D3" s="7">
        <v>9</v>
      </c>
      <c r="E3" s="7">
        <v>10</v>
      </c>
      <c r="F3" s="7">
        <v>15</v>
      </c>
      <c r="G3" s="7">
        <v>26</v>
      </c>
      <c r="H3" s="7">
        <v>22</v>
      </c>
      <c r="I3" s="7">
        <v>6</v>
      </c>
      <c r="J3" s="7">
        <v>0</v>
      </c>
      <c r="K3" s="7">
        <f t="shared" ref="K3:K36" si="0">IF(COUNTIF(D3:J3, "TODO") &gt; 0, "NO TOUCH", SUM(D3:J3))</f>
        <v>88</v>
      </c>
      <c r="L3" s="21" t="s">
        <v>2590</v>
      </c>
      <c r="M3" s="7">
        <v>44</v>
      </c>
      <c r="N3" t="s">
        <v>2570</v>
      </c>
      <c r="O3" s="12" t="str">
        <f t="shared" ref="O3:O37" si="1">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row r="4" spans="1:22" ht="28.8">
      <c r="A4" t="s">
        <v>960</v>
      </c>
      <c r="B4" t="s">
        <v>961</v>
      </c>
      <c r="C4" t="s">
        <v>2532</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Canvas Submission</v>
      </c>
      <c r="T4">
        <f>COUNTIF(P2:P50, "Canvas Submission")</f>
        <v>22</v>
      </c>
    </row>
    <row r="5" spans="1:22" ht="28.8">
      <c r="A5" t="s">
        <v>962</v>
      </c>
      <c r="B5" t="s">
        <v>963</v>
      </c>
      <c r="C5" t="s">
        <v>2532</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Canvas Submission</v>
      </c>
      <c r="T5">
        <f>COUNTIF(K2:K37, "&lt;&gt;NO TOUCH")/COUNTIF(P2:P50, "Canvas Submission")</f>
        <v>9.0909090909090912E-2</v>
      </c>
    </row>
    <row r="6" spans="1:22" ht="28.8">
      <c r="A6" t="s">
        <v>964</v>
      </c>
      <c r="B6" t="s">
        <v>965</v>
      </c>
      <c r="C6" t="s">
        <v>2532</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Double Check</v>
      </c>
    </row>
    <row r="7" spans="1:22" ht="28.8">
      <c r="A7" t="s">
        <v>966</v>
      </c>
      <c r="B7" t="s">
        <v>967</v>
      </c>
      <c r="C7" t="s">
        <v>2532</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Double Check</v>
      </c>
    </row>
    <row r="8" spans="1:22" ht="28.8">
      <c r="A8" t="s">
        <v>968</v>
      </c>
      <c r="B8" t="s">
        <v>969</v>
      </c>
      <c r="C8" t="s">
        <v>2532</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Double Check</v>
      </c>
    </row>
    <row r="9" spans="1:22" ht="28.8">
      <c r="A9" t="s">
        <v>970</v>
      </c>
      <c r="B9" t="s">
        <v>971</v>
      </c>
      <c r="C9" t="s">
        <v>2532</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ht="28.8">
      <c r="A10" t="s">
        <v>972</v>
      </c>
      <c r="B10" t="s">
        <v>973</v>
      </c>
      <c r="C10" t="s">
        <v>2532</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Double Check</v>
      </c>
    </row>
    <row r="11" spans="1:22" ht="28.8">
      <c r="A11" t="s">
        <v>974</v>
      </c>
      <c r="B11" t="s">
        <v>975</v>
      </c>
      <c r="C11" t="s">
        <v>2532</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ht="28.8">
      <c r="A12" t="s">
        <v>976</v>
      </c>
      <c r="B12" t="s">
        <v>977</v>
      </c>
      <c r="C12" t="s">
        <v>2532</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Canvas Submission</v>
      </c>
    </row>
    <row r="13" spans="1:22" ht="28.8">
      <c r="A13" t="s">
        <v>978</v>
      </c>
      <c r="B13" t="s">
        <v>979</v>
      </c>
      <c r="C13" t="s">
        <v>2532</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ht="28.8">
      <c r="A14" t="s">
        <v>980</v>
      </c>
      <c r="B14" t="s">
        <v>981</v>
      </c>
      <c r="C14" t="s">
        <v>2532</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ht="28.8">
      <c r="A15" t="s">
        <v>982</v>
      </c>
      <c r="B15" t="s">
        <v>983</v>
      </c>
      <c r="C15" t="s">
        <v>2532</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Double Check</v>
      </c>
    </row>
    <row r="16" spans="1:22" ht="28.8">
      <c r="A16" t="s">
        <v>984</v>
      </c>
      <c r="B16" t="s">
        <v>985</v>
      </c>
      <c r="C16" t="s">
        <v>2532</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ht="28.8">
      <c r="A17" t="s">
        <v>986</v>
      </c>
      <c r="B17" t="s">
        <v>987</v>
      </c>
      <c r="C17" t="s">
        <v>2532</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Canvas Submission</v>
      </c>
    </row>
    <row r="18" spans="1:16" ht="28.8">
      <c r="A18" t="s">
        <v>988</v>
      </c>
      <c r="B18" t="s">
        <v>989</v>
      </c>
      <c r="C18" t="s">
        <v>2532</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6" ht="28.8">
      <c r="A19" t="s">
        <v>990</v>
      </c>
      <c r="B19" t="s">
        <v>991</v>
      </c>
      <c r="C19" t="s">
        <v>2532</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Double Check</v>
      </c>
    </row>
    <row r="20" spans="1:16" ht="28.8">
      <c r="A20" t="s">
        <v>992</v>
      </c>
      <c r="B20" t="s">
        <v>993</v>
      </c>
      <c r="C20" t="s">
        <v>2532</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Canvas Submission</v>
      </c>
    </row>
    <row r="21" spans="1:16" ht="28.8">
      <c r="A21" t="s">
        <v>994</v>
      </c>
      <c r="B21" t="s">
        <v>995</v>
      </c>
      <c r="C21" t="s">
        <v>2532</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Canvas Submission</v>
      </c>
    </row>
    <row r="22" spans="1:16" ht="28.8">
      <c r="A22" t="s">
        <v>996</v>
      </c>
      <c r="B22" t="s">
        <v>997</v>
      </c>
      <c r="C22" t="s">
        <v>2532</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Double Check</v>
      </c>
    </row>
    <row r="23" spans="1:16" ht="28.8">
      <c r="A23" t="s">
        <v>998</v>
      </c>
      <c r="B23" t="s">
        <v>999</v>
      </c>
      <c r="C23" t="s">
        <v>2532</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Double Check</v>
      </c>
    </row>
    <row r="24" spans="1:16" ht="28.8">
      <c r="A24" t="s">
        <v>1000</v>
      </c>
      <c r="B24" t="s">
        <v>1001</v>
      </c>
      <c r="C24" t="s">
        <v>2532</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Canvas Submission</v>
      </c>
    </row>
    <row r="25" spans="1:16" ht="28.8">
      <c r="A25" t="s">
        <v>1002</v>
      </c>
      <c r="B25" t="s">
        <v>1003</v>
      </c>
      <c r="C25" t="s">
        <v>2532</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Double Check</v>
      </c>
    </row>
    <row r="26" spans="1:16" ht="28.8">
      <c r="A26" t="s">
        <v>1004</v>
      </c>
      <c r="B26" t="s">
        <v>1005</v>
      </c>
      <c r="C26" t="s">
        <v>2532</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ht="28.8">
      <c r="A27" t="s">
        <v>1006</v>
      </c>
      <c r="B27" t="s">
        <v>1007</v>
      </c>
      <c r="C27" t="s">
        <v>2532</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Canvas Submission</v>
      </c>
    </row>
    <row r="28" spans="1:16" ht="28.8">
      <c r="A28" t="s">
        <v>1008</v>
      </c>
      <c r="B28" t="s">
        <v>1009</v>
      </c>
      <c r="C28" t="s">
        <v>2532</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Canvas Submission</v>
      </c>
    </row>
    <row r="29" spans="1:16" ht="28.8">
      <c r="A29" t="s">
        <v>1010</v>
      </c>
      <c r="B29" t="s">
        <v>1011</v>
      </c>
      <c r="C29" t="s">
        <v>2532</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Double Check</v>
      </c>
    </row>
    <row r="30" spans="1:16" ht="28.8">
      <c r="A30" t="s">
        <v>1012</v>
      </c>
      <c r="B30" t="s">
        <v>1013</v>
      </c>
      <c r="C30" t="s">
        <v>2532</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Double Check</v>
      </c>
    </row>
    <row r="31" spans="1:16" ht="28.8">
      <c r="A31" t="s">
        <v>1014</v>
      </c>
      <c r="B31" t="s">
        <v>1015</v>
      </c>
      <c r="C31" t="s">
        <v>2532</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Canvas Submission</v>
      </c>
    </row>
    <row r="32" spans="1:16" ht="28.8">
      <c r="A32" t="s">
        <v>1016</v>
      </c>
      <c r="B32" t="s">
        <v>1017</v>
      </c>
      <c r="C32" t="s">
        <v>2532</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Double Check</v>
      </c>
    </row>
    <row r="33" spans="1:16" ht="28.8">
      <c r="A33" t="s">
        <v>1018</v>
      </c>
      <c r="B33" t="s">
        <v>1019</v>
      </c>
      <c r="C33" t="s">
        <v>2532</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ht="28.8">
      <c r="A34" t="s">
        <v>1020</v>
      </c>
      <c r="B34" t="s">
        <v>1021</v>
      </c>
      <c r="C34" t="s">
        <v>2532</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ht="28.8">
      <c r="A35" t="s">
        <v>1022</v>
      </c>
      <c r="B35" t="s">
        <v>1023</v>
      </c>
      <c r="C35" t="s">
        <v>2532</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ht="28.8">
      <c r="A36" t="s">
        <v>1024</v>
      </c>
      <c r="B36" t="s">
        <v>1025</v>
      </c>
      <c r="C36" t="s">
        <v>2532</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Double Check</v>
      </c>
    </row>
    <row r="37" spans="1:16" ht="28.8">
      <c r="A37" t="s">
        <v>1140</v>
      </c>
      <c r="B37" t="s">
        <v>1141</v>
      </c>
      <c r="C37" t="s">
        <v>2532</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Double Check</v>
      </c>
    </row>
    <row r="38" spans="1:16">
      <c r="D38" s="7"/>
      <c r="E38" s="7"/>
      <c r="F38" s="7"/>
      <c r="G38" s="7"/>
      <c r="H38" s="7"/>
      <c r="I38" s="7"/>
      <c r="J38" s="7"/>
      <c r="K38" s="7"/>
      <c r="L38" s="7"/>
      <c r="M38" s="7"/>
      <c r="N38" s="10"/>
      <c r="O38" s="12"/>
      <c r="P38" s="13"/>
    </row>
  </sheetData>
  <conditionalFormatting sqref="D2:M38">
    <cfRule type="containsText" dxfId="125" priority="7" operator="containsText" text="TODO">
      <formula>NOT(ISERROR(SEARCH("TODO",D2)))</formula>
    </cfRule>
    <cfRule type="containsText" dxfId="124" priority="8" stopIfTrue="1" operator="containsText" text="NO TOUCH">
      <formula>NOT(ISERROR(SEARCH("NO TOUCH",D2)))</formula>
    </cfRule>
  </conditionalFormatting>
  <conditionalFormatting sqref="O2:O38">
    <cfRule type="containsText" dxfId="123" priority="1" operator="containsText" text="Assignment">
      <formula>NOT(ISERROR(SEARCH("Assignment",O2)))</formula>
    </cfRule>
    <cfRule type="containsText" dxfId="122" priority="2" operator="containsText" text="Student">
      <formula>NOT(ISERROR(SEARCH("Student",O2)))</formula>
    </cfRule>
  </conditionalFormatting>
  <conditionalFormatting sqref="O2:P3 N4:P38">
    <cfRule type="containsText" dxfId="121" priority="5" operator="containsText" text="TODO">
      <formula>NOT(ISERROR(SEARCH("TODO",N2)))</formula>
    </cfRule>
    <cfRule type="containsText" dxfId="120" priority="6" stopIfTrue="1" operator="containsText" text="NO TOUCH">
      <formula>NOT(ISERROR(SEARCH("NO TOUCH",N2)))</formula>
    </cfRule>
  </conditionalFormatting>
  <conditionalFormatting sqref="P2:P38">
    <cfRule type="containsText" dxfId="119" priority="3" operator="containsText" text="Canvas">
      <formula>NOT(ISERROR(SEARCH("Canvas",P2)))</formula>
    </cfRule>
    <cfRule type="containsText" dxfId="118" priority="4" stopIfTrue="1" operator="containsText" text="Double Check">
      <formula>NOT(ISERROR(SEARCH("Double Check",P2)))</formula>
    </cfRule>
  </conditionalFormatting>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opLeftCell="D1" workbookViewId="0">
      <selection activeCell="A37" sqref="A37"/>
    </sheetView>
  </sheetViews>
  <sheetFormatPr defaultColWidth="8.88671875" defaultRowHeight="39.75" customHeight="1"/>
  <cols>
    <col min="1" max="1" width="25.886718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style="54" bestFit="1" customWidth="1"/>
    <col min="13" max="13" width="14.33203125" bestFit="1" customWidth="1"/>
    <col min="14" max="16" width="27.6640625" customWidth="1"/>
  </cols>
  <sheetData>
    <row r="1" spans="1:22" ht="39.75" customHeight="1">
      <c r="A1" s="3" t="s">
        <v>1</v>
      </c>
      <c r="B1" s="3" t="s">
        <v>3</v>
      </c>
      <c r="C1" s="3" t="s">
        <v>2546</v>
      </c>
      <c r="D1" s="11" t="s">
        <v>2550</v>
      </c>
      <c r="E1" s="11" t="s">
        <v>2551</v>
      </c>
      <c r="F1" s="11" t="s">
        <v>2552</v>
      </c>
      <c r="G1" s="11" t="s">
        <v>2553</v>
      </c>
      <c r="H1" s="11" t="s">
        <v>2554</v>
      </c>
      <c r="I1" s="11" t="s">
        <v>2555</v>
      </c>
      <c r="J1" s="11" t="s">
        <v>2556</v>
      </c>
      <c r="K1" s="11" t="s">
        <v>2557</v>
      </c>
      <c r="L1" s="53" t="s">
        <v>2558</v>
      </c>
      <c r="M1" s="3" t="s">
        <v>2559</v>
      </c>
      <c r="N1" s="11" t="s">
        <v>2560</v>
      </c>
      <c r="O1" s="11" t="s">
        <v>2561</v>
      </c>
      <c r="P1" s="11" t="s">
        <v>2562</v>
      </c>
      <c r="Q1" s="3" t="s">
        <v>2563</v>
      </c>
      <c r="R1" s="3" t="s">
        <v>2564</v>
      </c>
      <c r="T1" s="8"/>
      <c r="U1" s="8"/>
      <c r="V1" s="9"/>
    </row>
    <row r="2" spans="1:22" ht="39.75" customHeight="1">
      <c r="A2" s="2" t="s">
        <v>9</v>
      </c>
      <c r="B2" s="2" t="s">
        <v>10</v>
      </c>
      <c r="C2" s="2" t="s">
        <v>2533</v>
      </c>
      <c r="D2" s="60">
        <v>10</v>
      </c>
      <c r="E2" s="60">
        <v>8</v>
      </c>
      <c r="F2" s="60">
        <v>17</v>
      </c>
      <c r="G2" s="60">
        <v>15</v>
      </c>
      <c r="H2" s="60">
        <v>10</v>
      </c>
      <c r="I2" s="60">
        <v>3</v>
      </c>
      <c r="J2" s="60">
        <v>0</v>
      </c>
      <c r="K2" s="7">
        <f>IF(COUNTIF(D2:J2, "TODO") &gt; 0, "NO TOUCH", SUM(D2:J2))</f>
        <v>63</v>
      </c>
      <c r="L2" s="52" t="s">
        <v>2591</v>
      </c>
      <c r="M2" s="7">
        <v>120</v>
      </c>
      <c r="N2" s="37"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39.75" customHeight="1">
      <c r="A3" s="2" t="s">
        <v>11</v>
      </c>
      <c r="B3" s="2" t="s">
        <v>12</v>
      </c>
      <c r="C3" s="2" t="s">
        <v>2533</v>
      </c>
      <c r="D3" s="60">
        <v>10</v>
      </c>
      <c r="E3" s="60">
        <v>5</v>
      </c>
      <c r="F3" s="60">
        <v>15</v>
      </c>
      <c r="G3" s="60">
        <v>24</v>
      </c>
      <c r="H3" s="60">
        <v>18</v>
      </c>
      <c r="I3" s="60">
        <v>6</v>
      </c>
      <c r="J3" s="60">
        <v>0</v>
      </c>
      <c r="K3" s="7">
        <f t="shared" ref="K3:K36" si="0">IF(COUNTIF(D3:J3, "TODO") &gt; 0, "NO TOUCH", SUM(D3:J3))</f>
        <v>78</v>
      </c>
      <c r="L3" s="52" t="s">
        <v>2592</v>
      </c>
      <c r="M3" s="7">
        <v>70</v>
      </c>
      <c r="N3" s="37" t="s">
        <v>2570</v>
      </c>
      <c r="O3" s="12" t="str">
        <f t="shared" ref="O3:O37" si="1">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row r="4" spans="1:22" ht="39.75" customHeight="1">
      <c r="A4" t="s">
        <v>1026</v>
      </c>
      <c r="B4" t="s">
        <v>1027</v>
      </c>
      <c r="C4" t="s">
        <v>2533</v>
      </c>
      <c r="D4" s="7" t="s">
        <v>2567</v>
      </c>
      <c r="E4" s="7" t="s">
        <v>2567</v>
      </c>
      <c r="F4" s="7" t="s">
        <v>2567</v>
      </c>
      <c r="G4" s="7" t="s">
        <v>2567</v>
      </c>
      <c r="H4" s="7" t="s">
        <v>2567</v>
      </c>
      <c r="I4" s="7" t="s">
        <v>2567</v>
      </c>
      <c r="J4" s="7" t="s">
        <v>2567</v>
      </c>
      <c r="K4" s="7" t="str">
        <f t="shared" si="0"/>
        <v>NO TOUCH</v>
      </c>
      <c r="L4" s="54" t="s">
        <v>2567</v>
      </c>
      <c r="M4" s="7" t="s">
        <v>2567</v>
      </c>
      <c r="N4" s="10" t="s">
        <v>2567</v>
      </c>
      <c r="O4" s="12" t="str">
        <f t="shared" si="1"/>
        <v>Student Base Repo</v>
      </c>
      <c r="P4" s="13" t="str">
        <f>IFERROR(
  HYPERLINK(
    INDEX(Submissions!B:B, MATCH(VLOOKUP(A4, Roster!$A:$E, 2, FALSE), Submissions!A:A, 0)),
    "Canvas Submission"
  ),
  "Double Check"
)</f>
        <v>Double Check</v>
      </c>
    </row>
    <row r="5" spans="1:22" ht="39.75" customHeight="1">
      <c r="A5" t="s">
        <v>1028</v>
      </c>
      <c r="B5" t="s">
        <v>1029</v>
      </c>
      <c r="C5" t="s">
        <v>2533</v>
      </c>
      <c r="D5" s="7" t="s">
        <v>2567</v>
      </c>
      <c r="E5" s="7" t="s">
        <v>2567</v>
      </c>
      <c r="F5" s="7" t="s">
        <v>2567</v>
      </c>
      <c r="G5" s="7" t="s">
        <v>2567</v>
      </c>
      <c r="H5" s="7" t="s">
        <v>2567</v>
      </c>
      <c r="I5" s="7" t="s">
        <v>2567</v>
      </c>
      <c r="J5" s="7" t="s">
        <v>2567</v>
      </c>
      <c r="K5" s="7" t="str">
        <f t="shared" si="0"/>
        <v>NO TOUCH</v>
      </c>
      <c r="L5" s="54" t="s">
        <v>2567</v>
      </c>
      <c r="M5" s="7" t="s">
        <v>2567</v>
      </c>
      <c r="N5" s="10" t="s">
        <v>2567</v>
      </c>
      <c r="O5" s="12" t="str">
        <f t="shared" si="1"/>
        <v>Student Base Repo</v>
      </c>
      <c r="P5" s="13" t="str">
        <f>IFERROR(
  HYPERLINK(
    INDEX(Submissions!B:B, MATCH(VLOOKUP(A5, Roster!$A:$E, 2, FALSE), Submissions!A:A, 0)),
    "Canvas Submission"
  ),
  "Double Check"
)</f>
        <v>Canvas Submission</v>
      </c>
    </row>
    <row r="6" spans="1:22" ht="39.75" customHeight="1">
      <c r="A6" t="s">
        <v>1030</v>
      </c>
      <c r="B6" t="s">
        <v>1031</v>
      </c>
      <c r="C6" t="s">
        <v>2533</v>
      </c>
      <c r="D6" s="7" t="s">
        <v>2567</v>
      </c>
      <c r="E6" s="7" t="s">
        <v>2567</v>
      </c>
      <c r="F6" s="7" t="s">
        <v>2567</v>
      </c>
      <c r="G6" s="7" t="s">
        <v>2567</v>
      </c>
      <c r="H6" s="7" t="s">
        <v>2567</v>
      </c>
      <c r="I6" s="7" t="s">
        <v>2567</v>
      </c>
      <c r="J6" s="7" t="s">
        <v>2567</v>
      </c>
      <c r="K6" s="7" t="str">
        <f t="shared" si="0"/>
        <v>NO TOUCH</v>
      </c>
      <c r="L6" s="54"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ht="39.75" customHeight="1">
      <c r="A7" t="s">
        <v>1032</v>
      </c>
      <c r="B7" t="s">
        <v>1033</v>
      </c>
      <c r="C7" t="s">
        <v>2533</v>
      </c>
      <c r="D7" s="7" t="s">
        <v>2567</v>
      </c>
      <c r="E7" s="7" t="s">
        <v>2567</v>
      </c>
      <c r="F7" s="7" t="s">
        <v>2567</v>
      </c>
      <c r="G7" s="7" t="s">
        <v>2567</v>
      </c>
      <c r="H7" s="7" t="s">
        <v>2567</v>
      </c>
      <c r="I7" s="7" t="s">
        <v>2567</v>
      </c>
      <c r="J7" s="7" t="s">
        <v>2567</v>
      </c>
      <c r="K7" s="7" t="str">
        <f t="shared" si="0"/>
        <v>NO TOUCH</v>
      </c>
      <c r="L7" s="54"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ht="39.75" customHeight="1">
      <c r="A8" t="s">
        <v>1034</v>
      </c>
      <c r="B8" t="s">
        <v>1035</v>
      </c>
      <c r="C8" t="s">
        <v>2533</v>
      </c>
      <c r="D8" s="7" t="s">
        <v>2567</v>
      </c>
      <c r="E8" s="7" t="s">
        <v>2567</v>
      </c>
      <c r="F8" s="7" t="s">
        <v>2567</v>
      </c>
      <c r="G8" s="7" t="s">
        <v>2567</v>
      </c>
      <c r="H8" s="7" t="s">
        <v>2567</v>
      </c>
      <c r="I8" s="7" t="s">
        <v>2567</v>
      </c>
      <c r="J8" s="7" t="s">
        <v>2567</v>
      </c>
      <c r="K8" s="7" t="str">
        <f t="shared" si="0"/>
        <v>NO TOUCH</v>
      </c>
      <c r="L8" s="54" t="s">
        <v>2567</v>
      </c>
      <c r="M8" s="7" t="s">
        <v>2567</v>
      </c>
      <c r="N8" s="10" t="s">
        <v>2567</v>
      </c>
      <c r="O8" s="12" t="str">
        <f t="shared" si="1"/>
        <v>Student Base Repo</v>
      </c>
      <c r="P8" s="13" t="str">
        <f>IFERROR(
  HYPERLINK(
    INDEX(Submissions!B:B, MATCH(VLOOKUP(A8, Roster!$A:$E, 2, FALSE), Submissions!A:A, 0)),
    "Canvas Submission"
  ),
  "Double Check"
)</f>
        <v>Canvas Submission</v>
      </c>
    </row>
    <row r="9" spans="1:22" ht="39.75" customHeight="1">
      <c r="A9" t="s">
        <v>1036</v>
      </c>
      <c r="B9" t="s">
        <v>1037</v>
      </c>
      <c r="C9" t="s">
        <v>2533</v>
      </c>
      <c r="D9" s="7" t="s">
        <v>2567</v>
      </c>
      <c r="E9" s="7" t="s">
        <v>2567</v>
      </c>
      <c r="F9" s="7" t="s">
        <v>2567</v>
      </c>
      <c r="G9" s="7" t="s">
        <v>2567</v>
      </c>
      <c r="H9" s="7" t="s">
        <v>2567</v>
      </c>
      <c r="I9" s="7" t="s">
        <v>2567</v>
      </c>
      <c r="J9" s="7" t="s">
        <v>2567</v>
      </c>
      <c r="K9" s="7" t="str">
        <f t="shared" si="0"/>
        <v>NO TOUCH</v>
      </c>
      <c r="L9" s="54"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ht="39.75" customHeight="1">
      <c r="A10" t="s">
        <v>1038</v>
      </c>
      <c r="B10" t="s">
        <v>1039</v>
      </c>
      <c r="C10" t="s">
        <v>2533</v>
      </c>
      <c r="D10" s="7" t="s">
        <v>2567</v>
      </c>
      <c r="E10" s="7" t="s">
        <v>2567</v>
      </c>
      <c r="F10" s="7" t="s">
        <v>2567</v>
      </c>
      <c r="G10" s="7" t="s">
        <v>2567</v>
      </c>
      <c r="H10" s="7" t="s">
        <v>2567</v>
      </c>
      <c r="I10" s="7" t="s">
        <v>2567</v>
      </c>
      <c r="J10" s="7" t="s">
        <v>2567</v>
      </c>
      <c r="K10" s="7" t="str">
        <f t="shared" si="0"/>
        <v>NO TOUCH</v>
      </c>
      <c r="L10" s="54" t="s">
        <v>2567</v>
      </c>
      <c r="M10" s="7" t="s">
        <v>2567</v>
      </c>
      <c r="N10" s="10" t="s">
        <v>2567</v>
      </c>
      <c r="O10" s="12" t="str">
        <f t="shared" si="1"/>
        <v>Student Base Repo</v>
      </c>
      <c r="P10" s="13" t="str">
        <f>IFERROR(
  HYPERLINK(
    INDEX(Submissions!B:B, MATCH(VLOOKUP(A10, Roster!$A:$E, 2, FALSE), Submissions!A:A, 0)),
    "Canvas Submission"
  ),
  "Double Check"
)</f>
        <v>Double Check</v>
      </c>
    </row>
    <row r="11" spans="1:22" ht="39.75" customHeight="1">
      <c r="A11" t="s">
        <v>1040</v>
      </c>
      <c r="B11" t="s">
        <v>1041</v>
      </c>
      <c r="C11" t="s">
        <v>2533</v>
      </c>
      <c r="D11" s="7" t="s">
        <v>2567</v>
      </c>
      <c r="E11" s="7" t="s">
        <v>2567</v>
      </c>
      <c r="F11" s="7" t="s">
        <v>2567</v>
      </c>
      <c r="G11" s="7" t="s">
        <v>2567</v>
      </c>
      <c r="H11" s="7" t="s">
        <v>2567</v>
      </c>
      <c r="I11" s="7" t="s">
        <v>2567</v>
      </c>
      <c r="J11" s="7" t="s">
        <v>2567</v>
      </c>
      <c r="K11" s="7" t="str">
        <f t="shared" si="0"/>
        <v>NO TOUCH</v>
      </c>
      <c r="L11" s="54"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ht="39.75" customHeight="1">
      <c r="A12" t="s">
        <v>1042</v>
      </c>
      <c r="B12" t="s">
        <v>1043</v>
      </c>
      <c r="C12" t="s">
        <v>2533</v>
      </c>
      <c r="D12" s="7" t="s">
        <v>2567</v>
      </c>
      <c r="E12" s="7" t="s">
        <v>2567</v>
      </c>
      <c r="F12" s="7" t="s">
        <v>2567</v>
      </c>
      <c r="G12" s="7" t="s">
        <v>2567</v>
      </c>
      <c r="H12" s="7" t="s">
        <v>2567</v>
      </c>
      <c r="I12" s="7" t="s">
        <v>2567</v>
      </c>
      <c r="J12" s="7" t="s">
        <v>2567</v>
      </c>
      <c r="K12" s="7" t="str">
        <f t="shared" si="0"/>
        <v>NO TOUCH</v>
      </c>
      <c r="L12" s="54" t="s">
        <v>2567</v>
      </c>
      <c r="M12" s="7" t="s">
        <v>2567</v>
      </c>
      <c r="N12" s="10" t="s">
        <v>2567</v>
      </c>
      <c r="O12" s="12" t="str">
        <f t="shared" si="1"/>
        <v>Student Base Repo</v>
      </c>
      <c r="P12" s="13" t="str">
        <f>IFERROR(
  HYPERLINK(
    INDEX(Submissions!B:B, MATCH(VLOOKUP(A12, Roster!$A:$E, 2, FALSE), Submissions!A:A, 0)),
    "Canvas Submission"
  ),
  "Double Check"
)</f>
        <v>Canvas Submission</v>
      </c>
    </row>
    <row r="13" spans="1:22" ht="39.75" customHeight="1">
      <c r="A13" t="s">
        <v>1044</v>
      </c>
      <c r="B13" t="s">
        <v>1045</v>
      </c>
      <c r="C13" t="s">
        <v>2533</v>
      </c>
      <c r="D13" s="7" t="s">
        <v>2567</v>
      </c>
      <c r="E13" s="7" t="s">
        <v>2567</v>
      </c>
      <c r="F13" s="7" t="s">
        <v>2567</v>
      </c>
      <c r="G13" s="7" t="s">
        <v>2567</v>
      </c>
      <c r="H13" s="7" t="s">
        <v>2567</v>
      </c>
      <c r="I13" s="7" t="s">
        <v>2567</v>
      </c>
      <c r="J13" s="7" t="s">
        <v>2567</v>
      </c>
      <c r="K13" s="7" t="str">
        <f t="shared" si="0"/>
        <v>NO TOUCH</v>
      </c>
      <c r="L13" s="54"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ht="39.75" customHeight="1">
      <c r="A14" t="s">
        <v>1046</v>
      </c>
      <c r="B14" t="s">
        <v>1047</v>
      </c>
      <c r="C14" t="s">
        <v>2533</v>
      </c>
      <c r="D14" s="7" t="s">
        <v>2567</v>
      </c>
      <c r="E14" s="7" t="s">
        <v>2567</v>
      </c>
      <c r="F14" s="7" t="s">
        <v>2567</v>
      </c>
      <c r="G14" s="7" t="s">
        <v>2567</v>
      </c>
      <c r="H14" s="7" t="s">
        <v>2567</v>
      </c>
      <c r="I14" s="7" t="s">
        <v>2567</v>
      </c>
      <c r="J14" s="7" t="s">
        <v>2567</v>
      </c>
      <c r="K14" s="7" t="str">
        <f t="shared" si="0"/>
        <v>NO TOUCH</v>
      </c>
      <c r="L14" s="54"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ht="39.75" customHeight="1">
      <c r="A15" t="s">
        <v>1048</v>
      </c>
      <c r="B15" t="s">
        <v>1049</v>
      </c>
      <c r="C15" t="s">
        <v>2533</v>
      </c>
      <c r="D15" s="7" t="s">
        <v>2567</v>
      </c>
      <c r="E15" s="7" t="s">
        <v>2567</v>
      </c>
      <c r="F15" s="7" t="s">
        <v>2567</v>
      </c>
      <c r="G15" s="7" t="s">
        <v>2567</v>
      </c>
      <c r="H15" s="7" t="s">
        <v>2567</v>
      </c>
      <c r="I15" s="7" t="s">
        <v>2567</v>
      </c>
      <c r="J15" s="7" t="s">
        <v>2567</v>
      </c>
      <c r="K15" s="7" t="str">
        <f t="shared" si="0"/>
        <v>NO TOUCH</v>
      </c>
      <c r="L15" s="54" t="s">
        <v>2567</v>
      </c>
      <c r="M15" s="7" t="s">
        <v>2567</v>
      </c>
      <c r="N15" s="10" t="s">
        <v>2567</v>
      </c>
      <c r="O15" s="12" t="str">
        <f t="shared" si="1"/>
        <v>Student Base Repo</v>
      </c>
      <c r="P15" s="13" t="str">
        <f>IFERROR(
  HYPERLINK(
    INDEX(Submissions!B:B, MATCH(VLOOKUP(A15, Roster!$A:$E, 2, FALSE), Submissions!A:A, 0)),
    "Canvas Submission"
  ),
  "Double Check"
)</f>
        <v>Canvas Submission</v>
      </c>
    </row>
    <row r="16" spans="1:22" ht="39.75" customHeight="1">
      <c r="A16" t="s">
        <v>1050</v>
      </c>
      <c r="B16" t="s">
        <v>1051</v>
      </c>
      <c r="C16" t="s">
        <v>2533</v>
      </c>
      <c r="D16" s="7" t="s">
        <v>2567</v>
      </c>
      <c r="E16" s="7" t="s">
        <v>2567</v>
      </c>
      <c r="F16" s="7" t="s">
        <v>2567</v>
      </c>
      <c r="G16" s="7" t="s">
        <v>2567</v>
      </c>
      <c r="H16" s="7" t="s">
        <v>2567</v>
      </c>
      <c r="I16" s="7" t="s">
        <v>2567</v>
      </c>
      <c r="J16" s="7" t="s">
        <v>2567</v>
      </c>
      <c r="K16" s="7" t="str">
        <f t="shared" si="0"/>
        <v>NO TOUCH</v>
      </c>
      <c r="L16" s="54"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ht="39.75" customHeight="1">
      <c r="A17" t="s">
        <v>1052</v>
      </c>
      <c r="B17" t="s">
        <v>1053</v>
      </c>
      <c r="C17" t="s">
        <v>2533</v>
      </c>
      <c r="D17" s="7" t="s">
        <v>2567</v>
      </c>
      <c r="E17" s="7" t="s">
        <v>2567</v>
      </c>
      <c r="F17" s="7" t="s">
        <v>2567</v>
      </c>
      <c r="G17" s="7" t="s">
        <v>2567</v>
      </c>
      <c r="H17" s="7" t="s">
        <v>2567</v>
      </c>
      <c r="I17" s="7" t="s">
        <v>2567</v>
      </c>
      <c r="J17" s="7" t="s">
        <v>2567</v>
      </c>
      <c r="K17" s="7" t="str">
        <f t="shared" si="0"/>
        <v>NO TOUCH</v>
      </c>
      <c r="L17" s="54" t="s">
        <v>2567</v>
      </c>
      <c r="M17" s="7" t="s">
        <v>2567</v>
      </c>
      <c r="N17" s="10" t="s">
        <v>2567</v>
      </c>
      <c r="O17" s="12" t="str">
        <f t="shared" si="1"/>
        <v>Student Base Repo</v>
      </c>
      <c r="P17" s="13" t="str">
        <f>IFERROR(
  HYPERLINK(
    INDEX(Submissions!B:B, MATCH(VLOOKUP(A17, Roster!$A:$E, 2, FALSE), Submissions!A:A, 0)),
    "Canvas Submission"
  ),
  "Double Check"
)</f>
        <v>Canvas Submission</v>
      </c>
    </row>
    <row r="18" spans="1:16" ht="39.75" customHeight="1">
      <c r="A18" t="s">
        <v>1054</v>
      </c>
      <c r="B18" t="s">
        <v>1055</v>
      </c>
      <c r="C18" t="s">
        <v>2533</v>
      </c>
      <c r="D18" s="7" t="s">
        <v>2567</v>
      </c>
      <c r="E18" s="7" t="s">
        <v>2567</v>
      </c>
      <c r="F18" s="7" t="s">
        <v>2567</v>
      </c>
      <c r="G18" s="7" t="s">
        <v>2567</v>
      </c>
      <c r="H18" s="7" t="s">
        <v>2567</v>
      </c>
      <c r="I18" s="7" t="s">
        <v>2567</v>
      </c>
      <c r="J18" s="7" t="s">
        <v>2567</v>
      </c>
      <c r="K18" s="7" t="str">
        <f t="shared" si="0"/>
        <v>NO TOUCH</v>
      </c>
      <c r="L18" s="54"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6" ht="39.75" customHeight="1">
      <c r="A19" t="s">
        <v>1056</v>
      </c>
      <c r="B19" t="s">
        <v>1057</v>
      </c>
      <c r="C19" t="s">
        <v>2533</v>
      </c>
      <c r="D19" s="7" t="s">
        <v>2567</v>
      </c>
      <c r="E19" s="7" t="s">
        <v>2567</v>
      </c>
      <c r="F19" s="7" t="s">
        <v>2567</v>
      </c>
      <c r="G19" s="7" t="s">
        <v>2567</v>
      </c>
      <c r="H19" s="7" t="s">
        <v>2567</v>
      </c>
      <c r="I19" s="7" t="s">
        <v>2567</v>
      </c>
      <c r="J19" s="7" t="s">
        <v>2567</v>
      </c>
      <c r="K19" s="7" t="str">
        <f t="shared" si="0"/>
        <v>NO TOUCH</v>
      </c>
      <c r="L19" s="54" t="s">
        <v>2567</v>
      </c>
      <c r="M19" s="7" t="s">
        <v>2567</v>
      </c>
      <c r="N19" s="10" t="s">
        <v>2567</v>
      </c>
      <c r="O19" s="12" t="str">
        <f t="shared" si="1"/>
        <v>Student Base Repo</v>
      </c>
      <c r="P19" s="13" t="str">
        <f>IFERROR(
  HYPERLINK(
    INDEX(Submissions!B:B, MATCH(VLOOKUP(A19, Roster!$A:$E, 2, FALSE), Submissions!A:A, 0)),
    "Canvas Submission"
  ),
  "Double Check"
)</f>
        <v>Canvas Submission</v>
      </c>
    </row>
    <row r="20" spans="1:16" ht="39.75" customHeight="1">
      <c r="A20" t="s">
        <v>1058</v>
      </c>
      <c r="B20" t="s">
        <v>1059</v>
      </c>
      <c r="C20" t="s">
        <v>2533</v>
      </c>
      <c r="D20" s="7" t="s">
        <v>2567</v>
      </c>
      <c r="E20" s="7" t="s">
        <v>2567</v>
      </c>
      <c r="F20" s="7" t="s">
        <v>2567</v>
      </c>
      <c r="G20" s="7" t="s">
        <v>2567</v>
      </c>
      <c r="H20" s="7" t="s">
        <v>2567</v>
      </c>
      <c r="I20" s="7" t="s">
        <v>2567</v>
      </c>
      <c r="J20" s="7" t="s">
        <v>2567</v>
      </c>
      <c r="K20" s="7" t="str">
        <f t="shared" si="0"/>
        <v>NO TOUCH</v>
      </c>
      <c r="L20" s="54" t="s">
        <v>2567</v>
      </c>
      <c r="M20" s="7" t="s">
        <v>2567</v>
      </c>
      <c r="N20" s="10" t="s">
        <v>2567</v>
      </c>
      <c r="O20" s="12" t="str">
        <f t="shared" si="1"/>
        <v>Student Base Repo</v>
      </c>
      <c r="P20" s="13" t="str">
        <f>IFERROR(
  HYPERLINK(
    INDEX(Submissions!B:B, MATCH(VLOOKUP(A20, Roster!$A:$E, 2, FALSE), Submissions!A:A, 0)),
    "Canvas Submission"
  ),
  "Double Check"
)</f>
        <v>Canvas Submission</v>
      </c>
    </row>
    <row r="21" spans="1:16" ht="39.75" customHeight="1">
      <c r="A21" t="s">
        <v>1060</v>
      </c>
      <c r="B21" t="s">
        <v>1061</v>
      </c>
      <c r="C21" t="s">
        <v>2533</v>
      </c>
      <c r="D21" s="7" t="s">
        <v>2567</v>
      </c>
      <c r="E21" s="7" t="s">
        <v>2567</v>
      </c>
      <c r="F21" s="7" t="s">
        <v>2567</v>
      </c>
      <c r="G21" s="7" t="s">
        <v>2567</v>
      </c>
      <c r="H21" s="7" t="s">
        <v>2567</v>
      </c>
      <c r="I21" s="7" t="s">
        <v>2567</v>
      </c>
      <c r="J21" s="7" t="s">
        <v>2567</v>
      </c>
      <c r="K21" s="7" t="str">
        <f t="shared" si="0"/>
        <v>NO TOUCH</v>
      </c>
      <c r="L21" s="54" t="s">
        <v>2567</v>
      </c>
      <c r="M21" s="7" t="s">
        <v>2567</v>
      </c>
      <c r="N21" s="10" t="s">
        <v>2567</v>
      </c>
      <c r="O21" s="12" t="str">
        <f t="shared" si="1"/>
        <v>Student Base Repo</v>
      </c>
      <c r="P21" s="13" t="str">
        <f>IFERROR(
  HYPERLINK(
    INDEX(Submissions!B:B, MATCH(VLOOKUP(A21, Roster!$A:$E, 2, FALSE), Submissions!A:A, 0)),
    "Canvas Submission"
  ),
  "Double Check"
)</f>
        <v>Double Check</v>
      </c>
    </row>
    <row r="22" spans="1:16" ht="39.75" customHeight="1">
      <c r="A22" t="s">
        <v>1062</v>
      </c>
      <c r="B22" t="s">
        <v>1063</v>
      </c>
      <c r="C22" t="s">
        <v>2533</v>
      </c>
      <c r="D22" s="7" t="s">
        <v>2567</v>
      </c>
      <c r="E22" s="7" t="s">
        <v>2567</v>
      </c>
      <c r="F22" s="7" t="s">
        <v>2567</v>
      </c>
      <c r="G22" s="7" t="s">
        <v>2567</v>
      </c>
      <c r="H22" s="7" t="s">
        <v>2567</v>
      </c>
      <c r="I22" s="7" t="s">
        <v>2567</v>
      </c>
      <c r="J22" s="7" t="s">
        <v>2567</v>
      </c>
      <c r="K22" s="7" t="str">
        <f t="shared" si="0"/>
        <v>NO TOUCH</v>
      </c>
      <c r="L22" s="54" t="s">
        <v>2567</v>
      </c>
      <c r="M22" s="7" t="s">
        <v>2567</v>
      </c>
      <c r="N22" s="10" t="s">
        <v>2567</v>
      </c>
      <c r="O22" s="12" t="str">
        <f t="shared" si="1"/>
        <v>Student Base Repo</v>
      </c>
      <c r="P22" s="13" t="str">
        <f>IFERROR(
  HYPERLINK(
    INDEX(Submissions!B:B, MATCH(VLOOKUP(A22, Roster!$A:$E, 2, FALSE), Submissions!A:A, 0)),
    "Canvas Submission"
  ),
  "Double Check"
)</f>
        <v>Double Check</v>
      </c>
    </row>
    <row r="23" spans="1:16" ht="39.75" customHeight="1">
      <c r="A23" t="s">
        <v>1064</v>
      </c>
      <c r="B23" t="s">
        <v>1065</v>
      </c>
      <c r="C23" t="s">
        <v>2533</v>
      </c>
      <c r="D23" s="7">
        <v>0</v>
      </c>
      <c r="E23" s="7">
        <v>0</v>
      </c>
      <c r="F23" s="7">
        <v>0</v>
      </c>
      <c r="G23" s="7">
        <v>0</v>
      </c>
      <c r="H23" s="7">
        <v>0</v>
      </c>
      <c r="I23" s="7">
        <v>0</v>
      </c>
      <c r="J23" s="7">
        <v>0</v>
      </c>
      <c r="K23" s="7">
        <f t="shared" si="0"/>
        <v>0</v>
      </c>
      <c r="L23" s="54" t="s">
        <v>2593</v>
      </c>
      <c r="M23" s="7">
        <v>1</v>
      </c>
      <c r="N23" s="10"/>
      <c r="O23" s="12" t="str">
        <f t="shared" si="1"/>
        <v>Student Base Repo</v>
      </c>
      <c r="P23" s="13" t="str">
        <f>IFERROR(
  HYPERLINK(
    INDEX(Submissions!B:B, MATCH(VLOOKUP(A23, Roster!$A:$E, 2, FALSE), Submissions!A:A, 0)),
    "Canvas Submission"
  ),
  "Double Check"
)</f>
        <v>Double Check</v>
      </c>
    </row>
    <row r="24" spans="1:16" ht="39.75" customHeight="1">
      <c r="A24" t="s">
        <v>1066</v>
      </c>
      <c r="B24" t="s">
        <v>1067</v>
      </c>
      <c r="C24" t="s">
        <v>2533</v>
      </c>
      <c r="D24" s="7" t="s">
        <v>2567</v>
      </c>
      <c r="E24" s="7" t="s">
        <v>2567</v>
      </c>
      <c r="F24" s="7" t="s">
        <v>2567</v>
      </c>
      <c r="G24" s="7" t="s">
        <v>2567</v>
      </c>
      <c r="H24" s="7" t="s">
        <v>2567</v>
      </c>
      <c r="I24" s="7" t="s">
        <v>2567</v>
      </c>
      <c r="J24" s="7" t="s">
        <v>2567</v>
      </c>
      <c r="K24" s="7" t="str">
        <f t="shared" si="0"/>
        <v>NO TOUCH</v>
      </c>
      <c r="L24" s="54" t="s">
        <v>2567</v>
      </c>
      <c r="M24" s="7" t="s">
        <v>2567</v>
      </c>
      <c r="N24" s="10" t="s">
        <v>2567</v>
      </c>
      <c r="O24" s="12" t="str">
        <f t="shared" si="1"/>
        <v>Student Base Repo</v>
      </c>
      <c r="P24" s="13" t="str">
        <f>IFERROR(
  HYPERLINK(
    INDEX(Submissions!B:B, MATCH(VLOOKUP(A24, Roster!$A:$E, 2, FALSE), Submissions!A:A, 0)),
    "Canvas Submission"
  ),
  "Double Check"
)</f>
        <v>Canvas Submission</v>
      </c>
    </row>
    <row r="25" spans="1:16" ht="39.75" customHeight="1">
      <c r="A25" t="s">
        <v>1068</v>
      </c>
      <c r="B25" t="s">
        <v>1069</v>
      </c>
      <c r="C25" t="s">
        <v>2533</v>
      </c>
      <c r="D25" s="7" t="s">
        <v>2567</v>
      </c>
      <c r="E25" s="7" t="s">
        <v>2567</v>
      </c>
      <c r="F25" s="7" t="s">
        <v>2567</v>
      </c>
      <c r="G25" s="7" t="s">
        <v>2567</v>
      </c>
      <c r="H25" s="7" t="s">
        <v>2567</v>
      </c>
      <c r="I25" s="7" t="s">
        <v>2567</v>
      </c>
      <c r="J25" s="7" t="s">
        <v>2567</v>
      </c>
      <c r="K25" s="7" t="str">
        <f t="shared" si="0"/>
        <v>NO TOUCH</v>
      </c>
      <c r="L25" s="54" t="s">
        <v>2567</v>
      </c>
      <c r="M25" s="7" t="s">
        <v>2567</v>
      </c>
      <c r="N25" s="10" t="s">
        <v>2567</v>
      </c>
      <c r="O25" s="12" t="str">
        <f t="shared" si="1"/>
        <v>Student Base Repo</v>
      </c>
      <c r="P25" s="13" t="str">
        <f>IFERROR(
  HYPERLINK(
    INDEX(Submissions!B:B, MATCH(VLOOKUP(A25, Roster!$A:$E, 2, FALSE), Submissions!A:A, 0)),
    "Canvas Submission"
  ),
  "Double Check"
)</f>
        <v>Canvas Submission</v>
      </c>
    </row>
    <row r="26" spans="1:16" ht="39.75" customHeight="1">
      <c r="A26" t="s">
        <v>1070</v>
      </c>
      <c r="B26" t="s">
        <v>1071</v>
      </c>
      <c r="C26" t="s">
        <v>2533</v>
      </c>
      <c r="D26" s="7" t="s">
        <v>2567</v>
      </c>
      <c r="E26" s="7" t="s">
        <v>2567</v>
      </c>
      <c r="F26" s="7" t="s">
        <v>2567</v>
      </c>
      <c r="G26" s="7" t="s">
        <v>2567</v>
      </c>
      <c r="H26" s="7" t="s">
        <v>2567</v>
      </c>
      <c r="I26" s="7" t="s">
        <v>2567</v>
      </c>
      <c r="J26" s="7" t="s">
        <v>2567</v>
      </c>
      <c r="K26" s="7" t="str">
        <f t="shared" si="0"/>
        <v>NO TOUCH</v>
      </c>
      <c r="L26" s="54"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ht="39.75" customHeight="1">
      <c r="A27" t="s">
        <v>1072</v>
      </c>
      <c r="B27" t="s">
        <v>1073</v>
      </c>
      <c r="C27" t="s">
        <v>2533</v>
      </c>
      <c r="D27" s="7" t="s">
        <v>2567</v>
      </c>
      <c r="E27" s="7" t="s">
        <v>2567</v>
      </c>
      <c r="F27" s="7" t="s">
        <v>2567</v>
      </c>
      <c r="G27" s="7" t="s">
        <v>2567</v>
      </c>
      <c r="H27" s="7" t="s">
        <v>2567</v>
      </c>
      <c r="I27" s="7" t="s">
        <v>2567</v>
      </c>
      <c r="J27" s="7" t="s">
        <v>2567</v>
      </c>
      <c r="K27" s="7" t="str">
        <f t="shared" si="0"/>
        <v>NO TOUCH</v>
      </c>
      <c r="L27" s="54" t="s">
        <v>2567</v>
      </c>
      <c r="M27" s="7" t="s">
        <v>2567</v>
      </c>
      <c r="N27" s="10" t="s">
        <v>2567</v>
      </c>
      <c r="O27" s="12" t="str">
        <f t="shared" si="1"/>
        <v>Student Base Repo</v>
      </c>
      <c r="P27" s="13" t="str">
        <f>IFERROR(
  HYPERLINK(
    INDEX(Submissions!B:B, MATCH(VLOOKUP(A27, Roster!$A:$E, 2, FALSE), Submissions!A:A, 0)),
    "Canvas Submission"
  ),
  "Double Check"
)</f>
        <v>Canvas Submission</v>
      </c>
    </row>
    <row r="28" spans="1:16" ht="39.75" customHeight="1">
      <c r="A28" t="s">
        <v>1074</v>
      </c>
      <c r="B28" t="s">
        <v>1075</v>
      </c>
      <c r="C28" t="s">
        <v>2533</v>
      </c>
      <c r="D28" s="7" t="s">
        <v>2567</v>
      </c>
      <c r="E28" s="7" t="s">
        <v>2567</v>
      </c>
      <c r="F28" s="7" t="s">
        <v>2567</v>
      </c>
      <c r="G28" s="7" t="s">
        <v>2567</v>
      </c>
      <c r="H28" s="7" t="s">
        <v>2567</v>
      </c>
      <c r="I28" s="7" t="s">
        <v>2567</v>
      </c>
      <c r="J28" s="7" t="s">
        <v>2567</v>
      </c>
      <c r="K28" s="7" t="str">
        <f t="shared" si="0"/>
        <v>NO TOUCH</v>
      </c>
      <c r="L28" s="54" t="s">
        <v>2567</v>
      </c>
      <c r="M28" s="7" t="s">
        <v>2567</v>
      </c>
      <c r="N28" s="10" t="s">
        <v>2567</v>
      </c>
      <c r="O28" s="12" t="str">
        <f t="shared" si="1"/>
        <v>Student Base Repo</v>
      </c>
      <c r="P28" s="13" t="str">
        <f>IFERROR(
  HYPERLINK(
    INDEX(Submissions!B:B, MATCH(VLOOKUP(A28, Roster!$A:$E, 2, FALSE), Submissions!A:A, 0)),
    "Canvas Submission"
  ),
  "Double Check"
)</f>
        <v>Canvas Submission</v>
      </c>
    </row>
    <row r="29" spans="1:16" ht="39.75" customHeight="1">
      <c r="A29" t="s">
        <v>1076</v>
      </c>
      <c r="B29" t="s">
        <v>1077</v>
      </c>
      <c r="C29" t="s">
        <v>2533</v>
      </c>
      <c r="D29" s="7" t="s">
        <v>2567</v>
      </c>
      <c r="E29" s="7" t="s">
        <v>2567</v>
      </c>
      <c r="F29" s="7" t="s">
        <v>2567</v>
      </c>
      <c r="G29" s="7" t="s">
        <v>2567</v>
      </c>
      <c r="H29" s="7" t="s">
        <v>2567</v>
      </c>
      <c r="I29" s="7" t="s">
        <v>2567</v>
      </c>
      <c r="J29" s="7" t="s">
        <v>2567</v>
      </c>
      <c r="K29" s="7" t="str">
        <f t="shared" si="0"/>
        <v>NO TOUCH</v>
      </c>
      <c r="L29" s="54" t="s">
        <v>2567</v>
      </c>
      <c r="M29" s="7" t="s">
        <v>2567</v>
      </c>
      <c r="N29" s="10" t="s">
        <v>2567</v>
      </c>
      <c r="O29" s="12" t="str">
        <f t="shared" si="1"/>
        <v>Student Base Repo</v>
      </c>
      <c r="P29" s="13" t="str">
        <f>IFERROR(
  HYPERLINK(
    INDEX(Submissions!B:B, MATCH(VLOOKUP(A29, Roster!$A:$E, 2, FALSE), Submissions!A:A, 0)),
    "Canvas Submission"
  ),
  "Double Check"
)</f>
        <v>Canvas Submission</v>
      </c>
    </row>
    <row r="30" spans="1:16" ht="39.75" customHeight="1">
      <c r="A30" t="s">
        <v>1078</v>
      </c>
      <c r="B30" t="s">
        <v>1079</v>
      </c>
      <c r="C30" t="s">
        <v>2533</v>
      </c>
      <c r="D30" s="7" t="s">
        <v>2567</v>
      </c>
      <c r="E30" s="7" t="s">
        <v>2567</v>
      </c>
      <c r="F30" s="7" t="s">
        <v>2567</v>
      </c>
      <c r="G30" s="7" t="s">
        <v>2567</v>
      </c>
      <c r="H30" s="7" t="s">
        <v>2567</v>
      </c>
      <c r="I30" s="7" t="s">
        <v>2567</v>
      </c>
      <c r="J30" s="7" t="s">
        <v>2567</v>
      </c>
      <c r="K30" s="7" t="str">
        <f t="shared" si="0"/>
        <v>NO TOUCH</v>
      </c>
      <c r="L30" s="54" t="s">
        <v>2567</v>
      </c>
      <c r="M30" s="7" t="s">
        <v>2567</v>
      </c>
      <c r="N30" s="10" t="s">
        <v>2567</v>
      </c>
      <c r="O30" s="12" t="str">
        <f t="shared" si="1"/>
        <v>Student Base Repo</v>
      </c>
      <c r="P30" s="13" t="str">
        <f>IFERROR(
  HYPERLINK(
    INDEX(Submissions!B:B, MATCH(VLOOKUP(A30, Roster!$A:$E, 2, FALSE), Submissions!A:A, 0)),
    "Canvas Submission"
  ),
  "Double Check"
)</f>
        <v>Double Check</v>
      </c>
    </row>
    <row r="31" spans="1:16" ht="39.75" customHeight="1">
      <c r="A31" t="s">
        <v>1080</v>
      </c>
      <c r="B31" t="s">
        <v>1081</v>
      </c>
      <c r="C31" t="s">
        <v>2533</v>
      </c>
      <c r="D31" s="7" t="s">
        <v>2567</v>
      </c>
      <c r="E31" s="7" t="s">
        <v>2567</v>
      </c>
      <c r="F31" s="7" t="s">
        <v>2567</v>
      </c>
      <c r="G31" s="7" t="s">
        <v>2567</v>
      </c>
      <c r="H31" s="7" t="s">
        <v>2567</v>
      </c>
      <c r="I31" s="7" t="s">
        <v>2567</v>
      </c>
      <c r="J31" s="7" t="s">
        <v>2567</v>
      </c>
      <c r="K31" s="7" t="str">
        <f t="shared" si="0"/>
        <v>NO TOUCH</v>
      </c>
      <c r="L31" s="54" t="s">
        <v>2567</v>
      </c>
      <c r="M31" s="7" t="s">
        <v>2567</v>
      </c>
      <c r="N31" s="10" t="s">
        <v>2567</v>
      </c>
      <c r="O31" s="12" t="str">
        <f t="shared" si="1"/>
        <v>Student Base Repo</v>
      </c>
      <c r="P31" s="13" t="str">
        <f>IFERROR(
  HYPERLINK(
    INDEX(Submissions!B:B, MATCH(VLOOKUP(A31, Roster!$A:$E, 2, FALSE), Submissions!A:A, 0)),
    "Canvas Submission"
  ),
  "Double Check"
)</f>
        <v>Canvas Submission</v>
      </c>
    </row>
    <row r="32" spans="1:16" ht="39.75" customHeight="1">
      <c r="A32" t="s">
        <v>1082</v>
      </c>
      <c r="B32" t="s">
        <v>1083</v>
      </c>
      <c r="C32" t="s">
        <v>2533</v>
      </c>
      <c r="D32" s="7">
        <v>0</v>
      </c>
      <c r="E32" s="7">
        <v>0</v>
      </c>
      <c r="F32" s="7">
        <v>0</v>
      </c>
      <c r="G32" s="7">
        <v>0</v>
      </c>
      <c r="H32" s="7">
        <v>0</v>
      </c>
      <c r="I32" s="7">
        <v>0</v>
      </c>
      <c r="J32" s="7">
        <v>0</v>
      </c>
      <c r="K32" s="7">
        <f t="shared" si="0"/>
        <v>0</v>
      </c>
      <c r="L32" s="54" t="s">
        <v>2593</v>
      </c>
      <c r="M32" s="7">
        <v>1</v>
      </c>
      <c r="N32" s="10"/>
      <c r="O32" s="12" t="str">
        <f t="shared" si="1"/>
        <v>Student Base Repo</v>
      </c>
      <c r="P32" s="13" t="str">
        <f>IFERROR(
  HYPERLINK(
    INDEX(Submissions!B:B, MATCH(VLOOKUP(A32, Roster!$A:$E, 2, FALSE), Submissions!A:A, 0)),
    "Canvas Submission"
  ),
  "Double Check"
)</f>
        <v>Double Check</v>
      </c>
    </row>
    <row r="33" spans="1:16" ht="39.75" customHeight="1">
      <c r="A33" t="s">
        <v>1084</v>
      </c>
      <c r="B33" t="s">
        <v>1085</v>
      </c>
      <c r="C33" t="s">
        <v>2533</v>
      </c>
      <c r="D33" s="7" t="s">
        <v>2567</v>
      </c>
      <c r="E33" s="7" t="s">
        <v>2567</v>
      </c>
      <c r="F33" s="7" t="s">
        <v>2567</v>
      </c>
      <c r="G33" s="7" t="s">
        <v>2567</v>
      </c>
      <c r="H33" s="7" t="s">
        <v>2567</v>
      </c>
      <c r="I33" s="7" t="s">
        <v>2567</v>
      </c>
      <c r="J33" s="7" t="s">
        <v>2567</v>
      </c>
      <c r="K33" s="7" t="str">
        <f t="shared" si="0"/>
        <v>NO TOUCH</v>
      </c>
      <c r="L33" s="54"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ht="39.75" customHeight="1">
      <c r="A34" t="s">
        <v>1086</v>
      </c>
      <c r="B34" t="s">
        <v>1087</v>
      </c>
      <c r="C34" t="s">
        <v>2533</v>
      </c>
      <c r="D34" s="7" t="s">
        <v>2567</v>
      </c>
      <c r="E34" s="7" t="s">
        <v>2567</v>
      </c>
      <c r="F34" s="7" t="s">
        <v>2567</v>
      </c>
      <c r="G34" s="7" t="s">
        <v>2567</v>
      </c>
      <c r="H34" s="7" t="s">
        <v>2567</v>
      </c>
      <c r="I34" s="7" t="s">
        <v>2567</v>
      </c>
      <c r="J34" s="7" t="s">
        <v>2567</v>
      </c>
      <c r="K34" s="7" t="str">
        <f t="shared" si="0"/>
        <v>NO TOUCH</v>
      </c>
      <c r="L34" s="54"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ht="39.75" customHeight="1">
      <c r="A35" t="s">
        <v>1088</v>
      </c>
      <c r="B35" t="s">
        <v>1089</v>
      </c>
      <c r="C35" t="s">
        <v>2533</v>
      </c>
      <c r="D35" s="7" t="s">
        <v>2567</v>
      </c>
      <c r="E35" s="7" t="s">
        <v>2567</v>
      </c>
      <c r="F35" s="7" t="s">
        <v>2567</v>
      </c>
      <c r="G35" s="7" t="s">
        <v>2567</v>
      </c>
      <c r="H35" s="7" t="s">
        <v>2567</v>
      </c>
      <c r="I35" s="7" t="s">
        <v>2567</v>
      </c>
      <c r="J35" s="7" t="s">
        <v>2567</v>
      </c>
      <c r="K35" s="7" t="str">
        <f t="shared" si="0"/>
        <v>NO TOUCH</v>
      </c>
      <c r="L35" s="54"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ht="39.75" customHeight="1">
      <c r="A36" t="s">
        <v>1090</v>
      </c>
      <c r="B36" t="s">
        <v>1091</v>
      </c>
      <c r="C36" t="s">
        <v>2533</v>
      </c>
      <c r="D36" s="7" t="s">
        <v>2567</v>
      </c>
      <c r="E36" s="7" t="s">
        <v>2567</v>
      </c>
      <c r="F36" s="7" t="s">
        <v>2567</v>
      </c>
      <c r="G36" s="7" t="s">
        <v>2567</v>
      </c>
      <c r="H36" s="7" t="s">
        <v>2567</v>
      </c>
      <c r="I36" s="7" t="s">
        <v>2567</v>
      </c>
      <c r="J36" s="7" t="s">
        <v>2567</v>
      </c>
      <c r="K36" s="7" t="str">
        <f t="shared" si="0"/>
        <v>NO TOUCH</v>
      </c>
      <c r="L36" s="54" t="s">
        <v>2567</v>
      </c>
      <c r="M36" s="7" t="s">
        <v>2567</v>
      </c>
      <c r="N36" s="10" t="s">
        <v>2567</v>
      </c>
      <c r="O36" s="12" t="str">
        <f t="shared" si="1"/>
        <v>Student Base Repo</v>
      </c>
      <c r="P36" s="13" t="str">
        <f>IFERROR(
  HYPERLINK(
    INDEX(Submissions!B:B, MATCH(VLOOKUP(A36, Roster!$A:$E, 2, FALSE), Submissions!A:A, 0)),
    "Canvas Submission"
  ),
  "Double Check"
)</f>
        <v>Double Check</v>
      </c>
    </row>
    <row r="37" spans="1:16" ht="39.75" customHeight="1">
      <c r="A37" t="s">
        <v>1142</v>
      </c>
      <c r="B37" t="s">
        <v>1143</v>
      </c>
      <c r="C37" t="s">
        <v>2533</v>
      </c>
      <c r="D37" s="7" t="s">
        <v>2567</v>
      </c>
      <c r="E37" s="7" t="s">
        <v>2567</v>
      </c>
      <c r="F37" s="7" t="s">
        <v>2567</v>
      </c>
      <c r="G37" s="7" t="s">
        <v>2567</v>
      </c>
      <c r="H37" s="7" t="s">
        <v>2567</v>
      </c>
      <c r="I37" s="7" t="s">
        <v>2567</v>
      </c>
      <c r="J37" s="7" t="s">
        <v>2567</v>
      </c>
      <c r="K37" s="7" t="str">
        <f>IF(COUNTIF(D37:J37, "TODO") &gt; 0, "NO TOUCH", SUM(D37:J37))</f>
        <v>NO TOUCH</v>
      </c>
      <c r="L37" s="54" t="s">
        <v>2567</v>
      </c>
      <c r="M37" s="7" t="s">
        <v>2567</v>
      </c>
      <c r="N37" s="10" t="s">
        <v>2567</v>
      </c>
      <c r="O37" s="12" t="str">
        <f t="shared" si="1"/>
        <v>Student Base Repo</v>
      </c>
      <c r="P37" s="13" t="str">
        <f>IFERROR(
  HYPERLINK(
    INDEX(Submissions!B:B, MATCH(VLOOKUP(A37, Roster!$A:$E, 2, FALSE), Submissions!A:A, 0)),
    "Canvas Submission"
  ),
  "Double Check"
)</f>
        <v>Canvas Submission</v>
      </c>
    </row>
    <row r="38" spans="1:16" ht="39.75" customHeight="1">
      <c r="D38" s="7"/>
      <c r="E38" s="7"/>
      <c r="F38" s="7"/>
      <c r="G38" s="7"/>
      <c r="H38" s="7"/>
      <c r="I38" s="7"/>
      <c r="J38" s="7"/>
      <c r="K38" s="7"/>
      <c r="M38" s="7"/>
      <c r="N38" s="10"/>
      <c r="O38" s="12"/>
      <c r="P38" s="13"/>
    </row>
  </sheetData>
  <conditionalFormatting sqref="D4:M38 K2:M3">
    <cfRule type="containsText" dxfId="117" priority="7" operator="containsText" text="TODO">
      <formula>NOT(ISERROR(SEARCH("TODO",D2)))</formula>
    </cfRule>
    <cfRule type="containsText" dxfId="116" priority="8" stopIfTrue="1" operator="containsText" text="NO TOUCH">
      <formula>NOT(ISERROR(SEARCH("NO TOUCH",D2)))</formula>
    </cfRule>
  </conditionalFormatting>
  <conditionalFormatting sqref="O2:O38">
    <cfRule type="containsText" dxfId="115" priority="1" operator="containsText" text="Assignment">
      <formula>NOT(ISERROR(SEARCH("Assignment",O2)))</formula>
    </cfRule>
    <cfRule type="containsText" dxfId="114" priority="2" operator="containsText" text="Student">
      <formula>NOT(ISERROR(SEARCH("Student",O2)))</formula>
    </cfRule>
  </conditionalFormatting>
  <conditionalFormatting sqref="O2:P3 N4:P38">
    <cfRule type="containsText" dxfId="113" priority="5" operator="containsText" text="TODO">
      <formula>NOT(ISERROR(SEARCH("TODO",N2)))</formula>
    </cfRule>
    <cfRule type="containsText" dxfId="112" priority="6" stopIfTrue="1" operator="containsText" text="NO TOUCH">
      <formula>NOT(ISERROR(SEARCH("NO TOUCH",N2)))</formula>
    </cfRule>
  </conditionalFormatting>
  <conditionalFormatting sqref="P2:P38">
    <cfRule type="containsText" dxfId="111" priority="3" operator="containsText" text="Canvas">
      <formula>NOT(ISERROR(SEARCH("Canvas",P2)))</formula>
    </cfRule>
    <cfRule type="containsText" dxfId="110" priority="4" stopIfTrue="1" operator="containsText" text="Double Check">
      <formula>NOT(ISERROR(SEARCH("Double Check",P2)))</formula>
    </cfRule>
  </conditionalFormatting>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workbookViewId="0">
      <selection activeCell="U36" sqref="U36"/>
    </sheetView>
  </sheetViews>
  <sheetFormatPr defaultColWidth="8.88671875" defaultRowHeight="14.4"/>
  <cols>
    <col min="1" max="1" width="23.1093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9"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2534</v>
      </c>
      <c r="D2" s="7" t="s">
        <v>2567</v>
      </c>
      <c r="E2" s="7" t="s">
        <v>2567</v>
      </c>
      <c r="F2" s="7" t="s">
        <v>2567</v>
      </c>
      <c r="G2" s="7" t="s">
        <v>2567</v>
      </c>
      <c r="H2" s="7" t="s">
        <v>2567</v>
      </c>
      <c r="I2" s="7" t="s">
        <v>2567</v>
      </c>
      <c r="J2" s="7" t="s">
        <v>2567</v>
      </c>
      <c r="K2" s="7" t="str">
        <f>IF(COUNTIF(D2:J2, "TODO") &gt; 0, "NO TOUCH", SUM(D2:J2))</f>
        <v>NO TOUCH</v>
      </c>
      <c r="L2" s="7" t="s">
        <v>2567</v>
      </c>
      <c r="M2" s="7"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2534</v>
      </c>
      <c r="D3" s="7" t="s">
        <v>2567</v>
      </c>
      <c r="E3" s="7" t="s">
        <v>2567</v>
      </c>
      <c r="F3" s="7" t="s">
        <v>2567</v>
      </c>
      <c r="G3" s="7" t="s">
        <v>2567</v>
      </c>
      <c r="H3" s="7" t="s">
        <v>2567</v>
      </c>
      <c r="I3" s="7" t="s">
        <v>2567</v>
      </c>
      <c r="J3" s="7" t="s">
        <v>2567</v>
      </c>
      <c r="K3" s="7" t="str">
        <f t="shared" ref="K3:K19" si="0">IF(COUNTIF(D3:J3, "TODO") &gt; 0, "NO TOUCH", SUM(D3:J3))</f>
        <v>NO TOUCH</v>
      </c>
      <c r="L3" s="7" t="s">
        <v>2567</v>
      </c>
      <c r="M3" s="7" t="s">
        <v>2567</v>
      </c>
      <c r="N3" s="10" t="s">
        <v>2567</v>
      </c>
      <c r="O3" s="12" t="str">
        <f t="shared" ref="O3:O19"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1092</v>
      </c>
      <c r="B4" t="s">
        <v>1093</v>
      </c>
      <c r="C4" t="s">
        <v>2534</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Canvas Submission</v>
      </c>
    </row>
    <row r="5" spans="1:22">
      <c r="A5" t="s">
        <v>1094</v>
      </c>
      <c r="B5" t="s">
        <v>1095</v>
      </c>
      <c r="C5" t="s">
        <v>2534</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Canvas Submission</v>
      </c>
    </row>
    <row r="6" spans="1:22">
      <c r="A6" t="s">
        <v>1096</v>
      </c>
      <c r="B6" t="s">
        <v>1097</v>
      </c>
      <c r="C6" t="s">
        <v>2534</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1098</v>
      </c>
      <c r="B7" t="s">
        <v>1099</v>
      </c>
      <c r="C7" t="s">
        <v>2534</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1100</v>
      </c>
      <c r="B8" t="s">
        <v>1101</v>
      </c>
      <c r="C8" t="s">
        <v>2534</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Double Check</v>
      </c>
    </row>
    <row r="9" spans="1:22">
      <c r="A9" t="s">
        <v>1102</v>
      </c>
      <c r="B9" t="s">
        <v>1103</v>
      </c>
      <c r="C9" t="s">
        <v>2534</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Double Check</v>
      </c>
    </row>
    <row r="10" spans="1:22">
      <c r="A10" t="s">
        <v>1104</v>
      </c>
      <c r="B10" t="s">
        <v>1105</v>
      </c>
      <c r="C10" t="s">
        <v>2534</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Canvas Submission</v>
      </c>
    </row>
    <row r="11" spans="1:22">
      <c r="A11" t="s">
        <v>1106</v>
      </c>
      <c r="B11" t="s">
        <v>1107</v>
      </c>
      <c r="C11" t="s">
        <v>2534</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Double Check</v>
      </c>
    </row>
    <row r="12" spans="1:22">
      <c r="A12" t="s">
        <v>1108</v>
      </c>
      <c r="B12" t="s">
        <v>1109</v>
      </c>
      <c r="C12" t="s">
        <v>2534</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Canvas Submission</v>
      </c>
    </row>
    <row r="13" spans="1:22">
      <c r="A13" t="s">
        <v>1110</v>
      </c>
      <c r="B13" t="s">
        <v>1111</v>
      </c>
      <c r="C13" t="s">
        <v>2534</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c r="A14" t="s">
        <v>1112</v>
      </c>
      <c r="B14" t="s">
        <v>1113</v>
      </c>
      <c r="C14" t="s">
        <v>2534</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1114</v>
      </c>
      <c r="B15" t="s">
        <v>1115</v>
      </c>
      <c r="C15" t="s">
        <v>2534</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Canvas Submission</v>
      </c>
    </row>
    <row r="16" spans="1:22">
      <c r="A16" t="s">
        <v>1116</v>
      </c>
      <c r="B16" t="s">
        <v>1117</v>
      </c>
      <c r="C16" t="s">
        <v>2534</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c r="A17" t="s">
        <v>1118</v>
      </c>
      <c r="B17" t="s">
        <v>1119</v>
      </c>
      <c r="C17" t="s">
        <v>2534</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Double Check</v>
      </c>
    </row>
    <row r="18" spans="1:16">
      <c r="A18" t="s">
        <v>1120</v>
      </c>
      <c r="B18" t="s">
        <v>1121</v>
      </c>
      <c r="C18" t="s">
        <v>2534</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6">
      <c r="A19" t="s">
        <v>1122</v>
      </c>
      <c r="B19" t="s">
        <v>1123</v>
      </c>
      <c r="C19" t="s">
        <v>2534</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Double Check</v>
      </c>
    </row>
    <row r="20" spans="1:16">
      <c r="E20" s="7"/>
      <c r="F20" s="7"/>
      <c r="G20" s="7"/>
      <c r="H20" s="7"/>
      <c r="I20" s="7"/>
      <c r="J20" s="7"/>
      <c r="K20" s="7"/>
      <c r="L20" s="7"/>
      <c r="M20" s="7"/>
      <c r="N20" s="10"/>
      <c r="O20" s="12"/>
      <c r="P20" s="13"/>
    </row>
    <row r="21" spans="1:16">
      <c r="D21" s="7"/>
      <c r="E21" s="7"/>
      <c r="F21" s="7"/>
      <c r="G21" s="7"/>
      <c r="H21" s="7"/>
      <c r="I21" s="7"/>
      <c r="J21" s="7"/>
      <c r="K21" s="7"/>
      <c r="L21" s="7"/>
      <c r="M21" s="7"/>
      <c r="N21" s="10"/>
      <c r="O21" s="12"/>
      <c r="P21" s="13"/>
    </row>
    <row r="22" spans="1:16">
      <c r="D22" s="7"/>
      <c r="E22" s="7"/>
      <c r="F22" s="7"/>
      <c r="G22" s="7"/>
      <c r="H22" s="7"/>
      <c r="I22" s="7"/>
      <c r="J22" s="7"/>
      <c r="K22" s="7"/>
      <c r="L22" s="7"/>
      <c r="M22" s="7"/>
      <c r="N22" s="10"/>
      <c r="O22" s="12"/>
      <c r="P22" s="13"/>
    </row>
    <row r="23" spans="1:16">
      <c r="D23" s="7"/>
      <c r="E23" s="7"/>
      <c r="F23" s="7"/>
      <c r="G23" s="7"/>
      <c r="H23" s="7"/>
      <c r="I23" s="7"/>
      <c r="J23" s="7"/>
      <c r="K23" s="7"/>
      <c r="L23" s="7"/>
      <c r="M23" s="7"/>
      <c r="N23" s="10"/>
      <c r="O23" s="12"/>
      <c r="P23" s="13"/>
    </row>
    <row r="24" spans="1:16">
      <c r="D24" s="7"/>
      <c r="E24" s="7"/>
      <c r="F24" s="7"/>
      <c r="G24" s="7"/>
      <c r="H24" s="7"/>
      <c r="I24" s="7"/>
      <c r="J24" s="7"/>
      <c r="K24" s="7"/>
      <c r="L24" s="7"/>
      <c r="M24" s="7"/>
      <c r="N24" s="10"/>
      <c r="O24" s="12"/>
      <c r="P24" s="13"/>
    </row>
    <row r="25" spans="1:16">
      <c r="D25" s="7"/>
      <c r="E25" s="7"/>
      <c r="F25" s="7"/>
      <c r="G25" s="7"/>
      <c r="H25" s="7"/>
      <c r="I25" s="7"/>
      <c r="J25" s="7"/>
      <c r="K25" s="7"/>
      <c r="L25" s="7"/>
      <c r="M25" s="7"/>
      <c r="N25" s="10"/>
      <c r="O25" s="12"/>
      <c r="P25" s="13"/>
    </row>
    <row r="26" spans="1:16">
      <c r="D26" s="7"/>
      <c r="E26" s="7"/>
      <c r="F26" s="7"/>
      <c r="G26" s="7"/>
      <c r="H26" s="7"/>
      <c r="I26" s="7"/>
      <c r="J26" s="7"/>
      <c r="K26" s="7"/>
      <c r="L26" s="7"/>
      <c r="M26" s="7"/>
      <c r="N26" s="10"/>
      <c r="O26" s="12"/>
      <c r="P26" s="13"/>
    </row>
    <row r="27" spans="1:16">
      <c r="D27" s="7"/>
      <c r="E27" s="7"/>
      <c r="F27" s="7"/>
      <c r="G27" s="7"/>
      <c r="H27" s="7"/>
      <c r="I27" s="7"/>
      <c r="J27" s="7"/>
      <c r="K27" s="7"/>
      <c r="L27" s="7"/>
      <c r="M27" s="7"/>
      <c r="N27" s="10"/>
      <c r="O27" s="12"/>
      <c r="P27" s="13"/>
    </row>
    <row r="28" spans="1:16">
      <c r="D28" s="7"/>
      <c r="E28" s="7"/>
      <c r="F28" s="7"/>
      <c r="G28" s="7"/>
      <c r="H28" s="7"/>
      <c r="I28" s="7"/>
      <c r="J28" s="7"/>
      <c r="K28" s="7"/>
      <c r="L28" s="7"/>
      <c r="M28" s="7"/>
      <c r="N28" s="10"/>
      <c r="O28" s="12"/>
      <c r="P28" s="13"/>
    </row>
    <row r="29" spans="1:16">
      <c r="D29" s="7"/>
      <c r="E29" s="7"/>
      <c r="F29" s="7"/>
      <c r="G29" s="7"/>
      <c r="H29" s="7"/>
      <c r="I29" s="7"/>
      <c r="J29" s="7"/>
      <c r="K29" s="7"/>
      <c r="L29" s="7"/>
      <c r="M29" s="7"/>
      <c r="N29" s="10"/>
      <c r="O29" s="12"/>
      <c r="P29" s="13"/>
    </row>
    <row r="30" spans="1:16">
      <c r="D30" s="7"/>
      <c r="E30" s="7"/>
      <c r="F30" s="7"/>
      <c r="G30" s="7"/>
      <c r="H30" s="7"/>
      <c r="I30" s="7"/>
      <c r="J30" s="7"/>
      <c r="K30" s="7"/>
      <c r="L30" s="7"/>
      <c r="M30" s="7"/>
      <c r="N30" s="10"/>
      <c r="O30" s="12"/>
      <c r="P30" s="13"/>
    </row>
    <row r="31" spans="1:16">
      <c r="D31" s="7"/>
      <c r="E31" s="7"/>
      <c r="F31" s="7"/>
      <c r="G31" s="7"/>
      <c r="H31" s="7"/>
      <c r="I31" s="7"/>
      <c r="J31" s="7"/>
      <c r="K31" s="7"/>
      <c r="L31" s="7"/>
      <c r="M31" s="7"/>
      <c r="N31" s="10"/>
      <c r="O31" s="12"/>
      <c r="P31" s="13"/>
    </row>
    <row r="32" spans="1:16">
      <c r="D32" s="7"/>
      <c r="E32" s="7"/>
      <c r="F32" s="7"/>
      <c r="G32" s="7"/>
      <c r="H32" s="7"/>
      <c r="I32" s="7"/>
      <c r="J32" s="7"/>
      <c r="K32" s="7"/>
      <c r="L32" s="7"/>
      <c r="M32" s="7"/>
      <c r="N32" s="10"/>
      <c r="O32" s="12"/>
      <c r="P32" s="13"/>
    </row>
    <row r="33" spans="4:16">
      <c r="D33" s="7"/>
      <c r="E33" s="7"/>
      <c r="F33" s="7"/>
      <c r="G33" s="7"/>
      <c r="H33" s="7"/>
      <c r="I33" s="7"/>
      <c r="J33" s="7"/>
      <c r="K33" s="7"/>
      <c r="L33" s="7"/>
      <c r="M33" s="7"/>
      <c r="N33" s="10"/>
      <c r="O33" s="12"/>
      <c r="P33" s="13"/>
    </row>
    <row r="34" spans="4:16">
      <c r="D34" s="7"/>
      <c r="E34" s="7"/>
      <c r="F34" s="7"/>
      <c r="G34" s="7"/>
      <c r="H34" s="7"/>
      <c r="I34" s="7"/>
      <c r="J34" s="7"/>
      <c r="K34" s="7"/>
      <c r="L34" s="7"/>
      <c r="M34" s="7"/>
      <c r="N34" s="10"/>
      <c r="O34" s="12"/>
      <c r="P34" s="13"/>
    </row>
    <row r="35" spans="4:16">
      <c r="D35" s="7"/>
      <c r="E35" s="7"/>
      <c r="F35" s="7"/>
      <c r="G35" s="7"/>
      <c r="H35" s="7"/>
      <c r="I35" s="7"/>
      <c r="J35" s="7"/>
      <c r="K35" s="7"/>
      <c r="L35" s="7"/>
      <c r="M35" s="7"/>
      <c r="N35" s="10"/>
      <c r="O35" s="12"/>
      <c r="P35" s="13"/>
    </row>
    <row r="36" spans="4:16">
      <c r="D36" s="7"/>
      <c r="E36" s="7"/>
      <c r="F36" s="7"/>
      <c r="G36" s="7"/>
      <c r="H36" s="7"/>
      <c r="I36" s="7"/>
      <c r="J36" s="7"/>
      <c r="K36" s="7"/>
      <c r="L36" s="7"/>
      <c r="M36" s="7"/>
      <c r="N36" s="10"/>
      <c r="O36" s="12"/>
      <c r="P36" s="13"/>
    </row>
    <row r="37" spans="4:16">
      <c r="D37" s="7"/>
      <c r="E37" s="7"/>
      <c r="F37" s="7"/>
      <c r="G37" s="7"/>
      <c r="H37" s="7"/>
      <c r="I37" s="7"/>
      <c r="J37" s="7"/>
      <c r="K37" s="7"/>
      <c r="L37" s="7"/>
      <c r="M37" s="7"/>
      <c r="N37" s="10"/>
      <c r="O37" s="12"/>
      <c r="P37" s="13"/>
    </row>
    <row r="38" spans="4:16">
      <c r="D38" s="7"/>
      <c r="E38" s="7"/>
      <c r="F38" s="7"/>
      <c r="G38" s="7"/>
      <c r="H38" s="7"/>
      <c r="I38" s="7"/>
      <c r="J38" s="7"/>
      <c r="K38" s="7"/>
      <c r="L38" s="7"/>
      <c r="M38" s="7"/>
      <c r="N38" s="10"/>
      <c r="O38" s="12"/>
      <c r="P38" s="13"/>
    </row>
  </sheetData>
  <conditionalFormatting sqref="D2:M19 E20:M20 D21:M38">
    <cfRule type="containsText" dxfId="109" priority="7" operator="containsText" text="TODO">
      <formula>NOT(ISERROR(SEARCH("TODO",D2)))</formula>
    </cfRule>
    <cfRule type="containsText" dxfId="108" priority="8" stopIfTrue="1" operator="containsText" text="NO TOUCH">
      <formula>NOT(ISERROR(SEARCH("NO TOUCH",D2)))</formula>
    </cfRule>
  </conditionalFormatting>
  <conditionalFormatting sqref="N2:P38">
    <cfRule type="containsText" dxfId="107" priority="5" operator="containsText" text="TODO">
      <formula>NOT(ISERROR(SEARCH("TODO",N2)))</formula>
    </cfRule>
    <cfRule type="containsText" dxfId="106" priority="6" stopIfTrue="1" operator="containsText" text="NO TOUCH">
      <formula>NOT(ISERROR(SEARCH("NO TOUCH",N2)))</formula>
    </cfRule>
  </conditionalFormatting>
  <conditionalFormatting sqref="O2:O38">
    <cfRule type="containsText" dxfId="105" priority="1" operator="containsText" text="Assignment">
      <formula>NOT(ISERROR(SEARCH("Assignment",O2)))</formula>
    </cfRule>
    <cfRule type="containsText" dxfId="104" priority="2" operator="containsText" text="Student">
      <formula>NOT(ISERROR(SEARCH("Student",O2)))</formula>
    </cfRule>
  </conditionalFormatting>
  <conditionalFormatting sqref="P2:P38">
    <cfRule type="containsText" dxfId="103" priority="3" operator="containsText" text="Canvas">
      <formula>NOT(ISERROR(SEARCH("Canvas",P2)))</formula>
    </cfRule>
    <cfRule type="containsText" dxfId="102" priority="4" stopIfTrue="1" operator="containsText" text="Double Check">
      <formula>NOT(ISERROR(SEARCH("Double Check",P2)))</formula>
    </cfRule>
  </conditionalFormatting>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workbookViewId="0">
      <selection activeCell="O2" sqref="O2"/>
    </sheetView>
  </sheetViews>
  <sheetFormatPr defaultColWidth="8.88671875" defaultRowHeight="14.4"/>
  <cols>
    <col min="1" max="1" width="23.886718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18.664062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2535</v>
      </c>
      <c r="D2" s="7" t="s">
        <v>2567</v>
      </c>
      <c r="E2" s="7" t="s">
        <v>2567</v>
      </c>
      <c r="F2" s="7" t="s">
        <v>2567</v>
      </c>
      <c r="G2" s="7" t="s">
        <v>2567</v>
      </c>
      <c r="H2" s="7" t="s">
        <v>2567</v>
      </c>
      <c r="I2" s="7" t="s">
        <v>2567</v>
      </c>
      <c r="J2" s="7" t="s">
        <v>2567</v>
      </c>
      <c r="K2" s="7" t="str">
        <f>IF(COUNTIF(D2:J2, "TODO") &gt; 0, "NO TOUCH", SUM(D2:J2))</f>
        <v>NO TOUCH</v>
      </c>
      <c r="L2" s="7" t="s">
        <v>2567</v>
      </c>
      <c r="M2" s="7"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2535</v>
      </c>
      <c r="D3" s="7" t="s">
        <v>2567</v>
      </c>
      <c r="E3" s="7" t="s">
        <v>2567</v>
      </c>
      <c r="F3" s="7" t="s">
        <v>2567</v>
      </c>
      <c r="G3" s="7" t="s">
        <v>2567</v>
      </c>
      <c r="H3" s="7" t="s">
        <v>2567</v>
      </c>
      <c r="I3" s="7" t="s">
        <v>2567</v>
      </c>
      <c r="J3" s="7" t="s">
        <v>2567</v>
      </c>
      <c r="K3" s="7" t="str">
        <f t="shared" ref="K3:K36" si="0">IF(COUNTIF(D3:J3, "TODO") &gt; 0, "NO TOUCH", SUM(D3:J3))</f>
        <v>NO TOUCH</v>
      </c>
      <c r="L3" s="7" t="s">
        <v>2567</v>
      </c>
      <c r="M3" s="7"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1156</v>
      </c>
      <c r="B4" t="s">
        <v>1157</v>
      </c>
      <c r="C4" t="s">
        <v>2535</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Canvas Submission</v>
      </c>
    </row>
    <row r="5" spans="1:22">
      <c r="A5" t="s">
        <v>1158</v>
      </c>
      <c r="B5" t="s">
        <v>1159</v>
      </c>
      <c r="C5" t="s">
        <v>2535</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Double Check</v>
      </c>
    </row>
    <row r="6" spans="1:22">
      <c r="A6" t="s">
        <v>1160</v>
      </c>
      <c r="B6" t="s">
        <v>1161</v>
      </c>
      <c r="C6" t="s">
        <v>2535</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Double Check</v>
      </c>
    </row>
    <row r="7" spans="1:22">
      <c r="A7" t="s">
        <v>1162</v>
      </c>
      <c r="B7" t="s">
        <v>1163</v>
      </c>
      <c r="C7" t="s">
        <v>2535</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1164</v>
      </c>
      <c r="B8" t="s">
        <v>1165</v>
      </c>
      <c r="C8" t="s">
        <v>2535</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Canvas Submission</v>
      </c>
    </row>
    <row r="9" spans="1:22">
      <c r="A9" t="s">
        <v>1166</v>
      </c>
      <c r="B9" t="s">
        <v>1167</v>
      </c>
      <c r="C9" t="s">
        <v>2535</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c r="A10" t="s">
        <v>1168</v>
      </c>
      <c r="B10" t="s">
        <v>1169</v>
      </c>
      <c r="C10" t="s">
        <v>2535</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Canvas Submission</v>
      </c>
    </row>
    <row r="11" spans="1:22">
      <c r="A11" t="s">
        <v>1170</v>
      </c>
      <c r="B11" t="s">
        <v>1171</v>
      </c>
      <c r="C11" t="s">
        <v>2535</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c r="A12" t="s">
        <v>1172</v>
      </c>
      <c r="B12" t="s">
        <v>1173</v>
      </c>
      <c r="C12" t="s">
        <v>2535</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Double Check</v>
      </c>
    </row>
    <row r="13" spans="1:22">
      <c r="A13" t="s">
        <v>1174</v>
      </c>
      <c r="B13" t="s">
        <v>1175</v>
      </c>
      <c r="C13" t="s">
        <v>2535</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c r="A14" t="s">
        <v>1176</v>
      </c>
      <c r="B14" t="s">
        <v>1177</v>
      </c>
      <c r="C14" t="s">
        <v>2535</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1178</v>
      </c>
      <c r="B15" t="s">
        <v>1179</v>
      </c>
      <c r="C15" t="s">
        <v>2535</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Double Check</v>
      </c>
    </row>
    <row r="16" spans="1:22">
      <c r="A16" t="s">
        <v>1180</v>
      </c>
      <c r="B16" t="s">
        <v>1181</v>
      </c>
      <c r="C16" t="s">
        <v>2535</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c r="A17" t="s">
        <v>1182</v>
      </c>
      <c r="B17" t="s">
        <v>1183</v>
      </c>
      <c r="C17" t="s">
        <v>2535</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Double Check</v>
      </c>
    </row>
    <row r="18" spans="1:16">
      <c r="A18" t="s">
        <v>1184</v>
      </c>
      <c r="B18" t="s">
        <v>1185</v>
      </c>
      <c r="C18" t="s">
        <v>2535</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6">
      <c r="A19" t="s">
        <v>1186</v>
      </c>
      <c r="B19" t="s">
        <v>1187</v>
      </c>
      <c r="C19" t="s">
        <v>2535</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Canvas Submission</v>
      </c>
    </row>
    <row r="20" spans="1:16">
      <c r="A20" t="s">
        <v>1188</v>
      </c>
      <c r="B20" t="s">
        <v>1189</v>
      </c>
      <c r="C20" t="s">
        <v>2535</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Double Check</v>
      </c>
    </row>
    <row r="21" spans="1:16">
      <c r="A21" t="s">
        <v>1190</v>
      </c>
      <c r="B21" t="s">
        <v>1191</v>
      </c>
      <c r="C21" t="s">
        <v>2535</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Canvas Submission</v>
      </c>
    </row>
    <row r="22" spans="1:16">
      <c r="A22" t="s">
        <v>1192</v>
      </c>
      <c r="B22" t="s">
        <v>1193</v>
      </c>
      <c r="C22" t="s">
        <v>2535</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Canvas Submission</v>
      </c>
    </row>
    <row r="23" spans="1:16">
      <c r="A23" t="s">
        <v>1194</v>
      </c>
      <c r="B23" t="s">
        <v>1195</v>
      </c>
      <c r="C23" t="s">
        <v>2535</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Canvas Submission</v>
      </c>
    </row>
    <row r="24" spans="1:16">
      <c r="A24" t="s">
        <v>1196</v>
      </c>
      <c r="B24" t="s">
        <v>1197</v>
      </c>
      <c r="C24" t="s">
        <v>2535</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Canvas Submission</v>
      </c>
    </row>
    <row r="25" spans="1:16">
      <c r="A25" t="s">
        <v>1198</v>
      </c>
      <c r="B25" t="s">
        <v>1199</v>
      </c>
      <c r="C25" t="s">
        <v>2535</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Canvas Submission</v>
      </c>
    </row>
    <row r="26" spans="1:16">
      <c r="A26" t="s">
        <v>1200</v>
      </c>
      <c r="B26" t="s">
        <v>1201</v>
      </c>
      <c r="C26" t="s">
        <v>2535</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c r="A27" t="s">
        <v>1202</v>
      </c>
      <c r="B27" t="s">
        <v>1203</v>
      </c>
      <c r="C27" t="s">
        <v>2535</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Canvas Submission</v>
      </c>
    </row>
    <row r="28" spans="1:16">
      <c r="A28" t="s">
        <v>1204</v>
      </c>
      <c r="B28" t="s">
        <v>1205</v>
      </c>
      <c r="C28" t="s">
        <v>2535</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Double Check</v>
      </c>
    </row>
    <row r="29" spans="1:16">
      <c r="A29" t="s">
        <v>1206</v>
      </c>
      <c r="B29" t="s">
        <v>1207</v>
      </c>
      <c r="C29" t="s">
        <v>2535</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Canvas Submission</v>
      </c>
    </row>
    <row r="30" spans="1:16">
      <c r="A30" t="s">
        <v>1208</v>
      </c>
      <c r="B30" t="s">
        <v>1209</v>
      </c>
      <c r="C30" t="s">
        <v>2535</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Double Check</v>
      </c>
    </row>
    <row r="31" spans="1:16">
      <c r="A31" t="s">
        <v>1210</v>
      </c>
      <c r="B31" t="s">
        <v>1211</v>
      </c>
      <c r="C31" t="s">
        <v>2535</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Double Check</v>
      </c>
    </row>
    <row r="32" spans="1:16">
      <c r="A32" t="s">
        <v>1212</v>
      </c>
      <c r="B32" t="s">
        <v>1213</v>
      </c>
      <c r="C32" t="s">
        <v>2535</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Canvas Submission</v>
      </c>
    </row>
    <row r="33" spans="1:16">
      <c r="A33" t="s">
        <v>1214</v>
      </c>
      <c r="B33" t="s">
        <v>1215</v>
      </c>
      <c r="C33" t="s">
        <v>2535</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c r="A34" t="s">
        <v>1216</v>
      </c>
      <c r="B34" t="s">
        <v>1217</v>
      </c>
      <c r="C34" t="s">
        <v>2535</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c r="A35" t="s">
        <v>1218</v>
      </c>
      <c r="B35" t="s">
        <v>1219</v>
      </c>
      <c r="C35" t="s">
        <v>2535</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Double Check</v>
      </c>
    </row>
    <row r="36" spans="1:16">
      <c r="A36" t="s">
        <v>1220</v>
      </c>
      <c r="B36" t="s">
        <v>1221</v>
      </c>
      <c r="C36" t="s">
        <v>2535</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Double Check</v>
      </c>
    </row>
    <row r="37" spans="1:16">
      <c r="A37" t="s">
        <v>1146</v>
      </c>
      <c r="B37" t="s">
        <v>1147</v>
      </c>
      <c r="C37" t="s">
        <v>2535</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Double Check</v>
      </c>
    </row>
    <row r="38" spans="1:16">
      <c r="D38" s="7"/>
      <c r="E38" s="7"/>
      <c r="F38" s="7"/>
      <c r="G38" s="7"/>
      <c r="H38" s="7"/>
      <c r="I38" s="7"/>
      <c r="J38" s="7"/>
      <c r="K38" s="7"/>
      <c r="L38" s="7"/>
      <c r="M38" s="7"/>
      <c r="N38" s="10"/>
      <c r="O38" s="12"/>
      <c r="P38" s="13"/>
    </row>
  </sheetData>
  <conditionalFormatting sqref="D2:P38">
    <cfRule type="containsText" dxfId="101" priority="5" operator="containsText" text="TODO">
      <formula>NOT(ISERROR(SEARCH("TODO",D2)))</formula>
    </cfRule>
    <cfRule type="containsText" dxfId="100" priority="6" stopIfTrue="1" operator="containsText" text="NO TOUCH">
      <formula>NOT(ISERROR(SEARCH("NO TOUCH",D2)))</formula>
    </cfRule>
  </conditionalFormatting>
  <conditionalFormatting sqref="O2:O38">
    <cfRule type="containsText" dxfId="99" priority="1" operator="containsText" text="Assignment">
      <formula>NOT(ISERROR(SEARCH("Assignment",O2)))</formula>
    </cfRule>
    <cfRule type="containsText" dxfId="98" priority="2" operator="containsText" text="Student">
      <formula>NOT(ISERROR(SEARCH("Student",O2)))</formula>
    </cfRule>
  </conditionalFormatting>
  <conditionalFormatting sqref="P2:P38">
    <cfRule type="containsText" dxfId="97" priority="3" operator="containsText" text="Canvas">
      <formula>NOT(ISERROR(SEARCH("Canvas",P2)))</formula>
    </cfRule>
    <cfRule type="containsText" dxfId="96" priority="4" stopIfTrue="1" operator="containsText" text="Double Check">
      <formula>NOT(ISERROR(SEARCH("Double Check",P2)))</formula>
    </cfRule>
  </conditionalFormatting>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opLeftCell="A3" workbookViewId="0">
      <selection activeCell="H3" sqref="H3"/>
    </sheetView>
  </sheetViews>
  <sheetFormatPr defaultColWidth="8.88671875" defaultRowHeight="14.4"/>
  <cols>
    <col min="1" max="1" width="22.886718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14"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17.25" customHeight="1">
      <c r="A2" s="2" t="s">
        <v>9</v>
      </c>
      <c r="B2" s="2" t="s">
        <v>10</v>
      </c>
      <c r="C2" s="2" t="s">
        <v>2536</v>
      </c>
      <c r="D2" s="7">
        <v>10</v>
      </c>
      <c r="E2" s="7">
        <v>8</v>
      </c>
      <c r="F2" s="7">
        <v>0</v>
      </c>
      <c r="G2" s="7">
        <v>17</v>
      </c>
      <c r="H2" s="7">
        <v>10</v>
      </c>
      <c r="I2" s="7">
        <v>3</v>
      </c>
      <c r="J2" s="7">
        <v>0</v>
      </c>
      <c r="K2" s="7">
        <f>IF(COUNTIF(D2:J2, "TODO") &gt; 0, "NO TOUCH", SUM(D2:J2))</f>
        <v>48</v>
      </c>
      <c r="L2" s="62" t="s">
        <v>2594</v>
      </c>
      <c r="M2" s="7">
        <v>70</v>
      </c>
      <c r="N2" s="22" t="s">
        <v>2566</v>
      </c>
      <c r="O2" s="23"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17.25" customHeight="1">
      <c r="A3" s="2" t="s">
        <v>11</v>
      </c>
      <c r="B3" s="2" t="s">
        <v>12</v>
      </c>
      <c r="C3" s="2" t="s">
        <v>2536</v>
      </c>
      <c r="D3" s="7">
        <v>9</v>
      </c>
      <c r="E3" s="7">
        <v>10</v>
      </c>
      <c r="F3" s="7">
        <v>0</v>
      </c>
      <c r="G3" s="7">
        <v>21</v>
      </c>
      <c r="H3" s="7">
        <v>20</v>
      </c>
      <c r="I3" s="7">
        <v>3</v>
      </c>
      <c r="J3" s="7">
        <v>0</v>
      </c>
      <c r="K3" s="7">
        <f t="shared" ref="K3:K36" si="0">IF(COUNTIF(D3:J3, "TODO") &gt; 0, "NO TOUCH", SUM(D3:J3))</f>
        <v>63</v>
      </c>
      <c r="L3" s="25" t="s">
        <v>2595</v>
      </c>
      <c r="M3" s="7">
        <v>60</v>
      </c>
      <c r="N3" s="24" t="s">
        <v>2570</v>
      </c>
      <c r="O3" s="12" t="str">
        <f t="shared" ref="O3:O37" si="1">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row r="4" spans="1:22">
      <c r="A4" t="s">
        <v>1222</v>
      </c>
      <c r="B4" t="s">
        <v>1223</v>
      </c>
      <c r="C4" t="s">
        <v>2536</v>
      </c>
      <c r="D4" s="7" t="s">
        <v>2567</v>
      </c>
      <c r="E4" s="7" t="s">
        <v>2567</v>
      </c>
      <c r="F4" s="7" t="s">
        <v>2567</v>
      </c>
      <c r="G4" s="7" t="s">
        <v>2567</v>
      </c>
      <c r="H4" s="7" t="s">
        <v>2567</v>
      </c>
      <c r="I4" s="7" t="s">
        <v>2567</v>
      </c>
      <c r="J4" s="7" t="s">
        <v>2567</v>
      </c>
      <c r="K4" s="7" t="str">
        <f t="shared" si="0"/>
        <v>NO TOUCH</v>
      </c>
      <c r="L4" s="7" t="s">
        <v>2567</v>
      </c>
      <c r="M4" s="7" t="s">
        <v>2567</v>
      </c>
      <c r="N4" s="24" t="s">
        <v>2567</v>
      </c>
      <c r="O4" s="12" t="str">
        <f t="shared" si="1"/>
        <v>Student Base Repo</v>
      </c>
      <c r="P4" s="13" t="str">
        <f>IFERROR(
  HYPERLINK(
    INDEX(Submissions!B:B, MATCH(VLOOKUP(A4, Roster!$A:$E, 2, FALSE), Submissions!A:A, 0)),
    "Canvas Submission"
  ),
  "Double Check"
)</f>
        <v>Double Check</v>
      </c>
    </row>
    <row r="5" spans="1:22">
      <c r="A5" t="s">
        <v>1224</v>
      </c>
      <c r="B5" t="s">
        <v>1225</v>
      </c>
      <c r="C5" t="s">
        <v>2536</v>
      </c>
      <c r="D5" s="7" t="s">
        <v>2567</v>
      </c>
      <c r="E5" s="7" t="s">
        <v>2567</v>
      </c>
      <c r="F5" s="7" t="s">
        <v>2567</v>
      </c>
      <c r="G5" s="7" t="s">
        <v>2567</v>
      </c>
      <c r="H5" s="7" t="s">
        <v>2567</v>
      </c>
      <c r="I5" s="7" t="s">
        <v>2567</v>
      </c>
      <c r="J5" s="7" t="s">
        <v>2567</v>
      </c>
      <c r="K5" s="7" t="str">
        <f t="shared" si="0"/>
        <v>NO TOUCH</v>
      </c>
      <c r="L5" s="7" t="s">
        <v>2567</v>
      </c>
      <c r="M5" s="7" t="s">
        <v>2567</v>
      </c>
      <c r="N5" s="24" t="s">
        <v>2567</v>
      </c>
      <c r="O5" s="12" t="str">
        <f t="shared" si="1"/>
        <v>Student Base Repo</v>
      </c>
      <c r="P5" s="13" t="str">
        <f>IFERROR(
  HYPERLINK(
    INDEX(Submissions!B:B, MATCH(VLOOKUP(A5, Roster!$A:$E, 2, FALSE), Submissions!A:A, 0)),
    "Canvas Submission"
  ),
  "Double Check"
)</f>
        <v>Canvas Submission</v>
      </c>
    </row>
    <row r="6" spans="1:22">
      <c r="A6" t="s">
        <v>1226</v>
      </c>
      <c r="B6" t="s">
        <v>1227</v>
      </c>
      <c r="C6" t="s">
        <v>2536</v>
      </c>
      <c r="D6" s="7" t="s">
        <v>2567</v>
      </c>
      <c r="E6" s="7" t="s">
        <v>2567</v>
      </c>
      <c r="F6" s="7" t="s">
        <v>2567</v>
      </c>
      <c r="G6" s="7" t="s">
        <v>2567</v>
      </c>
      <c r="H6" s="7" t="s">
        <v>2567</v>
      </c>
      <c r="I6" s="7" t="s">
        <v>2567</v>
      </c>
      <c r="J6" s="7" t="s">
        <v>2567</v>
      </c>
      <c r="K6" s="7" t="str">
        <f t="shared" si="0"/>
        <v>NO TOUCH</v>
      </c>
      <c r="L6" s="7" t="s">
        <v>2567</v>
      </c>
      <c r="M6" s="7" t="s">
        <v>2567</v>
      </c>
      <c r="N6" s="24" t="s">
        <v>2567</v>
      </c>
      <c r="O6" s="12" t="str">
        <f t="shared" si="1"/>
        <v>Student Base Repo</v>
      </c>
      <c r="P6" s="13" t="str">
        <f>IFERROR(
  HYPERLINK(
    INDEX(Submissions!B:B, MATCH(VLOOKUP(A6, Roster!$A:$E, 2, FALSE), Submissions!A:A, 0)),
    "Canvas Submission"
  ),
  "Double Check"
)</f>
        <v>Double Check</v>
      </c>
    </row>
    <row r="7" spans="1:22">
      <c r="A7" t="s">
        <v>1228</v>
      </c>
      <c r="B7" t="s">
        <v>1229</v>
      </c>
      <c r="C7" t="s">
        <v>2536</v>
      </c>
      <c r="D7" s="7" t="s">
        <v>2567</v>
      </c>
      <c r="E7" s="7" t="s">
        <v>2567</v>
      </c>
      <c r="F7" s="7" t="s">
        <v>2567</v>
      </c>
      <c r="G7" s="7" t="s">
        <v>2567</v>
      </c>
      <c r="H7" s="7" t="s">
        <v>2567</v>
      </c>
      <c r="I7" s="7" t="s">
        <v>2567</v>
      </c>
      <c r="J7" s="7" t="s">
        <v>2567</v>
      </c>
      <c r="K7" s="7" t="str">
        <f t="shared" si="0"/>
        <v>NO TOUCH</v>
      </c>
      <c r="L7" s="7" t="s">
        <v>2567</v>
      </c>
      <c r="M7" s="7" t="s">
        <v>2567</v>
      </c>
      <c r="N7" s="24" t="s">
        <v>2567</v>
      </c>
      <c r="O7" s="12" t="str">
        <f t="shared" si="1"/>
        <v>Student Base Repo</v>
      </c>
      <c r="P7" s="13" t="str">
        <f>IFERROR(
  HYPERLINK(
    INDEX(Submissions!B:B, MATCH(VLOOKUP(A7, Roster!$A:$E, 2, FALSE), Submissions!A:A, 0)),
    "Canvas Submission"
  ),
  "Double Check"
)</f>
        <v>Double Check</v>
      </c>
    </row>
    <row r="8" spans="1:22">
      <c r="A8" t="s">
        <v>1230</v>
      </c>
      <c r="B8" t="s">
        <v>1231</v>
      </c>
      <c r="C8" t="s">
        <v>2536</v>
      </c>
      <c r="D8" s="7" t="s">
        <v>2567</v>
      </c>
      <c r="E8" s="7" t="s">
        <v>2567</v>
      </c>
      <c r="F8" s="7" t="s">
        <v>2567</v>
      </c>
      <c r="G8" s="7" t="s">
        <v>2567</v>
      </c>
      <c r="H8" s="7" t="s">
        <v>2567</v>
      </c>
      <c r="I8" s="7" t="s">
        <v>2567</v>
      </c>
      <c r="J8" s="7" t="s">
        <v>2567</v>
      </c>
      <c r="K8" s="7" t="str">
        <f t="shared" si="0"/>
        <v>NO TOUCH</v>
      </c>
      <c r="L8" s="7" t="s">
        <v>2567</v>
      </c>
      <c r="M8" s="7" t="s">
        <v>2567</v>
      </c>
      <c r="N8" s="24" t="s">
        <v>2567</v>
      </c>
      <c r="O8" s="12" t="str">
        <f t="shared" si="1"/>
        <v>Student Base Repo</v>
      </c>
      <c r="P8" s="13" t="str">
        <f>IFERROR(
  HYPERLINK(
    INDEX(Submissions!B:B, MATCH(VLOOKUP(A8, Roster!$A:$E, 2, FALSE), Submissions!A:A, 0)),
    "Canvas Submission"
  ),
  "Double Check"
)</f>
        <v>Canvas Submission</v>
      </c>
    </row>
    <row r="9" spans="1:22">
      <c r="A9" t="s">
        <v>1232</v>
      </c>
      <c r="B9" t="s">
        <v>1233</v>
      </c>
      <c r="C9" t="s">
        <v>2536</v>
      </c>
      <c r="D9" s="7" t="s">
        <v>2567</v>
      </c>
      <c r="E9" s="7" t="s">
        <v>2567</v>
      </c>
      <c r="F9" s="7" t="s">
        <v>2567</v>
      </c>
      <c r="G9" s="7" t="s">
        <v>2567</v>
      </c>
      <c r="H9" s="7" t="s">
        <v>2567</v>
      </c>
      <c r="I9" s="7" t="s">
        <v>2567</v>
      </c>
      <c r="J9" s="7" t="s">
        <v>2567</v>
      </c>
      <c r="K9" s="7" t="str">
        <f t="shared" si="0"/>
        <v>NO TOUCH</v>
      </c>
      <c r="L9" s="7" t="s">
        <v>2567</v>
      </c>
      <c r="M9" s="7" t="s">
        <v>2567</v>
      </c>
      <c r="N9" s="24" t="s">
        <v>2567</v>
      </c>
      <c r="O9" s="12" t="str">
        <f t="shared" si="1"/>
        <v>Student Base Repo</v>
      </c>
      <c r="P9" s="13" t="str">
        <f>IFERROR(
  HYPERLINK(
    INDEX(Submissions!B:B, MATCH(VLOOKUP(A9, Roster!$A:$E, 2, FALSE), Submissions!A:A, 0)),
    "Canvas Submission"
  ),
  "Double Check"
)</f>
        <v>Canvas Submission</v>
      </c>
    </row>
    <row r="10" spans="1:22">
      <c r="A10" t="s">
        <v>1234</v>
      </c>
      <c r="B10" t="s">
        <v>1235</v>
      </c>
      <c r="C10" t="s">
        <v>2536</v>
      </c>
      <c r="D10" s="7" t="s">
        <v>2567</v>
      </c>
      <c r="E10" s="7" t="s">
        <v>2567</v>
      </c>
      <c r="F10" s="7" t="s">
        <v>2567</v>
      </c>
      <c r="G10" s="7" t="s">
        <v>2567</v>
      </c>
      <c r="H10" s="7" t="s">
        <v>2567</v>
      </c>
      <c r="I10" s="7" t="s">
        <v>2567</v>
      </c>
      <c r="J10" s="7" t="s">
        <v>2567</v>
      </c>
      <c r="K10" s="7" t="str">
        <f t="shared" si="0"/>
        <v>NO TOUCH</v>
      </c>
      <c r="L10" s="7" t="s">
        <v>2567</v>
      </c>
      <c r="M10" s="7" t="s">
        <v>2567</v>
      </c>
      <c r="N10" s="24" t="s">
        <v>2567</v>
      </c>
      <c r="O10" s="12" t="str">
        <f t="shared" si="1"/>
        <v>Student Base Repo</v>
      </c>
      <c r="P10" s="13" t="str">
        <f>IFERROR(
  HYPERLINK(
    INDEX(Submissions!B:B, MATCH(VLOOKUP(A10, Roster!$A:$E, 2, FALSE), Submissions!A:A, 0)),
    "Canvas Submission"
  ),
  "Double Check"
)</f>
        <v>Double Check</v>
      </c>
    </row>
    <row r="11" spans="1:22">
      <c r="A11" t="s">
        <v>1236</v>
      </c>
      <c r="B11" t="s">
        <v>1237</v>
      </c>
      <c r="C11" t="s">
        <v>2536</v>
      </c>
      <c r="D11" s="7" t="s">
        <v>2567</v>
      </c>
      <c r="E11" s="7" t="s">
        <v>2567</v>
      </c>
      <c r="F11" s="7" t="s">
        <v>2567</v>
      </c>
      <c r="G11" s="7" t="s">
        <v>2567</v>
      </c>
      <c r="H11" s="7" t="s">
        <v>2567</v>
      </c>
      <c r="I11" s="7" t="s">
        <v>2567</v>
      </c>
      <c r="J11" s="7" t="s">
        <v>2567</v>
      </c>
      <c r="K11" s="7" t="str">
        <f t="shared" si="0"/>
        <v>NO TOUCH</v>
      </c>
      <c r="L11" s="7" t="s">
        <v>2567</v>
      </c>
      <c r="M11" s="7" t="s">
        <v>2567</v>
      </c>
      <c r="N11" s="24" t="s">
        <v>2567</v>
      </c>
      <c r="O11" s="12" t="str">
        <f t="shared" si="1"/>
        <v>Student Base Repo</v>
      </c>
      <c r="P11" s="13" t="str">
        <f>IFERROR(
  HYPERLINK(
    INDEX(Submissions!B:B, MATCH(VLOOKUP(A11, Roster!$A:$E, 2, FALSE), Submissions!A:A, 0)),
    "Canvas Submission"
  ),
  "Double Check"
)</f>
        <v>Canvas Submission</v>
      </c>
    </row>
    <row r="12" spans="1:22">
      <c r="A12" t="s">
        <v>1238</v>
      </c>
      <c r="B12" t="s">
        <v>1239</v>
      </c>
      <c r="C12" t="s">
        <v>2536</v>
      </c>
      <c r="D12" s="7" t="s">
        <v>2567</v>
      </c>
      <c r="E12" s="7" t="s">
        <v>2567</v>
      </c>
      <c r="F12" s="7" t="s">
        <v>2567</v>
      </c>
      <c r="G12" s="7" t="s">
        <v>2567</v>
      </c>
      <c r="H12" s="7" t="s">
        <v>2567</v>
      </c>
      <c r="I12" s="7" t="s">
        <v>2567</v>
      </c>
      <c r="J12" s="7" t="s">
        <v>2567</v>
      </c>
      <c r="K12" s="7" t="str">
        <f t="shared" si="0"/>
        <v>NO TOUCH</v>
      </c>
      <c r="L12" s="7" t="s">
        <v>2567</v>
      </c>
      <c r="M12" s="7" t="s">
        <v>2567</v>
      </c>
      <c r="N12" s="24" t="s">
        <v>2567</v>
      </c>
      <c r="O12" s="12" t="str">
        <f t="shared" si="1"/>
        <v>Student Base Repo</v>
      </c>
      <c r="P12" s="13" t="str">
        <f>IFERROR(
  HYPERLINK(
    INDEX(Submissions!B:B, MATCH(VLOOKUP(A12, Roster!$A:$E, 2, FALSE), Submissions!A:A, 0)),
    "Canvas Submission"
  ),
  "Double Check"
)</f>
        <v>Canvas Submission</v>
      </c>
    </row>
    <row r="13" spans="1:22">
      <c r="A13" t="s">
        <v>1240</v>
      </c>
      <c r="B13" t="s">
        <v>1241</v>
      </c>
      <c r="C13" t="s">
        <v>2536</v>
      </c>
      <c r="D13" s="7" t="s">
        <v>2567</v>
      </c>
      <c r="E13" s="7" t="s">
        <v>2567</v>
      </c>
      <c r="F13" s="7" t="s">
        <v>2567</v>
      </c>
      <c r="G13" s="7" t="s">
        <v>2567</v>
      </c>
      <c r="H13" s="7" t="s">
        <v>2567</v>
      </c>
      <c r="I13" s="7" t="s">
        <v>2567</v>
      </c>
      <c r="J13" s="7" t="s">
        <v>2567</v>
      </c>
      <c r="K13" s="7" t="str">
        <f t="shared" si="0"/>
        <v>NO TOUCH</v>
      </c>
      <c r="L13" s="7" t="s">
        <v>2567</v>
      </c>
      <c r="M13" s="7" t="s">
        <v>2567</v>
      </c>
      <c r="N13" s="24" t="s">
        <v>2567</v>
      </c>
      <c r="O13" s="12" t="str">
        <f t="shared" si="1"/>
        <v>Student Base Repo</v>
      </c>
      <c r="P13" s="13" t="str">
        <f>IFERROR(
  HYPERLINK(
    INDEX(Submissions!B:B, MATCH(VLOOKUP(A13, Roster!$A:$E, 2, FALSE), Submissions!A:A, 0)),
    "Canvas Submission"
  ),
  "Double Check"
)</f>
        <v>Double Check</v>
      </c>
    </row>
    <row r="14" spans="1:22">
      <c r="A14" t="s">
        <v>1242</v>
      </c>
      <c r="B14" t="s">
        <v>1243</v>
      </c>
      <c r="C14" t="s">
        <v>2536</v>
      </c>
      <c r="D14" s="7" t="s">
        <v>2567</v>
      </c>
      <c r="E14" s="7" t="s">
        <v>2567</v>
      </c>
      <c r="F14" s="7" t="s">
        <v>2567</v>
      </c>
      <c r="G14" s="7" t="s">
        <v>2567</v>
      </c>
      <c r="H14" s="7" t="s">
        <v>2567</v>
      </c>
      <c r="I14" s="7" t="s">
        <v>2567</v>
      </c>
      <c r="J14" s="7" t="s">
        <v>2567</v>
      </c>
      <c r="K14" s="7" t="str">
        <f t="shared" si="0"/>
        <v>NO TOUCH</v>
      </c>
      <c r="L14" s="7" t="s">
        <v>2567</v>
      </c>
      <c r="M14" s="7" t="s">
        <v>2567</v>
      </c>
      <c r="N14" s="24" t="s">
        <v>2567</v>
      </c>
      <c r="O14" s="12" t="str">
        <f t="shared" si="1"/>
        <v>Student Base Repo</v>
      </c>
      <c r="P14" s="13" t="str">
        <f>IFERROR(
  HYPERLINK(
    INDEX(Submissions!B:B, MATCH(VLOOKUP(A14, Roster!$A:$E, 2, FALSE), Submissions!A:A, 0)),
    "Canvas Submission"
  ),
  "Double Check"
)</f>
        <v>Canvas Submission</v>
      </c>
    </row>
    <row r="15" spans="1:22">
      <c r="A15" t="s">
        <v>1244</v>
      </c>
      <c r="B15" t="s">
        <v>1245</v>
      </c>
      <c r="C15" t="s">
        <v>2536</v>
      </c>
      <c r="D15" s="7" t="s">
        <v>2567</v>
      </c>
      <c r="E15" s="7" t="s">
        <v>2567</v>
      </c>
      <c r="F15" s="7" t="s">
        <v>2567</v>
      </c>
      <c r="G15" s="7" t="s">
        <v>2567</v>
      </c>
      <c r="H15" s="7" t="s">
        <v>2567</v>
      </c>
      <c r="I15" s="7" t="s">
        <v>2567</v>
      </c>
      <c r="J15" s="7" t="s">
        <v>2567</v>
      </c>
      <c r="K15" s="7" t="str">
        <f t="shared" si="0"/>
        <v>NO TOUCH</v>
      </c>
      <c r="L15" s="7" t="s">
        <v>2567</v>
      </c>
      <c r="M15" s="7" t="s">
        <v>2567</v>
      </c>
      <c r="N15" s="24" t="s">
        <v>2567</v>
      </c>
      <c r="O15" s="12" t="str">
        <f t="shared" si="1"/>
        <v>Student Base Repo</v>
      </c>
      <c r="P15" s="13" t="str">
        <f>IFERROR(
  HYPERLINK(
    INDEX(Submissions!B:B, MATCH(VLOOKUP(A15, Roster!$A:$E, 2, FALSE), Submissions!A:A, 0)),
    "Canvas Submission"
  ),
  "Double Check"
)</f>
        <v>Canvas Submission</v>
      </c>
    </row>
    <row r="16" spans="1:22">
      <c r="A16" t="s">
        <v>1246</v>
      </c>
      <c r="B16" t="s">
        <v>1247</v>
      </c>
      <c r="C16" t="s">
        <v>2536</v>
      </c>
      <c r="D16" s="7" t="s">
        <v>2567</v>
      </c>
      <c r="E16" s="7" t="s">
        <v>2567</v>
      </c>
      <c r="F16" s="7" t="s">
        <v>2567</v>
      </c>
      <c r="G16" s="7" t="s">
        <v>2567</v>
      </c>
      <c r="H16" s="7" t="s">
        <v>2567</v>
      </c>
      <c r="I16" s="7" t="s">
        <v>2567</v>
      </c>
      <c r="J16" s="7" t="s">
        <v>2567</v>
      </c>
      <c r="K16" s="7" t="str">
        <f t="shared" si="0"/>
        <v>NO TOUCH</v>
      </c>
      <c r="L16" s="7" t="s">
        <v>2567</v>
      </c>
      <c r="M16" s="7" t="s">
        <v>2567</v>
      </c>
      <c r="N16" s="24" t="s">
        <v>2567</v>
      </c>
      <c r="O16" s="12" t="str">
        <f t="shared" si="1"/>
        <v>Student Base Repo</v>
      </c>
      <c r="P16" s="13" t="str">
        <f>IFERROR(
  HYPERLINK(
    INDEX(Submissions!B:B, MATCH(VLOOKUP(A16, Roster!$A:$E, 2, FALSE), Submissions!A:A, 0)),
    "Canvas Submission"
  ),
  "Double Check"
)</f>
        <v>Canvas Submission</v>
      </c>
    </row>
    <row r="17" spans="1:16">
      <c r="A17" t="s">
        <v>1248</v>
      </c>
      <c r="B17" t="s">
        <v>1249</v>
      </c>
      <c r="C17" t="s">
        <v>2536</v>
      </c>
      <c r="D17" s="7" t="s">
        <v>2567</v>
      </c>
      <c r="E17" s="7" t="s">
        <v>2567</v>
      </c>
      <c r="F17" s="7" t="s">
        <v>2567</v>
      </c>
      <c r="G17" s="7" t="s">
        <v>2567</v>
      </c>
      <c r="H17" s="7" t="s">
        <v>2567</v>
      </c>
      <c r="I17" s="7" t="s">
        <v>2567</v>
      </c>
      <c r="J17" s="7" t="s">
        <v>2567</v>
      </c>
      <c r="K17" s="7" t="str">
        <f t="shared" si="0"/>
        <v>NO TOUCH</v>
      </c>
      <c r="L17" s="7" t="s">
        <v>2567</v>
      </c>
      <c r="M17" s="7" t="s">
        <v>2567</v>
      </c>
      <c r="N17" s="24" t="s">
        <v>2567</v>
      </c>
      <c r="O17" s="12" t="str">
        <f t="shared" si="1"/>
        <v>Student Base Repo</v>
      </c>
      <c r="P17" s="13" t="str">
        <f>IFERROR(
  HYPERLINK(
    INDEX(Submissions!B:B, MATCH(VLOOKUP(A17, Roster!$A:$E, 2, FALSE), Submissions!A:A, 0)),
    "Canvas Submission"
  ),
  "Double Check"
)</f>
        <v>Canvas Submission</v>
      </c>
    </row>
    <row r="18" spans="1:16">
      <c r="A18" t="s">
        <v>1250</v>
      </c>
      <c r="B18" t="s">
        <v>1251</v>
      </c>
      <c r="C18" t="s">
        <v>2536</v>
      </c>
      <c r="D18" s="7" t="s">
        <v>2567</v>
      </c>
      <c r="E18" s="7" t="s">
        <v>2567</v>
      </c>
      <c r="F18" s="7" t="s">
        <v>2567</v>
      </c>
      <c r="G18" s="7" t="s">
        <v>2567</v>
      </c>
      <c r="H18" s="7" t="s">
        <v>2567</v>
      </c>
      <c r="I18" s="7" t="s">
        <v>2567</v>
      </c>
      <c r="J18" s="7" t="s">
        <v>2567</v>
      </c>
      <c r="K18" s="7" t="str">
        <f t="shared" si="0"/>
        <v>NO TOUCH</v>
      </c>
      <c r="L18" s="7" t="s">
        <v>2567</v>
      </c>
      <c r="M18" s="7" t="s">
        <v>2567</v>
      </c>
      <c r="N18" s="24" t="s">
        <v>2567</v>
      </c>
      <c r="O18" s="12" t="str">
        <f t="shared" si="1"/>
        <v>Student Base Repo</v>
      </c>
      <c r="P18" s="13" t="str">
        <f>IFERROR(
  HYPERLINK(
    INDEX(Submissions!B:B, MATCH(VLOOKUP(A18, Roster!$A:$E, 2, FALSE), Submissions!A:A, 0)),
    "Canvas Submission"
  ),
  "Double Check"
)</f>
        <v>Double Check</v>
      </c>
    </row>
    <row r="19" spans="1:16">
      <c r="A19" t="s">
        <v>1252</v>
      </c>
      <c r="B19" t="s">
        <v>1253</v>
      </c>
      <c r="C19" t="s">
        <v>2536</v>
      </c>
      <c r="D19" s="7" t="s">
        <v>2567</v>
      </c>
      <c r="E19" s="7" t="s">
        <v>2567</v>
      </c>
      <c r="F19" s="7" t="s">
        <v>2567</v>
      </c>
      <c r="G19" s="7" t="s">
        <v>2567</v>
      </c>
      <c r="H19" s="7" t="s">
        <v>2567</v>
      </c>
      <c r="I19" s="7" t="s">
        <v>2567</v>
      </c>
      <c r="J19" s="7" t="s">
        <v>2567</v>
      </c>
      <c r="K19" s="7" t="str">
        <f t="shared" si="0"/>
        <v>NO TOUCH</v>
      </c>
      <c r="L19" s="7" t="s">
        <v>2567</v>
      </c>
      <c r="M19" s="7" t="s">
        <v>2567</v>
      </c>
      <c r="N19" s="24" t="s">
        <v>2567</v>
      </c>
      <c r="O19" s="12" t="str">
        <f t="shared" si="1"/>
        <v>Student Base Repo</v>
      </c>
      <c r="P19" s="13" t="str">
        <f>IFERROR(
  HYPERLINK(
    INDEX(Submissions!B:B, MATCH(VLOOKUP(A19, Roster!$A:$E, 2, FALSE), Submissions!A:A, 0)),
    "Canvas Submission"
  ),
  "Double Check"
)</f>
        <v>Double Check</v>
      </c>
    </row>
    <row r="20" spans="1:16">
      <c r="A20" t="s">
        <v>1254</v>
      </c>
      <c r="B20" t="s">
        <v>1255</v>
      </c>
      <c r="C20" t="s">
        <v>2536</v>
      </c>
      <c r="D20" s="7" t="s">
        <v>2567</v>
      </c>
      <c r="E20" s="7" t="s">
        <v>2567</v>
      </c>
      <c r="F20" s="7" t="s">
        <v>2567</v>
      </c>
      <c r="G20" s="7" t="s">
        <v>2567</v>
      </c>
      <c r="H20" s="7" t="s">
        <v>2567</v>
      </c>
      <c r="I20" s="7" t="s">
        <v>2567</v>
      </c>
      <c r="J20" s="7" t="s">
        <v>2567</v>
      </c>
      <c r="K20" s="7" t="str">
        <f t="shared" si="0"/>
        <v>NO TOUCH</v>
      </c>
      <c r="L20" s="7" t="s">
        <v>2567</v>
      </c>
      <c r="M20" s="7" t="s">
        <v>2567</v>
      </c>
      <c r="N20" s="24" t="s">
        <v>2567</v>
      </c>
      <c r="O20" s="12" t="str">
        <f t="shared" si="1"/>
        <v>Student Base Repo</v>
      </c>
      <c r="P20" s="13" t="str">
        <f>IFERROR(
  HYPERLINK(
    INDEX(Submissions!B:B, MATCH(VLOOKUP(A20, Roster!$A:$E, 2, FALSE), Submissions!A:A, 0)),
    "Canvas Submission"
  ),
  "Double Check"
)</f>
        <v>Canvas Submission</v>
      </c>
    </row>
    <row r="21" spans="1:16">
      <c r="A21" t="s">
        <v>1256</v>
      </c>
      <c r="B21" t="s">
        <v>1257</v>
      </c>
      <c r="C21" t="s">
        <v>2536</v>
      </c>
      <c r="D21" s="7" t="s">
        <v>2567</v>
      </c>
      <c r="E21" s="7" t="s">
        <v>2567</v>
      </c>
      <c r="F21" s="7" t="s">
        <v>2567</v>
      </c>
      <c r="G21" s="7" t="s">
        <v>2567</v>
      </c>
      <c r="H21" s="7" t="s">
        <v>2567</v>
      </c>
      <c r="I21" s="7" t="s">
        <v>2567</v>
      </c>
      <c r="J21" s="7" t="s">
        <v>2567</v>
      </c>
      <c r="K21" s="7" t="str">
        <f t="shared" si="0"/>
        <v>NO TOUCH</v>
      </c>
      <c r="L21" s="7" t="s">
        <v>2567</v>
      </c>
      <c r="M21" s="7" t="s">
        <v>2567</v>
      </c>
      <c r="N21" s="24" t="s">
        <v>2567</v>
      </c>
      <c r="O21" s="12" t="str">
        <f t="shared" si="1"/>
        <v>Student Base Repo</v>
      </c>
      <c r="P21" s="13" t="str">
        <f>IFERROR(
  HYPERLINK(
    INDEX(Submissions!B:B, MATCH(VLOOKUP(A21, Roster!$A:$E, 2, FALSE), Submissions!A:A, 0)),
    "Canvas Submission"
  ),
  "Double Check"
)</f>
        <v>Double Check</v>
      </c>
    </row>
    <row r="22" spans="1:16">
      <c r="A22" t="s">
        <v>1258</v>
      </c>
      <c r="B22" t="s">
        <v>1259</v>
      </c>
      <c r="C22" t="s">
        <v>2536</v>
      </c>
      <c r="D22" s="7" t="s">
        <v>2567</v>
      </c>
      <c r="E22" s="7" t="s">
        <v>2567</v>
      </c>
      <c r="F22" s="7" t="s">
        <v>2567</v>
      </c>
      <c r="G22" s="7" t="s">
        <v>2567</v>
      </c>
      <c r="H22" s="7" t="s">
        <v>2567</v>
      </c>
      <c r="I22" s="7" t="s">
        <v>2567</v>
      </c>
      <c r="J22" s="7" t="s">
        <v>2567</v>
      </c>
      <c r="K22" s="7" t="str">
        <f t="shared" si="0"/>
        <v>NO TOUCH</v>
      </c>
      <c r="L22" s="7" t="s">
        <v>2567</v>
      </c>
      <c r="M22" s="7" t="s">
        <v>2567</v>
      </c>
      <c r="N22" s="24" t="s">
        <v>2567</v>
      </c>
      <c r="O22" s="12" t="str">
        <f t="shared" si="1"/>
        <v>Student Base Repo</v>
      </c>
      <c r="P22" s="13" t="str">
        <f>IFERROR(
  HYPERLINK(
    INDEX(Submissions!B:B, MATCH(VLOOKUP(A22, Roster!$A:$E, 2, FALSE), Submissions!A:A, 0)),
    "Canvas Submission"
  ),
  "Double Check"
)</f>
        <v>Canvas Submission</v>
      </c>
    </row>
    <row r="23" spans="1:16">
      <c r="A23" t="s">
        <v>1260</v>
      </c>
      <c r="B23" t="s">
        <v>1261</v>
      </c>
      <c r="C23" t="s">
        <v>2536</v>
      </c>
      <c r="D23" s="7" t="s">
        <v>2567</v>
      </c>
      <c r="E23" s="7" t="s">
        <v>2567</v>
      </c>
      <c r="F23" s="7" t="s">
        <v>2567</v>
      </c>
      <c r="G23" s="7" t="s">
        <v>2567</v>
      </c>
      <c r="H23" s="7" t="s">
        <v>2567</v>
      </c>
      <c r="I23" s="7" t="s">
        <v>2567</v>
      </c>
      <c r="J23" s="7" t="s">
        <v>2567</v>
      </c>
      <c r="K23" s="7" t="str">
        <f t="shared" si="0"/>
        <v>NO TOUCH</v>
      </c>
      <c r="L23" s="7" t="s">
        <v>2567</v>
      </c>
      <c r="M23" s="7" t="s">
        <v>2567</v>
      </c>
      <c r="N23" s="24" t="s">
        <v>2567</v>
      </c>
      <c r="O23" s="12" t="str">
        <f t="shared" si="1"/>
        <v>Student Base Repo</v>
      </c>
      <c r="P23" s="13" t="str">
        <f>IFERROR(
  HYPERLINK(
    INDEX(Submissions!B:B, MATCH(VLOOKUP(A23, Roster!$A:$E, 2, FALSE), Submissions!A:A, 0)),
    "Canvas Submission"
  ),
  "Double Check"
)</f>
        <v>Double Check</v>
      </c>
    </row>
    <row r="24" spans="1:16">
      <c r="A24" t="s">
        <v>1262</v>
      </c>
      <c r="B24" t="s">
        <v>1263</v>
      </c>
      <c r="C24" t="s">
        <v>2536</v>
      </c>
      <c r="D24" s="7" t="s">
        <v>2567</v>
      </c>
      <c r="E24" s="7" t="s">
        <v>2567</v>
      </c>
      <c r="F24" s="7" t="s">
        <v>2567</v>
      </c>
      <c r="G24" s="7" t="s">
        <v>2567</v>
      </c>
      <c r="H24" s="7" t="s">
        <v>2567</v>
      </c>
      <c r="I24" s="7" t="s">
        <v>2567</v>
      </c>
      <c r="J24" s="7" t="s">
        <v>2567</v>
      </c>
      <c r="K24" s="7" t="str">
        <f t="shared" si="0"/>
        <v>NO TOUCH</v>
      </c>
      <c r="L24" s="7" t="s">
        <v>2567</v>
      </c>
      <c r="M24" s="7" t="s">
        <v>2567</v>
      </c>
      <c r="N24" s="24" t="s">
        <v>2567</v>
      </c>
      <c r="O24" s="12" t="str">
        <f t="shared" si="1"/>
        <v>Student Base Repo</v>
      </c>
      <c r="P24" s="13" t="str">
        <f>IFERROR(
  HYPERLINK(
    INDEX(Submissions!B:B, MATCH(VLOOKUP(A24, Roster!$A:$E, 2, FALSE), Submissions!A:A, 0)),
    "Canvas Submission"
  ),
  "Double Check"
)</f>
        <v>Double Check</v>
      </c>
    </row>
    <row r="25" spans="1:16">
      <c r="A25" t="s">
        <v>1264</v>
      </c>
      <c r="B25" t="s">
        <v>1265</v>
      </c>
      <c r="C25" t="s">
        <v>2536</v>
      </c>
      <c r="D25" s="7" t="s">
        <v>2567</v>
      </c>
      <c r="E25" s="7" t="s">
        <v>2567</v>
      </c>
      <c r="F25" s="7" t="s">
        <v>2567</v>
      </c>
      <c r="G25" s="7" t="s">
        <v>2567</v>
      </c>
      <c r="H25" s="7" t="s">
        <v>2567</v>
      </c>
      <c r="I25" s="7" t="s">
        <v>2567</v>
      </c>
      <c r="J25" s="7" t="s">
        <v>2567</v>
      </c>
      <c r="K25" s="7" t="str">
        <f t="shared" si="0"/>
        <v>NO TOUCH</v>
      </c>
      <c r="L25" s="7" t="s">
        <v>2567</v>
      </c>
      <c r="M25" s="7" t="s">
        <v>2567</v>
      </c>
      <c r="N25" s="24" t="s">
        <v>2567</v>
      </c>
      <c r="O25" s="12" t="str">
        <f t="shared" si="1"/>
        <v>Student Base Repo</v>
      </c>
      <c r="P25" s="13" t="str">
        <f>IFERROR(
  HYPERLINK(
    INDEX(Submissions!B:B, MATCH(VLOOKUP(A25, Roster!$A:$E, 2, FALSE), Submissions!A:A, 0)),
    "Canvas Submission"
  ),
  "Double Check"
)</f>
        <v>Canvas Submission</v>
      </c>
    </row>
    <row r="26" spans="1:16">
      <c r="A26" t="s">
        <v>1266</v>
      </c>
      <c r="B26" t="s">
        <v>1267</v>
      </c>
      <c r="C26" t="s">
        <v>2536</v>
      </c>
      <c r="D26" s="7" t="s">
        <v>2567</v>
      </c>
      <c r="E26" s="7" t="s">
        <v>2567</v>
      </c>
      <c r="F26" s="7" t="s">
        <v>2567</v>
      </c>
      <c r="G26" s="7" t="s">
        <v>2567</v>
      </c>
      <c r="H26" s="7" t="s">
        <v>2567</v>
      </c>
      <c r="I26" s="7" t="s">
        <v>2567</v>
      </c>
      <c r="J26" s="7" t="s">
        <v>2567</v>
      </c>
      <c r="K26" s="7" t="str">
        <f t="shared" si="0"/>
        <v>NO TOUCH</v>
      </c>
      <c r="L26" s="7" t="s">
        <v>2567</v>
      </c>
      <c r="M26" s="7" t="s">
        <v>2567</v>
      </c>
      <c r="N26" s="24" t="s">
        <v>2567</v>
      </c>
      <c r="O26" s="12" t="str">
        <f t="shared" si="1"/>
        <v>Student Base Repo</v>
      </c>
      <c r="P26" s="13" t="str">
        <f>IFERROR(
  HYPERLINK(
    INDEX(Submissions!B:B, MATCH(VLOOKUP(A26, Roster!$A:$E, 2, FALSE), Submissions!A:A, 0)),
    "Canvas Submission"
  ),
  "Double Check"
)</f>
        <v>Canvas Submission</v>
      </c>
    </row>
    <row r="27" spans="1:16">
      <c r="A27" t="s">
        <v>1268</v>
      </c>
      <c r="B27" t="s">
        <v>1269</v>
      </c>
      <c r="C27" t="s">
        <v>2536</v>
      </c>
      <c r="D27" s="7" t="s">
        <v>2567</v>
      </c>
      <c r="E27" s="7" t="s">
        <v>2567</v>
      </c>
      <c r="F27" s="7" t="s">
        <v>2567</v>
      </c>
      <c r="G27" s="7" t="s">
        <v>2567</v>
      </c>
      <c r="H27" s="7" t="s">
        <v>2567</v>
      </c>
      <c r="I27" s="7" t="s">
        <v>2567</v>
      </c>
      <c r="J27" s="7" t="s">
        <v>2567</v>
      </c>
      <c r="K27" s="7" t="str">
        <f t="shared" si="0"/>
        <v>NO TOUCH</v>
      </c>
      <c r="L27" s="7" t="s">
        <v>2567</v>
      </c>
      <c r="M27" s="7" t="s">
        <v>2567</v>
      </c>
      <c r="N27" s="24" t="s">
        <v>2567</v>
      </c>
      <c r="O27" s="12" t="str">
        <f t="shared" si="1"/>
        <v>Student Base Repo</v>
      </c>
      <c r="P27" s="13" t="str">
        <f>IFERROR(
  HYPERLINK(
    INDEX(Submissions!B:B, MATCH(VLOOKUP(A27, Roster!$A:$E, 2, FALSE), Submissions!A:A, 0)),
    "Canvas Submission"
  ),
  "Double Check"
)</f>
        <v>Canvas Submission</v>
      </c>
    </row>
    <row r="28" spans="1:16">
      <c r="A28" t="s">
        <v>1270</v>
      </c>
      <c r="B28" t="s">
        <v>1271</v>
      </c>
      <c r="C28" t="s">
        <v>2536</v>
      </c>
      <c r="D28" s="7" t="s">
        <v>2567</v>
      </c>
      <c r="E28" s="7" t="s">
        <v>2567</v>
      </c>
      <c r="F28" s="7" t="s">
        <v>2567</v>
      </c>
      <c r="G28" s="7" t="s">
        <v>2567</v>
      </c>
      <c r="H28" s="7" t="s">
        <v>2567</v>
      </c>
      <c r="I28" s="7" t="s">
        <v>2567</v>
      </c>
      <c r="J28" s="7" t="s">
        <v>2567</v>
      </c>
      <c r="K28" s="7" t="str">
        <f t="shared" si="0"/>
        <v>NO TOUCH</v>
      </c>
      <c r="L28" s="7" t="s">
        <v>2567</v>
      </c>
      <c r="M28" s="7" t="s">
        <v>2567</v>
      </c>
      <c r="N28" s="24" t="s">
        <v>2567</v>
      </c>
      <c r="O28" s="12" t="str">
        <f t="shared" si="1"/>
        <v>Student Base Repo</v>
      </c>
      <c r="P28" s="13" t="str">
        <f>IFERROR(
  HYPERLINK(
    INDEX(Submissions!B:B, MATCH(VLOOKUP(A28, Roster!$A:$E, 2, FALSE), Submissions!A:A, 0)),
    "Canvas Submission"
  ),
  "Double Check"
)</f>
        <v>Double Check</v>
      </c>
    </row>
    <row r="29" spans="1:16">
      <c r="A29" t="s">
        <v>1272</v>
      </c>
      <c r="B29" t="s">
        <v>1273</v>
      </c>
      <c r="C29" t="s">
        <v>2536</v>
      </c>
      <c r="D29" s="7" t="s">
        <v>2567</v>
      </c>
      <c r="E29" s="7" t="s">
        <v>2567</v>
      </c>
      <c r="F29" s="7" t="s">
        <v>2567</v>
      </c>
      <c r="G29" s="7" t="s">
        <v>2567</v>
      </c>
      <c r="H29" s="7" t="s">
        <v>2567</v>
      </c>
      <c r="I29" s="7" t="s">
        <v>2567</v>
      </c>
      <c r="J29" s="7" t="s">
        <v>2567</v>
      </c>
      <c r="K29" s="7" t="str">
        <f t="shared" si="0"/>
        <v>NO TOUCH</v>
      </c>
      <c r="L29" s="7" t="s">
        <v>2567</v>
      </c>
      <c r="M29" s="7" t="s">
        <v>2567</v>
      </c>
      <c r="N29" s="24" t="s">
        <v>2567</v>
      </c>
      <c r="O29" s="12" t="str">
        <f t="shared" si="1"/>
        <v>Student Base Repo</v>
      </c>
      <c r="P29" s="13" t="str">
        <f>IFERROR(
  HYPERLINK(
    INDEX(Submissions!B:B, MATCH(VLOOKUP(A29, Roster!$A:$E, 2, FALSE), Submissions!A:A, 0)),
    "Canvas Submission"
  ),
  "Double Check"
)</f>
        <v>Canvas Submission</v>
      </c>
    </row>
    <row r="30" spans="1:16">
      <c r="A30" t="s">
        <v>1274</v>
      </c>
      <c r="B30" t="s">
        <v>1275</v>
      </c>
      <c r="C30" t="s">
        <v>2536</v>
      </c>
      <c r="D30" s="7" t="s">
        <v>2567</v>
      </c>
      <c r="E30" s="7" t="s">
        <v>2567</v>
      </c>
      <c r="F30" s="7" t="s">
        <v>2567</v>
      </c>
      <c r="G30" s="7" t="s">
        <v>2567</v>
      </c>
      <c r="H30" s="7" t="s">
        <v>2567</v>
      </c>
      <c r="I30" s="7" t="s">
        <v>2567</v>
      </c>
      <c r="J30" s="7" t="s">
        <v>2567</v>
      </c>
      <c r="K30" s="7" t="str">
        <f t="shared" si="0"/>
        <v>NO TOUCH</v>
      </c>
      <c r="L30" s="7" t="s">
        <v>2567</v>
      </c>
      <c r="M30" s="7" t="s">
        <v>2567</v>
      </c>
      <c r="N30" s="24" t="s">
        <v>2567</v>
      </c>
      <c r="O30" s="12" t="str">
        <f t="shared" si="1"/>
        <v>Student Base Repo</v>
      </c>
      <c r="P30" s="13" t="str">
        <f>IFERROR(
  HYPERLINK(
    INDEX(Submissions!B:B, MATCH(VLOOKUP(A30, Roster!$A:$E, 2, FALSE), Submissions!A:A, 0)),
    "Canvas Submission"
  ),
  "Double Check"
)</f>
        <v>Canvas Submission</v>
      </c>
    </row>
    <row r="31" spans="1:16">
      <c r="A31" t="s">
        <v>1276</v>
      </c>
      <c r="B31" t="s">
        <v>1277</v>
      </c>
      <c r="C31" t="s">
        <v>2536</v>
      </c>
      <c r="D31" s="7" t="s">
        <v>2567</v>
      </c>
      <c r="E31" s="7" t="s">
        <v>2567</v>
      </c>
      <c r="F31" s="7" t="s">
        <v>2567</v>
      </c>
      <c r="G31" s="7" t="s">
        <v>2567</v>
      </c>
      <c r="H31" s="7" t="s">
        <v>2567</v>
      </c>
      <c r="I31" s="7" t="s">
        <v>2567</v>
      </c>
      <c r="J31" s="7" t="s">
        <v>2567</v>
      </c>
      <c r="K31" s="7" t="str">
        <f t="shared" si="0"/>
        <v>NO TOUCH</v>
      </c>
      <c r="L31" s="7" t="s">
        <v>2567</v>
      </c>
      <c r="M31" s="7" t="s">
        <v>2567</v>
      </c>
      <c r="N31" s="24" t="s">
        <v>2567</v>
      </c>
      <c r="O31" s="12" t="str">
        <f t="shared" si="1"/>
        <v>Student Base Repo</v>
      </c>
      <c r="P31" s="13" t="str">
        <f>IFERROR(
  HYPERLINK(
    INDEX(Submissions!B:B, MATCH(VLOOKUP(A31, Roster!$A:$E, 2, FALSE), Submissions!A:A, 0)),
    "Canvas Submission"
  ),
  "Double Check"
)</f>
        <v>Double Check</v>
      </c>
    </row>
    <row r="32" spans="1:16">
      <c r="A32" t="s">
        <v>1278</v>
      </c>
      <c r="B32" t="s">
        <v>1279</v>
      </c>
      <c r="C32" t="s">
        <v>2536</v>
      </c>
      <c r="D32" s="7" t="s">
        <v>2567</v>
      </c>
      <c r="E32" s="7" t="s">
        <v>2567</v>
      </c>
      <c r="F32" s="7" t="s">
        <v>2567</v>
      </c>
      <c r="G32" s="7" t="s">
        <v>2567</v>
      </c>
      <c r="H32" s="7" t="s">
        <v>2567</v>
      </c>
      <c r="I32" s="7" t="s">
        <v>2567</v>
      </c>
      <c r="J32" s="7" t="s">
        <v>2567</v>
      </c>
      <c r="K32" s="7" t="str">
        <f t="shared" si="0"/>
        <v>NO TOUCH</v>
      </c>
      <c r="L32" s="7" t="s">
        <v>2567</v>
      </c>
      <c r="M32" s="7" t="s">
        <v>2567</v>
      </c>
      <c r="N32" s="24" t="s">
        <v>2567</v>
      </c>
      <c r="O32" s="12" t="str">
        <f t="shared" si="1"/>
        <v>Student Base Repo</v>
      </c>
      <c r="P32" s="13" t="str">
        <f>IFERROR(
  HYPERLINK(
    INDEX(Submissions!B:B, MATCH(VLOOKUP(A32, Roster!$A:$E, 2, FALSE), Submissions!A:A, 0)),
    "Canvas Submission"
  ),
  "Double Check"
)</f>
        <v>Canvas Submission</v>
      </c>
    </row>
    <row r="33" spans="1:16">
      <c r="A33" t="s">
        <v>1280</v>
      </c>
      <c r="B33" t="s">
        <v>1281</v>
      </c>
      <c r="C33" t="s">
        <v>2536</v>
      </c>
      <c r="D33" s="7" t="s">
        <v>2567</v>
      </c>
      <c r="E33" s="7" t="s">
        <v>2567</v>
      </c>
      <c r="F33" s="7" t="s">
        <v>2567</v>
      </c>
      <c r="G33" s="7" t="s">
        <v>2567</v>
      </c>
      <c r="H33" s="7" t="s">
        <v>2567</v>
      </c>
      <c r="I33" s="7" t="s">
        <v>2567</v>
      </c>
      <c r="J33" s="7" t="s">
        <v>2567</v>
      </c>
      <c r="K33" s="7" t="str">
        <f t="shared" si="0"/>
        <v>NO TOUCH</v>
      </c>
      <c r="L33" s="7" t="s">
        <v>2567</v>
      </c>
      <c r="M33" s="7" t="s">
        <v>2567</v>
      </c>
      <c r="N33" s="24" t="s">
        <v>2567</v>
      </c>
      <c r="O33" s="12" t="str">
        <f t="shared" si="1"/>
        <v>Student Base Repo</v>
      </c>
      <c r="P33" s="13" t="str">
        <f>IFERROR(
  HYPERLINK(
    INDEX(Submissions!B:B, MATCH(VLOOKUP(A33, Roster!$A:$E, 2, FALSE), Submissions!A:A, 0)),
    "Canvas Submission"
  ),
  "Double Check"
)</f>
        <v>Canvas Submission</v>
      </c>
    </row>
    <row r="34" spans="1:16">
      <c r="A34" t="s">
        <v>1282</v>
      </c>
      <c r="B34" t="s">
        <v>1283</v>
      </c>
      <c r="C34" t="s">
        <v>2536</v>
      </c>
      <c r="D34" s="7" t="s">
        <v>2567</v>
      </c>
      <c r="E34" s="7" t="s">
        <v>2567</v>
      </c>
      <c r="F34" s="7" t="s">
        <v>2567</v>
      </c>
      <c r="G34" s="7" t="s">
        <v>2567</v>
      </c>
      <c r="H34" s="7" t="s">
        <v>2567</v>
      </c>
      <c r="I34" s="7" t="s">
        <v>2567</v>
      </c>
      <c r="J34" s="7" t="s">
        <v>2567</v>
      </c>
      <c r="K34" s="7" t="str">
        <f t="shared" si="0"/>
        <v>NO TOUCH</v>
      </c>
      <c r="L34" s="7" t="s">
        <v>2567</v>
      </c>
      <c r="M34" s="7" t="s">
        <v>2567</v>
      </c>
      <c r="N34" s="24" t="s">
        <v>2567</v>
      </c>
      <c r="O34" s="12" t="str">
        <f t="shared" si="1"/>
        <v>Student Base Repo</v>
      </c>
      <c r="P34" s="13" t="str">
        <f>IFERROR(
  HYPERLINK(
    INDEX(Submissions!B:B, MATCH(VLOOKUP(A34, Roster!$A:$E, 2, FALSE), Submissions!A:A, 0)),
    "Canvas Submission"
  ),
  "Double Check"
)</f>
        <v>Canvas Submission</v>
      </c>
    </row>
    <row r="35" spans="1:16">
      <c r="A35" t="s">
        <v>1284</v>
      </c>
      <c r="B35" t="s">
        <v>1285</v>
      </c>
      <c r="C35" t="s">
        <v>2536</v>
      </c>
      <c r="D35" s="7" t="s">
        <v>2567</v>
      </c>
      <c r="E35" s="7" t="s">
        <v>2567</v>
      </c>
      <c r="F35" s="7" t="s">
        <v>2567</v>
      </c>
      <c r="G35" s="7" t="s">
        <v>2567</v>
      </c>
      <c r="H35" s="7" t="s">
        <v>2567</v>
      </c>
      <c r="I35" s="7" t="s">
        <v>2567</v>
      </c>
      <c r="J35" s="7" t="s">
        <v>2567</v>
      </c>
      <c r="K35" s="7" t="str">
        <f t="shared" si="0"/>
        <v>NO TOUCH</v>
      </c>
      <c r="L35" s="7" t="s">
        <v>2567</v>
      </c>
      <c r="M35" s="7" t="s">
        <v>2567</v>
      </c>
      <c r="N35" s="24" t="s">
        <v>2567</v>
      </c>
      <c r="O35" s="12" t="str">
        <f t="shared" si="1"/>
        <v>Student Base Repo</v>
      </c>
      <c r="P35" s="13" t="str">
        <f>IFERROR(
  HYPERLINK(
    INDEX(Submissions!B:B, MATCH(VLOOKUP(A35, Roster!$A:$E, 2, FALSE), Submissions!A:A, 0)),
    "Canvas Submission"
  ),
  "Double Check"
)</f>
        <v>Double Check</v>
      </c>
    </row>
    <row r="36" spans="1:16">
      <c r="A36" t="s">
        <v>1286</v>
      </c>
      <c r="B36" t="s">
        <v>1287</v>
      </c>
      <c r="C36" t="s">
        <v>2536</v>
      </c>
      <c r="D36" s="7" t="s">
        <v>2567</v>
      </c>
      <c r="E36" s="7" t="s">
        <v>2567</v>
      </c>
      <c r="F36" s="7" t="s">
        <v>2567</v>
      </c>
      <c r="G36" s="7" t="s">
        <v>2567</v>
      </c>
      <c r="H36" s="7" t="s">
        <v>2567</v>
      </c>
      <c r="I36" s="7" t="s">
        <v>2567</v>
      </c>
      <c r="J36" s="7" t="s">
        <v>2567</v>
      </c>
      <c r="K36" s="7" t="str">
        <f t="shared" si="0"/>
        <v>NO TOUCH</v>
      </c>
      <c r="L36" s="7" t="s">
        <v>2567</v>
      </c>
      <c r="M36" s="7" t="s">
        <v>2567</v>
      </c>
      <c r="N36" s="24" t="s">
        <v>2567</v>
      </c>
      <c r="O36" s="12" t="str">
        <f t="shared" si="1"/>
        <v>Student Base Repo</v>
      </c>
      <c r="P36" s="13" t="str">
        <f>IFERROR(
  HYPERLINK(
    INDEX(Submissions!B:B, MATCH(VLOOKUP(A36, Roster!$A:$E, 2, FALSE), Submissions!A:A, 0)),
    "Canvas Submission"
  ),
  "Double Check"
)</f>
        <v>Canvas Submission</v>
      </c>
    </row>
    <row r="37" spans="1:16">
      <c r="A37" t="s">
        <v>1150</v>
      </c>
      <c r="B37" t="s">
        <v>1151</v>
      </c>
      <c r="C37" t="s">
        <v>2536</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24" t="s">
        <v>2567</v>
      </c>
      <c r="O37" s="12" t="str">
        <f t="shared" si="1"/>
        <v>Student Base Repo</v>
      </c>
      <c r="P37" s="13" t="str">
        <f>IFERROR(
  HYPERLINK(
    INDEX(Submissions!B:B, MATCH(VLOOKUP(A37, Roster!$A:$E, 2, FALSE), Submissions!A:A, 0)),
    "Canvas Submission"
  ),
  "Double Check"
)</f>
        <v>Canvas Submission</v>
      </c>
    </row>
    <row r="38" spans="1:16">
      <c r="D38" s="7"/>
      <c r="E38" s="7"/>
      <c r="F38" s="7"/>
      <c r="G38" s="7"/>
      <c r="H38" s="7"/>
      <c r="I38" s="7"/>
      <c r="J38" s="7"/>
      <c r="K38" s="7"/>
      <c r="L38" s="7"/>
      <c r="M38" s="7"/>
      <c r="N38" s="24"/>
      <c r="O38" s="12"/>
      <c r="P38" s="13"/>
    </row>
  </sheetData>
  <conditionalFormatting sqref="D2:M38">
    <cfRule type="containsText" dxfId="95" priority="11" operator="containsText" text="TODO">
      <formula>NOT(ISERROR(SEARCH("TODO",D2)))</formula>
    </cfRule>
    <cfRule type="containsText" dxfId="94" priority="12" stopIfTrue="1" operator="containsText" text="NO TOUCH">
      <formula>NOT(ISERROR(SEARCH("NO TOUCH",D2)))</formula>
    </cfRule>
  </conditionalFormatting>
  <conditionalFormatting sqref="N2:O2">
    <cfRule type="containsText" dxfId="93" priority="3" operator="containsText" text="TODO">
      <formula>NOT(ISERROR(SEARCH("TODO",N2)))</formula>
    </cfRule>
    <cfRule type="containsText" dxfId="92" priority="4" stopIfTrue="1" operator="containsText" text="NO TOUCH">
      <formula>NOT(ISERROR(SEARCH("NO TOUCH",N2)))</formula>
    </cfRule>
  </conditionalFormatting>
  <conditionalFormatting sqref="O2:O38">
    <cfRule type="containsText" dxfId="91" priority="1" operator="containsText" text="Assignment">
      <formula>NOT(ISERROR(SEARCH("Assignment",O2)))</formula>
    </cfRule>
    <cfRule type="containsText" dxfId="90" priority="2" operator="containsText" text="Student">
      <formula>NOT(ISERROR(SEARCH("Student",O2)))</formula>
    </cfRule>
  </conditionalFormatting>
  <conditionalFormatting sqref="P2 N3:P38">
    <cfRule type="containsText" dxfId="89" priority="9" operator="containsText" text="TODO">
      <formula>NOT(ISERROR(SEARCH("TODO",N2)))</formula>
    </cfRule>
    <cfRule type="containsText" dxfId="88" priority="10" stopIfTrue="1" operator="containsText" text="NO TOUCH">
      <formula>NOT(ISERROR(SEARCH("NO TOUCH",N2)))</formula>
    </cfRule>
  </conditionalFormatting>
  <conditionalFormatting sqref="P2:P38">
    <cfRule type="containsText" dxfId="87" priority="7" operator="containsText" text="Canvas">
      <formula>NOT(ISERROR(SEARCH("Canvas",P2)))</formula>
    </cfRule>
    <cfRule type="containsText" dxfId="86" priority="8" stopIfTrue="1" operator="containsText" text="Double Check">
      <formula>NOT(ISERROR(SEARCH("Double Check",P2)))</formula>
    </cfRule>
  </conditionalFormatting>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workbookViewId="0">
      <selection activeCell="N2" sqref="N2"/>
    </sheetView>
  </sheetViews>
  <sheetFormatPr defaultColWidth="8.88671875" defaultRowHeight="14.4"/>
  <cols>
    <col min="1" max="1" width="19.886718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23.3320312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2537</v>
      </c>
      <c r="D2" s="7" t="s">
        <v>2567</v>
      </c>
      <c r="E2" s="7" t="s">
        <v>2567</v>
      </c>
      <c r="F2" s="7" t="s">
        <v>2567</v>
      </c>
      <c r="G2" s="7" t="s">
        <v>2567</v>
      </c>
      <c r="H2" s="7" t="s">
        <v>2567</v>
      </c>
      <c r="I2" s="7" t="s">
        <v>2567</v>
      </c>
      <c r="J2" s="7" t="s">
        <v>2567</v>
      </c>
      <c r="K2" s="7" t="str">
        <f>IF(COUNTIF(D2:J2, "TODO") &gt; 0, "NO TOUCH", SUM(D2:J2))</f>
        <v>NO TOUCH</v>
      </c>
      <c r="L2" s="7" t="s">
        <v>2567</v>
      </c>
      <c r="M2" s="7"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2537</v>
      </c>
      <c r="D3" s="7" t="s">
        <v>2567</v>
      </c>
      <c r="E3" s="7" t="s">
        <v>2567</v>
      </c>
      <c r="F3" s="7" t="s">
        <v>2567</v>
      </c>
      <c r="G3" s="7" t="s">
        <v>2567</v>
      </c>
      <c r="H3" s="7" t="s">
        <v>2567</v>
      </c>
      <c r="I3" s="7" t="s">
        <v>2567</v>
      </c>
      <c r="J3" s="7" t="s">
        <v>2567</v>
      </c>
      <c r="K3" s="7" t="str">
        <f t="shared" ref="K3:K36" si="0">IF(COUNTIF(D3:J3, "TODO") &gt; 0, "NO TOUCH", SUM(D3:J3))</f>
        <v>NO TOUCH</v>
      </c>
      <c r="L3" s="7" t="s">
        <v>2567</v>
      </c>
      <c r="M3" s="7"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1288</v>
      </c>
      <c r="B4" t="s">
        <v>1289</v>
      </c>
      <c r="C4" t="s">
        <v>2537</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Double Check</v>
      </c>
    </row>
    <row r="5" spans="1:22">
      <c r="A5" t="s">
        <v>1290</v>
      </c>
      <c r="B5" t="s">
        <v>1291</v>
      </c>
      <c r="C5" t="s">
        <v>2537</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Canvas Submission</v>
      </c>
    </row>
    <row r="6" spans="1:22">
      <c r="A6" t="s">
        <v>1292</v>
      </c>
      <c r="B6" t="s">
        <v>1293</v>
      </c>
      <c r="C6" t="s">
        <v>2537</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1294</v>
      </c>
      <c r="B7" t="s">
        <v>1295</v>
      </c>
      <c r="C7" t="s">
        <v>2537</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1296</v>
      </c>
      <c r="B8" t="s">
        <v>1297</v>
      </c>
      <c r="C8" t="s">
        <v>2537</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Canvas Submission</v>
      </c>
    </row>
    <row r="9" spans="1:22">
      <c r="A9" t="s">
        <v>1298</v>
      </c>
      <c r="B9" t="s">
        <v>1299</v>
      </c>
      <c r="C9" t="s">
        <v>2537</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c r="A10" t="s">
        <v>1300</v>
      </c>
      <c r="B10" t="s">
        <v>1301</v>
      </c>
      <c r="C10" t="s">
        <v>2537</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Double Check</v>
      </c>
    </row>
    <row r="11" spans="1:22">
      <c r="A11" t="s">
        <v>1302</v>
      </c>
      <c r="B11" t="s">
        <v>1303</v>
      </c>
      <c r="C11" t="s">
        <v>2537</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Double Check</v>
      </c>
    </row>
    <row r="12" spans="1:22">
      <c r="A12" t="s">
        <v>1304</v>
      </c>
      <c r="B12" t="s">
        <v>1305</v>
      </c>
      <c r="C12" t="s">
        <v>2537</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Canvas Submission</v>
      </c>
    </row>
    <row r="13" spans="1:22">
      <c r="A13" t="s">
        <v>1306</v>
      </c>
      <c r="B13" t="s">
        <v>1307</v>
      </c>
      <c r="C13" t="s">
        <v>2537</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c r="A14" t="s">
        <v>1308</v>
      </c>
      <c r="B14" t="s">
        <v>1309</v>
      </c>
      <c r="C14" t="s">
        <v>2537</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1310</v>
      </c>
      <c r="B15" t="s">
        <v>1311</v>
      </c>
      <c r="C15" t="s">
        <v>2537</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Canvas Submission</v>
      </c>
    </row>
    <row r="16" spans="1:22">
      <c r="A16" t="s">
        <v>1312</v>
      </c>
      <c r="B16" t="s">
        <v>1313</v>
      </c>
      <c r="C16" t="s">
        <v>2537</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Double Check</v>
      </c>
    </row>
    <row r="17" spans="1:16">
      <c r="A17" t="s">
        <v>1314</v>
      </c>
      <c r="B17" t="s">
        <v>1315</v>
      </c>
      <c r="C17" t="s">
        <v>2537</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Canvas Submission</v>
      </c>
    </row>
    <row r="18" spans="1:16">
      <c r="A18" t="s">
        <v>1316</v>
      </c>
      <c r="B18" t="s">
        <v>1317</v>
      </c>
      <c r="C18" t="s">
        <v>2537</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Double Check</v>
      </c>
    </row>
    <row r="19" spans="1:16">
      <c r="A19" t="s">
        <v>1318</v>
      </c>
      <c r="B19" t="s">
        <v>1319</v>
      </c>
      <c r="C19" t="s">
        <v>2537</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Canvas Submission</v>
      </c>
    </row>
    <row r="20" spans="1:16">
      <c r="A20" t="s">
        <v>1320</v>
      </c>
      <c r="B20" t="s">
        <v>1321</v>
      </c>
      <c r="C20" t="s">
        <v>2537</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Double Check</v>
      </c>
    </row>
    <row r="21" spans="1:16">
      <c r="A21" t="s">
        <v>1322</v>
      </c>
      <c r="B21" t="s">
        <v>1323</v>
      </c>
      <c r="C21" t="s">
        <v>2537</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Double Check</v>
      </c>
    </row>
    <row r="22" spans="1:16">
      <c r="A22" t="s">
        <v>1324</v>
      </c>
      <c r="B22" t="s">
        <v>1325</v>
      </c>
      <c r="C22" t="s">
        <v>2537</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Canvas Submission</v>
      </c>
    </row>
    <row r="23" spans="1:16">
      <c r="A23" t="s">
        <v>1326</v>
      </c>
      <c r="B23" t="s">
        <v>1327</v>
      </c>
      <c r="C23" t="s">
        <v>2537</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Canvas Submission</v>
      </c>
    </row>
    <row r="24" spans="1:16">
      <c r="A24" t="s">
        <v>1328</v>
      </c>
      <c r="B24" t="s">
        <v>1329</v>
      </c>
      <c r="C24" t="s">
        <v>2537</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Canvas Submission</v>
      </c>
    </row>
    <row r="25" spans="1:16">
      <c r="A25" t="s">
        <v>1330</v>
      </c>
      <c r="B25" t="s">
        <v>1331</v>
      </c>
      <c r="C25" t="s">
        <v>2537</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Double Check</v>
      </c>
    </row>
    <row r="26" spans="1:16">
      <c r="A26" t="s">
        <v>1332</v>
      </c>
      <c r="B26" t="s">
        <v>1333</v>
      </c>
      <c r="C26" t="s">
        <v>2537</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c r="A27" t="s">
        <v>1334</v>
      </c>
      <c r="B27" t="s">
        <v>1335</v>
      </c>
      <c r="C27" t="s">
        <v>2537</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Canvas Submission</v>
      </c>
    </row>
    <row r="28" spans="1:16">
      <c r="A28" t="s">
        <v>1336</v>
      </c>
      <c r="B28" t="s">
        <v>1337</v>
      </c>
      <c r="C28" t="s">
        <v>2537</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Canvas Submission</v>
      </c>
    </row>
    <row r="29" spans="1:16">
      <c r="A29" t="s">
        <v>1338</v>
      </c>
      <c r="B29" t="s">
        <v>1339</v>
      </c>
      <c r="C29" t="s">
        <v>2537</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Double Check</v>
      </c>
    </row>
    <row r="30" spans="1:16">
      <c r="A30" t="s">
        <v>1340</v>
      </c>
      <c r="B30" t="s">
        <v>1341</v>
      </c>
      <c r="C30" t="s">
        <v>2537</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Canvas Submission</v>
      </c>
    </row>
    <row r="31" spans="1:16">
      <c r="A31" t="s">
        <v>1342</v>
      </c>
      <c r="B31" t="s">
        <v>1343</v>
      </c>
      <c r="C31" t="s">
        <v>2537</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Double Check</v>
      </c>
    </row>
    <row r="32" spans="1:16">
      <c r="A32" t="s">
        <v>1344</v>
      </c>
      <c r="B32" t="s">
        <v>1345</v>
      </c>
      <c r="C32" t="s">
        <v>2537</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Canvas Submission</v>
      </c>
    </row>
    <row r="33" spans="1:16">
      <c r="A33" t="s">
        <v>1346</v>
      </c>
      <c r="B33" t="s">
        <v>1347</v>
      </c>
      <c r="C33" t="s">
        <v>2537</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c r="A34" t="s">
        <v>1348</v>
      </c>
      <c r="B34" t="s">
        <v>1349</v>
      </c>
      <c r="C34" t="s">
        <v>2537</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Double Check</v>
      </c>
    </row>
    <row r="35" spans="1:16">
      <c r="A35" t="s">
        <v>1350</v>
      </c>
      <c r="B35" t="s">
        <v>1351</v>
      </c>
      <c r="C35" t="s">
        <v>2537</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c r="A36" t="s">
        <v>1352</v>
      </c>
      <c r="B36" t="s">
        <v>1353</v>
      </c>
      <c r="C36" t="s">
        <v>2537</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Canvas Submission</v>
      </c>
    </row>
    <row r="37" spans="1:16">
      <c r="A37" t="s">
        <v>1154</v>
      </c>
      <c r="B37" t="s">
        <v>1155</v>
      </c>
      <c r="C37" t="s">
        <v>2537</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Canvas Submission</v>
      </c>
    </row>
    <row r="38" spans="1:16">
      <c r="D38" s="7"/>
      <c r="E38" s="7"/>
      <c r="F38" s="7"/>
      <c r="G38" s="7"/>
      <c r="H38" s="7"/>
      <c r="I38" s="7"/>
      <c r="J38" s="7"/>
      <c r="K38" s="7"/>
      <c r="L38" s="7"/>
      <c r="M38" s="7"/>
      <c r="N38" s="10"/>
      <c r="O38" s="12"/>
      <c r="P38" s="13"/>
    </row>
  </sheetData>
  <conditionalFormatting sqref="D2:P38">
    <cfRule type="containsText" dxfId="85" priority="5" operator="containsText" text="TODO">
      <formula>NOT(ISERROR(SEARCH("TODO",D2)))</formula>
    </cfRule>
    <cfRule type="containsText" dxfId="84" priority="6" stopIfTrue="1" operator="containsText" text="NO TOUCH">
      <formula>NOT(ISERROR(SEARCH("NO TOUCH",D2)))</formula>
    </cfRule>
  </conditionalFormatting>
  <conditionalFormatting sqref="O2:O38">
    <cfRule type="containsText" dxfId="83" priority="1" operator="containsText" text="Assignment">
      <formula>NOT(ISERROR(SEARCH("Assignment",O2)))</formula>
    </cfRule>
    <cfRule type="containsText" dxfId="82" priority="2" operator="containsText" text="Student">
      <formula>NOT(ISERROR(SEARCH("Student",O2)))</formula>
    </cfRule>
  </conditionalFormatting>
  <conditionalFormatting sqref="P2:P38">
    <cfRule type="containsText" dxfId="81" priority="3" operator="containsText" text="Canvas">
      <formula>NOT(ISERROR(SEARCH("Canvas",P2)))</formula>
    </cfRule>
    <cfRule type="containsText" dxfId="80" priority="4" stopIfTrue="1" operator="containsText" text="Double Check">
      <formula>NOT(ISERROR(SEARCH("Double Check",P2)))</formula>
    </cfRule>
  </conditionalFormatting>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workbookViewId="0">
      <selection activeCell="Q35" sqref="Q35"/>
    </sheetView>
  </sheetViews>
  <sheetFormatPr defaultColWidth="33" defaultRowHeight="14.4"/>
  <cols>
    <col min="1" max="1" width="24.886718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2538</v>
      </c>
      <c r="D2" s="7" t="s">
        <v>2567</v>
      </c>
      <c r="E2" s="7" t="s">
        <v>2567</v>
      </c>
      <c r="F2" s="7" t="s">
        <v>2567</v>
      </c>
      <c r="G2" s="7" t="s">
        <v>2567</v>
      </c>
      <c r="H2" s="7" t="s">
        <v>2567</v>
      </c>
      <c r="I2" s="7" t="s">
        <v>2567</v>
      </c>
      <c r="J2" s="7" t="s">
        <v>2567</v>
      </c>
      <c r="K2" s="7" t="str">
        <f>IF(COUNTIF(D2:J2, "TODO") &gt; 0, "NO TOUCH", SUM(D2:J2))</f>
        <v>NO TOUCH</v>
      </c>
      <c r="L2" s="7" t="s">
        <v>2567</v>
      </c>
      <c r="M2" s="7"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2538</v>
      </c>
      <c r="D3" s="7" t="s">
        <v>2567</v>
      </c>
      <c r="E3" s="7" t="s">
        <v>2567</v>
      </c>
      <c r="F3" s="7" t="s">
        <v>2567</v>
      </c>
      <c r="G3" s="7" t="s">
        <v>2567</v>
      </c>
      <c r="H3" s="7" t="s">
        <v>2567</v>
      </c>
      <c r="I3" s="7" t="s">
        <v>2567</v>
      </c>
      <c r="J3" s="7" t="s">
        <v>2567</v>
      </c>
      <c r="K3" s="7" t="str">
        <f t="shared" ref="K3:K19" si="0">IF(COUNTIF(D3:J3, "TODO") &gt; 0, "NO TOUCH", SUM(D3:J3))</f>
        <v>NO TOUCH</v>
      </c>
      <c r="L3" s="7" t="s">
        <v>2567</v>
      </c>
      <c r="M3" s="7" t="s">
        <v>2567</v>
      </c>
      <c r="N3" s="10" t="s">
        <v>2567</v>
      </c>
      <c r="O3" s="12" t="str">
        <f t="shared" ref="O3:O19"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s="26" customFormat="1">
      <c r="A4" s="26" t="s">
        <v>1354</v>
      </c>
      <c r="B4" s="26" t="s">
        <v>1355</v>
      </c>
      <c r="C4" s="26" t="s">
        <v>2538</v>
      </c>
      <c r="D4" s="40" t="s">
        <v>2567</v>
      </c>
      <c r="E4" s="40" t="s">
        <v>2567</v>
      </c>
      <c r="F4" s="40" t="s">
        <v>2567</v>
      </c>
      <c r="G4" s="40" t="s">
        <v>2567</v>
      </c>
      <c r="H4" s="40" t="s">
        <v>2567</v>
      </c>
      <c r="I4" s="40" t="s">
        <v>2567</v>
      </c>
      <c r="J4" s="40" t="s">
        <v>2567</v>
      </c>
      <c r="K4" s="40" t="str">
        <f t="shared" si="0"/>
        <v>NO TOUCH</v>
      </c>
      <c r="L4" s="40" t="s">
        <v>2567</v>
      </c>
      <c r="M4" s="40" t="s">
        <v>2567</v>
      </c>
      <c r="N4" s="41" t="s">
        <v>2567</v>
      </c>
      <c r="O4" s="42" t="str">
        <f t="shared" si="1"/>
        <v>Student Base Repo</v>
      </c>
      <c r="P4" s="43" t="str">
        <f>IFERROR(
  HYPERLINK(
    INDEX(Submissions!B:B, MATCH(VLOOKUP(A4, Roster!$A:$E, 2, FALSE), Submissions!A:A, 0)),
    "Canvas Submission"
  ),
  "Double Check"
)</f>
        <v>Double Check</v>
      </c>
    </row>
    <row r="5" spans="1:22">
      <c r="A5" t="s">
        <v>1356</v>
      </c>
      <c r="B5" t="s">
        <v>1357</v>
      </c>
      <c r="C5" t="s">
        <v>2538</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Canvas Submission</v>
      </c>
    </row>
    <row r="6" spans="1:22">
      <c r="A6" t="s">
        <v>1358</v>
      </c>
      <c r="B6" t="s">
        <v>1359</v>
      </c>
      <c r="C6" t="s">
        <v>2538</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1360</v>
      </c>
      <c r="B7" t="s">
        <v>1361</v>
      </c>
      <c r="C7" t="s">
        <v>2538</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1362</v>
      </c>
      <c r="B8" t="s">
        <v>1363</v>
      </c>
      <c r="C8" t="s">
        <v>2538</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Canvas Submission</v>
      </c>
    </row>
    <row r="9" spans="1:22" s="26" customFormat="1">
      <c r="A9" s="26" t="s">
        <v>1364</v>
      </c>
      <c r="B9" s="26" t="s">
        <v>1365</v>
      </c>
      <c r="C9" s="26" t="s">
        <v>2538</v>
      </c>
      <c r="D9" s="40" t="s">
        <v>2567</v>
      </c>
      <c r="E9" s="40" t="s">
        <v>2567</v>
      </c>
      <c r="F9" s="40" t="s">
        <v>2567</v>
      </c>
      <c r="G9" s="40" t="s">
        <v>2567</v>
      </c>
      <c r="H9" s="40" t="s">
        <v>2567</v>
      </c>
      <c r="I9" s="40" t="s">
        <v>2567</v>
      </c>
      <c r="J9" s="40" t="s">
        <v>2567</v>
      </c>
      <c r="K9" s="40" t="str">
        <f t="shared" si="0"/>
        <v>NO TOUCH</v>
      </c>
      <c r="L9" s="40" t="s">
        <v>2567</v>
      </c>
      <c r="M9" s="40" t="s">
        <v>2567</v>
      </c>
      <c r="N9" s="41" t="s">
        <v>2567</v>
      </c>
      <c r="O9" s="42" t="str">
        <f t="shared" si="1"/>
        <v>Student Base Repo</v>
      </c>
      <c r="P9" s="43" t="str">
        <f>IFERROR(
  HYPERLINK(
    INDEX(Submissions!B:B, MATCH(VLOOKUP(A9, Roster!$A:$E, 2, FALSE), Submissions!A:A, 0)),
    "Canvas Submission"
  ),
  "Double Check"
)</f>
        <v>Double Check</v>
      </c>
    </row>
    <row r="10" spans="1:22" s="26" customFormat="1">
      <c r="A10" s="26" t="s">
        <v>1366</v>
      </c>
      <c r="B10" s="26" t="s">
        <v>1367</v>
      </c>
      <c r="C10" s="26" t="s">
        <v>2538</v>
      </c>
      <c r="D10" s="40" t="s">
        <v>2567</v>
      </c>
      <c r="E10" s="40" t="s">
        <v>2567</v>
      </c>
      <c r="F10" s="40" t="s">
        <v>2567</v>
      </c>
      <c r="G10" s="40" t="s">
        <v>2567</v>
      </c>
      <c r="H10" s="40" t="s">
        <v>2567</v>
      </c>
      <c r="I10" s="40" t="s">
        <v>2567</v>
      </c>
      <c r="J10" s="40" t="s">
        <v>2567</v>
      </c>
      <c r="K10" s="40" t="str">
        <f t="shared" si="0"/>
        <v>NO TOUCH</v>
      </c>
      <c r="L10" s="40" t="s">
        <v>2567</v>
      </c>
      <c r="M10" s="40" t="s">
        <v>2567</v>
      </c>
      <c r="N10" s="41" t="s">
        <v>2567</v>
      </c>
      <c r="O10" s="42" t="str">
        <f t="shared" si="1"/>
        <v>Student Base Repo</v>
      </c>
      <c r="P10" s="43" t="str">
        <f>IFERROR(
  HYPERLINK(
    INDEX(Submissions!B:B, MATCH(VLOOKUP(A10, Roster!$A:$E, 2, FALSE), Submissions!A:A, 0)),
    "Canvas Submission"
  ),
  "Double Check"
)</f>
        <v>Double Check</v>
      </c>
    </row>
    <row r="11" spans="1:22">
      <c r="A11" t="s">
        <v>1368</v>
      </c>
      <c r="B11" t="s">
        <v>1369</v>
      </c>
      <c r="C11" t="s">
        <v>2538</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s="26" customFormat="1">
      <c r="A12" s="26" t="s">
        <v>1370</v>
      </c>
      <c r="B12" s="26" t="s">
        <v>1371</v>
      </c>
      <c r="C12" s="26" t="s">
        <v>2538</v>
      </c>
      <c r="D12" s="40" t="s">
        <v>2567</v>
      </c>
      <c r="E12" s="40" t="s">
        <v>2567</v>
      </c>
      <c r="F12" s="40" t="s">
        <v>2567</v>
      </c>
      <c r="G12" s="40" t="s">
        <v>2567</v>
      </c>
      <c r="H12" s="40" t="s">
        <v>2567</v>
      </c>
      <c r="I12" s="40" t="s">
        <v>2567</v>
      </c>
      <c r="J12" s="40" t="s">
        <v>2567</v>
      </c>
      <c r="K12" s="40" t="str">
        <f t="shared" si="0"/>
        <v>NO TOUCH</v>
      </c>
      <c r="L12" s="40" t="s">
        <v>2567</v>
      </c>
      <c r="M12" s="40" t="s">
        <v>2567</v>
      </c>
      <c r="N12" s="41" t="s">
        <v>2567</v>
      </c>
      <c r="O12" s="42" t="str">
        <f t="shared" si="1"/>
        <v>Student Base Repo</v>
      </c>
      <c r="P12" s="43" t="str">
        <f>IFERROR(
  HYPERLINK(
    INDEX(Submissions!B:B, MATCH(VLOOKUP(A12, Roster!$A:$E, 2, FALSE), Submissions!A:A, 0)),
    "Canvas Submission"
  ),
  "Double Check"
)</f>
        <v>Double Check</v>
      </c>
    </row>
    <row r="13" spans="1:22" s="26" customFormat="1">
      <c r="A13" s="26" t="s">
        <v>1372</v>
      </c>
      <c r="B13" s="26" t="s">
        <v>1373</v>
      </c>
      <c r="C13" s="26" t="s">
        <v>2538</v>
      </c>
      <c r="D13" s="40" t="s">
        <v>2567</v>
      </c>
      <c r="E13" s="40" t="s">
        <v>2567</v>
      </c>
      <c r="F13" s="40" t="s">
        <v>2567</v>
      </c>
      <c r="G13" s="40" t="s">
        <v>2567</v>
      </c>
      <c r="H13" s="40" t="s">
        <v>2567</v>
      </c>
      <c r="I13" s="40" t="s">
        <v>2567</v>
      </c>
      <c r="J13" s="40" t="s">
        <v>2567</v>
      </c>
      <c r="K13" s="40" t="str">
        <f t="shared" si="0"/>
        <v>NO TOUCH</v>
      </c>
      <c r="L13" s="40" t="s">
        <v>2567</v>
      </c>
      <c r="M13" s="40" t="s">
        <v>2567</v>
      </c>
      <c r="N13" s="41" t="s">
        <v>2567</v>
      </c>
      <c r="O13" s="42" t="str">
        <f t="shared" si="1"/>
        <v>Student Base Repo</v>
      </c>
      <c r="P13" s="43" t="str">
        <f>IFERROR(
  HYPERLINK(
    INDEX(Submissions!B:B, MATCH(VLOOKUP(A13, Roster!$A:$E, 2, FALSE), Submissions!A:A, 0)),
    "Canvas Submission"
  ),
  "Double Check"
)</f>
        <v>Double Check</v>
      </c>
    </row>
    <row r="14" spans="1:22">
      <c r="A14" t="s">
        <v>1374</v>
      </c>
      <c r="B14" t="s">
        <v>1375</v>
      </c>
      <c r="C14" t="s">
        <v>2538</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1376</v>
      </c>
      <c r="B15" t="s">
        <v>1377</v>
      </c>
      <c r="C15" t="s">
        <v>2538</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Canvas Submission</v>
      </c>
    </row>
    <row r="16" spans="1:22">
      <c r="A16" t="s">
        <v>1378</v>
      </c>
      <c r="B16" t="s">
        <v>1379</v>
      </c>
      <c r="C16" t="s">
        <v>2538</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22">
      <c r="A17" t="s">
        <v>1380</v>
      </c>
      <c r="B17" t="s">
        <v>1381</v>
      </c>
      <c r="C17" t="s">
        <v>2538</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Canvas Submission</v>
      </c>
    </row>
    <row r="18" spans="1:22">
      <c r="A18" t="s">
        <v>1382</v>
      </c>
      <c r="B18" t="s">
        <v>1383</v>
      </c>
      <c r="C18" t="s">
        <v>2538</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22" s="26" customFormat="1">
      <c r="A19" s="26" t="s">
        <v>1384</v>
      </c>
      <c r="B19" s="26" t="s">
        <v>1385</v>
      </c>
      <c r="C19" s="26" t="s">
        <v>2538</v>
      </c>
      <c r="D19" s="40" t="s">
        <v>2567</v>
      </c>
      <c r="E19" s="40" t="s">
        <v>2567</v>
      </c>
      <c r="F19" s="40" t="s">
        <v>2567</v>
      </c>
      <c r="G19" s="40" t="s">
        <v>2567</v>
      </c>
      <c r="H19" s="40" t="s">
        <v>2567</v>
      </c>
      <c r="I19" s="40" t="s">
        <v>2567</v>
      </c>
      <c r="J19" s="40" t="s">
        <v>2567</v>
      </c>
      <c r="K19" s="40" t="str">
        <f t="shared" si="0"/>
        <v>NO TOUCH</v>
      </c>
      <c r="L19" s="40" t="s">
        <v>2567</v>
      </c>
      <c r="M19" s="40" t="s">
        <v>2567</v>
      </c>
      <c r="N19" s="41" t="s">
        <v>2567</v>
      </c>
      <c r="O19" s="42" t="str">
        <f t="shared" si="1"/>
        <v>Student Base Repo</v>
      </c>
      <c r="P19" s="43" t="str">
        <f>IFERROR(
  HYPERLINK(
    INDEX(Submissions!B:B, MATCH(VLOOKUP(A19, Roster!$A:$E, 2, FALSE), Submissions!A:A, 0)),
    "Canvas Submission"
  ),
  "Double Check"
)</f>
        <v>Double Check</v>
      </c>
    </row>
    <row r="20" spans="1:22" s="26" customFormat="1">
      <c r="A20" s="44" t="s">
        <v>1124</v>
      </c>
      <c r="B20" s="44" t="s">
        <v>1125</v>
      </c>
      <c r="C20" s="26" t="s">
        <v>2538</v>
      </c>
      <c r="D20" s="45" t="s">
        <v>2567</v>
      </c>
      <c r="E20" s="45" t="s">
        <v>2567</v>
      </c>
      <c r="F20" s="45" t="s">
        <v>2567</v>
      </c>
      <c r="G20" s="45" t="s">
        <v>2567</v>
      </c>
      <c r="H20" s="45" t="s">
        <v>2567</v>
      </c>
      <c r="I20" s="45" t="s">
        <v>2567</v>
      </c>
      <c r="J20" s="45" t="s">
        <v>2567</v>
      </c>
      <c r="K20" s="46" t="s">
        <v>2596</v>
      </c>
      <c r="L20" s="45" t="s">
        <v>2567</v>
      </c>
      <c r="M20" s="45" t="s">
        <v>2567</v>
      </c>
      <c r="N20" s="47" t="s">
        <v>2567</v>
      </c>
      <c r="O20" s="48" t="s">
        <v>2597</v>
      </c>
      <c r="P20" s="49" t="s">
        <v>2598</v>
      </c>
      <c r="Q20" s="44"/>
      <c r="R20" s="44"/>
      <c r="S20" s="44"/>
      <c r="T20" s="44"/>
      <c r="U20" s="44"/>
      <c r="V20" s="44"/>
    </row>
    <row r="21" spans="1:22" s="26" customFormat="1">
      <c r="A21" s="44" t="s">
        <v>1126</v>
      </c>
      <c r="B21" s="44" t="s">
        <v>1127</v>
      </c>
      <c r="C21" s="26" t="s">
        <v>2538</v>
      </c>
      <c r="D21" s="45" t="s">
        <v>2567</v>
      </c>
      <c r="E21" s="45" t="s">
        <v>2567</v>
      </c>
      <c r="F21" s="45" t="s">
        <v>2567</v>
      </c>
      <c r="G21" s="45" t="s">
        <v>2567</v>
      </c>
      <c r="H21" s="45" t="s">
        <v>2567</v>
      </c>
      <c r="I21" s="45" t="s">
        <v>2567</v>
      </c>
      <c r="J21" s="45" t="s">
        <v>2567</v>
      </c>
      <c r="K21" s="46" t="s">
        <v>2596</v>
      </c>
      <c r="L21" s="45" t="s">
        <v>2567</v>
      </c>
      <c r="M21" s="45" t="s">
        <v>2567</v>
      </c>
      <c r="N21" s="47" t="s">
        <v>2567</v>
      </c>
      <c r="O21" s="48" t="s">
        <v>2597</v>
      </c>
      <c r="P21" s="49" t="s">
        <v>2598</v>
      </c>
      <c r="Q21" s="44"/>
      <c r="R21" s="44"/>
      <c r="S21" s="44"/>
      <c r="T21" s="44"/>
      <c r="U21" s="44"/>
      <c r="V21" s="44"/>
    </row>
    <row r="22" spans="1:22">
      <c r="A22" s="14" t="s">
        <v>1130</v>
      </c>
      <c r="B22" s="14" t="s">
        <v>1131</v>
      </c>
      <c r="C22" t="s">
        <v>2538</v>
      </c>
      <c r="D22" s="31" t="s">
        <v>2567</v>
      </c>
      <c r="E22" s="31" t="s">
        <v>2567</v>
      </c>
      <c r="F22" s="31" t="s">
        <v>2567</v>
      </c>
      <c r="G22" s="31" t="s">
        <v>2567</v>
      </c>
      <c r="H22" s="31" t="s">
        <v>2567</v>
      </c>
      <c r="I22" s="31" t="s">
        <v>2567</v>
      </c>
      <c r="J22" s="31" t="s">
        <v>2567</v>
      </c>
      <c r="K22" s="32" t="s">
        <v>2596</v>
      </c>
      <c r="L22" s="31" t="s">
        <v>2567</v>
      </c>
      <c r="M22" s="31" t="s">
        <v>2567</v>
      </c>
      <c r="N22" s="33" t="s">
        <v>2567</v>
      </c>
      <c r="O22" s="34" t="s">
        <v>2597</v>
      </c>
      <c r="P22" s="35" t="s">
        <v>2599</v>
      </c>
      <c r="Q22" s="14"/>
      <c r="R22" s="14"/>
      <c r="S22" s="14"/>
      <c r="T22" s="14"/>
      <c r="U22" s="14"/>
      <c r="V22" s="14"/>
    </row>
    <row r="23" spans="1:22">
      <c r="A23" s="14" t="s">
        <v>1134</v>
      </c>
      <c r="B23" s="14" t="s">
        <v>1135</v>
      </c>
      <c r="C23" t="s">
        <v>2538</v>
      </c>
      <c r="D23" s="31" t="s">
        <v>2567</v>
      </c>
      <c r="E23" s="31" t="s">
        <v>2567</v>
      </c>
      <c r="F23" s="31" t="s">
        <v>2567</v>
      </c>
      <c r="G23" s="31" t="s">
        <v>2567</v>
      </c>
      <c r="H23" s="31" t="s">
        <v>2567</v>
      </c>
      <c r="I23" s="31" t="s">
        <v>2567</v>
      </c>
      <c r="J23" s="31" t="s">
        <v>2567</v>
      </c>
      <c r="K23" s="32" t="s">
        <v>2596</v>
      </c>
      <c r="L23" s="31" t="s">
        <v>2567</v>
      </c>
      <c r="M23" s="31" t="s">
        <v>2567</v>
      </c>
      <c r="N23" s="33" t="s">
        <v>2567</v>
      </c>
      <c r="O23" s="34" t="s">
        <v>2597</v>
      </c>
      <c r="P23" s="35" t="s">
        <v>2599</v>
      </c>
      <c r="Q23" s="14"/>
      <c r="R23" s="14"/>
      <c r="S23" s="14"/>
      <c r="T23" s="14"/>
      <c r="U23" s="14"/>
      <c r="V23" s="14"/>
    </row>
    <row r="24" spans="1:22">
      <c r="A24" s="14" t="s">
        <v>1138</v>
      </c>
      <c r="B24" s="14" t="s">
        <v>1139</v>
      </c>
      <c r="C24" t="s">
        <v>2538</v>
      </c>
      <c r="D24" s="31" t="s">
        <v>2567</v>
      </c>
      <c r="E24" s="31" t="s">
        <v>2567</v>
      </c>
      <c r="F24" s="31" t="s">
        <v>2567</v>
      </c>
      <c r="G24" s="31" t="s">
        <v>2567</v>
      </c>
      <c r="H24" s="31" t="s">
        <v>2567</v>
      </c>
      <c r="I24" s="31" t="s">
        <v>2567</v>
      </c>
      <c r="J24" s="31" t="s">
        <v>2567</v>
      </c>
      <c r="K24" s="32" t="s">
        <v>2596</v>
      </c>
      <c r="L24" s="31" t="s">
        <v>2567</v>
      </c>
      <c r="M24" s="31" t="s">
        <v>2567</v>
      </c>
      <c r="N24" s="33" t="s">
        <v>2567</v>
      </c>
      <c r="O24" s="34" t="s">
        <v>2597</v>
      </c>
      <c r="P24" s="35" t="s">
        <v>2599</v>
      </c>
      <c r="Q24" s="14"/>
      <c r="R24" s="14"/>
      <c r="S24" s="14"/>
      <c r="T24" s="14"/>
      <c r="U24" s="14"/>
      <c r="V24" s="14"/>
    </row>
    <row r="25" spans="1:22">
      <c r="A25" s="14" t="s">
        <v>1144</v>
      </c>
      <c r="B25" s="14" t="s">
        <v>1145</v>
      </c>
      <c r="C25" t="s">
        <v>2538</v>
      </c>
      <c r="D25" s="31" t="s">
        <v>2567</v>
      </c>
      <c r="E25" s="31" t="s">
        <v>2567</v>
      </c>
      <c r="F25" s="31" t="s">
        <v>2567</v>
      </c>
      <c r="G25" s="31" t="s">
        <v>2567</v>
      </c>
      <c r="H25" s="31" t="s">
        <v>2567</v>
      </c>
      <c r="I25" s="31" t="s">
        <v>2567</v>
      </c>
      <c r="J25" s="31" t="s">
        <v>2567</v>
      </c>
      <c r="K25" s="32" t="s">
        <v>2596</v>
      </c>
      <c r="L25" s="31" t="s">
        <v>2567</v>
      </c>
      <c r="M25" s="31" t="s">
        <v>2567</v>
      </c>
      <c r="N25" s="33" t="s">
        <v>2567</v>
      </c>
      <c r="O25" s="34" t="s">
        <v>2597</v>
      </c>
      <c r="P25" s="35" t="s">
        <v>2599</v>
      </c>
      <c r="Q25" s="14"/>
      <c r="R25" s="14"/>
      <c r="S25" s="14"/>
      <c r="T25" s="14"/>
      <c r="U25" s="14"/>
      <c r="V25" s="14"/>
    </row>
    <row r="26" spans="1:22" s="26" customFormat="1">
      <c r="A26" s="44" t="s">
        <v>1148</v>
      </c>
      <c r="B26" s="44" t="s">
        <v>1149</v>
      </c>
      <c r="C26" s="26" t="s">
        <v>2538</v>
      </c>
      <c r="D26" s="45" t="s">
        <v>2567</v>
      </c>
      <c r="E26" s="45" t="s">
        <v>2567</v>
      </c>
      <c r="F26" s="45" t="s">
        <v>2567</v>
      </c>
      <c r="G26" s="45" t="s">
        <v>2567</v>
      </c>
      <c r="H26" s="45" t="s">
        <v>2567</v>
      </c>
      <c r="I26" s="45" t="s">
        <v>2567</v>
      </c>
      <c r="J26" s="45" t="s">
        <v>2567</v>
      </c>
      <c r="K26" s="46" t="s">
        <v>2596</v>
      </c>
      <c r="L26" s="45" t="s">
        <v>2567</v>
      </c>
      <c r="M26" s="45" t="s">
        <v>2567</v>
      </c>
      <c r="N26" s="47" t="s">
        <v>2567</v>
      </c>
      <c r="O26" s="48" t="s">
        <v>2597</v>
      </c>
      <c r="P26" s="49" t="s">
        <v>2598</v>
      </c>
      <c r="Q26" s="44"/>
      <c r="R26" s="44"/>
      <c r="S26" s="44"/>
      <c r="T26" s="44"/>
      <c r="U26" s="44"/>
      <c r="V26" s="44"/>
    </row>
    <row r="27" spans="1:22">
      <c r="A27" s="14" t="s">
        <v>1152</v>
      </c>
      <c r="B27" s="14" t="s">
        <v>1153</v>
      </c>
      <c r="C27" t="s">
        <v>2538</v>
      </c>
      <c r="D27" s="31" t="s">
        <v>2567</v>
      </c>
      <c r="E27" s="31" t="s">
        <v>2567</v>
      </c>
      <c r="F27" s="31" t="s">
        <v>2567</v>
      </c>
      <c r="G27" s="31" t="s">
        <v>2567</v>
      </c>
      <c r="H27" s="31" t="s">
        <v>2567</v>
      </c>
      <c r="I27" s="31" t="s">
        <v>2567</v>
      </c>
      <c r="J27" s="31" t="s">
        <v>2567</v>
      </c>
      <c r="K27" s="32" t="s">
        <v>2596</v>
      </c>
      <c r="L27" s="31" t="s">
        <v>2567</v>
      </c>
      <c r="M27" s="31" t="s">
        <v>2567</v>
      </c>
      <c r="N27" s="36" t="s">
        <v>2567</v>
      </c>
      <c r="O27" s="34" t="s">
        <v>2597</v>
      </c>
      <c r="P27" s="35" t="s">
        <v>2599</v>
      </c>
      <c r="Q27" s="14"/>
      <c r="R27" s="14"/>
      <c r="S27" s="14"/>
      <c r="T27" s="14"/>
      <c r="U27" s="14"/>
      <c r="V27" s="14"/>
    </row>
    <row r="28" spans="1:22" s="26" customFormat="1">
      <c r="A28" s="44" t="s">
        <v>1386</v>
      </c>
      <c r="B28" s="44" t="s">
        <v>1387</v>
      </c>
      <c r="C28" s="26" t="s">
        <v>2538</v>
      </c>
      <c r="D28" s="45" t="s">
        <v>2567</v>
      </c>
      <c r="E28" s="45" t="s">
        <v>2567</v>
      </c>
      <c r="F28" s="45" t="s">
        <v>2567</v>
      </c>
      <c r="G28" s="45" t="s">
        <v>2567</v>
      </c>
      <c r="H28" s="45" t="s">
        <v>2567</v>
      </c>
      <c r="I28" s="45" t="s">
        <v>2567</v>
      </c>
      <c r="J28" s="45" t="s">
        <v>2567</v>
      </c>
      <c r="K28" s="46" t="s">
        <v>2596</v>
      </c>
      <c r="L28" s="45" t="s">
        <v>2567</v>
      </c>
      <c r="M28" s="45" t="s">
        <v>2567</v>
      </c>
      <c r="N28" s="47" t="s">
        <v>2567</v>
      </c>
      <c r="O28" s="48" t="s">
        <v>2597</v>
      </c>
      <c r="P28" s="49" t="s">
        <v>2598</v>
      </c>
      <c r="Q28" s="44"/>
      <c r="R28" s="44"/>
      <c r="S28" s="44"/>
      <c r="T28" s="44"/>
      <c r="U28" s="44"/>
      <c r="V28" s="44"/>
    </row>
    <row r="29" spans="1:22" s="26" customFormat="1">
      <c r="A29" s="44" t="s">
        <v>1390</v>
      </c>
      <c r="B29" s="44" t="s">
        <v>1391</v>
      </c>
      <c r="C29" s="26" t="s">
        <v>2538</v>
      </c>
      <c r="D29" s="45" t="s">
        <v>2567</v>
      </c>
      <c r="E29" s="45" t="s">
        <v>2567</v>
      </c>
      <c r="F29" s="45" t="s">
        <v>2567</v>
      </c>
      <c r="G29" s="45" t="s">
        <v>2567</v>
      </c>
      <c r="H29" s="45" t="s">
        <v>2567</v>
      </c>
      <c r="I29" s="45" t="s">
        <v>2567</v>
      </c>
      <c r="J29" s="45" t="s">
        <v>2567</v>
      </c>
      <c r="K29" s="46" t="s">
        <v>2596</v>
      </c>
      <c r="L29" s="45" t="s">
        <v>2567</v>
      </c>
      <c r="M29" s="45" t="s">
        <v>2567</v>
      </c>
      <c r="N29" s="47" t="s">
        <v>2567</v>
      </c>
      <c r="O29" s="48" t="s">
        <v>2597</v>
      </c>
      <c r="P29" s="49" t="s">
        <v>2598</v>
      </c>
      <c r="Q29" s="44"/>
      <c r="R29" s="44"/>
      <c r="S29" s="44"/>
      <c r="T29" s="44"/>
      <c r="U29" s="44"/>
      <c r="V29" s="44"/>
    </row>
    <row r="30" spans="1:22">
      <c r="A30" s="14" t="s">
        <v>1396</v>
      </c>
      <c r="B30" s="14" t="s">
        <v>1397</v>
      </c>
      <c r="C30" t="s">
        <v>2538</v>
      </c>
      <c r="D30" s="31" t="s">
        <v>2567</v>
      </c>
      <c r="E30" s="31" t="s">
        <v>2567</v>
      </c>
      <c r="F30" s="31" t="s">
        <v>2567</v>
      </c>
      <c r="G30" s="31" t="s">
        <v>2567</v>
      </c>
      <c r="H30" s="31" t="s">
        <v>2567</v>
      </c>
      <c r="I30" s="31" t="s">
        <v>2567</v>
      </c>
      <c r="J30" s="31" t="s">
        <v>2567</v>
      </c>
      <c r="K30" s="32" t="s">
        <v>2596</v>
      </c>
      <c r="L30" s="31" t="s">
        <v>2567</v>
      </c>
      <c r="M30" s="31" t="s">
        <v>2567</v>
      </c>
      <c r="N30" s="33" t="s">
        <v>2567</v>
      </c>
      <c r="O30" s="34" t="s">
        <v>2597</v>
      </c>
      <c r="P30" s="35" t="s">
        <v>2599</v>
      </c>
      <c r="Q30" s="14"/>
      <c r="R30" s="14"/>
      <c r="S30" s="14"/>
      <c r="T30" s="14"/>
      <c r="U30" s="14"/>
      <c r="V30" s="14"/>
    </row>
    <row r="31" spans="1:22">
      <c r="A31" s="14" t="s">
        <v>1400</v>
      </c>
      <c r="B31" s="14" t="s">
        <v>1401</v>
      </c>
      <c r="C31" t="s">
        <v>2538</v>
      </c>
      <c r="D31" s="31" t="s">
        <v>2567</v>
      </c>
      <c r="E31" s="31" t="s">
        <v>2567</v>
      </c>
      <c r="F31" s="31" t="s">
        <v>2567</v>
      </c>
      <c r="G31" s="31" t="s">
        <v>2567</v>
      </c>
      <c r="H31" s="31" t="s">
        <v>2567</v>
      </c>
      <c r="I31" s="31" t="s">
        <v>2567</v>
      </c>
      <c r="J31" s="31" t="s">
        <v>2567</v>
      </c>
      <c r="K31" s="32" t="s">
        <v>2596</v>
      </c>
      <c r="L31" s="31" t="s">
        <v>2567</v>
      </c>
      <c r="M31" s="31" t="s">
        <v>2567</v>
      </c>
      <c r="N31" s="33" t="s">
        <v>2567</v>
      </c>
      <c r="O31" s="34" t="s">
        <v>2597</v>
      </c>
      <c r="P31" s="35" t="s">
        <v>2599</v>
      </c>
      <c r="Q31" s="14"/>
      <c r="R31" s="14"/>
      <c r="S31" s="14"/>
      <c r="T31" s="14"/>
      <c r="U31" s="14"/>
      <c r="V31" s="14"/>
    </row>
    <row r="32" spans="1:22" s="26" customFormat="1">
      <c r="A32" s="44" t="s">
        <v>1404</v>
      </c>
      <c r="B32" s="44" t="s">
        <v>1405</v>
      </c>
      <c r="C32" s="26" t="s">
        <v>2538</v>
      </c>
      <c r="D32" s="45" t="s">
        <v>2567</v>
      </c>
      <c r="E32" s="45" t="s">
        <v>2567</v>
      </c>
      <c r="F32" s="45" t="s">
        <v>2567</v>
      </c>
      <c r="G32" s="45" t="s">
        <v>2567</v>
      </c>
      <c r="H32" s="45" t="s">
        <v>2567</v>
      </c>
      <c r="I32" s="45" t="s">
        <v>2567</v>
      </c>
      <c r="J32" s="45" t="s">
        <v>2567</v>
      </c>
      <c r="K32" s="46" t="s">
        <v>2596</v>
      </c>
      <c r="L32" s="45" t="s">
        <v>2567</v>
      </c>
      <c r="M32" s="45" t="s">
        <v>2567</v>
      </c>
      <c r="N32" s="47" t="s">
        <v>2567</v>
      </c>
      <c r="O32" s="48" t="s">
        <v>2597</v>
      </c>
      <c r="P32" s="49" t="s">
        <v>2598</v>
      </c>
      <c r="Q32" s="44"/>
      <c r="R32" s="44"/>
      <c r="S32" s="44"/>
      <c r="T32" s="44"/>
      <c r="U32" s="44"/>
      <c r="V32" s="44"/>
    </row>
    <row r="33" spans="1:22">
      <c r="A33" s="14" t="s">
        <v>1408</v>
      </c>
      <c r="B33" s="14" t="s">
        <v>1409</v>
      </c>
      <c r="C33" t="s">
        <v>2538</v>
      </c>
      <c r="D33" s="31" t="s">
        <v>2567</v>
      </c>
      <c r="E33" s="31" t="s">
        <v>2567</v>
      </c>
      <c r="F33" s="31" t="s">
        <v>2567</v>
      </c>
      <c r="G33" s="31" t="s">
        <v>2567</v>
      </c>
      <c r="H33" s="31" t="s">
        <v>2567</v>
      </c>
      <c r="I33" s="31" t="s">
        <v>2567</v>
      </c>
      <c r="J33" s="31" t="s">
        <v>2567</v>
      </c>
      <c r="K33" s="32" t="s">
        <v>2596</v>
      </c>
      <c r="L33" s="31" t="s">
        <v>2567</v>
      </c>
      <c r="M33" s="31" t="s">
        <v>2567</v>
      </c>
      <c r="N33" s="33" t="s">
        <v>2567</v>
      </c>
      <c r="O33" s="34" t="s">
        <v>2597</v>
      </c>
      <c r="P33" s="35" t="s">
        <v>2599</v>
      </c>
      <c r="Q33" s="14"/>
      <c r="R33" s="14"/>
      <c r="S33" s="14"/>
      <c r="T33" s="14"/>
      <c r="U33" s="14"/>
      <c r="V33" s="14"/>
    </row>
    <row r="34" spans="1:22">
      <c r="A34" s="14" t="s">
        <v>1412</v>
      </c>
      <c r="B34" s="14" t="s">
        <v>1413</v>
      </c>
      <c r="C34" t="s">
        <v>2538</v>
      </c>
      <c r="D34" s="31" t="s">
        <v>2567</v>
      </c>
      <c r="E34" s="31" t="s">
        <v>2567</v>
      </c>
      <c r="F34" s="31" t="s">
        <v>2567</v>
      </c>
      <c r="G34" s="31" t="s">
        <v>2567</v>
      </c>
      <c r="H34" s="31" t="s">
        <v>2567</v>
      </c>
      <c r="I34" s="31" t="s">
        <v>2567</v>
      </c>
      <c r="J34" s="31" t="s">
        <v>2567</v>
      </c>
      <c r="K34" s="32" t="s">
        <v>2596</v>
      </c>
      <c r="L34" s="31" t="s">
        <v>2567</v>
      </c>
      <c r="M34" s="31" t="s">
        <v>2567</v>
      </c>
      <c r="N34" s="33" t="s">
        <v>2567</v>
      </c>
      <c r="O34" s="34" t="s">
        <v>2597</v>
      </c>
      <c r="P34" s="35" t="s">
        <v>2599</v>
      </c>
      <c r="Q34" s="14"/>
      <c r="R34" s="14"/>
      <c r="S34" s="14"/>
      <c r="T34" s="14"/>
      <c r="U34" s="14"/>
      <c r="V34" s="14"/>
    </row>
    <row r="35" spans="1:22" s="26" customFormat="1">
      <c r="A35" s="44" t="s">
        <v>1418</v>
      </c>
      <c r="B35" s="44" t="s">
        <v>1419</v>
      </c>
      <c r="C35" s="26" t="s">
        <v>2538</v>
      </c>
      <c r="D35" s="45" t="s">
        <v>2567</v>
      </c>
      <c r="E35" s="45" t="s">
        <v>2567</v>
      </c>
      <c r="F35" s="45" t="s">
        <v>2567</v>
      </c>
      <c r="G35" s="45" t="s">
        <v>2567</v>
      </c>
      <c r="H35" s="45" t="s">
        <v>2567</v>
      </c>
      <c r="I35" s="45" t="s">
        <v>2567</v>
      </c>
      <c r="J35" s="45" t="s">
        <v>2567</v>
      </c>
      <c r="K35" s="46" t="s">
        <v>2596</v>
      </c>
      <c r="L35" s="45" t="s">
        <v>2567</v>
      </c>
      <c r="M35" s="45" t="s">
        <v>2567</v>
      </c>
      <c r="N35" s="47" t="s">
        <v>2567</v>
      </c>
      <c r="O35" s="48" t="s">
        <v>2597</v>
      </c>
      <c r="P35" s="49" t="s">
        <v>2598</v>
      </c>
      <c r="Q35" s="44"/>
      <c r="R35" s="44"/>
      <c r="S35" s="44"/>
      <c r="T35" s="44"/>
      <c r="U35" s="44"/>
      <c r="V35" s="44"/>
    </row>
    <row r="36" spans="1:22">
      <c r="D36" s="7"/>
      <c r="E36" s="7"/>
      <c r="F36" s="7"/>
      <c r="G36" s="7"/>
      <c r="H36" s="7"/>
      <c r="I36" s="7"/>
      <c r="J36" s="7"/>
      <c r="K36" s="7"/>
      <c r="L36" s="7"/>
      <c r="M36" s="7"/>
      <c r="N36" s="10"/>
      <c r="O36" s="12"/>
      <c r="P36" s="13"/>
    </row>
    <row r="37" spans="1:22">
      <c r="D37" s="7"/>
      <c r="E37" s="7"/>
      <c r="F37" s="7"/>
      <c r="G37" s="7"/>
      <c r="H37" s="7"/>
      <c r="I37" s="7"/>
      <c r="J37" s="7"/>
      <c r="K37" s="7"/>
      <c r="L37" s="7"/>
      <c r="M37" s="7"/>
      <c r="N37" s="10"/>
      <c r="O37" s="12"/>
      <c r="P37" s="13"/>
    </row>
    <row r="38" spans="1:22">
      <c r="D38" s="7"/>
      <c r="E38" s="7"/>
      <c r="F38" s="7"/>
      <c r="G38" s="7"/>
      <c r="H38" s="7"/>
      <c r="I38" s="7"/>
      <c r="J38" s="7"/>
      <c r="K38" s="7"/>
      <c r="L38" s="7"/>
      <c r="M38" s="7"/>
      <c r="N38" s="10"/>
      <c r="O38" s="12"/>
      <c r="P38" s="13"/>
    </row>
  </sheetData>
  <conditionalFormatting sqref="D2:P19 D36:P38">
    <cfRule type="containsText" dxfId="79" priority="5" operator="containsText" text="TODO">
      <formula>NOT(ISERROR(SEARCH("TODO",D2)))</formula>
    </cfRule>
    <cfRule type="containsText" dxfId="78" priority="6" stopIfTrue="1" operator="containsText" text="NO TOUCH">
      <formula>NOT(ISERROR(SEARCH("NO TOUCH",D2)))</formula>
    </cfRule>
  </conditionalFormatting>
  <conditionalFormatting sqref="O2:O19 O36:O38">
    <cfRule type="containsText" dxfId="77" priority="1" operator="containsText" text="Assignment">
      <formula>NOT(ISERROR(SEARCH("Assignment",O2)))</formula>
    </cfRule>
    <cfRule type="containsText" dxfId="76" priority="2" operator="containsText" text="Student">
      <formula>NOT(ISERROR(SEARCH("Student",O2)))</formula>
    </cfRule>
  </conditionalFormatting>
  <conditionalFormatting sqref="P2:P19 P36:P38">
    <cfRule type="containsText" dxfId="75" priority="3" operator="containsText" text="Canvas">
      <formula>NOT(ISERROR(SEARCH("Canvas",P2)))</formula>
    </cfRule>
    <cfRule type="containsText" dxfId="74" priority="4" stopIfTrue="1" operator="containsText" text="Double Check">
      <formula>NOT(ISERROR(SEARCH("Double Check",P2)))</formula>
    </cfRule>
  </conditionalFormatting>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workbookViewId="0">
      <selection activeCell="N2" sqref="N2"/>
    </sheetView>
  </sheetViews>
  <sheetFormatPr defaultColWidth="8.88671875" defaultRowHeight="14.4"/>
  <cols>
    <col min="1" max="1" width="24.3320312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20"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17.25" customHeight="1">
      <c r="A2" s="2" t="s">
        <v>9</v>
      </c>
      <c r="B2" s="2" t="s">
        <v>10</v>
      </c>
      <c r="C2" s="2" t="s">
        <v>2539</v>
      </c>
      <c r="D2" s="7" t="s">
        <v>2567</v>
      </c>
      <c r="E2" s="7" t="s">
        <v>2567</v>
      </c>
      <c r="F2" s="7" t="s">
        <v>2567</v>
      </c>
      <c r="G2" s="7" t="s">
        <v>2567</v>
      </c>
      <c r="H2" s="7" t="s">
        <v>2567</v>
      </c>
      <c r="I2" s="7" t="s">
        <v>2567</v>
      </c>
      <c r="J2" s="7" t="s">
        <v>2567</v>
      </c>
      <c r="K2" s="7" t="str">
        <f>IF(COUNTIF(D2:J2, "TODO") &gt; 0, "NO TOUCH", SUM(D2:J2))</f>
        <v>NO TOUCH</v>
      </c>
      <c r="L2" s="7" t="s">
        <v>2567</v>
      </c>
      <c r="M2" s="61">
        <v>0.47222222222222221</v>
      </c>
      <c r="N2" s="10"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c r="A3" s="2" t="s">
        <v>11</v>
      </c>
      <c r="B3" s="2" t="s">
        <v>12</v>
      </c>
      <c r="C3" s="2" t="s">
        <v>2539</v>
      </c>
      <c r="D3" s="7" t="s">
        <v>2567</v>
      </c>
      <c r="E3" s="7" t="s">
        <v>2567</v>
      </c>
      <c r="F3" s="7" t="s">
        <v>2567</v>
      </c>
      <c r="G3" s="7" t="s">
        <v>2567</v>
      </c>
      <c r="H3" s="7" t="s">
        <v>2567</v>
      </c>
      <c r="I3" s="7" t="s">
        <v>2567</v>
      </c>
      <c r="J3" s="7" t="s">
        <v>2567</v>
      </c>
      <c r="K3" s="7" t="str">
        <f t="shared" ref="K3:K36" si="0">IF(COUNTIF(D3:J3, "TODO") &gt; 0, "NO TOUCH", SUM(D3:J3))</f>
        <v>NO TOUCH</v>
      </c>
      <c r="L3" s="7" t="s">
        <v>2567</v>
      </c>
      <c r="M3" s="7"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1420</v>
      </c>
      <c r="B4" t="s">
        <v>1421</v>
      </c>
      <c r="C4" t="s">
        <v>2539</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Canvas Submission</v>
      </c>
    </row>
    <row r="5" spans="1:22">
      <c r="A5" t="s">
        <v>1422</v>
      </c>
      <c r="B5" t="s">
        <v>1423</v>
      </c>
      <c r="C5" t="s">
        <v>2539</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Canvas Submission</v>
      </c>
    </row>
    <row r="6" spans="1:22">
      <c r="A6" t="s">
        <v>1424</v>
      </c>
      <c r="B6" t="s">
        <v>1425</v>
      </c>
      <c r="C6" t="s">
        <v>2539</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1426</v>
      </c>
      <c r="B7" t="s">
        <v>1427</v>
      </c>
      <c r="C7" t="s">
        <v>2539</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1428</v>
      </c>
      <c r="B8" t="s">
        <v>1429</v>
      </c>
      <c r="C8" t="s">
        <v>2539</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Canvas Submission</v>
      </c>
    </row>
    <row r="9" spans="1:22">
      <c r="A9" t="s">
        <v>1430</v>
      </c>
      <c r="B9" t="s">
        <v>1431</v>
      </c>
      <c r="C9" t="s">
        <v>2539</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c r="A10" t="s">
        <v>1432</v>
      </c>
      <c r="B10" t="s">
        <v>1433</v>
      </c>
      <c r="C10" t="s">
        <v>2539</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Canvas Submission</v>
      </c>
    </row>
    <row r="11" spans="1:22">
      <c r="A11" t="s">
        <v>1434</v>
      </c>
      <c r="B11" t="s">
        <v>1435</v>
      </c>
      <c r="C11" t="s">
        <v>2539</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c r="A12" t="s">
        <v>1436</v>
      </c>
      <c r="B12" t="s">
        <v>1437</v>
      </c>
      <c r="C12" t="s">
        <v>2539</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Canvas Submission</v>
      </c>
    </row>
    <row r="13" spans="1:22">
      <c r="A13" t="s">
        <v>1438</v>
      </c>
      <c r="B13" t="s">
        <v>1439</v>
      </c>
      <c r="C13" t="s">
        <v>2539</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c r="A14" t="s">
        <v>1440</v>
      </c>
      <c r="B14" t="s">
        <v>1441</v>
      </c>
      <c r="C14" t="s">
        <v>2539</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1442</v>
      </c>
      <c r="B15" t="s">
        <v>1443</v>
      </c>
      <c r="C15" t="s">
        <v>2539</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Canvas Submission</v>
      </c>
    </row>
    <row r="16" spans="1:22">
      <c r="A16" t="s">
        <v>1444</v>
      </c>
      <c r="B16" t="s">
        <v>1445</v>
      </c>
      <c r="C16" t="s">
        <v>2539</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c r="A17" t="s">
        <v>1446</v>
      </c>
      <c r="B17" t="s">
        <v>1447</v>
      </c>
      <c r="C17" t="s">
        <v>2539</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Double Check</v>
      </c>
    </row>
    <row r="18" spans="1:16">
      <c r="A18" t="s">
        <v>1448</v>
      </c>
      <c r="B18" t="s">
        <v>1449</v>
      </c>
      <c r="C18" t="s">
        <v>2539</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Double Check</v>
      </c>
    </row>
    <row r="19" spans="1:16">
      <c r="A19" t="s">
        <v>1450</v>
      </c>
      <c r="B19" t="s">
        <v>1451</v>
      </c>
      <c r="C19" t="s">
        <v>2539</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Canvas Submission</v>
      </c>
    </row>
    <row r="20" spans="1:16">
      <c r="A20" t="s">
        <v>1452</v>
      </c>
      <c r="B20" t="s">
        <v>1453</v>
      </c>
      <c r="C20" t="s">
        <v>2539</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Canvas Submission</v>
      </c>
    </row>
    <row r="21" spans="1:16">
      <c r="A21" t="s">
        <v>1454</v>
      </c>
      <c r="B21" t="s">
        <v>1455</v>
      </c>
      <c r="C21" t="s">
        <v>2539</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Double Check</v>
      </c>
    </row>
    <row r="22" spans="1:16">
      <c r="A22" t="s">
        <v>1456</v>
      </c>
      <c r="B22" t="s">
        <v>1457</v>
      </c>
      <c r="C22" t="s">
        <v>2539</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Canvas Submission</v>
      </c>
    </row>
    <row r="23" spans="1:16">
      <c r="A23" t="s">
        <v>1458</v>
      </c>
      <c r="B23" t="s">
        <v>1459</v>
      </c>
      <c r="C23" t="s">
        <v>2539</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Double Check</v>
      </c>
    </row>
    <row r="24" spans="1:16">
      <c r="A24" t="s">
        <v>1460</v>
      </c>
      <c r="B24" t="s">
        <v>1461</v>
      </c>
      <c r="C24" t="s">
        <v>2539</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Canvas Submission</v>
      </c>
    </row>
    <row r="25" spans="1:16">
      <c r="A25" t="s">
        <v>1462</v>
      </c>
      <c r="B25" t="s">
        <v>1463</v>
      </c>
      <c r="C25" t="s">
        <v>2539</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Canvas Submission</v>
      </c>
    </row>
    <row r="26" spans="1:16">
      <c r="A26" t="s">
        <v>1464</v>
      </c>
      <c r="B26" t="s">
        <v>1465</v>
      </c>
      <c r="C26" t="s">
        <v>2539</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c r="A27" t="s">
        <v>1466</v>
      </c>
      <c r="B27" t="s">
        <v>1467</v>
      </c>
      <c r="C27" t="s">
        <v>2539</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Double Check</v>
      </c>
    </row>
    <row r="28" spans="1:16">
      <c r="A28" t="s">
        <v>1468</v>
      </c>
      <c r="B28" t="s">
        <v>1469</v>
      </c>
      <c r="C28" t="s">
        <v>2539</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Double Check</v>
      </c>
    </row>
    <row r="29" spans="1:16">
      <c r="A29" t="s">
        <v>1470</v>
      </c>
      <c r="B29" t="s">
        <v>1471</v>
      </c>
      <c r="C29" t="s">
        <v>2539</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Canvas Submission</v>
      </c>
    </row>
    <row r="30" spans="1:16">
      <c r="A30" t="s">
        <v>1472</v>
      </c>
      <c r="B30" t="s">
        <v>1473</v>
      </c>
      <c r="C30" t="s">
        <v>2539</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Canvas Submission</v>
      </c>
    </row>
    <row r="31" spans="1:16">
      <c r="A31" t="s">
        <v>1474</v>
      </c>
      <c r="B31" t="s">
        <v>1475</v>
      </c>
      <c r="C31" t="s">
        <v>2539</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Double Check</v>
      </c>
    </row>
    <row r="32" spans="1:16">
      <c r="A32" t="s">
        <v>1476</v>
      </c>
      <c r="B32" t="s">
        <v>1477</v>
      </c>
      <c r="C32" t="s">
        <v>2539</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Canvas Submission</v>
      </c>
    </row>
    <row r="33" spans="1:16">
      <c r="A33" t="s">
        <v>1478</v>
      </c>
      <c r="B33" t="s">
        <v>1479</v>
      </c>
      <c r="C33" t="s">
        <v>2539</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c r="A34" t="s">
        <v>1480</v>
      </c>
      <c r="B34" t="s">
        <v>1481</v>
      </c>
      <c r="C34" t="s">
        <v>2539</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c r="A35" t="s">
        <v>1482</v>
      </c>
      <c r="B35" t="s">
        <v>1483</v>
      </c>
      <c r="C35" t="s">
        <v>2539</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c r="A36" t="s">
        <v>1484</v>
      </c>
      <c r="B36" t="s">
        <v>1485</v>
      </c>
      <c r="C36" t="s">
        <v>2539</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Canvas Submission</v>
      </c>
    </row>
    <row r="37" spans="1:16">
      <c r="A37" t="s">
        <v>1388</v>
      </c>
      <c r="B37" t="s">
        <v>1389</v>
      </c>
      <c r="C37" t="s">
        <v>2539</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Double Check</v>
      </c>
    </row>
    <row r="38" spans="1:16">
      <c r="D38" s="7"/>
      <c r="E38" s="7"/>
      <c r="F38" s="7"/>
      <c r="G38" s="7"/>
      <c r="H38" s="7"/>
      <c r="I38" s="7"/>
      <c r="J38" s="7"/>
      <c r="K38" s="7"/>
      <c r="L38" s="7"/>
      <c r="M38" s="7"/>
      <c r="N38" s="10"/>
      <c r="O38" s="12"/>
      <c r="P38" s="13"/>
    </row>
  </sheetData>
  <conditionalFormatting sqref="D2:P38">
    <cfRule type="containsText" dxfId="73" priority="5" operator="containsText" text="TODO">
      <formula>NOT(ISERROR(SEARCH("TODO",D2)))</formula>
    </cfRule>
    <cfRule type="containsText" dxfId="72" priority="6" stopIfTrue="1" operator="containsText" text="NO TOUCH">
      <formula>NOT(ISERROR(SEARCH("NO TOUCH",D2)))</formula>
    </cfRule>
  </conditionalFormatting>
  <conditionalFormatting sqref="O2:O38">
    <cfRule type="containsText" dxfId="71" priority="1" operator="containsText" text="Assignment">
      <formula>NOT(ISERROR(SEARCH("Assignment",O2)))</formula>
    </cfRule>
    <cfRule type="containsText" dxfId="70" priority="2" operator="containsText" text="Student">
      <formula>NOT(ISERROR(SEARCH("Student",O2)))</formula>
    </cfRule>
  </conditionalFormatting>
  <conditionalFormatting sqref="P2:P38">
    <cfRule type="containsText" dxfId="69" priority="3" operator="containsText" text="Canvas">
      <formula>NOT(ISERROR(SEARCH("Canvas",P2)))</formula>
    </cfRule>
    <cfRule type="containsText" dxfId="68" priority="4" stopIfTrue="1" operator="containsText" text="Double Check">
      <formula>NOT(ISERROR(SEARCH("Double Check",P2)))</formula>
    </cfRule>
  </conditionalFormatting>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workbookViewId="0">
      <selection activeCell="N2" sqref="N2"/>
    </sheetView>
  </sheetViews>
  <sheetFormatPr defaultColWidth="20.33203125" defaultRowHeight="14.4"/>
  <cols>
    <col min="1" max="1" width="24.1093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2540</v>
      </c>
      <c r="D2" s="7" t="s">
        <v>2567</v>
      </c>
      <c r="E2" s="7" t="s">
        <v>2567</v>
      </c>
      <c r="F2" s="7" t="s">
        <v>2567</v>
      </c>
      <c r="G2" s="7" t="s">
        <v>2567</v>
      </c>
      <c r="H2" s="7" t="s">
        <v>2567</v>
      </c>
      <c r="I2" s="7" t="s">
        <v>2567</v>
      </c>
      <c r="J2" s="7" t="s">
        <v>2567</v>
      </c>
      <c r="K2" s="7" t="str">
        <f>IF(COUNTIF(D2:J2, "TODO") &gt; 0, "NO TOUCH", SUM(D2:J2))</f>
        <v>NO TOUCH</v>
      </c>
      <c r="L2" s="7" t="s">
        <v>2567</v>
      </c>
      <c r="M2" s="7"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2540</v>
      </c>
      <c r="D3" s="7" t="s">
        <v>2567</v>
      </c>
      <c r="E3" s="7" t="s">
        <v>2567</v>
      </c>
      <c r="F3" s="7" t="s">
        <v>2567</v>
      </c>
      <c r="G3" s="7" t="s">
        <v>2567</v>
      </c>
      <c r="H3" s="7" t="s">
        <v>2567</v>
      </c>
      <c r="I3" s="7" t="s">
        <v>2567</v>
      </c>
      <c r="J3" s="7" t="s">
        <v>2567</v>
      </c>
      <c r="K3" s="7" t="str">
        <f t="shared" ref="K3:K36" si="0">IF(COUNTIF(D3:J3, "TODO") &gt; 0, "NO TOUCH", SUM(D3:J3))</f>
        <v>NO TOUCH</v>
      </c>
      <c r="L3" s="7" t="s">
        <v>2567</v>
      </c>
      <c r="M3" s="7"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1486</v>
      </c>
      <c r="B4" t="s">
        <v>1487</v>
      </c>
      <c r="C4" t="s">
        <v>2540</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Canvas Submission</v>
      </c>
    </row>
    <row r="5" spans="1:22">
      <c r="A5" t="s">
        <v>1488</v>
      </c>
      <c r="B5" t="s">
        <v>1489</v>
      </c>
      <c r="C5" t="s">
        <v>2540</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Double Check</v>
      </c>
    </row>
    <row r="6" spans="1:22">
      <c r="A6" t="s">
        <v>1490</v>
      </c>
      <c r="B6" t="s">
        <v>1491</v>
      </c>
      <c r="C6" t="s">
        <v>2540</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1492</v>
      </c>
      <c r="B7" t="s">
        <v>1493</v>
      </c>
      <c r="C7" t="s">
        <v>2540</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1494</v>
      </c>
      <c r="B8" t="s">
        <v>1495</v>
      </c>
      <c r="C8" t="s">
        <v>2540</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Canvas Submission</v>
      </c>
    </row>
    <row r="9" spans="1:22">
      <c r="A9" t="s">
        <v>1496</v>
      </c>
      <c r="B9" t="s">
        <v>1497</v>
      </c>
      <c r="C9" t="s">
        <v>2540</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Double Check</v>
      </c>
    </row>
    <row r="10" spans="1:22">
      <c r="A10" t="s">
        <v>1498</v>
      </c>
      <c r="B10" t="s">
        <v>1499</v>
      </c>
      <c r="C10" t="s">
        <v>2540</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Canvas Submission</v>
      </c>
    </row>
    <row r="11" spans="1:22">
      <c r="A11" t="s">
        <v>1500</v>
      </c>
      <c r="B11" t="s">
        <v>1501</v>
      </c>
      <c r="C11" t="s">
        <v>2540</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c r="A12" t="s">
        <v>1502</v>
      </c>
      <c r="B12" t="s">
        <v>1503</v>
      </c>
      <c r="C12" t="s">
        <v>2540</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Double Check</v>
      </c>
    </row>
    <row r="13" spans="1:22">
      <c r="A13" t="s">
        <v>1504</v>
      </c>
      <c r="B13" t="s">
        <v>1505</v>
      </c>
      <c r="C13" t="s">
        <v>2540</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c r="A14" t="s">
        <v>1506</v>
      </c>
      <c r="B14" t="s">
        <v>1507</v>
      </c>
      <c r="C14" t="s">
        <v>2540</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1508</v>
      </c>
      <c r="B15" t="s">
        <v>1509</v>
      </c>
      <c r="C15" t="s">
        <v>2540</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Canvas Submission</v>
      </c>
    </row>
    <row r="16" spans="1:22">
      <c r="A16" t="s">
        <v>1510</v>
      </c>
      <c r="B16" t="s">
        <v>1511</v>
      </c>
      <c r="C16" t="s">
        <v>2540</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Double Check</v>
      </c>
    </row>
    <row r="17" spans="1:16">
      <c r="A17" t="s">
        <v>1512</v>
      </c>
      <c r="B17" t="s">
        <v>1513</v>
      </c>
      <c r="C17" t="s">
        <v>2540</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Canvas Submission</v>
      </c>
    </row>
    <row r="18" spans="1:16">
      <c r="A18" t="s">
        <v>1514</v>
      </c>
      <c r="B18" t="s">
        <v>1515</v>
      </c>
      <c r="C18" t="s">
        <v>2540</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6">
      <c r="A19" t="s">
        <v>1516</v>
      </c>
      <c r="B19" t="s">
        <v>1517</v>
      </c>
      <c r="C19" t="s">
        <v>2540</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Double Check</v>
      </c>
    </row>
    <row r="20" spans="1:16">
      <c r="A20" t="s">
        <v>1518</v>
      </c>
      <c r="B20" t="s">
        <v>1519</v>
      </c>
      <c r="C20" t="s">
        <v>2540</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Canvas Submission</v>
      </c>
    </row>
    <row r="21" spans="1:16">
      <c r="A21" t="s">
        <v>1520</v>
      </c>
      <c r="B21" t="s">
        <v>1521</v>
      </c>
      <c r="C21" t="s">
        <v>2540</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Canvas Submission</v>
      </c>
    </row>
    <row r="22" spans="1:16">
      <c r="A22" t="s">
        <v>1522</v>
      </c>
      <c r="B22" t="s">
        <v>1523</v>
      </c>
      <c r="C22" t="s">
        <v>2540</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Canvas Submission</v>
      </c>
    </row>
    <row r="23" spans="1:16">
      <c r="A23" t="s">
        <v>1524</v>
      </c>
      <c r="B23" t="s">
        <v>1525</v>
      </c>
      <c r="C23" t="s">
        <v>2540</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Canvas Submission</v>
      </c>
    </row>
    <row r="24" spans="1:16">
      <c r="A24" t="s">
        <v>1526</v>
      </c>
      <c r="B24" t="s">
        <v>1527</v>
      </c>
      <c r="C24" t="s">
        <v>2540</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Canvas Submission</v>
      </c>
    </row>
    <row r="25" spans="1:16">
      <c r="A25" t="s">
        <v>1528</v>
      </c>
      <c r="B25" t="s">
        <v>1529</v>
      </c>
      <c r="C25" t="s">
        <v>2540</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Double Check</v>
      </c>
    </row>
    <row r="26" spans="1:16">
      <c r="A26" t="s">
        <v>1530</v>
      </c>
      <c r="B26" t="s">
        <v>1531</v>
      </c>
      <c r="C26" t="s">
        <v>2540</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c r="A27" t="s">
        <v>1532</v>
      </c>
      <c r="B27" t="s">
        <v>1533</v>
      </c>
      <c r="C27" t="s">
        <v>2540</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Canvas Submission</v>
      </c>
    </row>
    <row r="28" spans="1:16">
      <c r="A28" t="s">
        <v>1534</v>
      </c>
      <c r="B28" t="s">
        <v>1535</v>
      </c>
      <c r="C28" t="s">
        <v>2540</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Canvas Submission</v>
      </c>
    </row>
    <row r="29" spans="1:16">
      <c r="A29" t="s">
        <v>1536</v>
      </c>
      <c r="B29" t="s">
        <v>1537</v>
      </c>
      <c r="C29" t="s">
        <v>2540</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Canvas Submission</v>
      </c>
    </row>
    <row r="30" spans="1:16">
      <c r="A30" t="s">
        <v>1538</v>
      </c>
      <c r="B30" t="s">
        <v>1539</v>
      </c>
      <c r="C30" t="s">
        <v>2540</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Double Check</v>
      </c>
    </row>
    <row r="31" spans="1:16">
      <c r="A31" t="s">
        <v>1540</v>
      </c>
      <c r="B31" t="s">
        <v>1541</v>
      </c>
      <c r="C31" t="s">
        <v>2540</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Double Check</v>
      </c>
    </row>
    <row r="32" spans="1:16">
      <c r="A32" t="s">
        <v>1542</v>
      </c>
      <c r="B32" t="s">
        <v>1543</v>
      </c>
      <c r="C32" t="s">
        <v>2540</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Canvas Submission</v>
      </c>
    </row>
    <row r="33" spans="1:16">
      <c r="A33" t="s">
        <v>1544</v>
      </c>
      <c r="B33" t="s">
        <v>1545</v>
      </c>
      <c r="C33" t="s">
        <v>2540</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c r="A34" t="s">
        <v>1546</v>
      </c>
      <c r="B34" t="s">
        <v>1547</v>
      </c>
      <c r="C34" t="s">
        <v>2540</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c r="A35" t="s">
        <v>1548</v>
      </c>
      <c r="B35" t="s">
        <v>1549</v>
      </c>
      <c r="C35" t="s">
        <v>2540</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c r="A36" t="s">
        <v>1392</v>
      </c>
      <c r="B36" t="s">
        <v>1393</v>
      </c>
      <c r="C36" t="s">
        <v>2540</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Double Check</v>
      </c>
    </row>
    <row r="37" spans="1:16">
      <c r="A37" t="s">
        <v>1394</v>
      </c>
      <c r="B37" t="s">
        <v>1395</v>
      </c>
      <c r="C37" t="s">
        <v>2540</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Double Check</v>
      </c>
    </row>
    <row r="38" spans="1:16">
      <c r="D38" s="7"/>
      <c r="E38" s="7"/>
      <c r="F38" s="7"/>
      <c r="G38" s="7"/>
      <c r="H38" s="7"/>
      <c r="I38" s="7"/>
      <c r="J38" s="7"/>
      <c r="K38" s="7"/>
      <c r="L38" s="7"/>
      <c r="M38" s="7"/>
      <c r="N38" s="10"/>
      <c r="O38" s="12"/>
      <c r="P38" s="13"/>
    </row>
  </sheetData>
  <conditionalFormatting sqref="D2:P38">
    <cfRule type="containsText" dxfId="67" priority="5" operator="containsText" text="TODO">
      <formula>NOT(ISERROR(SEARCH("TODO",D2)))</formula>
    </cfRule>
    <cfRule type="containsText" dxfId="66" priority="6" stopIfTrue="1" operator="containsText" text="NO TOUCH">
      <formula>NOT(ISERROR(SEARCH("NO TOUCH",D2)))</formula>
    </cfRule>
  </conditionalFormatting>
  <conditionalFormatting sqref="O2:O38">
    <cfRule type="containsText" dxfId="65" priority="1" operator="containsText" text="Assignment">
      <formula>NOT(ISERROR(SEARCH("Assignment",O2)))</formula>
    </cfRule>
    <cfRule type="containsText" dxfId="64" priority="2" operator="containsText" text="Student">
      <formula>NOT(ISERROR(SEARCH("Student",O2)))</formula>
    </cfRule>
  </conditionalFormatting>
  <conditionalFormatting sqref="P2:P38">
    <cfRule type="containsText" dxfId="63" priority="3" operator="containsText" text="Canvas">
      <formula>NOT(ISERROR(SEARCH("Canvas",P2)))</formula>
    </cfRule>
    <cfRule type="containsText" dxfId="62" priority="4" stopIfTrue="1" operator="containsText" text="Double Check">
      <formula>NOT(ISERROR(SEARCH("Double Check",P2)))</formula>
    </cfRule>
  </conditionalFormatting>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opLeftCell="B1" workbookViewId="0">
      <selection activeCell="L3" sqref="L3"/>
    </sheetView>
  </sheetViews>
  <sheetFormatPr defaultColWidth="8.88671875" defaultRowHeight="14.4"/>
  <cols>
    <col min="1" max="1" width="33.3320312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23"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28.8">
      <c r="A2" s="2" t="s">
        <v>9</v>
      </c>
      <c r="B2" s="2" t="s">
        <v>10</v>
      </c>
      <c r="C2" s="2" t="s">
        <v>2541</v>
      </c>
      <c r="D2" s="7">
        <v>10</v>
      </c>
      <c r="E2" s="7">
        <v>8</v>
      </c>
      <c r="F2" s="7">
        <v>17</v>
      </c>
      <c r="G2" s="7">
        <v>17</v>
      </c>
      <c r="H2" s="7">
        <v>17</v>
      </c>
      <c r="I2" s="7">
        <v>3</v>
      </c>
      <c r="J2" s="7">
        <v>0</v>
      </c>
      <c r="K2" s="7">
        <f>IF(COUNTIF(D2:J2, "TODO") &gt; 0, "NO TOUCH", SUM(D2:J2))</f>
        <v>72</v>
      </c>
      <c r="L2" s="7" t="s">
        <v>2600</v>
      </c>
      <c r="M2" s="7">
        <v>70</v>
      </c>
      <c r="N2"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28.8">
      <c r="A3" s="2" t="s">
        <v>11</v>
      </c>
      <c r="B3" s="2" t="s">
        <v>12</v>
      </c>
      <c r="C3" s="2" t="s">
        <v>2541</v>
      </c>
      <c r="D3" s="7">
        <v>9</v>
      </c>
      <c r="E3" s="7">
        <v>7</v>
      </c>
      <c r="F3" s="7">
        <v>17</v>
      </c>
      <c r="G3" s="7">
        <v>24</v>
      </c>
      <c r="H3" s="7">
        <v>22</v>
      </c>
      <c r="I3" s="7">
        <v>6</v>
      </c>
      <c r="J3" s="7">
        <v>0</v>
      </c>
      <c r="K3" s="7">
        <f t="shared" ref="K3:K36" si="0">IF(COUNTIF(D3:J3, "TODO") &gt; 0, "NO TOUCH", SUM(D3:J3))</f>
        <v>85</v>
      </c>
      <c r="L3" s="7" t="s">
        <v>2601</v>
      </c>
      <c r="M3" s="7">
        <v>50</v>
      </c>
      <c r="N3" t="s">
        <v>2570</v>
      </c>
      <c r="O3" s="12" t="str">
        <f t="shared" ref="O3:O37" si="1">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row r="4" spans="1:22">
      <c r="A4" t="s">
        <v>1550</v>
      </c>
      <c r="B4" t="s">
        <v>1551</v>
      </c>
      <c r="C4" t="s">
        <v>2541</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Double Check</v>
      </c>
    </row>
    <row r="5" spans="1:22">
      <c r="A5" t="s">
        <v>1552</v>
      </c>
      <c r="B5" t="s">
        <v>1553</v>
      </c>
      <c r="C5" t="s">
        <v>2541</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Canvas Submission</v>
      </c>
    </row>
    <row r="6" spans="1:22">
      <c r="A6" t="s">
        <v>1554</v>
      </c>
      <c r="B6" t="s">
        <v>1555</v>
      </c>
      <c r="C6" t="s">
        <v>2541</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1556</v>
      </c>
      <c r="B7" t="s">
        <v>1557</v>
      </c>
      <c r="C7" t="s">
        <v>2541</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Double Check</v>
      </c>
    </row>
    <row r="8" spans="1:22">
      <c r="A8" t="s">
        <v>1558</v>
      </c>
      <c r="B8" t="s">
        <v>1559</v>
      </c>
      <c r="C8" t="s">
        <v>2541</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Canvas Submission</v>
      </c>
    </row>
    <row r="9" spans="1:22">
      <c r="A9" t="s">
        <v>1560</v>
      </c>
      <c r="B9" t="s">
        <v>1561</v>
      </c>
      <c r="C9" t="s">
        <v>2541</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c r="A10" t="s">
        <v>1562</v>
      </c>
      <c r="B10" t="s">
        <v>1563</v>
      </c>
      <c r="C10" t="s">
        <v>2541</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Canvas Submission</v>
      </c>
    </row>
    <row r="11" spans="1:22">
      <c r="A11" t="s">
        <v>1564</v>
      </c>
      <c r="B11" t="s">
        <v>1565</v>
      </c>
      <c r="C11" t="s">
        <v>2541</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c r="A12" t="s">
        <v>1566</v>
      </c>
      <c r="B12" t="s">
        <v>1567</v>
      </c>
      <c r="C12" t="s">
        <v>2541</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Double Check</v>
      </c>
    </row>
    <row r="13" spans="1:22">
      <c r="A13" t="s">
        <v>1568</v>
      </c>
      <c r="B13" t="s">
        <v>1569</v>
      </c>
      <c r="C13" t="s">
        <v>2541</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c r="A14" t="s">
        <v>1570</v>
      </c>
      <c r="B14" t="s">
        <v>1571</v>
      </c>
      <c r="C14" t="s">
        <v>2541</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Double Check</v>
      </c>
    </row>
    <row r="15" spans="1:22">
      <c r="A15" t="s">
        <v>1572</v>
      </c>
      <c r="B15" t="s">
        <v>1573</v>
      </c>
      <c r="C15" t="s">
        <v>2541</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Double Check</v>
      </c>
    </row>
    <row r="16" spans="1:22">
      <c r="A16" t="s">
        <v>1574</v>
      </c>
      <c r="B16" t="s">
        <v>1575</v>
      </c>
      <c r="C16" t="s">
        <v>2541</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c r="A17" t="s">
        <v>1576</v>
      </c>
      <c r="B17" t="s">
        <v>1577</v>
      </c>
      <c r="C17" t="s">
        <v>2541</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Double Check</v>
      </c>
    </row>
    <row r="18" spans="1:16">
      <c r="A18" t="s">
        <v>1578</v>
      </c>
      <c r="B18" t="s">
        <v>1579</v>
      </c>
      <c r="C18" t="s">
        <v>2541</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6">
      <c r="A19" t="s">
        <v>1580</v>
      </c>
      <c r="B19" t="s">
        <v>1581</v>
      </c>
      <c r="C19" t="s">
        <v>2541</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Canvas Submission</v>
      </c>
    </row>
    <row r="20" spans="1:16">
      <c r="A20" t="s">
        <v>1582</v>
      </c>
      <c r="B20" t="s">
        <v>1583</v>
      </c>
      <c r="C20" t="s">
        <v>2541</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Double Check</v>
      </c>
    </row>
    <row r="21" spans="1:16">
      <c r="A21" t="s">
        <v>1584</v>
      </c>
      <c r="B21" t="s">
        <v>1585</v>
      </c>
      <c r="C21" t="s">
        <v>2541</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Double Check</v>
      </c>
    </row>
    <row r="22" spans="1:16">
      <c r="A22" t="s">
        <v>1586</v>
      </c>
      <c r="B22" t="s">
        <v>1587</v>
      </c>
      <c r="C22" t="s">
        <v>2541</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Double Check</v>
      </c>
    </row>
    <row r="23" spans="1:16">
      <c r="A23" t="s">
        <v>1588</v>
      </c>
      <c r="B23" t="s">
        <v>1589</v>
      </c>
      <c r="C23" t="s">
        <v>2541</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Double Check</v>
      </c>
    </row>
    <row r="24" spans="1:16">
      <c r="A24" t="s">
        <v>1590</v>
      </c>
      <c r="B24" t="s">
        <v>1591</v>
      </c>
      <c r="C24" t="s">
        <v>2541</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Canvas Submission</v>
      </c>
    </row>
    <row r="25" spans="1:16">
      <c r="A25" t="s">
        <v>1592</v>
      </c>
      <c r="B25" t="s">
        <v>1593</v>
      </c>
      <c r="C25" t="s">
        <v>2541</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Canvas Submission</v>
      </c>
    </row>
    <row r="26" spans="1:16">
      <c r="A26" t="s">
        <v>1594</v>
      </c>
      <c r="B26" t="s">
        <v>1595</v>
      </c>
      <c r="C26" t="s">
        <v>2541</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c r="A27" t="s">
        <v>1596</v>
      </c>
      <c r="B27" t="s">
        <v>1597</v>
      </c>
      <c r="C27" t="s">
        <v>2541</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Double Check</v>
      </c>
    </row>
    <row r="28" spans="1:16">
      <c r="A28" t="s">
        <v>1598</v>
      </c>
      <c r="B28" t="s">
        <v>1599</v>
      </c>
      <c r="C28" t="s">
        <v>2541</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Double Check</v>
      </c>
    </row>
    <row r="29" spans="1:16">
      <c r="A29" t="s">
        <v>1600</v>
      </c>
      <c r="B29" t="s">
        <v>1601</v>
      </c>
      <c r="C29" t="s">
        <v>2541</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Canvas Submission</v>
      </c>
    </row>
    <row r="30" spans="1:16">
      <c r="A30" t="s">
        <v>1602</v>
      </c>
      <c r="B30" t="s">
        <v>1603</v>
      </c>
      <c r="C30" t="s">
        <v>2541</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Canvas Submission</v>
      </c>
    </row>
    <row r="31" spans="1:16">
      <c r="A31" t="s">
        <v>1604</v>
      </c>
      <c r="B31" t="s">
        <v>1605</v>
      </c>
      <c r="C31" t="s">
        <v>2541</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Double Check</v>
      </c>
    </row>
    <row r="32" spans="1:16">
      <c r="A32" t="s">
        <v>1606</v>
      </c>
      <c r="B32" t="s">
        <v>1607</v>
      </c>
      <c r="C32" t="s">
        <v>2541</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Canvas Submission</v>
      </c>
    </row>
    <row r="33" spans="1:16">
      <c r="A33" t="s">
        <v>1608</v>
      </c>
      <c r="B33" t="s">
        <v>1609</v>
      </c>
      <c r="C33" t="s">
        <v>2541</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c r="A34" t="s">
        <v>1610</v>
      </c>
      <c r="B34" t="s">
        <v>1611</v>
      </c>
      <c r="C34" t="s">
        <v>2541</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Double Check</v>
      </c>
    </row>
    <row r="35" spans="1:16">
      <c r="A35" t="s">
        <v>1612</v>
      </c>
      <c r="B35" t="s">
        <v>1613</v>
      </c>
      <c r="C35" t="s">
        <v>2541</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c r="A36" t="s">
        <v>1614</v>
      </c>
      <c r="B36" t="s">
        <v>1615</v>
      </c>
      <c r="C36" t="s">
        <v>2541</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Canvas Submission</v>
      </c>
    </row>
    <row r="37" spans="1:16">
      <c r="A37" t="s">
        <v>1398</v>
      </c>
      <c r="B37" t="s">
        <v>1399</v>
      </c>
      <c r="C37" t="s">
        <v>2541</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Canvas Submission</v>
      </c>
    </row>
    <row r="38" spans="1:16">
      <c r="D38" s="7"/>
      <c r="E38" s="7"/>
      <c r="F38" s="7"/>
      <c r="G38" s="7"/>
      <c r="H38" s="7"/>
      <c r="I38" s="7"/>
      <c r="J38" s="7"/>
      <c r="K38" s="7"/>
      <c r="L38" s="7"/>
      <c r="M38" s="7"/>
      <c r="N38" s="10"/>
      <c r="O38" s="12"/>
      <c r="P38" s="13"/>
    </row>
  </sheetData>
  <autoFilter ref="A1:P37"/>
  <conditionalFormatting sqref="D2:M38">
    <cfRule type="containsText" dxfId="61" priority="7" operator="containsText" text="TODO">
      <formula>NOT(ISERROR(SEARCH("TODO",D2)))</formula>
    </cfRule>
    <cfRule type="containsText" dxfId="60" priority="8" stopIfTrue="1" operator="containsText" text="NO TOUCH">
      <formula>NOT(ISERROR(SEARCH("NO TOUCH",D2)))</formula>
    </cfRule>
  </conditionalFormatting>
  <conditionalFormatting sqref="O2:O38">
    <cfRule type="containsText" dxfId="59" priority="1" operator="containsText" text="Assignment">
      <formula>NOT(ISERROR(SEARCH("Assignment",O2)))</formula>
    </cfRule>
    <cfRule type="containsText" dxfId="58" priority="2" operator="containsText" text="Student">
      <formula>NOT(ISERROR(SEARCH("Student",O2)))</formula>
    </cfRule>
  </conditionalFormatting>
  <conditionalFormatting sqref="O2:P3 N4:P38">
    <cfRule type="containsText" dxfId="57" priority="5" operator="containsText" text="TODO">
      <formula>NOT(ISERROR(SEARCH("TODO",N2)))</formula>
    </cfRule>
    <cfRule type="containsText" dxfId="56" priority="6" stopIfTrue="1" operator="containsText" text="NO TOUCH">
      <formula>NOT(ISERROR(SEARCH("NO TOUCH",N2)))</formula>
    </cfRule>
  </conditionalFormatting>
  <conditionalFormatting sqref="P2:P38">
    <cfRule type="containsText" dxfId="55" priority="3" operator="containsText" text="Canvas">
      <formula>NOT(ISERROR(SEARCH("Canvas",P2)))</formula>
    </cfRule>
    <cfRule type="containsText" dxfId="54" priority="4" stopIfTrue="1" operator="containsText" text="Double Check">
      <formula>NOT(ISERROR(SEARCH("Double Check",P2)))</formula>
    </cfRule>
  </conditionalFormatting>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workbookViewId="0">
      <selection activeCell="G3" sqref="G3"/>
    </sheetView>
  </sheetViews>
  <sheetFormatPr defaultColWidth="8.88671875" defaultRowHeight="14.4"/>
  <cols>
    <col min="1" max="1" width="2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20.8867187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28.8">
      <c r="A2" s="2" t="s">
        <v>9</v>
      </c>
      <c r="B2" s="2" t="s">
        <v>10</v>
      </c>
      <c r="C2" s="2" t="s">
        <v>2542</v>
      </c>
      <c r="D2" s="7">
        <v>10</v>
      </c>
      <c r="E2" s="7">
        <v>8</v>
      </c>
      <c r="F2" s="7">
        <v>15</v>
      </c>
      <c r="G2" s="7">
        <v>17</v>
      </c>
      <c r="H2" s="7">
        <v>17</v>
      </c>
      <c r="I2" s="7">
        <v>3</v>
      </c>
      <c r="J2" s="7">
        <v>0</v>
      </c>
      <c r="K2" s="7">
        <f>IF(COUNTIF(D2:J2, "TODO") &gt; 0, "NO TOUCH", SUM(D2:J2))</f>
        <v>70</v>
      </c>
      <c r="L2" s="7" t="s">
        <v>2602</v>
      </c>
      <c r="M2" s="7">
        <v>60</v>
      </c>
      <c r="N2"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28.8">
      <c r="A3" s="2" t="s">
        <v>11</v>
      </c>
      <c r="B3" s="2" t="s">
        <v>12</v>
      </c>
      <c r="C3" s="2" t="s">
        <v>2542</v>
      </c>
      <c r="D3" s="7">
        <v>10</v>
      </c>
      <c r="E3" s="7">
        <v>5</v>
      </c>
      <c r="F3" s="7">
        <v>15</v>
      </c>
      <c r="G3" s="7">
        <v>26</v>
      </c>
      <c r="H3" s="7">
        <v>24</v>
      </c>
      <c r="I3" s="7">
        <v>6</v>
      </c>
      <c r="J3" s="7">
        <v>0</v>
      </c>
      <c r="K3" s="7">
        <f t="shared" ref="K3:K36" si="0">IF(COUNTIF(D3:J3, "TODO") &gt; 0, "NO TOUCH", SUM(D3:J3))</f>
        <v>86</v>
      </c>
      <c r="L3" s="7" t="s">
        <v>2603</v>
      </c>
      <c r="M3" s="7">
        <v>60</v>
      </c>
      <c r="N3" t="s">
        <v>2570</v>
      </c>
      <c r="O3" s="12" t="str">
        <f t="shared" ref="O3:O37" si="1">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row r="4" spans="1:22">
      <c r="A4" t="s">
        <v>1616</v>
      </c>
      <c r="B4" t="s">
        <v>1617</v>
      </c>
      <c r="C4" t="s">
        <v>2542</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Double Check</v>
      </c>
    </row>
    <row r="5" spans="1:22">
      <c r="A5" t="s">
        <v>1618</v>
      </c>
      <c r="B5" t="s">
        <v>1619</v>
      </c>
      <c r="C5" t="s">
        <v>2542</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Canvas Submission</v>
      </c>
    </row>
    <row r="6" spans="1:22">
      <c r="A6" t="s">
        <v>1620</v>
      </c>
      <c r="B6" t="s">
        <v>1621</v>
      </c>
      <c r="C6" t="s">
        <v>2542</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1622</v>
      </c>
      <c r="B7" t="s">
        <v>1623</v>
      </c>
      <c r="C7" t="s">
        <v>2542</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1624</v>
      </c>
      <c r="B8" t="s">
        <v>1625</v>
      </c>
      <c r="C8" t="s">
        <v>2542</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Double Check</v>
      </c>
    </row>
    <row r="9" spans="1:22">
      <c r="A9" t="s">
        <v>1626</v>
      </c>
      <c r="B9" t="s">
        <v>1627</v>
      </c>
      <c r="C9" t="s">
        <v>2542</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c r="A10" t="s">
        <v>1628</v>
      </c>
      <c r="B10" t="s">
        <v>1629</v>
      </c>
      <c r="C10" t="s">
        <v>2542</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Canvas Submission</v>
      </c>
    </row>
    <row r="11" spans="1:22">
      <c r="A11" t="s">
        <v>1630</v>
      </c>
      <c r="B11" t="s">
        <v>1631</v>
      </c>
      <c r="C11" t="s">
        <v>2542</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Double Check</v>
      </c>
    </row>
    <row r="12" spans="1:22">
      <c r="A12" t="s">
        <v>1632</v>
      </c>
      <c r="B12" t="s">
        <v>1633</v>
      </c>
      <c r="C12" t="s">
        <v>2542</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Double Check</v>
      </c>
    </row>
    <row r="13" spans="1:22">
      <c r="A13" t="s">
        <v>1634</v>
      </c>
      <c r="B13" t="s">
        <v>1635</v>
      </c>
      <c r="C13" t="s">
        <v>2542</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c r="A14" t="s">
        <v>1636</v>
      </c>
      <c r="B14" t="s">
        <v>1637</v>
      </c>
      <c r="C14" t="s">
        <v>2542</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Double Check</v>
      </c>
    </row>
    <row r="15" spans="1:22">
      <c r="A15" t="s">
        <v>1638</v>
      </c>
      <c r="B15" t="s">
        <v>1639</v>
      </c>
      <c r="C15" t="s">
        <v>2542</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Canvas Submission</v>
      </c>
    </row>
    <row r="16" spans="1:22">
      <c r="A16" t="s">
        <v>1640</v>
      </c>
      <c r="B16" t="s">
        <v>1641</v>
      </c>
      <c r="C16" t="s">
        <v>2542</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c r="A17" t="s">
        <v>1642</v>
      </c>
      <c r="B17" t="s">
        <v>1643</v>
      </c>
      <c r="C17" t="s">
        <v>2542</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Canvas Submission</v>
      </c>
    </row>
    <row r="18" spans="1:16">
      <c r="A18" t="s">
        <v>1644</v>
      </c>
      <c r="B18" t="s">
        <v>1645</v>
      </c>
      <c r="C18" t="s">
        <v>2542</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Double Check</v>
      </c>
    </row>
    <row r="19" spans="1:16">
      <c r="A19" t="s">
        <v>1646</v>
      </c>
      <c r="B19" t="s">
        <v>1647</v>
      </c>
      <c r="C19" t="s">
        <v>2542</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Double Check</v>
      </c>
    </row>
    <row r="20" spans="1:16">
      <c r="A20" t="s">
        <v>1648</v>
      </c>
      <c r="B20" t="s">
        <v>1649</v>
      </c>
      <c r="C20" t="s">
        <v>2542</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Canvas Submission</v>
      </c>
    </row>
    <row r="21" spans="1:16">
      <c r="A21" t="s">
        <v>1650</v>
      </c>
      <c r="B21" t="s">
        <v>1651</v>
      </c>
      <c r="C21" t="s">
        <v>2542</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Canvas Submission</v>
      </c>
    </row>
    <row r="22" spans="1:16">
      <c r="A22" t="s">
        <v>1652</v>
      </c>
      <c r="B22" t="s">
        <v>1653</v>
      </c>
      <c r="C22" t="s">
        <v>2542</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Canvas Submission</v>
      </c>
    </row>
    <row r="23" spans="1:16">
      <c r="A23" t="s">
        <v>1654</v>
      </c>
      <c r="B23" t="s">
        <v>1655</v>
      </c>
      <c r="C23" t="s">
        <v>2542</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Canvas Submission</v>
      </c>
    </row>
    <row r="24" spans="1:16">
      <c r="A24" t="s">
        <v>1656</v>
      </c>
      <c r="B24" t="s">
        <v>1657</v>
      </c>
      <c r="C24" t="s">
        <v>2542</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Double Check</v>
      </c>
    </row>
    <row r="25" spans="1:16">
      <c r="A25" t="s">
        <v>1658</v>
      </c>
      <c r="B25" t="s">
        <v>1659</v>
      </c>
      <c r="C25" t="s">
        <v>2542</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Canvas Submission</v>
      </c>
    </row>
    <row r="26" spans="1:16">
      <c r="A26" t="s">
        <v>1660</v>
      </c>
      <c r="B26" t="s">
        <v>1661</v>
      </c>
      <c r="C26" t="s">
        <v>2542</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c r="A27" t="s">
        <v>1662</v>
      </c>
      <c r="B27" t="s">
        <v>1663</v>
      </c>
      <c r="C27" t="s">
        <v>2542</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Canvas Submission</v>
      </c>
    </row>
    <row r="28" spans="1:16">
      <c r="A28" t="s">
        <v>1664</v>
      </c>
      <c r="B28" t="s">
        <v>1665</v>
      </c>
      <c r="C28" t="s">
        <v>2542</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Canvas Submission</v>
      </c>
    </row>
    <row r="29" spans="1:16">
      <c r="A29" t="s">
        <v>1666</v>
      </c>
      <c r="B29" t="s">
        <v>1667</v>
      </c>
      <c r="C29" t="s">
        <v>2542</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Canvas Submission</v>
      </c>
    </row>
    <row r="30" spans="1:16">
      <c r="A30" t="s">
        <v>1668</v>
      </c>
      <c r="B30" t="s">
        <v>1669</v>
      </c>
      <c r="C30" t="s">
        <v>2542</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Double Check</v>
      </c>
    </row>
    <row r="31" spans="1:16">
      <c r="A31" t="s">
        <v>1670</v>
      </c>
      <c r="B31" t="s">
        <v>1671</v>
      </c>
      <c r="C31" t="s">
        <v>2542</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Canvas Submission</v>
      </c>
    </row>
    <row r="32" spans="1:16">
      <c r="A32" t="s">
        <v>1672</v>
      </c>
      <c r="B32" t="s">
        <v>1673</v>
      </c>
      <c r="C32" t="s">
        <v>2542</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Double Check</v>
      </c>
    </row>
    <row r="33" spans="1:16">
      <c r="A33" t="s">
        <v>1674</v>
      </c>
      <c r="B33" t="s">
        <v>1675</v>
      </c>
      <c r="C33" t="s">
        <v>2542</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c r="A34" t="s">
        <v>1676</v>
      </c>
      <c r="B34" t="s">
        <v>1677</v>
      </c>
      <c r="C34" t="s">
        <v>2542</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c r="A35" t="s">
        <v>1678</v>
      </c>
      <c r="B35" t="s">
        <v>1679</v>
      </c>
      <c r="C35" t="s">
        <v>2542</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c r="A36" t="s">
        <v>1680</v>
      </c>
      <c r="B36" t="s">
        <v>1681</v>
      </c>
      <c r="C36" t="s">
        <v>2542</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Canvas Submission</v>
      </c>
    </row>
    <row r="37" spans="1:16">
      <c r="A37" t="s">
        <v>1402</v>
      </c>
      <c r="B37" t="s">
        <v>1403</v>
      </c>
      <c r="C37" t="s">
        <v>2542</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Canvas Submission</v>
      </c>
    </row>
    <row r="38" spans="1:16">
      <c r="D38" s="7"/>
      <c r="E38" s="7"/>
      <c r="F38" s="7"/>
      <c r="G38" s="7"/>
      <c r="H38" s="7"/>
      <c r="I38" s="7"/>
      <c r="J38" s="7"/>
      <c r="K38" s="7"/>
      <c r="L38" s="7"/>
      <c r="M38" s="7"/>
      <c r="N38" s="10"/>
      <c r="O38" s="12"/>
      <c r="P38" s="13"/>
    </row>
    <row r="39" spans="1:16">
      <c r="D39" s="7"/>
      <c r="E39" s="7"/>
      <c r="F39" s="7"/>
      <c r="G39" s="7"/>
      <c r="H39" s="7"/>
      <c r="I39" s="7"/>
      <c r="J39" s="7"/>
      <c r="K39" s="7"/>
      <c r="L39" s="7"/>
      <c r="M39" s="7"/>
      <c r="N39" s="10"/>
      <c r="O39" s="12"/>
      <c r="P39" s="13"/>
    </row>
  </sheetData>
  <conditionalFormatting sqref="D2:M39">
    <cfRule type="containsText" dxfId="53" priority="7" operator="containsText" text="TODO">
      <formula>NOT(ISERROR(SEARCH("TODO",D2)))</formula>
    </cfRule>
    <cfRule type="containsText" dxfId="52" priority="8" stopIfTrue="1" operator="containsText" text="NO TOUCH">
      <formula>NOT(ISERROR(SEARCH("NO TOUCH",D2)))</formula>
    </cfRule>
  </conditionalFormatting>
  <conditionalFormatting sqref="O2:O39">
    <cfRule type="containsText" dxfId="51" priority="1" operator="containsText" text="Assignment">
      <formula>NOT(ISERROR(SEARCH("Assignment",O2)))</formula>
    </cfRule>
    <cfRule type="containsText" dxfId="50" priority="2" operator="containsText" text="Student">
      <formula>NOT(ISERROR(SEARCH("Student",O2)))</formula>
    </cfRule>
  </conditionalFormatting>
  <conditionalFormatting sqref="O2:P3 N4:P39">
    <cfRule type="containsText" dxfId="49" priority="5" operator="containsText" text="TODO">
      <formula>NOT(ISERROR(SEARCH("TODO",N2)))</formula>
    </cfRule>
    <cfRule type="containsText" dxfId="48" priority="6" stopIfTrue="1" operator="containsText" text="NO TOUCH">
      <formula>NOT(ISERROR(SEARCH("NO TOUCH",N2)))</formula>
    </cfRule>
  </conditionalFormatting>
  <conditionalFormatting sqref="P2:P39">
    <cfRule type="containsText" dxfId="47" priority="3" operator="containsText" text="Canvas">
      <formula>NOT(ISERROR(SEARCH("Canvas",P2)))</formula>
    </cfRule>
    <cfRule type="containsText" dxfId="46" priority="4" stopIfTrue="1" operator="containsText" text="Double Check">
      <formula>NOT(ISERROR(SEARCH("Double Check",P2)))</formula>
    </cfRule>
  </conditionalFormatting>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workbookViewId="0">
      <selection activeCell="N2" sqref="N2"/>
    </sheetView>
  </sheetViews>
  <sheetFormatPr defaultColWidth="8.88671875" defaultRowHeight="14.4"/>
  <cols>
    <col min="1" max="1" width="21.1093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13.4414062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2543</v>
      </c>
      <c r="D2" s="7" t="s">
        <v>2567</v>
      </c>
      <c r="E2" s="7" t="s">
        <v>2567</v>
      </c>
      <c r="F2" s="7" t="s">
        <v>2567</v>
      </c>
      <c r="G2" s="7" t="s">
        <v>2567</v>
      </c>
      <c r="H2" s="7" t="s">
        <v>2567</v>
      </c>
      <c r="I2" s="7" t="s">
        <v>2567</v>
      </c>
      <c r="J2" s="7" t="s">
        <v>2567</v>
      </c>
      <c r="K2" s="7" t="str">
        <f>IF(COUNTIF(D2:J2, "TODO") &gt; 0, "NO TOUCH", SUM(D2:J2))</f>
        <v>NO TOUCH</v>
      </c>
      <c r="L2" s="7" t="s">
        <v>2567</v>
      </c>
      <c r="M2" s="7"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2543</v>
      </c>
      <c r="D3" s="7" t="s">
        <v>2567</v>
      </c>
      <c r="E3" s="7" t="s">
        <v>2567</v>
      </c>
      <c r="F3" s="7" t="s">
        <v>2567</v>
      </c>
      <c r="G3" s="7" t="s">
        <v>2567</v>
      </c>
      <c r="H3" s="7" t="s">
        <v>2567</v>
      </c>
      <c r="I3" s="7" t="s">
        <v>2567</v>
      </c>
      <c r="J3" s="7" t="s">
        <v>2567</v>
      </c>
      <c r="K3" s="7" t="str">
        <f t="shared" ref="K3:K36" si="0">IF(COUNTIF(D3:J3, "TODO") &gt; 0, "NO TOUCH", SUM(D3:J3))</f>
        <v>NO TOUCH</v>
      </c>
      <c r="L3" s="7" t="s">
        <v>2567</v>
      </c>
      <c r="M3" s="7"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1682</v>
      </c>
      <c r="B4" t="s">
        <v>1683</v>
      </c>
      <c r="C4" t="s">
        <v>2543</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Canvas Submission</v>
      </c>
    </row>
    <row r="5" spans="1:22">
      <c r="A5" t="s">
        <v>1684</v>
      </c>
      <c r="B5" t="s">
        <v>1685</v>
      </c>
      <c r="C5" t="s">
        <v>2543</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Double Check</v>
      </c>
    </row>
    <row r="6" spans="1:22">
      <c r="A6" t="s">
        <v>1686</v>
      </c>
      <c r="B6" t="s">
        <v>1687</v>
      </c>
      <c r="C6" t="s">
        <v>2543</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Double Check</v>
      </c>
    </row>
    <row r="7" spans="1:22">
      <c r="A7" t="s">
        <v>1688</v>
      </c>
      <c r="B7" t="s">
        <v>1689</v>
      </c>
      <c r="C7" t="s">
        <v>2543</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1690</v>
      </c>
      <c r="B8" t="s">
        <v>1691</v>
      </c>
      <c r="C8" t="s">
        <v>2543</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Double Check</v>
      </c>
    </row>
    <row r="9" spans="1:22">
      <c r="A9" t="s">
        <v>1692</v>
      </c>
      <c r="B9" t="s">
        <v>1693</v>
      </c>
      <c r="C9" t="s">
        <v>2543</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Double Check</v>
      </c>
    </row>
    <row r="10" spans="1:22">
      <c r="A10" t="s">
        <v>1694</v>
      </c>
      <c r="B10" t="s">
        <v>1695</v>
      </c>
      <c r="C10" t="s">
        <v>2543</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Canvas Submission</v>
      </c>
    </row>
    <row r="11" spans="1:22">
      <c r="A11" t="s">
        <v>1696</v>
      </c>
      <c r="B11" t="s">
        <v>1697</v>
      </c>
      <c r="C11" t="s">
        <v>2543</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c r="A12" t="s">
        <v>1698</v>
      </c>
      <c r="B12" t="s">
        <v>1699</v>
      </c>
      <c r="C12" t="s">
        <v>2543</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Canvas Submission</v>
      </c>
    </row>
    <row r="13" spans="1:22">
      <c r="A13" t="s">
        <v>1700</v>
      </c>
      <c r="B13" t="s">
        <v>1701</v>
      </c>
      <c r="C13" t="s">
        <v>2543</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c r="A14" t="s">
        <v>1702</v>
      </c>
      <c r="B14" t="s">
        <v>1703</v>
      </c>
      <c r="C14" t="s">
        <v>2543</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1704</v>
      </c>
      <c r="B15" t="s">
        <v>1705</v>
      </c>
      <c r="C15" t="s">
        <v>2543</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Double Check</v>
      </c>
    </row>
    <row r="16" spans="1:22">
      <c r="A16" t="s">
        <v>1706</v>
      </c>
      <c r="B16" t="s">
        <v>1707</v>
      </c>
      <c r="C16" t="s">
        <v>2543</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c r="A17" t="s">
        <v>1708</v>
      </c>
      <c r="B17" t="s">
        <v>1709</v>
      </c>
      <c r="C17" t="s">
        <v>2543</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Canvas Submission</v>
      </c>
    </row>
    <row r="18" spans="1:16">
      <c r="A18" t="s">
        <v>1710</v>
      </c>
      <c r="B18" t="s">
        <v>1711</v>
      </c>
      <c r="C18" t="s">
        <v>2543</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6">
      <c r="A19" t="s">
        <v>1712</v>
      </c>
      <c r="B19" t="s">
        <v>1713</v>
      </c>
      <c r="C19" t="s">
        <v>2543</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Double Check</v>
      </c>
    </row>
    <row r="20" spans="1:16">
      <c r="A20" t="s">
        <v>1714</v>
      </c>
      <c r="B20" t="s">
        <v>1715</v>
      </c>
      <c r="C20" t="s">
        <v>2543</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Double Check</v>
      </c>
    </row>
    <row r="21" spans="1:16">
      <c r="A21" t="s">
        <v>1716</v>
      </c>
      <c r="B21" t="s">
        <v>1717</v>
      </c>
      <c r="C21" t="s">
        <v>2543</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Canvas Submission</v>
      </c>
    </row>
    <row r="22" spans="1:16">
      <c r="A22" t="s">
        <v>1718</v>
      </c>
      <c r="B22" t="s">
        <v>1719</v>
      </c>
      <c r="C22" t="s">
        <v>2543</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Double Check</v>
      </c>
    </row>
    <row r="23" spans="1:16">
      <c r="A23" t="s">
        <v>1720</v>
      </c>
      <c r="B23" t="s">
        <v>1721</v>
      </c>
      <c r="C23" t="s">
        <v>2543</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Canvas Submission</v>
      </c>
    </row>
    <row r="24" spans="1:16">
      <c r="A24" t="s">
        <v>1722</v>
      </c>
      <c r="B24" t="s">
        <v>1723</v>
      </c>
      <c r="C24" t="s">
        <v>2543</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Canvas Submission</v>
      </c>
    </row>
    <row r="25" spans="1:16">
      <c r="A25" t="s">
        <v>1724</v>
      </c>
      <c r="B25" t="s">
        <v>1725</v>
      </c>
      <c r="C25" t="s">
        <v>2543</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Canvas Submission</v>
      </c>
    </row>
    <row r="26" spans="1:16">
      <c r="A26" t="s">
        <v>1726</v>
      </c>
      <c r="B26" t="s">
        <v>1727</v>
      </c>
      <c r="C26" t="s">
        <v>2543</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c r="A27" t="s">
        <v>1728</v>
      </c>
      <c r="B27" t="s">
        <v>1729</v>
      </c>
      <c r="C27" t="s">
        <v>2543</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Canvas Submission</v>
      </c>
    </row>
    <row r="28" spans="1:16">
      <c r="A28" t="s">
        <v>1730</v>
      </c>
      <c r="B28" t="s">
        <v>1731</v>
      </c>
      <c r="C28" t="s">
        <v>2543</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Canvas Submission</v>
      </c>
    </row>
    <row r="29" spans="1:16">
      <c r="A29" t="s">
        <v>1732</v>
      </c>
      <c r="B29" t="s">
        <v>1733</v>
      </c>
      <c r="C29" t="s">
        <v>2543</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Double Check</v>
      </c>
    </row>
    <row r="30" spans="1:16">
      <c r="A30" t="s">
        <v>1734</v>
      </c>
      <c r="B30" t="s">
        <v>1735</v>
      </c>
      <c r="C30" t="s">
        <v>2543</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Canvas Submission</v>
      </c>
    </row>
    <row r="31" spans="1:16">
      <c r="A31" t="s">
        <v>1736</v>
      </c>
      <c r="B31" t="s">
        <v>1737</v>
      </c>
      <c r="C31" t="s">
        <v>2543</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Canvas Submission</v>
      </c>
    </row>
    <row r="32" spans="1:16">
      <c r="A32" t="s">
        <v>1738</v>
      </c>
      <c r="B32" t="s">
        <v>1739</v>
      </c>
      <c r="C32" t="s">
        <v>2543</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Canvas Submission</v>
      </c>
    </row>
    <row r="33" spans="1:16">
      <c r="A33" t="s">
        <v>1740</v>
      </c>
      <c r="B33" t="s">
        <v>1741</v>
      </c>
      <c r="C33" t="s">
        <v>2543</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Double Check</v>
      </c>
    </row>
    <row r="34" spans="1:16">
      <c r="A34" t="s">
        <v>1742</v>
      </c>
      <c r="B34" t="s">
        <v>1743</v>
      </c>
      <c r="C34" t="s">
        <v>2543</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c r="A35" t="s">
        <v>1744</v>
      </c>
      <c r="B35" t="s">
        <v>1745</v>
      </c>
      <c r="C35" t="s">
        <v>2543</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c r="A36" t="s">
        <v>1746</v>
      </c>
      <c r="B36" t="s">
        <v>1747</v>
      </c>
      <c r="C36" t="s">
        <v>2543</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Canvas Submission</v>
      </c>
    </row>
    <row r="37" spans="1:16">
      <c r="A37" t="s">
        <v>1406</v>
      </c>
      <c r="B37" t="s">
        <v>1407</v>
      </c>
      <c r="C37" t="s">
        <v>2543</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Canvas Submission</v>
      </c>
    </row>
    <row r="38" spans="1:16">
      <c r="D38" s="7"/>
      <c r="E38" s="7"/>
      <c r="F38" s="7"/>
      <c r="G38" s="7"/>
      <c r="H38" s="7"/>
      <c r="I38" s="7"/>
      <c r="J38" s="7"/>
      <c r="K38" s="7"/>
      <c r="L38" s="7"/>
      <c r="M38" s="7"/>
      <c r="N38" s="10"/>
      <c r="O38" s="12"/>
      <c r="P38" s="13"/>
    </row>
  </sheetData>
  <conditionalFormatting sqref="D2:P38">
    <cfRule type="containsText" dxfId="45" priority="5" operator="containsText" text="TODO">
      <formula>NOT(ISERROR(SEARCH("TODO",D2)))</formula>
    </cfRule>
    <cfRule type="containsText" dxfId="44" priority="6" stopIfTrue="1" operator="containsText" text="NO TOUCH">
      <formula>NOT(ISERROR(SEARCH("NO TOUCH",D2)))</formula>
    </cfRule>
  </conditionalFormatting>
  <conditionalFormatting sqref="O2:O38">
    <cfRule type="containsText" dxfId="43" priority="1" operator="containsText" text="Assignment">
      <formula>NOT(ISERROR(SEARCH("Assignment",O2)))</formula>
    </cfRule>
    <cfRule type="containsText" dxfId="42" priority="2" operator="containsText" text="Student">
      <formula>NOT(ISERROR(SEARCH("Student",O2)))</formula>
    </cfRule>
  </conditionalFormatting>
  <conditionalFormatting sqref="P2:P38">
    <cfRule type="containsText" dxfId="41" priority="3" operator="containsText" text="Canvas">
      <formula>NOT(ISERROR(SEARCH("Canvas",P2)))</formula>
    </cfRule>
    <cfRule type="containsText" dxfId="40" priority="4" stopIfTrue="1" operator="containsText" text="Double Check">
      <formula>NOT(ISERROR(SEARCH("Double Check",P2)))</formula>
    </cfRule>
  </conditionalFormatting>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workbookViewId="0">
      <selection activeCell="F3" sqref="F3"/>
    </sheetView>
  </sheetViews>
  <sheetFormatPr defaultColWidth="8.88671875" defaultRowHeight="14.4"/>
  <cols>
    <col min="1" max="1" width="25.6640625" bestFit="1" customWidth="1"/>
    <col min="2" max="2" width="16.6640625" bestFit="1" customWidth="1"/>
    <col min="3" max="3" width="8.88671875" bestFit="1" customWidth="1"/>
    <col min="4" max="10" width="10.88671875" customWidth="1"/>
    <col min="11" max="11" width="9.33203125" bestFit="1" customWidth="1"/>
    <col min="12" max="12" width="25.44140625" customWidth="1"/>
    <col min="13" max="13" width="14.33203125" bestFit="1" customWidth="1"/>
    <col min="14" max="14" width="16.33203125" bestFit="1" customWidth="1"/>
    <col min="15" max="15" width="17.6640625" bestFit="1" customWidth="1"/>
    <col min="16" max="16" width="24.664062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28.8">
      <c r="A2" s="2" t="s">
        <v>9</v>
      </c>
      <c r="B2" s="2" t="s">
        <v>10</v>
      </c>
      <c r="C2" s="2" t="s">
        <v>2544</v>
      </c>
      <c r="D2" s="7">
        <v>10</v>
      </c>
      <c r="E2" s="7">
        <v>8</v>
      </c>
      <c r="F2" s="7">
        <v>14</v>
      </c>
      <c r="G2" s="7" t="s">
        <v>2567</v>
      </c>
      <c r="H2" s="7" t="s">
        <v>2567</v>
      </c>
      <c r="I2" s="7" t="s">
        <v>2567</v>
      </c>
      <c r="J2" s="7" t="s">
        <v>2567</v>
      </c>
      <c r="K2" s="7" t="str">
        <f>IF(COUNTIF(D2:J2, "TODO") &gt; 0, "NO TOUCH", SUM(D2:J2))</f>
        <v>NO TOUCH</v>
      </c>
      <c r="L2" s="7" t="s">
        <v>2567</v>
      </c>
      <c r="M2" s="7" t="s">
        <v>2567</v>
      </c>
      <c r="N2" s="59"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c r="A3" s="2" t="s">
        <v>11</v>
      </c>
      <c r="B3" s="2" t="s">
        <v>12</v>
      </c>
      <c r="C3" s="2" t="s">
        <v>2544</v>
      </c>
      <c r="D3" s="7" t="s">
        <v>2567</v>
      </c>
      <c r="E3" s="7" t="s">
        <v>2567</v>
      </c>
      <c r="F3" s="7" t="s">
        <v>2567</v>
      </c>
      <c r="G3" s="7" t="s">
        <v>2567</v>
      </c>
      <c r="H3" s="7" t="s">
        <v>2567</v>
      </c>
      <c r="I3" s="7" t="s">
        <v>2567</v>
      </c>
      <c r="J3" s="7" t="s">
        <v>2567</v>
      </c>
      <c r="K3" s="7" t="str">
        <f t="shared" ref="K3:K36" si="0">IF(COUNTIF(D3:J3, "TODO") &gt; 0, "NO TOUCH", SUM(D3:J3))</f>
        <v>NO TOUCH</v>
      </c>
      <c r="L3" s="7" t="s">
        <v>2567</v>
      </c>
      <c r="M3" s="7" t="s">
        <v>2567</v>
      </c>
      <c r="N3" s="10" t="s">
        <v>2567</v>
      </c>
      <c r="O3" s="12" t="str">
        <f t="shared" ref="O3:O37"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A4" t="s">
        <v>1748</v>
      </c>
      <c r="B4" t="s">
        <v>1749</v>
      </c>
      <c r="C4" t="s">
        <v>2544</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Canvas Submission</v>
      </c>
    </row>
    <row r="5" spans="1:22">
      <c r="A5" t="s">
        <v>1750</v>
      </c>
      <c r="B5" t="s">
        <v>1751</v>
      </c>
      <c r="C5" t="s">
        <v>2544</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Canvas Submission</v>
      </c>
    </row>
    <row r="6" spans="1:22">
      <c r="A6" t="s">
        <v>1752</v>
      </c>
      <c r="B6" t="s">
        <v>1753</v>
      </c>
      <c r="C6" t="s">
        <v>2544</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1754</v>
      </c>
      <c r="B7" t="s">
        <v>1755</v>
      </c>
      <c r="C7" t="s">
        <v>2544</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1756</v>
      </c>
      <c r="B8" t="s">
        <v>1757</v>
      </c>
      <c r="C8" t="s">
        <v>2544</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Double Check</v>
      </c>
    </row>
    <row r="9" spans="1:22">
      <c r="A9" t="s">
        <v>1758</v>
      </c>
      <c r="B9" t="s">
        <v>1759</v>
      </c>
      <c r="C9" t="s">
        <v>2544</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Double Check</v>
      </c>
    </row>
    <row r="10" spans="1:22">
      <c r="A10" t="s">
        <v>1760</v>
      </c>
      <c r="B10" t="s">
        <v>1761</v>
      </c>
      <c r="C10" t="s">
        <v>2544</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Canvas Submission</v>
      </c>
    </row>
    <row r="11" spans="1:22">
      <c r="A11" t="s">
        <v>1762</v>
      </c>
      <c r="B11" t="s">
        <v>1763</v>
      </c>
      <c r="C11" t="s">
        <v>2544</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c r="A12" t="s">
        <v>1764</v>
      </c>
      <c r="B12" t="s">
        <v>1765</v>
      </c>
      <c r="C12" t="s">
        <v>2544</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Canvas Submission</v>
      </c>
    </row>
    <row r="13" spans="1:22">
      <c r="A13" t="s">
        <v>1766</v>
      </c>
      <c r="B13" t="s">
        <v>1767</v>
      </c>
      <c r="C13" t="s">
        <v>2544</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Canvas Submission</v>
      </c>
    </row>
    <row r="14" spans="1:22">
      <c r="A14" t="s">
        <v>1768</v>
      </c>
      <c r="B14" t="s">
        <v>1769</v>
      </c>
      <c r="C14" t="s">
        <v>2544</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1770</v>
      </c>
      <c r="B15" t="s">
        <v>1771</v>
      </c>
      <c r="C15" t="s">
        <v>2544</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Canvas Submission</v>
      </c>
    </row>
    <row r="16" spans="1:22">
      <c r="A16" t="s">
        <v>1772</v>
      </c>
      <c r="B16" t="s">
        <v>1773</v>
      </c>
      <c r="C16" t="s">
        <v>2544</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Double Check</v>
      </c>
    </row>
    <row r="17" spans="1:16">
      <c r="A17" t="s">
        <v>1774</v>
      </c>
      <c r="B17" t="s">
        <v>1775</v>
      </c>
      <c r="C17" t="s">
        <v>2544</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Canvas Submission</v>
      </c>
    </row>
    <row r="18" spans="1:16">
      <c r="A18" t="s">
        <v>1776</v>
      </c>
      <c r="B18" t="s">
        <v>1777</v>
      </c>
      <c r="C18" t="s">
        <v>2544</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Double Check</v>
      </c>
    </row>
    <row r="19" spans="1:16">
      <c r="A19" t="s">
        <v>1778</v>
      </c>
      <c r="B19" t="s">
        <v>1779</v>
      </c>
      <c r="C19" t="s">
        <v>2544</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Canvas Submission</v>
      </c>
    </row>
    <row r="20" spans="1:16">
      <c r="A20" t="s">
        <v>1780</v>
      </c>
      <c r="B20" t="s">
        <v>1781</v>
      </c>
      <c r="C20" t="s">
        <v>2544</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Double Check</v>
      </c>
    </row>
    <row r="21" spans="1:16">
      <c r="A21" t="s">
        <v>1782</v>
      </c>
      <c r="B21" t="s">
        <v>1783</v>
      </c>
      <c r="C21" t="s">
        <v>2544</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Canvas Submission</v>
      </c>
    </row>
    <row r="22" spans="1:16">
      <c r="A22" t="s">
        <v>1784</v>
      </c>
      <c r="B22" t="s">
        <v>1785</v>
      </c>
      <c r="C22" t="s">
        <v>2544</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Double Check</v>
      </c>
    </row>
    <row r="23" spans="1:16">
      <c r="A23" t="s">
        <v>1786</v>
      </c>
      <c r="B23" t="s">
        <v>1787</v>
      </c>
      <c r="C23" t="s">
        <v>2544</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Canvas Submission</v>
      </c>
    </row>
    <row r="24" spans="1:16">
      <c r="A24" t="s">
        <v>1788</v>
      </c>
      <c r="B24" t="s">
        <v>1789</v>
      </c>
      <c r="C24" t="s">
        <v>2544</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Canvas Submission</v>
      </c>
    </row>
    <row r="25" spans="1:16">
      <c r="A25" t="s">
        <v>1790</v>
      </c>
      <c r="B25" t="s">
        <v>1791</v>
      </c>
      <c r="C25" t="s">
        <v>2544</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Canvas Submission</v>
      </c>
    </row>
    <row r="26" spans="1:16">
      <c r="A26" t="s">
        <v>1792</v>
      </c>
      <c r="B26" t="s">
        <v>1793</v>
      </c>
      <c r="C26" t="s">
        <v>2544</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Double Check</v>
      </c>
    </row>
    <row r="27" spans="1:16">
      <c r="A27" t="s">
        <v>1794</v>
      </c>
      <c r="B27" t="s">
        <v>1795</v>
      </c>
      <c r="C27" t="s">
        <v>2544</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Double Check</v>
      </c>
    </row>
    <row r="28" spans="1:16">
      <c r="A28" t="s">
        <v>1796</v>
      </c>
      <c r="B28" t="s">
        <v>1797</v>
      </c>
      <c r="C28" t="s">
        <v>2544</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Canvas Submission</v>
      </c>
    </row>
    <row r="29" spans="1:16">
      <c r="A29" t="s">
        <v>1798</v>
      </c>
      <c r="B29" t="s">
        <v>1799</v>
      </c>
      <c r="C29" t="s">
        <v>2544</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Double Check</v>
      </c>
    </row>
    <row r="30" spans="1:16">
      <c r="A30" t="s">
        <v>1800</v>
      </c>
      <c r="B30" t="s">
        <v>1801</v>
      </c>
      <c r="C30" t="s">
        <v>2544</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Double Check</v>
      </c>
    </row>
    <row r="31" spans="1:16">
      <c r="A31" t="s">
        <v>1802</v>
      </c>
      <c r="B31" t="s">
        <v>1803</v>
      </c>
      <c r="C31" t="s">
        <v>2544</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Canvas Submission</v>
      </c>
    </row>
    <row r="32" spans="1:16">
      <c r="A32" t="s">
        <v>1804</v>
      </c>
      <c r="B32" t="s">
        <v>1805</v>
      </c>
      <c r="C32" t="s">
        <v>2544</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Double Check</v>
      </c>
    </row>
    <row r="33" spans="1:16">
      <c r="A33" t="s">
        <v>1806</v>
      </c>
      <c r="B33" t="s">
        <v>1807</v>
      </c>
      <c r="C33" t="s">
        <v>2544</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Canvas Submission</v>
      </c>
    </row>
    <row r="34" spans="1:16">
      <c r="A34" t="s">
        <v>1808</v>
      </c>
      <c r="B34" t="s">
        <v>1809</v>
      </c>
      <c r="C34" t="s">
        <v>2544</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Double Check</v>
      </c>
    </row>
    <row r="35" spans="1:16">
      <c r="A35" t="s">
        <v>1810</v>
      </c>
      <c r="B35" t="s">
        <v>1811</v>
      </c>
      <c r="C35" t="s">
        <v>2544</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c r="A36" t="s">
        <v>1812</v>
      </c>
      <c r="B36" t="s">
        <v>1813</v>
      </c>
      <c r="C36" t="s">
        <v>2544</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Canvas Submission</v>
      </c>
    </row>
    <row r="37" spans="1:16">
      <c r="A37" t="s">
        <v>1410</v>
      </c>
      <c r="B37" t="s">
        <v>1411</v>
      </c>
      <c r="C37" t="s">
        <v>2544</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Canvas Submission</v>
      </c>
    </row>
    <row r="38" spans="1:16">
      <c r="D38" s="7"/>
      <c r="E38" s="7"/>
      <c r="F38" s="7"/>
      <c r="G38" s="7"/>
      <c r="H38" s="7"/>
      <c r="I38" s="7"/>
      <c r="J38" s="7"/>
      <c r="K38" s="7"/>
      <c r="L38" s="7"/>
      <c r="M38" s="7"/>
      <c r="N38" s="10"/>
      <c r="O38" s="12"/>
      <c r="P38" s="13"/>
    </row>
  </sheetData>
  <conditionalFormatting sqref="D3:P38 D2:M2 O2:P2">
    <cfRule type="containsText" dxfId="39" priority="5" operator="containsText" text="TODO">
      <formula>NOT(ISERROR(SEARCH("TODO",D2)))</formula>
    </cfRule>
    <cfRule type="containsText" dxfId="38" priority="6" stopIfTrue="1" operator="containsText" text="NO TOUCH">
      <formula>NOT(ISERROR(SEARCH("NO TOUCH",D2)))</formula>
    </cfRule>
  </conditionalFormatting>
  <conditionalFormatting sqref="O2:O38">
    <cfRule type="containsText" dxfId="37" priority="1" operator="containsText" text="Assignment">
      <formula>NOT(ISERROR(SEARCH("Assignment",O2)))</formula>
    </cfRule>
    <cfRule type="containsText" dxfId="36" priority="2" operator="containsText" text="Student">
      <formula>NOT(ISERROR(SEARCH("Student",O2)))</formula>
    </cfRule>
  </conditionalFormatting>
  <conditionalFormatting sqref="P2:P38">
    <cfRule type="containsText" dxfId="35" priority="3" operator="containsText" text="Canvas">
      <formula>NOT(ISERROR(SEARCH("Canvas",P2)))</formula>
    </cfRule>
    <cfRule type="containsText" dxfId="34" priority="4" stopIfTrue="1" operator="containsText" text="Double Check">
      <formula>NOT(ISERROR(SEARCH("Double Check",P2)))</formula>
    </cfRule>
  </conditionalFormatting>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opLeftCell="C1" workbookViewId="0">
      <selection activeCell="L3" sqref="L3"/>
    </sheetView>
  </sheetViews>
  <sheetFormatPr defaultColWidth="8.88671875" defaultRowHeight="14.4"/>
  <cols>
    <col min="1" max="1" width="21.109375" bestFit="1" customWidth="1"/>
    <col min="2" max="2" width="39.332031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30.6640625" customWidth="1"/>
    <col min="13" max="13" width="14.33203125" bestFit="1" customWidth="1"/>
    <col min="14" max="14" width="16.33203125" bestFit="1" customWidth="1"/>
    <col min="15" max="15" width="17.6640625" bestFit="1" customWidth="1"/>
    <col min="16" max="16" width="35.10937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28.8">
      <c r="A2" s="2" t="s">
        <v>9</v>
      </c>
      <c r="B2" s="2" t="s">
        <v>10</v>
      </c>
      <c r="C2" s="2" t="s">
        <v>2545</v>
      </c>
      <c r="D2" s="7">
        <v>10</v>
      </c>
      <c r="E2" s="7">
        <v>8</v>
      </c>
      <c r="F2" s="7">
        <v>15</v>
      </c>
      <c r="G2" s="7">
        <v>19</v>
      </c>
      <c r="H2" s="7">
        <v>17</v>
      </c>
      <c r="I2" s="7">
        <v>3</v>
      </c>
      <c r="J2" s="7">
        <v>0</v>
      </c>
      <c r="K2" s="7">
        <f>IF(COUNTIF(D2:J2, "TODO") &gt; 0, "NO TOUCH", SUM(D2:J2))</f>
        <v>72</v>
      </c>
      <c r="L2" s="65" t="s">
        <v>2604</v>
      </c>
      <c r="M2" s="7">
        <v>46</v>
      </c>
      <c r="N2" s="38"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28.8">
      <c r="A3" s="2" t="s">
        <v>11</v>
      </c>
      <c r="B3" s="2" t="s">
        <v>12</v>
      </c>
      <c r="C3" s="2" t="s">
        <v>2545</v>
      </c>
      <c r="D3" s="7">
        <v>10</v>
      </c>
      <c r="E3" s="7">
        <v>5</v>
      </c>
      <c r="F3" s="7">
        <v>15</v>
      </c>
      <c r="G3" s="7">
        <v>26</v>
      </c>
      <c r="H3" s="7">
        <v>24</v>
      </c>
      <c r="I3" s="7">
        <v>6</v>
      </c>
      <c r="J3" s="7">
        <v>0</v>
      </c>
      <c r="K3" s="7">
        <f t="shared" ref="K3:K36" si="0">IF(COUNTIF(D3:J3, "TODO") &gt; 0, "NO TOUCH", SUM(D3:J3))</f>
        <v>86</v>
      </c>
      <c r="L3" s="65" t="s">
        <v>2605</v>
      </c>
      <c r="M3" s="7">
        <v>50</v>
      </c>
      <c r="N3" s="38" t="s">
        <v>2570</v>
      </c>
      <c r="O3" s="12" t="str">
        <f t="shared" ref="O3:O37" si="1">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row r="4" spans="1:22">
      <c r="A4" t="s">
        <v>1814</v>
      </c>
      <c r="B4" t="s">
        <v>1815</v>
      </c>
      <c r="C4" t="s">
        <v>2545</v>
      </c>
      <c r="D4" s="7" t="s">
        <v>2567</v>
      </c>
      <c r="E4" s="7" t="s">
        <v>2567</v>
      </c>
      <c r="F4" s="7" t="s">
        <v>2567</v>
      </c>
      <c r="G4" s="7" t="s">
        <v>2567</v>
      </c>
      <c r="H4" s="7" t="s">
        <v>2567</v>
      </c>
      <c r="I4" s="7" t="s">
        <v>2567</v>
      </c>
      <c r="J4" s="7" t="s">
        <v>2567</v>
      </c>
      <c r="K4" s="7" t="str">
        <f t="shared" si="0"/>
        <v>NO TOUCH</v>
      </c>
      <c r="L4" s="7" t="s">
        <v>2567</v>
      </c>
      <c r="M4" s="7" t="s">
        <v>2567</v>
      </c>
      <c r="N4" s="10" t="s">
        <v>2567</v>
      </c>
      <c r="O4" s="12" t="str">
        <f t="shared" si="1"/>
        <v>Student Base Repo</v>
      </c>
      <c r="P4" s="13" t="str">
        <f>IFERROR(
  HYPERLINK(
    INDEX(Submissions!B:B, MATCH(VLOOKUP(A4, Roster!$A:$E, 2, FALSE), Submissions!A:A, 0)),
    "Canvas Submission"
  ),
  "Double Check"
)</f>
        <v>Canvas Submission</v>
      </c>
    </row>
    <row r="5" spans="1:22">
      <c r="A5" t="s">
        <v>1816</v>
      </c>
      <c r="B5" t="s">
        <v>1817</v>
      </c>
      <c r="C5" t="s">
        <v>2545</v>
      </c>
      <c r="D5" s="7" t="s">
        <v>2567</v>
      </c>
      <c r="E5" s="7" t="s">
        <v>2567</v>
      </c>
      <c r="F5" s="7" t="s">
        <v>2567</v>
      </c>
      <c r="G5" s="7" t="s">
        <v>2567</v>
      </c>
      <c r="H5" s="7" t="s">
        <v>2567</v>
      </c>
      <c r="I5" s="7" t="s">
        <v>2567</v>
      </c>
      <c r="J5" s="7" t="s">
        <v>2567</v>
      </c>
      <c r="K5" s="7" t="str">
        <f t="shared" si="0"/>
        <v>NO TOUCH</v>
      </c>
      <c r="L5" s="7" t="s">
        <v>2567</v>
      </c>
      <c r="M5" s="7" t="s">
        <v>2567</v>
      </c>
      <c r="N5" s="10" t="s">
        <v>2567</v>
      </c>
      <c r="O5" s="12" t="str">
        <f t="shared" si="1"/>
        <v>Student Base Repo</v>
      </c>
      <c r="P5" s="13" t="str">
        <f>IFERROR(
  HYPERLINK(
    INDEX(Submissions!B:B, MATCH(VLOOKUP(A5, Roster!$A:$E, 2, FALSE), Submissions!A:A, 0)),
    "Canvas Submission"
  ),
  "Double Check"
)</f>
        <v>Canvas Submission</v>
      </c>
    </row>
    <row r="6" spans="1:22">
      <c r="A6" t="s">
        <v>1818</v>
      </c>
      <c r="B6" t="s">
        <v>1819</v>
      </c>
      <c r="C6" t="s">
        <v>2545</v>
      </c>
      <c r="D6" s="7" t="s">
        <v>2567</v>
      </c>
      <c r="E6" s="7" t="s">
        <v>2567</v>
      </c>
      <c r="F6" s="7" t="s">
        <v>2567</v>
      </c>
      <c r="G6" s="7" t="s">
        <v>2567</v>
      </c>
      <c r="H6" s="7" t="s">
        <v>2567</v>
      </c>
      <c r="I6" s="7" t="s">
        <v>2567</v>
      </c>
      <c r="J6" s="7" t="s">
        <v>2567</v>
      </c>
      <c r="K6" s="7" t="str">
        <f t="shared" si="0"/>
        <v>NO TOUCH</v>
      </c>
      <c r="L6" s="7" t="s">
        <v>2567</v>
      </c>
      <c r="M6" s="7" t="s">
        <v>2567</v>
      </c>
      <c r="N6" s="10" t="s">
        <v>2567</v>
      </c>
      <c r="O6" s="12" t="str">
        <f t="shared" si="1"/>
        <v>Student Base Repo</v>
      </c>
      <c r="P6" s="13" t="str">
        <f>IFERROR(
  HYPERLINK(
    INDEX(Submissions!B:B, MATCH(VLOOKUP(A6, Roster!$A:$E, 2, FALSE), Submissions!A:A, 0)),
    "Canvas Submission"
  ),
  "Double Check"
)</f>
        <v>Canvas Submission</v>
      </c>
    </row>
    <row r="7" spans="1:22">
      <c r="A7" t="s">
        <v>1820</v>
      </c>
      <c r="B7" t="s">
        <v>1821</v>
      </c>
      <c r="C7" t="s">
        <v>2545</v>
      </c>
      <c r="D7" s="7" t="s">
        <v>2567</v>
      </c>
      <c r="E7" s="7" t="s">
        <v>2567</v>
      </c>
      <c r="F7" s="7" t="s">
        <v>2567</v>
      </c>
      <c r="G7" s="7" t="s">
        <v>2567</v>
      </c>
      <c r="H7" s="7" t="s">
        <v>2567</v>
      </c>
      <c r="I7" s="7" t="s">
        <v>2567</v>
      </c>
      <c r="J7" s="7" t="s">
        <v>2567</v>
      </c>
      <c r="K7" s="7" t="str">
        <f t="shared" si="0"/>
        <v>NO TOUCH</v>
      </c>
      <c r="L7" s="7" t="s">
        <v>2567</v>
      </c>
      <c r="M7" s="7" t="s">
        <v>2567</v>
      </c>
      <c r="N7" s="10" t="s">
        <v>2567</v>
      </c>
      <c r="O7" s="12" t="str">
        <f t="shared" si="1"/>
        <v>Student Base Repo</v>
      </c>
      <c r="P7" s="13" t="str">
        <f>IFERROR(
  HYPERLINK(
    INDEX(Submissions!B:B, MATCH(VLOOKUP(A7, Roster!$A:$E, 2, FALSE), Submissions!A:A, 0)),
    "Canvas Submission"
  ),
  "Double Check"
)</f>
        <v>Canvas Submission</v>
      </c>
    </row>
    <row r="8" spans="1:22">
      <c r="A8" t="s">
        <v>1822</v>
      </c>
      <c r="B8" t="s">
        <v>1823</v>
      </c>
      <c r="C8" t="s">
        <v>2545</v>
      </c>
      <c r="D8" s="7" t="s">
        <v>2567</v>
      </c>
      <c r="E8" s="7" t="s">
        <v>2567</v>
      </c>
      <c r="F8" s="7" t="s">
        <v>2567</v>
      </c>
      <c r="G8" s="7" t="s">
        <v>2567</v>
      </c>
      <c r="H8" s="7" t="s">
        <v>2567</v>
      </c>
      <c r="I8" s="7" t="s">
        <v>2567</v>
      </c>
      <c r="J8" s="7" t="s">
        <v>2567</v>
      </c>
      <c r="K8" s="7" t="str">
        <f t="shared" si="0"/>
        <v>NO TOUCH</v>
      </c>
      <c r="L8" s="7" t="s">
        <v>2567</v>
      </c>
      <c r="M8" s="7" t="s">
        <v>2567</v>
      </c>
      <c r="N8" s="10" t="s">
        <v>2567</v>
      </c>
      <c r="O8" s="12" t="str">
        <f t="shared" si="1"/>
        <v>Student Base Repo</v>
      </c>
      <c r="P8" s="13" t="str">
        <f>IFERROR(
  HYPERLINK(
    INDEX(Submissions!B:B, MATCH(VLOOKUP(A8, Roster!$A:$E, 2, FALSE), Submissions!A:A, 0)),
    "Canvas Submission"
  ),
  "Double Check"
)</f>
        <v>Double Check</v>
      </c>
    </row>
    <row r="9" spans="1:22">
      <c r="A9" t="s">
        <v>1824</v>
      </c>
      <c r="B9" t="s">
        <v>1825</v>
      </c>
      <c r="C9" t="s">
        <v>2545</v>
      </c>
      <c r="D9" s="7" t="s">
        <v>2567</v>
      </c>
      <c r="E9" s="7" t="s">
        <v>2567</v>
      </c>
      <c r="F9" s="7" t="s">
        <v>2567</v>
      </c>
      <c r="G9" s="7" t="s">
        <v>2567</v>
      </c>
      <c r="H9" s="7" t="s">
        <v>2567</v>
      </c>
      <c r="I9" s="7" t="s">
        <v>2567</v>
      </c>
      <c r="J9" s="7" t="s">
        <v>2567</v>
      </c>
      <c r="K9" s="7" t="str">
        <f t="shared" si="0"/>
        <v>NO TOUCH</v>
      </c>
      <c r="L9" s="7" t="s">
        <v>2567</v>
      </c>
      <c r="M9" s="7" t="s">
        <v>2567</v>
      </c>
      <c r="N9" s="10" t="s">
        <v>2567</v>
      </c>
      <c r="O9" s="12" t="str">
        <f t="shared" si="1"/>
        <v>Student Base Repo</v>
      </c>
      <c r="P9" s="13" t="str">
        <f>IFERROR(
  HYPERLINK(
    INDEX(Submissions!B:B, MATCH(VLOOKUP(A9, Roster!$A:$E, 2, FALSE), Submissions!A:A, 0)),
    "Canvas Submission"
  ),
  "Double Check"
)</f>
        <v>Canvas Submission</v>
      </c>
    </row>
    <row r="10" spans="1:22">
      <c r="A10" t="s">
        <v>1826</v>
      </c>
      <c r="B10" t="s">
        <v>1827</v>
      </c>
      <c r="C10" t="s">
        <v>2545</v>
      </c>
      <c r="D10" s="7" t="s">
        <v>2567</v>
      </c>
      <c r="E10" s="7" t="s">
        <v>2567</v>
      </c>
      <c r="F10" s="7" t="s">
        <v>2567</v>
      </c>
      <c r="G10" s="7" t="s">
        <v>2567</v>
      </c>
      <c r="H10" s="7" t="s">
        <v>2567</v>
      </c>
      <c r="I10" s="7" t="s">
        <v>2567</v>
      </c>
      <c r="J10" s="7" t="s">
        <v>2567</v>
      </c>
      <c r="K10" s="7" t="str">
        <f t="shared" si="0"/>
        <v>NO TOUCH</v>
      </c>
      <c r="L10" s="7" t="s">
        <v>2567</v>
      </c>
      <c r="M10" s="7" t="s">
        <v>2567</v>
      </c>
      <c r="N10" s="10" t="s">
        <v>2567</v>
      </c>
      <c r="O10" s="12" t="str">
        <f t="shared" si="1"/>
        <v>Student Base Repo</v>
      </c>
      <c r="P10" s="13" t="str">
        <f>IFERROR(
  HYPERLINK(
    INDEX(Submissions!B:B, MATCH(VLOOKUP(A10, Roster!$A:$E, 2, FALSE), Submissions!A:A, 0)),
    "Canvas Submission"
  ),
  "Double Check"
)</f>
        <v>Canvas Submission</v>
      </c>
    </row>
    <row r="11" spans="1:22">
      <c r="A11" t="s">
        <v>1828</v>
      </c>
      <c r="B11" t="s">
        <v>1829</v>
      </c>
      <c r="C11" t="s">
        <v>2545</v>
      </c>
      <c r="D11" s="7" t="s">
        <v>2567</v>
      </c>
      <c r="E11" s="7" t="s">
        <v>2567</v>
      </c>
      <c r="F11" s="7" t="s">
        <v>2567</v>
      </c>
      <c r="G11" s="7" t="s">
        <v>2567</v>
      </c>
      <c r="H11" s="7" t="s">
        <v>2567</v>
      </c>
      <c r="I11" s="7" t="s">
        <v>2567</v>
      </c>
      <c r="J11" s="7" t="s">
        <v>2567</v>
      </c>
      <c r="K11" s="7" t="str">
        <f t="shared" si="0"/>
        <v>NO TOUCH</v>
      </c>
      <c r="L11" s="7" t="s">
        <v>2567</v>
      </c>
      <c r="M11" s="7" t="s">
        <v>2567</v>
      </c>
      <c r="N11" s="10" t="s">
        <v>2567</v>
      </c>
      <c r="O11" s="12" t="str">
        <f t="shared" si="1"/>
        <v>Student Base Repo</v>
      </c>
      <c r="P11" s="13" t="str">
        <f>IFERROR(
  HYPERLINK(
    INDEX(Submissions!B:B, MATCH(VLOOKUP(A11, Roster!$A:$E, 2, FALSE), Submissions!A:A, 0)),
    "Canvas Submission"
  ),
  "Double Check"
)</f>
        <v>Canvas Submission</v>
      </c>
    </row>
    <row r="12" spans="1:22">
      <c r="A12" t="s">
        <v>1830</v>
      </c>
      <c r="B12" t="s">
        <v>1831</v>
      </c>
      <c r="C12" t="s">
        <v>2545</v>
      </c>
      <c r="D12" s="7" t="s">
        <v>2567</v>
      </c>
      <c r="E12" s="7" t="s">
        <v>2567</v>
      </c>
      <c r="F12" s="7" t="s">
        <v>2567</v>
      </c>
      <c r="G12" s="7" t="s">
        <v>2567</v>
      </c>
      <c r="H12" s="7" t="s">
        <v>2567</v>
      </c>
      <c r="I12" s="7" t="s">
        <v>2567</v>
      </c>
      <c r="J12" s="7" t="s">
        <v>2567</v>
      </c>
      <c r="K12" s="7" t="str">
        <f t="shared" si="0"/>
        <v>NO TOUCH</v>
      </c>
      <c r="L12" s="7" t="s">
        <v>2567</v>
      </c>
      <c r="M12" s="7" t="s">
        <v>2567</v>
      </c>
      <c r="N12" s="10" t="s">
        <v>2567</v>
      </c>
      <c r="O12" s="12" t="str">
        <f t="shared" si="1"/>
        <v>Student Base Repo</v>
      </c>
      <c r="P12" s="13" t="str">
        <f>IFERROR(
  HYPERLINK(
    INDEX(Submissions!B:B, MATCH(VLOOKUP(A12, Roster!$A:$E, 2, FALSE), Submissions!A:A, 0)),
    "Canvas Submission"
  ),
  "Double Check"
)</f>
        <v>Canvas Submission</v>
      </c>
    </row>
    <row r="13" spans="1:22">
      <c r="A13" t="s">
        <v>1832</v>
      </c>
      <c r="B13" t="s">
        <v>1833</v>
      </c>
      <c r="C13" t="s">
        <v>2545</v>
      </c>
      <c r="D13" s="7" t="s">
        <v>2567</v>
      </c>
      <c r="E13" s="7" t="s">
        <v>2567</v>
      </c>
      <c r="F13" s="7" t="s">
        <v>2567</v>
      </c>
      <c r="G13" s="7" t="s">
        <v>2567</v>
      </c>
      <c r="H13" s="7" t="s">
        <v>2567</v>
      </c>
      <c r="I13" s="7" t="s">
        <v>2567</v>
      </c>
      <c r="J13" s="7" t="s">
        <v>2567</v>
      </c>
      <c r="K13" s="7" t="str">
        <f t="shared" si="0"/>
        <v>NO TOUCH</v>
      </c>
      <c r="L13" s="7" t="s">
        <v>2567</v>
      </c>
      <c r="M13" s="7" t="s">
        <v>2567</v>
      </c>
      <c r="N13" s="10" t="s">
        <v>2567</v>
      </c>
      <c r="O13" s="12" t="str">
        <f t="shared" si="1"/>
        <v>Student Base Repo</v>
      </c>
      <c r="P13" s="13" t="str">
        <f>IFERROR(
  HYPERLINK(
    INDEX(Submissions!B:B, MATCH(VLOOKUP(A13, Roster!$A:$E, 2, FALSE), Submissions!A:A, 0)),
    "Canvas Submission"
  ),
  "Double Check"
)</f>
        <v>Double Check</v>
      </c>
    </row>
    <row r="14" spans="1:22">
      <c r="A14" t="s">
        <v>1834</v>
      </c>
      <c r="B14" t="s">
        <v>1835</v>
      </c>
      <c r="C14" t="s">
        <v>2545</v>
      </c>
      <c r="D14" s="7" t="s">
        <v>2567</v>
      </c>
      <c r="E14" s="7" t="s">
        <v>2567</v>
      </c>
      <c r="F14" s="7" t="s">
        <v>2567</v>
      </c>
      <c r="G14" s="7" t="s">
        <v>2567</v>
      </c>
      <c r="H14" s="7" t="s">
        <v>2567</v>
      </c>
      <c r="I14" s="7" t="s">
        <v>2567</v>
      </c>
      <c r="J14" s="7" t="s">
        <v>2567</v>
      </c>
      <c r="K14" s="7" t="str">
        <f t="shared" si="0"/>
        <v>NO TOUCH</v>
      </c>
      <c r="L14" s="7" t="s">
        <v>2567</v>
      </c>
      <c r="M14" s="7" t="s">
        <v>2567</v>
      </c>
      <c r="N14" s="10" t="s">
        <v>2567</v>
      </c>
      <c r="O14" s="12" t="str">
        <f t="shared" si="1"/>
        <v>Student Base Repo</v>
      </c>
      <c r="P14" s="13" t="str">
        <f>IFERROR(
  HYPERLINK(
    INDEX(Submissions!B:B, MATCH(VLOOKUP(A14, Roster!$A:$E, 2, FALSE), Submissions!A:A, 0)),
    "Canvas Submission"
  ),
  "Double Check"
)</f>
        <v>Canvas Submission</v>
      </c>
    </row>
    <row r="15" spans="1:22">
      <c r="A15" t="s">
        <v>1836</v>
      </c>
      <c r="B15" t="s">
        <v>1837</v>
      </c>
      <c r="C15" t="s">
        <v>2545</v>
      </c>
      <c r="D15" s="7" t="s">
        <v>2567</v>
      </c>
      <c r="E15" s="7" t="s">
        <v>2567</v>
      </c>
      <c r="F15" s="7" t="s">
        <v>2567</v>
      </c>
      <c r="G15" s="7" t="s">
        <v>2567</v>
      </c>
      <c r="H15" s="7" t="s">
        <v>2567</v>
      </c>
      <c r="I15" s="7" t="s">
        <v>2567</v>
      </c>
      <c r="J15" s="7" t="s">
        <v>2567</v>
      </c>
      <c r="K15" s="7" t="str">
        <f t="shared" si="0"/>
        <v>NO TOUCH</v>
      </c>
      <c r="L15" s="7" t="s">
        <v>2567</v>
      </c>
      <c r="M15" s="7" t="s">
        <v>2567</v>
      </c>
      <c r="N15" s="10" t="s">
        <v>2567</v>
      </c>
      <c r="O15" s="12" t="str">
        <f t="shared" si="1"/>
        <v>Student Base Repo</v>
      </c>
      <c r="P15" s="13" t="str">
        <f>IFERROR(
  HYPERLINK(
    INDEX(Submissions!B:B, MATCH(VLOOKUP(A15, Roster!$A:$E, 2, FALSE), Submissions!A:A, 0)),
    "Canvas Submission"
  ),
  "Double Check"
)</f>
        <v>Double Check</v>
      </c>
    </row>
    <row r="16" spans="1:22">
      <c r="A16" t="s">
        <v>1838</v>
      </c>
      <c r="B16" t="s">
        <v>1839</v>
      </c>
      <c r="C16" t="s">
        <v>2545</v>
      </c>
      <c r="D16" s="7" t="s">
        <v>2567</v>
      </c>
      <c r="E16" s="7" t="s">
        <v>2567</v>
      </c>
      <c r="F16" s="7" t="s">
        <v>2567</v>
      </c>
      <c r="G16" s="7" t="s">
        <v>2567</v>
      </c>
      <c r="H16" s="7" t="s">
        <v>2567</v>
      </c>
      <c r="I16" s="7" t="s">
        <v>2567</v>
      </c>
      <c r="J16" s="7" t="s">
        <v>2567</v>
      </c>
      <c r="K16" s="7" t="str">
        <f t="shared" si="0"/>
        <v>NO TOUCH</v>
      </c>
      <c r="L16" s="7" t="s">
        <v>2567</v>
      </c>
      <c r="M16" s="7" t="s">
        <v>2567</v>
      </c>
      <c r="N16" s="10" t="s">
        <v>2567</v>
      </c>
      <c r="O16" s="12" t="str">
        <f t="shared" si="1"/>
        <v>Student Base Repo</v>
      </c>
      <c r="P16" s="13" t="str">
        <f>IFERROR(
  HYPERLINK(
    INDEX(Submissions!B:B, MATCH(VLOOKUP(A16, Roster!$A:$E, 2, FALSE), Submissions!A:A, 0)),
    "Canvas Submission"
  ),
  "Double Check"
)</f>
        <v>Canvas Submission</v>
      </c>
    </row>
    <row r="17" spans="1:16">
      <c r="A17" t="s">
        <v>1840</v>
      </c>
      <c r="B17" t="s">
        <v>1841</v>
      </c>
      <c r="C17" t="s">
        <v>2545</v>
      </c>
      <c r="D17" s="7" t="s">
        <v>2567</v>
      </c>
      <c r="E17" s="7" t="s">
        <v>2567</v>
      </c>
      <c r="F17" s="7" t="s">
        <v>2567</v>
      </c>
      <c r="G17" s="7" t="s">
        <v>2567</v>
      </c>
      <c r="H17" s="7" t="s">
        <v>2567</v>
      </c>
      <c r="I17" s="7" t="s">
        <v>2567</v>
      </c>
      <c r="J17" s="7" t="s">
        <v>2567</v>
      </c>
      <c r="K17" s="7" t="str">
        <f t="shared" si="0"/>
        <v>NO TOUCH</v>
      </c>
      <c r="L17" s="7" t="s">
        <v>2567</v>
      </c>
      <c r="M17" s="7" t="s">
        <v>2567</v>
      </c>
      <c r="N17" s="10" t="s">
        <v>2567</v>
      </c>
      <c r="O17" s="12" t="str">
        <f t="shared" si="1"/>
        <v>Student Base Repo</v>
      </c>
      <c r="P17" s="13" t="str">
        <f>IFERROR(
  HYPERLINK(
    INDEX(Submissions!B:B, MATCH(VLOOKUP(A17, Roster!$A:$E, 2, FALSE), Submissions!A:A, 0)),
    "Canvas Submission"
  ),
  "Double Check"
)</f>
        <v>Canvas Submission</v>
      </c>
    </row>
    <row r="18" spans="1:16">
      <c r="A18" t="s">
        <v>1842</v>
      </c>
      <c r="B18" t="s">
        <v>1843</v>
      </c>
      <c r="C18" t="s">
        <v>2545</v>
      </c>
      <c r="D18" s="7" t="s">
        <v>2567</v>
      </c>
      <c r="E18" s="7" t="s">
        <v>2567</v>
      </c>
      <c r="F18" s="7" t="s">
        <v>2567</v>
      </c>
      <c r="G18" s="7" t="s">
        <v>2567</v>
      </c>
      <c r="H18" s="7" t="s">
        <v>2567</v>
      </c>
      <c r="I18" s="7" t="s">
        <v>2567</v>
      </c>
      <c r="J18" s="7" t="s">
        <v>2567</v>
      </c>
      <c r="K18" s="7" t="str">
        <f t="shared" si="0"/>
        <v>NO TOUCH</v>
      </c>
      <c r="L18" s="7" t="s">
        <v>2567</v>
      </c>
      <c r="M18" s="7" t="s">
        <v>2567</v>
      </c>
      <c r="N18" s="10" t="s">
        <v>2567</v>
      </c>
      <c r="O18" s="12" t="str">
        <f t="shared" si="1"/>
        <v>Student Base Repo</v>
      </c>
      <c r="P18" s="13" t="str">
        <f>IFERROR(
  HYPERLINK(
    INDEX(Submissions!B:B, MATCH(VLOOKUP(A18, Roster!$A:$E, 2, FALSE), Submissions!A:A, 0)),
    "Canvas Submission"
  ),
  "Double Check"
)</f>
        <v>Canvas Submission</v>
      </c>
    </row>
    <row r="19" spans="1:16">
      <c r="A19" t="s">
        <v>1844</v>
      </c>
      <c r="B19" t="s">
        <v>1845</v>
      </c>
      <c r="C19" t="s">
        <v>2545</v>
      </c>
      <c r="D19" s="7" t="s">
        <v>2567</v>
      </c>
      <c r="E19" s="7" t="s">
        <v>2567</v>
      </c>
      <c r="F19" s="7" t="s">
        <v>2567</v>
      </c>
      <c r="G19" s="7" t="s">
        <v>2567</v>
      </c>
      <c r="H19" s="7" t="s">
        <v>2567</v>
      </c>
      <c r="I19" s="7" t="s">
        <v>2567</v>
      </c>
      <c r="J19" s="7" t="s">
        <v>2567</v>
      </c>
      <c r="K19" s="7" t="str">
        <f t="shared" si="0"/>
        <v>NO TOUCH</v>
      </c>
      <c r="L19" s="7" t="s">
        <v>2567</v>
      </c>
      <c r="M19" s="7" t="s">
        <v>2567</v>
      </c>
      <c r="N19" s="10" t="s">
        <v>2567</v>
      </c>
      <c r="O19" s="12" t="str">
        <f t="shared" si="1"/>
        <v>Student Base Repo</v>
      </c>
      <c r="P19" s="13" t="str">
        <f>IFERROR(
  HYPERLINK(
    INDEX(Submissions!B:B, MATCH(VLOOKUP(A19, Roster!$A:$E, 2, FALSE), Submissions!A:A, 0)),
    "Canvas Submission"
  ),
  "Double Check"
)</f>
        <v>Double Check</v>
      </c>
    </row>
    <row r="20" spans="1:16">
      <c r="A20" t="s">
        <v>1846</v>
      </c>
      <c r="B20" t="s">
        <v>1847</v>
      </c>
      <c r="C20" t="s">
        <v>2545</v>
      </c>
      <c r="D20" s="7" t="s">
        <v>2567</v>
      </c>
      <c r="E20" s="7" t="s">
        <v>2567</v>
      </c>
      <c r="F20" s="7" t="s">
        <v>2567</v>
      </c>
      <c r="G20" s="7" t="s">
        <v>2567</v>
      </c>
      <c r="H20" s="7" t="s">
        <v>2567</v>
      </c>
      <c r="I20" s="7" t="s">
        <v>2567</v>
      </c>
      <c r="J20" s="7" t="s">
        <v>2567</v>
      </c>
      <c r="K20" s="7" t="str">
        <f t="shared" si="0"/>
        <v>NO TOUCH</v>
      </c>
      <c r="L20" s="7" t="s">
        <v>2567</v>
      </c>
      <c r="M20" s="7" t="s">
        <v>2567</v>
      </c>
      <c r="N20" s="10" t="s">
        <v>2567</v>
      </c>
      <c r="O20" s="12" t="str">
        <f t="shared" si="1"/>
        <v>Student Base Repo</v>
      </c>
      <c r="P20" s="13" t="str">
        <f>IFERROR(
  HYPERLINK(
    INDEX(Submissions!B:B, MATCH(VLOOKUP(A20, Roster!$A:$E, 2, FALSE), Submissions!A:A, 0)),
    "Canvas Submission"
  ),
  "Double Check"
)</f>
        <v>Canvas Submission</v>
      </c>
    </row>
    <row r="21" spans="1:16">
      <c r="A21" t="s">
        <v>1848</v>
      </c>
      <c r="B21" t="s">
        <v>1849</v>
      </c>
      <c r="C21" t="s">
        <v>2545</v>
      </c>
      <c r="D21" s="7" t="s">
        <v>2567</v>
      </c>
      <c r="E21" s="7" t="s">
        <v>2567</v>
      </c>
      <c r="F21" s="7" t="s">
        <v>2567</v>
      </c>
      <c r="G21" s="7" t="s">
        <v>2567</v>
      </c>
      <c r="H21" s="7" t="s">
        <v>2567</v>
      </c>
      <c r="I21" s="7" t="s">
        <v>2567</v>
      </c>
      <c r="J21" s="7" t="s">
        <v>2567</v>
      </c>
      <c r="K21" s="7" t="str">
        <f t="shared" si="0"/>
        <v>NO TOUCH</v>
      </c>
      <c r="L21" s="7" t="s">
        <v>2567</v>
      </c>
      <c r="M21" s="7" t="s">
        <v>2567</v>
      </c>
      <c r="N21" s="10" t="s">
        <v>2567</v>
      </c>
      <c r="O21" s="12" t="str">
        <f t="shared" si="1"/>
        <v>Student Base Repo</v>
      </c>
      <c r="P21" s="13" t="str">
        <f>IFERROR(
  HYPERLINK(
    INDEX(Submissions!B:B, MATCH(VLOOKUP(A21, Roster!$A:$E, 2, FALSE), Submissions!A:A, 0)),
    "Canvas Submission"
  ),
  "Double Check"
)</f>
        <v>Double Check</v>
      </c>
    </row>
    <row r="22" spans="1:16">
      <c r="A22" t="s">
        <v>1850</v>
      </c>
      <c r="B22" t="s">
        <v>1851</v>
      </c>
      <c r="C22" t="s">
        <v>2545</v>
      </c>
      <c r="D22" s="7" t="s">
        <v>2567</v>
      </c>
      <c r="E22" s="7" t="s">
        <v>2567</v>
      </c>
      <c r="F22" s="7" t="s">
        <v>2567</v>
      </c>
      <c r="G22" s="7" t="s">
        <v>2567</v>
      </c>
      <c r="H22" s="7" t="s">
        <v>2567</v>
      </c>
      <c r="I22" s="7" t="s">
        <v>2567</v>
      </c>
      <c r="J22" s="7" t="s">
        <v>2567</v>
      </c>
      <c r="K22" s="7" t="str">
        <f t="shared" si="0"/>
        <v>NO TOUCH</v>
      </c>
      <c r="L22" s="7" t="s">
        <v>2567</v>
      </c>
      <c r="M22" s="7" t="s">
        <v>2567</v>
      </c>
      <c r="N22" s="10" t="s">
        <v>2567</v>
      </c>
      <c r="O22" s="12" t="str">
        <f t="shared" si="1"/>
        <v>Student Base Repo</v>
      </c>
      <c r="P22" s="13" t="str">
        <f>IFERROR(
  HYPERLINK(
    INDEX(Submissions!B:B, MATCH(VLOOKUP(A22, Roster!$A:$E, 2, FALSE), Submissions!A:A, 0)),
    "Canvas Submission"
  ),
  "Double Check"
)</f>
        <v>Canvas Submission</v>
      </c>
    </row>
    <row r="23" spans="1:16">
      <c r="A23" t="s">
        <v>1852</v>
      </c>
      <c r="B23" t="s">
        <v>1853</v>
      </c>
      <c r="C23" t="s">
        <v>2545</v>
      </c>
      <c r="D23" s="7" t="s">
        <v>2567</v>
      </c>
      <c r="E23" s="7" t="s">
        <v>2567</v>
      </c>
      <c r="F23" s="7" t="s">
        <v>2567</v>
      </c>
      <c r="G23" s="7" t="s">
        <v>2567</v>
      </c>
      <c r="H23" s="7" t="s">
        <v>2567</v>
      </c>
      <c r="I23" s="7" t="s">
        <v>2567</v>
      </c>
      <c r="J23" s="7" t="s">
        <v>2567</v>
      </c>
      <c r="K23" s="7" t="str">
        <f t="shared" si="0"/>
        <v>NO TOUCH</v>
      </c>
      <c r="L23" s="7" t="s">
        <v>2567</v>
      </c>
      <c r="M23" s="7" t="s">
        <v>2567</v>
      </c>
      <c r="N23" s="10" t="s">
        <v>2567</v>
      </c>
      <c r="O23" s="12" t="str">
        <f t="shared" si="1"/>
        <v>Student Base Repo</v>
      </c>
      <c r="P23" s="13" t="str">
        <f>IFERROR(
  HYPERLINK(
    INDEX(Submissions!B:B, MATCH(VLOOKUP(A23, Roster!$A:$E, 2, FALSE), Submissions!A:A, 0)),
    "Canvas Submission"
  ),
  "Double Check"
)</f>
        <v>Canvas Submission</v>
      </c>
    </row>
    <row r="24" spans="1:16">
      <c r="A24" t="s">
        <v>1854</v>
      </c>
      <c r="B24" t="s">
        <v>1855</v>
      </c>
      <c r="C24" t="s">
        <v>2545</v>
      </c>
      <c r="D24" s="7" t="s">
        <v>2567</v>
      </c>
      <c r="E24" s="7" t="s">
        <v>2567</v>
      </c>
      <c r="F24" s="7" t="s">
        <v>2567</v>
      </c>
      <c r="G24" s="7" t="s">
        <v>2567</v>
      </c>
      <c r="H24" s="7" t="s">
        <v>2567</v>
      </c>
      <c r="I24" s="7" t="s">
        <v>2567</v>
      </c>
      <c r="J24" s="7" t="s">
        <v>2567</v>
      </c>
      <c r="K24" s="7" t="str">
        <f t="shared" si="0"/>
        <v>NO TOUCH</v>
      </c>
      <c r="L24" s="7" t="s">
        <v>2567</v>
      </c>
      <c r="M24" s="7" t="s">
        <v>2567</v>
      </c>
      <c r="N24" s="10" t="s">
        <v>2567</v>
      </c>
      <c r="O24" s="12" t="str">
        <f t="shared" si="1"/>
        <v>Student Base Repo</v>
      </c>
      <c r="P24" s="13" t="str">
        <f>IFERROR(
  HYPERLINK(
    INDEX(Submissions!B:B, MATCH(VLOOKUP(A24, Roster!$A:$E, 2, FALSE), Submissions!A:A, 0)),
    "Canvas Submission"
  ),
  "Double Check"
)</f>
        <v>Double Check</v>
      </c>
    </row>
    <row r="25" spans="1:16">
      <c r="A25" t="s">
        <v>1856</v>
      </c>
      <c r="B25" t="s">
        <v>1857</v>
      </c>
      <c r="C25" t="s">
        <v>2545</v>
      </c>
      <c r="D25" s="7" t="s">
        <v>2567</v>
      </c>
      <c r="E25" s="7" t="s">
        <v>2567</v>
      </c>
      <c r="F25" s="7" t="s">
        <v>2567</v>
      </c>
      <c r="G25" s="7" t="s">
        <v>2567</v>
      </c>
      <c r="H25" s="7" t="s">
        <v>2567</v>
      </c>
      <c r="I25" s="7" t="s">
        <v>2567</v>
      </c>
      <c r="J25" s="7" t="s">
        <v>2567</v>
      </c>
      <c r="K25" s="7" t="str">
        <f t="shared" si="0"/>
        <v>NO TOUCH</v>
      </c>
      <c r="L25" s="7" t="s">
        <v>2567</v>
      </c>
      <c r="M25" s="7" t="s">
        <v>2567</v>
      </c>
      <c r="N25" s="10" t="s">
        <v>2567</v>
      </c>
      <c r="O25" s="12" t="str">
        <f t="shared" si="1"/>
        <v>Student Base Repo</v>
      </c>
      <c r="P25" s="13" t="str">
        <f>IFERROR(
  HYPERLINK(
    INDEX(Submissions!B:B, MATCH(VLOOKUP(A25, Roster!$A:$E, 2, FALSE), Submissions!A:A, 0)),
    "Canvas Submission"
  ),
  "Double Check"
)</f>
        <v>Canvas Submission</v>
      </c>
    </row>
    <row r="26" spans="1:16">
      <c r="A26" t="s">
        <v>1858</v>
      </c>
      <c r="B26" t="s">
        <v>1859</v>
      </c>
      <c r="C26" t="s">
        <v>2545</v>
      </c>
      <c r="D26" s="7" t="s">
        <v>2567</v>
      </c>
      <c r="E26" s="7" t="s">
        <v>2567</v>
      </c>
      <c r="F26" s="7" t="s">
        <v>2567</v>
      </c>
      <c r="G26" s="7" t="s">
        <v>2567</v>
      </c>
      <c r="H26" s="7" t="s">
        <v>2567</v>
      </c>
      <c r="I26" s="7" t="s">
        <v>2567</v>
      </c>
      <c r="J26" s="7" t="s">
        <v>2567</v>
      </c>
      <c r="K26" s="7" t="str">
        <f t="shared" si="0"/>
        <v>NO TOUCH</v>
      </c>
      <c r="L26" s="7" t="s">
        <v>2567</v>
      </c>
      <c r="M26" s="7" t="s">
        <v>2567</v>
      </c>
      <c r="N26" s="10" t="s">
        <v>2567</v>
      </c>
      <c r="O26" s="12" t="str">
        <f t="shared" si="1"/>
        <v>Student Base Repo</v>
      </c>
      <c r="P26" s="13" t="str">
        <f>IFERROR(
  HYPERLINK(
    INDEX(Submissions!B:B, MATCH(VLOOKUP(A26, Roster!$A:$E, 2, FALSE), Submissions!A:A, 0)),
    "Canvas Submission"
  ),
  "Double Check"
)</f>
        <v>Canvas Submission</v>
      </c>
    </row>
    <row r="27" spans="1:16">
      <c r="A27" t="s">
        <v>1860</v>
      </c>
      <c r="B27" t="s">
        <v>1861</v>
      </c>
      <c r="C27" t="s">
        <v>2545</v>
      </c>
      <c r="D27" s="7" t="s">
        <v>2567</v>
      </c>
      <c r="E27" s="7" t="s">
        <v>2567</v>
      </c>
      <c r="F27" s="7" t="s">
        <v>2567</v>
      </c>
      <c r="G27" s="7" t="s">
        <v>2567</v>
      </c>
      <c r="H27" s="7" t="s">
        <v>2567</v>
      </c>
      <c r="I27" s="7" t="s">
        <v>2567</v>
      </c>
      <c r="J27" s="7" t="s">
        <v>2567</v>
      </c>
      <c r="K27" s="7" t="str">
        <f t="shared" si="0"/>
        <v>NO TOUCH</v>
      </c>
      <c r="L27" s="7" t="s">
        <v>2567</v>
      </c>
      <c r="M27" s="7" t="s">
        <v>2567</v>
      </c>
      <c r="N27" s="10" t="s">
        <v>2567</v>
      </c>
      <c r="O27" s="12" t="str">
        <f t="shared" si="1"/>
        <v>Student Base Repo</v>
      </c>
      <c r="P27" s="13" t="str">
        <f>IFERROR(
  HYPERLINK(
    INDEX(Submissions!B:B, MATCH(VLOOKUP(A27, Roster!$A:$E, 2, FALSE), Submissions!A:A, 0)),
    "Canvas Submission"
  ),
  "Double Check"
)</f>
        <v>Double Check</v>
      </c>
    </row>
    <row r="28" spans="1:16">
      <c r="A28" t="s">
        <v>1862</v>
      </c>
      <c r="B28" t="s">
        <v>1863</v>
      </c>
      <c r="C28" t="s">
        <v>2545</v>
      </c>
      <c r="D28" s="7" t="s">
        <v>2567</v>
      </c>
      <c r="E28" s="7" t="s">
        <v>2567</v>
      </c>
      <c r="F28" s="7" t="s">
        <v>2567</v>
      </c>
      <c r="G28" s="7" t="s">
        <v>2567</v>
      </c>
      <c r="H28" s="7" t="s">
        <v>2567</v>
      </c>
      <c r="I28" s="7" t="s">
        <v>2567</v>
      </c>
      <c r="J28" s="7" t="s">
        <v>2567</v>
      </c>
      <c r="K28" s="7" t="str">
        <f t="shared" si="0"/>
        <v>NO TOUCH</v>
      </c>
      <c r="L28" s="7" t="s">
        <v>2567</v>
      </c>
      <c r="M28" s="7" t="s">
        <v>2567</v>
      </c>
      <c r="N28" s="10" t="s">
        <v>2567</v>
      </c>
      <c r="O28" s="12" t="str">
        <f t="shared" si="1"/>
        <v>Student Base Repo</v>
      </c>
      <c r="P28" s="13" t="str">
        <f>IFERROR(
  HYPERLINK(
    INDEX(Submissions!B:B, MATCH(VLOOKUP(A28, Roster!$A:$E, 2, FALSE), Submissions!A:A, 0)),
    "Canvas Submission"
  ),
  "Double Check"
)</f>
        <v>Double Check</v>
      </c>
    </row>
    <row r="29" spans="1:16">
      <c r="A29" t="s">
        <v>1864</v>
      </c>
      <c r="B29" t="s">
        <v>1865</v>
      </c>
      <c r="C29" t="s">
        <v>2545</v>
      </c>
      <c r="D29" s="7" t="s">
        <v>2567</v>
      </c>
      <c r="E29" s="7" t="s">
        <v>2567</v>
      </c>
      <c r="F29" s="7" t="s">
        <v>2567</v>
      </c>
      <c r="G29" s="7" t="s">
        <v>2567</v>
      </c>
      <c r="H29" s="7" t="s">
        <v>2567</v>
      </c>
      <c r="I29" s="7" t="s">
        <v>2567</v>
      </c>
      <c r="J29" s="7" t="s">
        <v>2567</v>
      </c>
      <c r="K29" s="7" t="str">
        <f t="shared" si="0"/>
        <v>NO TOUCH</v>
      </c>
      <c r="L29" s="7" t="s">
        <v>2567</v>
      </c>
      <c r="M29" s="7" t="s">
        <v>2567</v>
      </c>
      <c r="N29" s="10" t="s">
        <v>2567</v>
      </c>
      <c r="O29" s="12" t="str">
        <f t="shared" si="1"/>
        <v>Student Base Repo</v>
      </c>
      <c r="P29" s="13" t="str">
        <f>IFERROR(
  HYPERLINK(
    INDEX(Submissions!B:B, MATCH(VLOOKUP(A29, Roster!$A:$E, 2, FALSE), Submissions!A:A, 0)),
    "Canvas Submission"
  ),
  "Double Check"
)</f>
        <v>Canvas Submission</v>
      </c>
    </row>
    <row r="30" spans="1:16">
      <c r="A30" t="s">
        <v>1866</v>
      </c>
      <c r="B30" t="s">
        <v>1867</v>
      </c>
      <c r="C30" t="s">
        <v>2545</v>
      </c>
      <c r="D30" s="7" t="s">
        <v>2567</v>
      </c>
      <c r="E30" s="7" t="s">
        <v>2567</v>
      </c>
      <c r="F30" s="7" t="s">
        <v>2567</v>
      </c>
      <c r="G30" s="7" t="s">
        <v>2567</v>
      </c>
      <c r="H30" s="7" t="s">
        <v>2567</v>
      </c>
      <c r="I30" s="7" t="s">
        <v>2567</v>
      </c>
      <c r="J30" s="7" t="s">
        <v>2567</v>
      </c>
      <c r="K30" s="7" t="str">
        <f t="shared" si="0"/>
        <v>NO TOUCH</v>
      </c>
      <c r="L30" s="7" t="s">
        <v>2567</v>
      </c>
      <c r="M30" s="7" t="s">
        <v>2567</v>
      </c>
      <c r="N30" s="10" t="s">
        <v>2567</v>
      </c>
      <c r="O30" s="12" t="str">
        <f t="shared" si="1"/>
        <v>Student Base Repo</v>
      </c>
      <c r="P30" s="13" t="str">
        <f>IFERROR(
  HYPERLINK(
    INDEX(Submissions!B:B, MATCH(VLOOKUP(A30, Roster!$A:$E, 2, FALSE), Submissions!A:A, 0)),
    "Canvas Submission"
  ),
  "Double Check"
)</f>
        <v>Canvas Submission</v>
      </c>
    </row>
    <row r="31" spans="1:16">
      <c r="A31" t="s">
        <v>1868</v>
      </c>
      <c r="B31" t="s">
        <v>1869</v>
      </c>
      <c r="C31" t="s">
        <v>2545</v>
      </c>
      <c r="D31" s="7" t="s">
        <v>2567</v>
      </c>
      <c r="E31" s="7" t="s">
        <v>2567</v>
      </c>
      <c r="F31" s="7" t="s">
        <v>2567</v>
      </c>
      <c r="G31" s="7" t="s">
        <v>2567</v>
      </c>
      <c r="H31" s="7" t="s">
        <v>2567</v>
      </c>
      <c r="I31" s="7" t="s">
        <v>2567</v>
      </c>
      <c r="J31" s="7" t="s">
        <v>2567</v>
      </c>
      <c r="K31" s="7" t="str">
        <f t="shared" si="0"/>
        <v>NO TOUCH</v>
      </c>
      <c r="L31" s="7" t="s">
        <v>2567</v>
      </c>
      <c r="M31" s="7" t="s">
        <v>2567</v>
      </c>
      <c r="N31" s="10" t="s">
        <v>2567</v>
      </c>
      <c r="O31" s="12" t="str">
        <f t="shared" si="1"/>
        <v>Student Base Repo</v>
      </c>
      <c r="P31" s="13" t="str">
        <f>IFERROR(
  HYPERLINK(
    INDEX(Submissions!B:B, MATCH(VLOOKUP(A31, Roster!$A:$E, 2, FALSE), Submissions!A:A, 0)),
    "Canvas Submission"
  ),
  "Double Check"
)</f>
        <v>Canvas Submission</v>
      </c>
    </row>
    <row r="32" spans="1:16">
      <c r="A32" t="s">
        <v>1870</v>
      </c>
      <c r="B32" t="s">
        <v>1871</v>
      </c>
      <c r="C32" t="s">
        <v>2545</v>
      </c>
      <c r="D32" s="7" t="s">
        <v>2567</v>
      </c>
      <c r="E32" s="7" t="s">
        <v>2567</v>
      </c>
      <c r="F32" s="7" t="s">
        <v>2567</v>
      </c>
      <c r="G32" s="7" t="s">
        <v>2567</v>
      </c>
      <c r="H32" s="7" t="s">
        <v>2567</v>
      </c>
      <c r="I32" s="7" t="s">
        <v>2567</v>
      </c>
      <c r="J32" s="7" t="s">
        <v>2567</v>
      </c>
      <c r="K32" s="7" t="str">
        <f t="shared" si="0"/>
        <v>NO TOUCH</v>
      </c>
      <c r="L32" s="7" t="s">
        <v>2567</v>
      </c>
      <c r="M32" s="7" t="s">
        <v>2567</v>
      </c>
      <c r="N32" s="10" t="s">
        <v>2567</v>
      </c>
      <c r="O32" s="12" t="str">
        <f t="shared" si="1"/>
        <v>Student Base Repo</v>
      </c>
      <c r="P32" s="13" t="str">
        <f>IFERROR(
  HYPERLINK(
    INDEX(Submissions!B:B, MATCH(VLOOKUP(A32, Roster!$A:$E, 2, FALSE), Submissions!A:A, 0)),
    "Canvas Submission"
  ),
  "Double Check"
)</f>
        <v>Canvas Submission</v>
      </c>
    </row>
    <row r="33" spans="1:16">
      <c r="A33" t="s">
        <v>1872</v>
      </c>
      <c r="B33" t="s">
        <v>1873</v>
      </c>
      <c r="C33" t="s">
        <v>2545</v>
      </c>
      <c r="D33" s="7" t="s">
        <v>2567</v>
      </c>
      <c r="E33" s="7" t="s">
        <v>2567</v>
      </c>
      <c r="F33" s="7" t="s">
        <v>2567</v>
      </c>
      <c r="G33" s="7" t="s">
        <v>2567</v>
      </c>
      <c r="H33" s="7" t="s">
        <v>2567</v>
      </c>
      <c r="I33" s="7" t="s">
        <v>2567</v>
      </c>
      <c r="J33" s="7" t="s">
        <v>2567</v>
      </c>
      <c r="K33" s="7" t="str">
        <f t="shared" si="0"/>
        <v>NO TOUCH</v>
      </c>
      <c r="L33" s="7" t="s">
        <v>2567</v>
      </c>
      <c r="M33" s="7" t="s">
        <v>2567</v>
      </c>
      <c r="N33" s="10" t="s">
        <v>2567</v>
      </c>
      <c r="O33" s="12" t="str">
        <f t="shared" si="1"/>
        <v>Student Base Repo</v>
      </c>
      <c r="P33" s="13" t="str">
        <f>IFERROR(
  HYPERLINK(
    INDEX(Submissions!B:B, MATCH(VLOOKUP(A33, Roster!$A:$E, 2, FALSE), Submissions!A:A, 0)),
    "Canvas Submission"
  ),
  "Double Check"
)</f>
        <v>Double Check</v>
      </c>
    </row>
    <row r="34" spans="1:16">
      <c r="A34" t="s">
        <v>1874</v>
      </c>
      <c r="B34" t="s">
        <v>1875</v>
      </c>
      <c r="C34" t="s">
        <v>2545</v>
      </c>
      <c r="D34" s="7" t="s">
        <v>2567</v>
      </c>
      <c r="E34" s="7" t="s">
        <v>2567</v>
      </c>
      <c r="F34" s="7" t="s">
        <v>2567</v>
      </c>
      <c r="G34" s="7" t="s">
        <v>2567</v>
      </c>
      <c r="H34" s="7" t="s">
        <v>2567</v>
      </c>
      <c r="I34" s="7" t="s">
        <v>2567</v>
      </c>
      <c r="J34" s="7" t="s">
        <v>2567</v>
      </c>
      <c r="K34" s="7" t="str">
        <f t="shared" si="0"/>
        <v>NO TOUCH</v>
      </c>
      <c r="L34" s="7" t="s">
        <v>2567</v>
      </c>
      <c r="M34" s="7" t="s">
        <v>2567</v>
      </c>
      <c r="N34" s="10" t="s">
        <v>2567</v>
      </c>
      <c r="O34" s="12" t="str">
        <f t="shared" si="1"/>
        <v>Student Base Repo</v>
      </c>
      <c r="P34" s="13" t="str">
        <f>IFERROR(
  HYPERLINK(
    INDEX(Submissions!B:B, MATCH(VLOOKUP(A34, Roster!$A:$E, 2, FALSE), Submissions!A:A, 0)),
    "Canvas Submission"
  ),
  "Double Check"
)</f>
        <v>Canvas Submission</v>
      </c>
    </row>
    <row r="35" spans="1:16">
      <c r="A35" t="s">
        <v>1876</v>
      </c>
      <c r="B35" t="s">
        <v>1877</v>
      </c>
      <c r="C35" t="s">
        <v>2545</v>
      </c>
      <c r="D35" s="7" t="s">
        <v>2567</v>
      </c>
      <c r="E35" s="7" t="s">
        <v>2567</v>
      </c>
      <c r="F35" s="7" t="s">
        <v>2567</v>
      </c>
      <c r="G35" s="7" t="s">
        <v>2567</v>
      </c>
      <c r="H35" s="7" t="s">
        <v>2567</v>
      </c>
      <c r="I35" s="7" t="s">
        <v>2567</v>
      </c>
      <c r="J35" s="7" t="s">
        <v>2567</v>
      </c>
      <c r="K35" s="7" t="str">
        <f t="shared" si="0"/>
        <v>NO TOUCH</v>
      </c>
      <c r="L35" s="7" t="s">
        <v>2567</v>
      </c>
      <c r="M35" s="7" t="s">
        <v>2567</v>
      </c>
      <c r="N35" s="10" t="s">
        <v>2567</v>
      </c>
      <c r="O35" s="12" t="str">
        <f t="shared" si="1"/>
        <v>Student Base Repo</v>
      </c>
      <c r="P35" s="13" t="str">
        <f>IFERROR(
  HYPERLINK(
    INDEX(Submissions!B:B, MATCH(VLOOKUP(A35, Roster!$A:$E, 2, FALSE), Submissions!A:A, 0)),
    "Canvas Submission"
  ),
  "Double Check"
)</f>
        <v>Canvas Submission</v>
      </c>
    </row>
    <row r="36" spans="1:16">
      <c r="A36" t="s">
        <v>1414</v>
      </c>
      <c r="B36" t="s">
        <v>1415</v>
      </c>
      <c r="C36" t="s">
        <v>2545</v>
      </c>
      <c r="D36" s="7" t="s">
        <v>2567</v>
      </c>
      <c r="E36" s="7" t="s">
        <v>2567</v>
      </c>
      <c r="F36" s="7" t="s">
        <v>2567</v>
      </c>
      <c r="G36" s="7" t="s">
        <v>2567</v>
      </c>
      <c r="H36" s="7" t="s">
        <v>2567</v>
      </c>
      <c r="I36" s="7" t="s">
        <v>2567</v>
      </c>
      <c r="J36" s="7" t="s">
        <v>2567</v>
      </c>
      <c r="K36" s="7" t="str">
        <f t="shared" si="0"/>
        <v>NO TOUCH</v>
      </c>
      <c r="L36" s="7" t="s">
        <v>2567</v>
      </c>
      <c r="M36" s="7" t="s">
        <v>2567</v>
      </c>
      <c r="N36" s="10" t="s">
        <v>2567</v>
      </c>
      <c r="O36" s="12" t="str">
        <f t="shared" si="1"/>
        <v>Student Base Repo</v>
      </c>
      <c r="P36" s="13" t="str">
        <f>IFERROR(
  HYPERLINK(
    INDEX(Submissions!B:B, MATCH(VLOOKUP(A36, Roster!$A:$E, 2, FALSE), Submissions!A:A, 0)),
    "Canvas Submission"
  ),
  "Double Check"
)</f>
        <v>Canvas Submission</v>
      </c>
    </row>
    <row r="37" spans="1:16">
      <c r="A37" t="s">
        <v>1416</v>
      </c>
      <c r="B37" t="s">
        <v>1417</v>
      </c>
      <c r="C37" t="s">
        <v>2545</v>
      </c>
      <c r="D37" s="7" t="s">
        <v>2567</v>
      </c>
      <c r="E37" s="7" t="s">
        <v>2567</v>
      </c>
      <c r="F37" s="7" t="s">
        <v>2567</v>
      </c>
      <c r="G37" s="7" t="s">
        <v>2567</v>
      </c>
      <c r="H37" s="7" t="s">
        <v>2567</v>
      </c>
      <c r="I37" s="7" t="s">
        <v>2567</v>
      </c>
      <c r="J37" s="7" t="s">
        <v>2567</v>
      </c>
      <c r="K37" s="7" t="str">
        <f>IF(COUNTIF(D37:J37, "TODO") &gt; 0, "NO TOUCH", SUM(D37:J37))</f>
        <v>NO TOUCH</v>
      </c>
      <c r="L37" s="7" t="s">
        <v>2567</v>
      </c>
      <c r="M37" s="7" t="s">
        <v>2567</v>
      </c>
      <c r="N37" s="10" t="s">
        <v>2567</v>
      </c>
      <c r="O37" s="12" t="str">
        <f t="shared" si="1"/>
        <v>Student Base Repo</v>
      </c>
      <c r="P37" s="13" t="str">
        <f>IFERROR(
  HYPERLINK(
    INDEX(Submissions!B:B, MATCH(VLOOKUP(A37, Roster!$A:$E, 2, FALSE), Submissions!A:A, 0)),
    "Canvas Submission"
  ),
  "Double Check"
)</f>
        <v>Canvas Submission</v>
      </c>
    </row>
    <row r="38" spans="1:16">
      <c r="D38" s="7"/>
      <c r="E38" s="7"/>
      <c r="F38" s="7"/>
      <c r="G38" s="7"/>
      <c r="H38" s="7"/>
      <c r="I38" s="7"/>
      <c r="J38" s="7"/>
      <c r="K38" s="7"/>
      <c r="L38" s="7"/>
      <c r="M38" s="7"/>
      <c r="N38" s="10"/>
      <c r="O38" s="12"/>
      <c r="P38" s="13"/>
    </row>
  </sheetData>
  <conditionalFormatting sqref="D2:M38">
    <cfRule type="containsText" dxfId="33" priority="7" operator="containsText" text="TODO">
      <formula>NOT(ISERROR(SEARCH("TODO",D2)))</formula>
    </cfRule>
    <cfRule type="containsText" dxfId="32" priority="8" stopIfTrue="1" operator="containsText" text="NO TOUCH">
      <formula>NOT(ISERROR(SEARCH("NO TOUCH",D2)))</formula>
    </cfRule>
  </conditionalFormatting>
  <conditionalFormatting sqref="O2:O38">
    <cfRule type="containsText" dxfId="31" priority="1" operator="containsText" text="Assignment">
      <formula>NOT(ISERROR(SEARCH("Assignment",O2)))</formula>
    </cfRule>
    <cfRule type="containsText" dxfId="30" priority="2" operator="containsText" text="Student">
      <formula>NOT(ISERROR(SEARCH("Student",O2)))</formula>
    </cfRule>
  </conditionalFormatting>
  <conditionalFormatting sqref="O2:P3 N4:P38">
    <cfRule type="containsText" dxfId="29" priority="5" operator="containsText" text="TODO">
      <formula>NOT(ISERROR(SEARCH("TODO",N2)))</formula>
    </cfRule>
    <cfRule type="containsText" dxfId="28" priority="6" stopIfTrue="1" operator="containsText" text="NO TOUCH">
      <formula>NOT(ISERROR(SEARCH("NO TOUCH",N2)))</formula>
    </cfRule>
  </conditionalFormatting>
  <conditionalFormatting sqref="P2:P38">
    <cfRule type="containsText" dxfId="27" priority="3" operator="containsText" text="Canvas">
      <formula>NOT(ISERROR(SEARCH("Canvas",P2)))</formula>
    </cfRule>
    <cfRule type="containsText" dxfId="26" priority="4" stopIfTrue="1" operator="containsText" text="Double Check">
      <formula>NOT(ISERROR(SEARCH("Double Check",P2)))</formula>
    </cfRule>
  </conditionalFormatting>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workbookViewId="0">
      <selection activeCell="O12" sqref="O12"/>
    </sheetView>
  </sheetViews>
  <sheetFormatPr defaultColWidth="8.88671875" defaultRowHeight="14.4"/>
  <cols>
    <col min="1" max="1" width="17.1093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11.88671875" bestFit="1" customWidth="1"/>
    <col min="13" max="13" width="14.33203125" bestFit="1" customWidth="1"/>
    <col min="14" max="14" width="16.33203125" bestFit="1" customWidth="1"/>
    <col min="15" max="15" width="17.6640625" bestFit="1" customWidth="1"/>
    <col min="16" max="16" width="41.4414062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c r="A2" s="2" t="s">
        <v>9</v>
      </c>
      <c r="B2" s="2" t="s">
        <v>10</v>
      </c>
      <c r="C2" s="2" t="s">
        <v>2606</v>
      </c>
      <c r="D2" s="7" t="s">
        <v>2567</v>
      </c>
      <c r="E2" s="7" t="s">
        <v>2567</v>
      </c>
      <c r="F2" s="7" t="s">
        <v>2567</v>
      </c>
      <c r="G2" s="7" t="s">
        <v>2567</v>
      </c>
      <c r="H2" s="7" t="s">
        <v>2567</v>
      </c>
      <c r="I2" s="7" t="s">
        <v>2567</v>
      </c>
      <c r="J2" s="7" t="s">
        <v>2567</v>
      </c>
      <c r="K2" s="7" t="str">
        <f>IF(COUNTIF(D2:J2, "TODO") &gt; 0, "NO TOUCH", SUM(D2:J2))</f>
        <v>NO TOUCH</v>
      </c>
      <c r="L2" s="7" t="s">
        <v>2567</v>
      </c>
      <c r="M2" s="7" t="s">
        <v>2567</v>
      </c>
      <c r="N2" s="10" t="s">
        <v>2567</v>
      </c>
      <c r="O2" s="12" t="str">
        <f>IF(OR(N2="TODO", ISBLANK(N2)), HYPERLINK("https://github.gatech.edu/gt-omscs-ml/cs-7641-2025-fall-"&amp;B2, "Student Base Repo"), HYPERLINK("https://github.gatech.edu/gt-omscs-ml/cs-7641-2025-fall-"&amp;B2&amp;"/tree/"&amp;N2, "Assignment Specific Repo"))</f>
        <v>Student Base Repo</v>
      </c>
      <c r="P2" s="13" t="str">
        <f>IFERROR(
  HYPERLINK(
    INDEX(Submissions!B:B, MATCH(VLOOKUP(A2, Roster!$A:$E, 2, FALSE), Submissions!A:A, 0)),
    "Canvas Submission"
  ),
  "Double Check"
)</f>
        <v>Canvas Submission</v>
      </c>
    </row>
    <row r="3" spans="1:22">
      <c r="A3" s="2" t="s">
        <v>11</v>
      </c>
      <c r="B3" s="2" t="s">
        <v>12</v>
      </c>
      <c r="C3" s="2" t="s">
        <v>2606</v>
      </c>
      <c r="D3" s="7" t="s">
        <v>2567</v>
      </c>
      <c r="E3" s="7" t="s">
        <v>2567</v>
      </c>
      <c r="F3" s="7" t="s">
        <v>2567</v>
      </c>
      <c r="G3" s="7" t="s">
        <v>2567</v>
      </c>
      <c r="H3" s="7" t="s">
        <v>2567</v>
      </c>
      <c r="I3" s="7" t="s">
        <v>2567</v>
      </c>
      <c r="J3" s="7" t="s">
        <v>2567</v>
      </c>
      <c r="K3" s="7" t="str">
        <f t="shared" ref="K3" si="0">IF(COUNTIF(D3:J3, "TODO") &gt; 0, "NO TOUCH", SUM(D3:J3))</f>
        <v>NO TOUCH</v>
      </c>
      <c r="L3" s="7" t="s">
        <v>2567</v>
      </c>
      <c r="M3" s="7" t="s">
        <v>2567</v>
      </c>
      <c r="N3" s="10" t="s">
        <v>2567</v>
      </c>
      <c r="O3" s="12" t="str">
        <f t="shared" ref="O3"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row r="4" spans="1:22">
      <c r="D4" s="7"/>
      <c r="E4" s="7"/>
      <c r="F4" s="7"/>
      <c r="G4" s="7"/>
      <c r="H4" s="7"/>
      <c r="I4" s="7"/>
      <c r="J4" s="7"/>
      <c r="K4" s="7"/>
      <c r="L4" s="7"/>
      <c r="M4" s="7"/>
      <c r="N4" s="10"/>
      <c r="O4" s="12"/>
      <c r="P4" s="13"/>
    </row>
    <row r="5" spans="1:22">
      <c r="D5" s="7"/>
      <c r="E5" s="7"/>
      <c r="F5" s="7"/>
      <c r="G5" s="7"/>
      <c r="H5" s="7"/>
      <c r="I5" s="7"/>
      <c r="J5" s="7"/>
      <c r="K5" s="7"/>
      <c r="L5" s="7"/>
      <c r="M5" s="7"/>
      <c r="N5" s="10"/>
      <c r="O5" s="12"/>
      <c r="P5" s="13"/>
    </row>
    <row r="6" spans="1:22">
      <c r="D6" s="7"/>
      <c r="E6" s="7"/>
      <c r="F6" s="7"/>
      <c r="G6" s="7"/>
      <c r="H6" s="7"/>
      <c r="I6" s="7"/>
      <c r="J6" s="7"/>
      <c r="K6" s="7"/>
      <c r="L6" s="7"/>
      <c r="M6" s="7"/>
      <c r="N6" s="10"/>
      <c r="O6" s="12"/>
      <c r="P6" s="13"/>
    </row>
    <row r="7" spans="1:22">
      <c r="D7" s="7"/>
      <c r="E7" s="7"/>
      <c r="F7" s="7"/>
      <c r="G7" s="7"/>
      <c r="H7" s="7"/>
      <c r="I7" s="7"/>
      <c r="J7" s="7"/>
      <c r="K7" s="7"/>
      <c r="L7" s="7"/>
      <c r="M7" s="7"/>
      <c r="N7" s="10"/>
      <c r="O7" s="12"/>
      <c r="P7" s="13"/>
    </row>
    <row r="8" spans="1:22">
      <c r="D8" s="7"/>
      <c r="E8" s="7"/>
      <c r="F8" s="7"/>
      <c r="G8" s="7"/>
      <c r="H8" s="7"/>
      <c r="I8" s="7"/>
      <c r="J8" s="7"/>
      <c r="K8" s="7"/>
      <c r="L8" s="7"/>
      <c r="M8" s="7"/>
      <c r="N8" s="10"/>
      <c r="O8" s="12"/>
      <c r="P8" s="13"/>
    </row>
    <row r="9" spans="1:22">
      <c r="D9" s="7"/>
      <c r="E9" s="7"/>
      <c r="F9" s="7"/>
      <c r="G9" s="7"/>
      <c r="H9" s="7"/>
      <c r="I9" s="7"/>
      <c r="J9" s="7"/>
      <c r="K9" s="7"/>
      <c r="L9" s="7"/>
      <c r="M9" s="7"/>
      <c r="N9" s="10"/>
      <c r="O9" s="12"/>
      <c r="P9" s="13"/>
    </row>
    <row r="10" spans="1:22">
      <c r="D10" s="7"/>
      <c r="E10" s="7"/>
      <c r="F10" s="7"/>
      <c r="G10" s="7"/>
      <c r="H10" s="7"/>
      <c r="I10" s="7"/>
      <c r="J10" s="7"/>
      <c r="K10" s="7"/>
      <c r="L10" s="7"/>
      <c r="M10" s="7"/>
      <c r="N10" s="10"/>
      <c r="O10" s="12"/>
      <c r="P10" s="13"/>
    </row>
    <row r="11" spans="1:22">
      <c r="D11" s="7"/>
      <c r="E11" s="7"/>
      <c r="F11" s="7"/>
      <c r="G11" s="7"/>
      <c r="H11" s="7"/>
      <c r="I11" s="7"/>
      <c r="J11" s="7"/>
      <c r="K11" s="7"/>
      <c r="L11" s="7"/>
      <c r="M11" s="7"/>
      <c r="N11" s="10"/>
      <c r="O11" s="12"/>
      <c r="P11" s="13"/>
    </row>
    <row r="12" spans="1:22">
      <c r="D12" s="7"/>
      <c r="E12" s="7"/>
      <c r="F12" s="7"/>
      <c r="G12" s="7"/>
      <c r="H12" s="7"/>
      <c r="I12" s="7"/>
      <c r="J12" s="7"/>
      <c r="K12" s="7"/>
      <c r="L12" s="7"/>
      <c r="M12" s="7"/>
      <c r="N12" s="10"/>
      <c r="O12" s="12"/>
      <c r="P12" s="13"/>
    </row>
    <row r="13" spans="1:22">
      <c r="D13" s="7"/>
      <c r="E13" s="7"/>
      <c r="F13" s="7"/>
      <c r="G13" s="7"/>
      <c r="H13" s="7"/>
      <c r="I13" s="7"/>
      <c r="J13" s="7"/>
      <c r="K13" s="7"/>
      <c r="L13" s="7"/>
      <c r="M13" s="7"/>
      <c r="N13" s="10"/>
      <c r="O13" s="12"/>
      <c r="P13" s="13"/>
    </row>
    <row r="14" spans="1:22">
      <c r="D14" s="7"/>
      <c r="E14" s="7"/>
      <c r="F14" s="7"/>
      <c r="G14" s="7"/>
      <c r="H14" s="7"/>
      <c r="I14" s="7"/>
      <c r="J14" s="7"/>
      <c r="K14" s="7"/>
      <c r="L14" s="7"/>
      <c r="M14" s="7"/>
      <c r="N14" s="10"/>
      <c r="O14" s="12"/>
      <c r="P14" s="13"/>
    </row>
    <row r="15" spans="1:22">
      <c r="D15" s="7"/>
      <c r="E15" s="7"/>
      <c r="F15" s="7"/>
      <c r="G15" s="7"/>
      <c r="H15" s="7"/>
      <c r="I15" s="7"/>
      <c r="J15" s="7"/>
      <c r="K15" s="7"/>
      <c r="L15" s="7"/>
      <c r="M15" s="7"/>
      <c r="N15" s="10"/>
      <c r="O15" s="12"/>
      <c r="P15" s="13"/>
    </row>
    <row r="16" spans="1:22">
      <c r="D16" s="7"/>
      <c r="E16" s="7"/>
      <c r="F16" s="7"/>
      <c r="G16" s="7"/>
      <c r="H16" s="7"/>
      <c r="I16" s="7"/>
      <c r="J16" s="7"/>
      <c r="K16" s="7"/>
      <c r="L16" s="7"/>
      <c r="M16" s="7"/>
      <c r="N16" s="10"/>
      <c r="O16" s="12"/>
      <c r="P16" s="13"/>
    </row>
    <row r="17" spans="4:16">
      <c r="D17" s="7"/>
      <c r="E17" s="7"/>
      <c r="F17" s="7"/>
      <c r="G17" s="7"/>
      <c r="H17" s="7"/>
      <c r="I17" s="7"/>
      <c r="J17" s="7"/>
      <c r="K17" s="7"/>
      <c r="L17" s="7"/>
      <c r="M17" s="7"/>
      <c r="N17" s="10"/>
      <c r="O17" s="12"/>
      <c r="P17" s="13"/>
    </row>
    <row r="18" spans="4:16">
      <c r="D18" s="7"/>
      <c r="E18" s="7"/>
      <c r="F18" s="7"/>
      <c r="G18" s="7"/>
      <c r="H18" s="7"/>
      <c r="I18" s="7"/>
      <c r="J18" s="7"/>
      <c r="K18" s="7"/>
      <c r="L18" s="7"/>
      <c r="M18" s="7"/>
      <c r="N18" s="10"/>
      <c r="O18" s="12"/>
      <c r="P18" s="13"/>
    </row>
    <row r="19" spans="4:16">
      <c r="D19" s="7"/>
      <c r="E19" s="7"/>
      <c r="F19" s="7"/>
      <c r="G19" s="7"/>
      <c r="H19" s="7"/>
      <c r="I19" s="7"/>
      <c r="J19" s="7"/>
      <c r="K19" s="7"/>
      <c r="L19" s="7"/>
      <c r="M19" s="7"/>
      <c r="N19" s="10"/>
      <c r="O19" s="12"/>
      <c r="P19" s="13"/>
    </row>
    <row r="20" spans="4:16">
      <c r="D20" s="7"/>
      <c r="E20" s="7"/>
      <c r="F20" s="7"/>
      <c r="G20" s="7"/>
      <c r="H20" s="7"/>
      <c r="I20" s="7"/>
      <c r="J20" s="7"/>
      <c r="K20" s="7"/>
      <c r="L20" s="7"/>
      <c r="M20" s="7"/>
      <c r="N20" s="10"/>
      <c r="O20" s="12"/>
      <c r="P20" s="13"/>
    </row>
    <row r="21" spans="4:16">
      <c r="D21" s="7"/>
      <c r="E21" s="7"/>
      <c r="F21" s="7"/>
      <c r="G21" s="7"/>
      <c r="H21" s="7"/>
      <c r="I21" s="7"/>
      <c r="J21" s="7"/>
      <c r="K21" s="7"/>
      <c r="L21" s="7"/>
      <c r="M21" s="7"/>
      <c r="N21" s="10"/>
      <c r="O21" s="12"/>
      <c r="P21" s="13"/>
    </row>
    <row r="22" spans="4:16">
      <c r="D22" s="7"/>
      <c r="E22" s="7"/>
      <c r="F22" s="7"/>
      <c r="G22" s="7"/>
      <c r="H22" s="7"/>
      <c r="I22" s="7"/>
      <c r="J22" s="7"/>
      <c r="K22" s="7"/>
      <c r="L22" s="7"/>
      <c r="M22" s="7"/>
      <c r="N22" s="10"/>
      <c r="O22" s="12"/>
      <c r="P22" s="13"/>
    </row>
    <row r="23" spans="4:16">
      <c r="D23" s="7"/>
      <c r="E23" s="7"/>
      <c r="F23" s="7"/>
      <c r="G23" s="7"/>
      <c r="H23" s="7"/>
      <c r="I23" s="7"/>
      <c r="J23" s="7"/>
      <c r="K23" s="7"/>
      <c r="L23" s="7"/>
      <c r="M23" s="7"/>
      <c r="N23" s="10"/>
      <c r="O23" s="12"/>
      <c r="P23" s="13"/>
    </row>
    <row r="24" spans="4:16">
      <c r="D24" s="7"/>
      <c r="E24" s="7"/>
      <c r="F24" s="7"/>
      <c r="G24" s="7"/>
      <c r="H24" s="7"/>
      <c r="I24" s="7"/>
      <c r="J24" s="7"/>
      <c r="K24" s="7"/>
      <c r="L24" s="7"/>
      <c r="M24" s="7"/>
      <c r="N24" s="10"/>
      <c r="O24" s="12"/>
      <c r="P24" s="13"/>
    </row>
    <row r="25" spans="4:16">
      <c r="D25" s="7"/>
      <c r="E25" s="7"/>
      <c r="F25" s="7"/>
      <c r="G25" s="7"/>
      <c r="H25" s="7"/>
      <c r="I25" s="7"/>
      <c r="J25" s="7"/>
      <c r="K25" s="7"/>
      <c r="L25" s="7"/>
      <c r="M25" s="7"/>
      <c r="N25" s="10"/>
      <c r="O25" s="12"/>
      <c r="P25" s="13"/>
    </row>
    <row r="26" spans="4:16">
      <c r="D26" s="7"/>
      <c r="E26" s="7"/>
      <c r="F26" s="7"/>
      <c r="G26" s="7"/>
      <c r="H26" s="7"/>
      <c r="I26" s="7"/>
      <c r="J26" s="7"/>
      <c r="K26" s="7"/>
      <c r="L26" s="7"/>
      <c r="M26" s="7"/>
      <c r="N26" s="10"/>
      <c r="O26" s="12"/>
      <c r="P26" s="13"/>
    </row>
    <row r="27" spans="4:16">
      <c r="D27" s="7"/>
      <c r="E27" s="7"/>
      <c r="F27" s="7"/>
      <c r="G27" s="7"/>
      <c r="H27" s="7"/>
      <c r="I27" s="7"/>
      <c r="J27" s="7"/>
      <c r="K27" s="7"/>
      <c r="L27" s="7"/>
      <c r="M27" s="7"/>
      <c r="N27" s="10"/>
      <c r="O27" s="12"/>
      <c r="P27" s="13"/>
    </row>
    <row r="28" spans="4:16">
      <c r="D28" s="7"/>
      <c r="E28" s="7"/>
      <c r="F28" s="7"/>
      <c r="G28" s="7"/>
      <c r="H28" s="7"/>
      <c r="I28" s="7"/>
      <c r="J28" s="7"/>
      <c r="K28" s="7"/>
      <c r="L28" s="7"/>
      <c r="M28" s="7"/>
      <c r="N28" s="10"/>
      <c r="O28" s="12"/>
      <c r="P28" s="13"/>
    </row>
    <row r="29" spans="4:16">
      <c r="D29" s="7"/>
      <c r="E29" s="7"/>
      <c r="F29" s="7"/>
      <c r="G29" s="7"/>
      <c r="H29" s="7"/>
      <c r="I29" s="7"/>
      <c r="J29" s="7"/>
      <c r="K29" s="7"/>
      <c r="L29" s="7"/>
      <c r="M29" s="7"/>
      <c r="N29" s="10"/>
      <c r="O29" s="12"/>
      <c r="P29" s="13"/>
    </row>
    <row r="30" spans="4:16">
      <c r="D30" s="7"/>
      <c r="E30" s="7"/>
      <c r="F30" s="7"/>
      <c r="G30" s="7"/>
      <c r="H30" s="7"/>
      <c r="I30" s="7"/>
      <c r="J30" s="7"/>
      <c r="K30" s="7"/>
      <c r="L30" s="7"/>
      <c r="M30" s="7"/>
      <c r="N30" s="10"/>
      <c r="O30" s="12"/>
      <c r="P30" s="13"/>
    </row>
    <row r="31" spans="4:16">
      <c r="D31" s="7"/>
      <c r="E31" s="7"/>
      <c r="F31" s="7"/>
      <c r="G31" s="7"/>
      <c r="H31" s="7"/>
      <c r="I31" s="7"/>
      <c r="J31" s="7"/>
      <c r="K31" s="7"/>
      <c r="L31" s="7"/>
      <c r="M31" s="7"/>
      <c r="N31" s="10"/>
      <c r="O31" s="12"/>
      <c r="P31" s="13"/>
    </row>
    <row r="32" spans="4:16">
      <c r="D32" s="7"/>
      <c r="E32" s="7"/>
      <c r="F32" s="7"/>
      <c r="G32" s="7"/>
      <c r="H32" s="7"/>
      <c r="I32" s="7"/>
      <c r="J32" s="7"/>
      <c r="K32" s="7"/>
      <c r="L32" s="7"/>
      <c r="M32" s="7"/>
      <c r="N32" s="10"/>
      <c r="O32" s="12"/>
      <c r="P32" s="13"/>
    </row>
    <row r="33" spans="4:16">
      <c r="D33" s="7"/>
      <c r="E33" s="7"/>
      <c r="F33" s="7"/>
      <c r="G33" s="7"/>
      <c r="H33" s="7"/>
      <c r="I33" s="7"/>
      <c r="J33" s="7"/>
      <c r="K33" s="7"/>
      <c r="L33" s="7"/>
      <c r="M33" s="7"/>
      <c r="N33" s="10"/>
      <c r="O33" s="12"/>
      <c r="P33" s="13"/>
    </row>
    <row r="34" spans="4:16">
      <c r="D34" s="7"/>
      <c r="E34" s="7"/>
      <c r="F34" s="7"/>
      <c r="G34" s="7"/>
      <c r="H34" s="7"/>
      <c r="I34" s="7"/>
      <c r="J34" s="7"/>
      <c r="K34" s="7"/>
      <c r="L34" s="7"/>
      <c r="M34" s="7"/>
      <c r="N34" s="10"/>
      <c r="O34" s="12"/>
      <c r="P34" s="13"/>
    </row>
    <row r="35" spans="4:16">
      <c r="D35" s="7"/>
      <c r="E35" s="7"/>
      <c r="F35" s="7"/>
      <c r="G35" s="7"/>
      <c r="H35" s="7"/>
      <c r="I35" s="7"/>
      <c r="J35" s="7"/>
      <c r="K35" s="7"/>
      <c r="L35" s="7"/>
      <c r="M35" s="7"/>
      <c r="N35" s="10"/>
      <c r="O35" s="12"/>
      <c r="P35" s="13"/>
    </row>
    <row r="36" spans="4:16">
      <c r="D36" s="7"/>
      <c r="E36" s="7"/>
      <c r="F36" s="7"/>
      <c r="G36" s="7"/>
      <c r="H36" s="7"/>
      <c r="I36" s="7"/>
      <c r="J36" s="7"/>
      <c r="K36" s="7"/>
      <c r="L36" s="7"/>
      <c r="M36" s="7"/>
      <c r="N36" s="10"/>
      <c r="O36" s="12"/>
      <c r="P36" s="13"/>
    </row>
    <row r="37" spans="4:16">
      <c r="D37" s="7"/>
      <c r="E37" s="7"/>
      <c r="F37" s="7"/>
      <c r="G37" s="7"/>
      <c r="H37" s="7"/>
      <c r="I37" s="7"/>
      <c r="J37" s="7"/>
      <c r="K37" s="7"/>
      <c r="L37" s="7"/>
      <c r="M37" s="7"/>
      <c r="N37" s="10"/>
      <c r="O37" s="12"/>
      <c r="P37" s="13"/>
    </row>
    <row r="38" spans="4:16">
      <c r="D38" s="7"/>
      <c r="E38" s="7"/>
      <c r="F38" s="7"/>
      <c r="G38" s="7"/>
      <c r="H38" s="7"/>
      <c r="I38" s="7"/>
      <c r="J38" s="7"/>
      <c r="K38" s="7"/>
      <c r="L38" s="7"/>
      <c r="M38" s="7"/>
      <c r="N38" s="10"/>
      <c r="O38" s="12"/>
      <c r="P38" s="13"/>
    </row>
  </sheetData>
  <conditionalFormatting sqref="D2:P38">
    <cfRule type="containsText" dxfId="25" priority="5" operator="containsText" text="TODO">
      <formula>NOT(ISERROR(SEARCH("TODO",D2)))</formula>
    </cfRule>
    <cfRule type="containsText" dxfId="24" priority="6" stopIfTrue="1" operator="containsText" text="NO TOUCH">
      <formula>NOT(ISERROR(SEARCH("NO TOUCH",D2)))</formula>
    </cfRule>
  </conditionalFormatting>
  <conditionalFormatting sqref="O2:O38">
    <cfRule type="containsText" dxfId="23" priority="1" operator="containsText" text="Assignment">
      <formula>NOT(ISERROR(SEARCH("Assignment",O2)))</formula>
    </cfRule>
    <cfRule type="containsText" dxfId="22" priority="2" operator="containsText" text="Student">
      <formula>NOT(ISERROR(SEARCH("Student",O2)))</formula>
    </cfRule>
  </conditionalFormatting>
  <conditionalFormatting sqref="P2:P38">
    <cfRule type="containsText" dxfId="21" priority="3" operator="containsText" text="Canvas">
      <formula>NOT(ISERROR(SEARCH("Canvas",P2)))</formula>
    </cfRule>
    <cfRule type="containsText" dxfId="20" priority="4" stopIfTrue="1" operator="containsText" text="Double Check">
      <formula>NOT(ISERROR(SEARCH("Double Check",P2)))</formula>
    </cfRule>
  </conditionalFormatting>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
  <sheetViews>
    <sheetView tabSelected="1" workbookViewId="0">
      <selection activeCell="F1" sqref="F1"/>
    </sheetView>
  </sheetViews>
  <sheetFormatPr defaultColWidth="8.88671875" defaultRowHeight="14.4"/>
  <cols>
    <col min="1" max="1" width="17.1093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8.6640625" bestFit="1" customWidth="1"/>
    <col min="9" max="9" width="14.6640625" bestFit="1" customWidth="1"/>
    <col min="10" max="10" width="8.88671875" bestFit="1" customWidth="1"/>
    <col min="11" max="11" width="9.33203125" bestFit="1" customWidth="1"/>
    <col min="12" max="12" width="33.109375" customWidth="1"/>
    <col min="13" max="13" width="14.33203125" bestFit="1" customWidth="1"/>
    <col min="14" max="14" width="16.33203125" bestFit="1" customWidth="1"/>
    <col min="15" max="15" width="17.6640625" bestFit="1" customWidth="1"/>
    <col min="16" max="16" width="16.4414062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43.2">
      <c r="A2" s="2" t="s">
        <v>9</v>
      </c>
      <c r="B2" s="2" t="s">
        <v>10</v>
      </c>
      <c r="C2" s="2" t="s">
        <v>2607</v>
      </c>
      <c r="D2" s="7">
        <v>10</v>
      </c>
      <c r="E2" s="7">
        <v>8</v>
      </c>
      <c r="F2" s="7">
        <v>15</v>
      </c>
      <c r="G2" s="7">
        <v>17</v>
      </c>
      <c r="H2" s="7">
        <v>17</v>
      </c>
      <c r="I2" s="7">
        <v>3</v>
      </c>
      <c r="J2" s="7">
        <v>0</v>
      </c>
      <c r="K2" s="7">
        <f>IF(COUNTIF(D2:J2, "TODO") &gt; 0, "NO TOUCH", SUM(D2:J2))</f>
        <v>70</v>
      </c>
      <c r="L2" s="7" t="s">
        <v>2608</v>
      </c>
      <c r="M2" s="7">
        <v>70</v>
      </c>
      <c r="N2" s="10"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43.2">
      <c r="A3" s="2" t="s">
        <v>11</v>
      </c>
      <c r="B3" s="2" t="s">
        <v>12</v>
      </c>
      <c r="C3" s="2" t="s">
        <v>2607</v>
      </c>
      <c r="D3" s="7">
        <v>9</v>
      </c>
      <c r="E3" s="7">
        <v>7</v>
      </c>
      <c r="F3" s="7">
        <v>17</v>
      </c>
      <c r="G3" s="7">
        <v>24</v>
      </c>
      <c r="H3" s="7">
        <v>20</v>
      </c>
      <c r="I3" s="7">
        <v>6</v>
      </c>
      <c r="J3" s="7">
        <v>0</v>
      </c>
      <c r="K3" s="7">
        <f t="shared" ref="K3" si="0">IF(COUNTIF(D3:J3, "TODO") &gt; 0, "NO TOUCH", SUM(D3:J3))</f>
        <v>83</v>
      </c>
      <c r="L3" s="7" t="s">
        <v>2609</v>
      </c>
      <c r="M3" s="7">
        <v>55</v>
      </c>
      <c r="N3" s="10" t="s">
        <v>2570</v>
      </c>
      <c r="O3" s="12" t="str">
        <f t="shared" ref="O3" si="1">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sheetData>
  <conditionalFormatting sqref="D2:P3">
    <cfRule type="containsText" dxfId="19" priority="5" operator="containsText" text="TODO">
      <formula>NOT(ISERROR(SEARCH("TODO",D2)))</formula>
    </cfRule>
    <cfRule type="containsText" dxfId="18" priority="6" stopIfTrue="1" operator="containsText" text="NO TOUCH">
      <formula>NOT(ISERROR(SEARCH("NO TOUCH",D2)))</formula>
    </cfRule>
  </conditionalFormatting>
  <conditionalFormatting sqref="O2:O3">
    <cfRule type="containsText" dxfId="17" priority="1" operator="containsText" text="Assignment">
      <formula>NOT(ISERROR(SEARCH("Assignment",O2)))</formula>
    </cfRule>
    <cfRule type="containsText" dxfId="16" priority="2" operator="containsText" text="Student">
      <formula>NOT(ISERROR(SEARCH("Student",O2)))</formula>
    </cfRule>
  </conditionalFormatting>
  <conditionalFormatting sqref="P2:P3">
    <cfRule type="containsText" dxfId="15" priority="3" operator="containsText" text="Canvas">
      <formula>NOT(ISERROR(SEARCH("Canvas",P2)))</formula>
    </cfRule>
    <cfRule type="containsText" dxfId="14" priority="4" stopIfTrue="1" operator="containsText" text="Double Check">
      <formula>NOT(ISERROR(SEARCH("Double Check",P2)))</formula>
    </cfRule>
  </conditionalFormatting>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
  <sheetViews>
    <sheetView workbookViewId="0">
      <selection activeCell="P33" sqref="P33"/>
    </sheetView>
  </sheetViews>
  <sheetFormatPr defaultColWidth="8.88671875" defaultRowHeight="14.4"/>
  <cols>
    <col min="1" max="1" width="17.109375" bestFit="1" customWidth="1"/>
    <col min="2" max="2" width="16.6640625" bestFit="1" customWidth="1"/>
    <col min="3" max="3" width="8.88671875" bestFit="1" customWidth="1"/>
    <col min="4" max="8" width="11.6640625" customWidth="1"/>
    <col min="9" max="9" width="6.44140625" customWidth="1"/>
    <col min="10" max="10" width="8.88671875" bestFit="1" customWidth="1"/>
    <col min="11" max="11" width="9.33203125" bestFit="1" customWidth="1"/>
    <col min="12" max="12" width="49" customWidth="1"/>
    <col min="13" max="13" width="14.33203125" bestFit="1" customWidth="1"/>
    <col min="14" max="14" width="16.33203125" bestFit="1" customWidth="1"/>
    <col min="15" max="15" width="17.6640625" bestFit="1" customWidth="1"/>
    <col min="16" max="16" width="19.3320312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50.25" customHeight="1">
      <c r="A2" s="2" t="s">
        <v>9</v>
      </c>
      <c r="B2" s="2" t="s">
        <v>10</v>
      </c>
      <c r="C2" s="2" t="s">
        <v>2610</v>
      </c>
      <c r="D2" s="7">
        <v>10</v>
      </c>
      <c r="E2" s="7">
        <v>8</v>
      </c>
      <c r="F2" s="7">
        <v>14</v>
      </c>
      <c r="G2" s="7">
        <v>19</v>
      </c>
      <c r="H2" s="7">
        <v>12</v>
      </c>
      <c r="I2" s="7">
        <v>3</v>
      </c>
      <c r="J2" s="7">
        <v>0</v>
      </c>
      <c r="K2" s="7">
        <f>IF(COUNTIF(D2:J2, "TODO") &gt; 0, "NO TOUCH", SUM(D2:J2))</f>
        <v>66</v>
      </c>
      <c r="L2" s="21" t="s">
        <v>2611</v>
      </c>
      <c r="M2" s="7">
        <v>90</v>
      </c>
      <c r="N2" s="10"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50.25" customHeight="1">
      <c r="A3" s="2" t="s">
        <v>11</v>
      </c>
      <c r="B3" s="2" t="s">
        <v>12</v>
      </c>
      <c r="C3" s="2" t="s">
        <v>2610</v>
      </c>
      <c r="D3" s="7">
        <v>10</v>
      </c>
      <c r="E3" s="7">
        <v>5</v>
      </c>
      <c r="F3" s="7">
        <v>17</v>
      </c>
      <c r="G3" s="7">
        <v>26</v>
      </c>
      <c r="H3" s="7">
        <v>24</v>
      </c>
      <c r="I3" s="7">
        <v>6</v>
      </c>
      <c r="J3" s="7">
        <v>0</v>
      </c>
      <c r="K3" s="7">
        <f t="shared" ref="K3" si="0">IF(COUNTIF(D3:J3, "TODO") &gt; 0, "NO TOUCH", SUM(D3:J3))</f>
        <v>88</v>
      </c>
      <c r="L3" s="21" t="s">
        <v>2612</v>
      </c>
      <c r="M3" s="7">
        <v>60</v>
      </c>
      <c r="N3" s="10" t="s">
        <v>2570</v>
      </c>
      <c r="O3" s="12" t="str">
        <f>IF(OR(N3="TODO", ISBLANK(N3)), HYPERLINK("https://github.gatech.edu/gt-omscs-ml/cs-7641-2025-fall-"&amp;B3, "Student Base Repo"), HYPERLINK("https://github.gatech.edu/gt-omscs-ml/cs-7641-2025-fall-"&amp;B3&amp;"/tree/"&amp;N3, "Assignment Specific Repo"))</f>
        <v>Assignment Specific Repo</v>
      </c>
      <c r="P3" s="13" t="str">
        <f>IFERROR(
  HYPERLINK(
    INDEX(Submissions!B:B, MATCH(VLOOKUP(A3, Roster!$A:$E, 2, FALSE), Submissions!A:A, 0)),
    "Canvas Submission"
  ),
  "Double Check"
)</f>
        <v>Canvas Submission</v>
      </c>
    </row>
  </sheetData>
  <conditionalFormatting sqref="D2:P3">
    <cfRule type="containsText" dxfId="13" priority="5" operator="containsText" text="TODO">
      <formula>NOT(ISERROR(SEARCH("TODO",D2)))</formula>
    </cfRule>
    <cfRule type="containsText" dxfId="12" priority="6" stopIfTrue="1" operator="containsText" text="NO TOUCH">
      <formula>NOT(ISERROR(SEARCH("NO TOUCH",D2)))</formula>
    </cfRule>
  </conditionalFormatting>
  <conditionalFormatting sqref="O2:O3">
    <cfRule type="containsText" dxfId="11" priority="1" operator="containsText" text="Assignment">
      <formula>NOT(ISERROR(SEARCH("Assignment",O2)))</formula>
    </cfRule>
    <cfRule type="containsText" dxfId="10" priority="2" operator="containsText" text="Student">
      <formula>NOT(ISERROR(SEARCH("Student",O2)))</formula>
    </cfRule>
  </conditionalFormatting>
  <conditionalFormatting sqref="P2:P3">
    <cfRule type="containsText" dxfId="9" priority="3" operator="containsText" text="Canvas">
      <formula>NOT(ISERROR(SEARCH("Canvas",P2)))</formula>
    </cfRule>
    <cfRule type="containsText" dxfId="8" priority="4" stopIfTrue="1" operator="containsText" text="Double Check">
      <formula>NOT(ISERROR(SEARCH("Double Check",P2)))</formula>
    </cfRule>
  </conditionalFormatting>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
  <sheetViews>
    <sheetView topLeftCell="F1" workbookViewId="0">
      <selection activeCell="L3" sqref="L3"/>
    </sheetView>
  </sheetViews>
  <sheetFormatPr defaultColWidth="8.88671875" defaultRowHeight="14.4"/>
  <cols>
    <col min="1" max="1" width="17.109375" bestFit="1" customWidth="1"/>
    <col min="2" max="2" width="16.6640625" bestFit="1" customWidth="1"/>
    <col min="3" max="3" width="8.88671875" bestFit="1" customWidth="1"/>
    <col min="4" max="4" width="18.33203125" bestFit="1" customWidth="1"/>
    <col min="5" max="5" width="15.6640625" bestFit="1" customWidth="1"/>
    <col min="6" max="6" width="23.88671875" bestFit="1" customWidth="1"/>
    <col min="7" max="7" width="24.33203125" bestFit="1" customWidth="1"/>
    <col min="8" max="8" width="22.44140625" bestFit="1" customWidth="1"/>
    <col min="9" max="9" width="9.6640625" bestFit="1" customWidth="1"/>
    <col min="10" max="10" width="6.6640625" bestFit="1" customWidth="1"/>
    <col min="11" max="11" width="9.109375" customWidth="1"/>
    <col min="12" max="12" width="52.33203125" customWidth="1"/>
    <col min="13" max="13" width="14.33203125" bestFit="1" customWidth="1"/>
    <col min="14" max="14" width="31.33203125" customWidth="1"/>
    <col min="15" max="15" width="15" bestFit="1" customWidth="1"/>
    <col min="16" max="16" width="15.33203125" bestFit="1" customWidth="1"/>
    <col min="17" max="17" width="16.33203125" bestFit="1" customWidth="1"/>
    <col min="18" max="18" width="17.6640625" bestFit="1" customWidth="1"/>
    <col min="19" max="19" width="9.109375" customWidth="1"/>
  </cols>
  <sheetData>
    <row r="1" spans="1:22" ht="45" customHeight="1">
      <c r="A1" s="3" t="s">
        <v>1</v>
      </c>
      <c r="B1" s="3" t="s">
        <v>3</v>
      </c>
      <c r="C1" s="3" t="s">
        <v>2546</v>
      </c>
      <c r="D1" s="11" t="s">
        <v>2550</v>
      </c>
      <c r="E1" s="11" t="s">
        <v>2551</v>
      </c>
      <c r="F1" s="11" t="s">
        <v>2552</v>
      </c>
      <c r="G1" s="11" t="s">
        <v>2553</v>
      </c>
      <c r="H1" s="11" t="s">
        <v>2554</v>
      </c>
      <c r="I1" s="11" t="s">
        <v>2555</v>
      </c>
      <c r="J1" s="11" t="s">
        <v>2556</v>
      </c>
      <c r="K1" s="11" t="s">
        <v>2557</v>
      </c>
      <c r="L1" s="3" t="s">
        <v>2558</v>
      </c>
      <c r="M1" s="3" t="s">
        <v>2559</v>
      </c>
      <c r="N1" s="11" t="s">
        <v>2560</v>
      </c>
      <c r="O1" s="11" t="s">
        <v>2561</v>
      </c>
      <c r="P1" s="11" t="s">
        <v>2562</v>
      </c>
      <c r="Q1" s="3" t="s">
        <v>2563</v>
      </c>
      <c r="R1" s="3" t="s">
        <v>2564</v>
      </c>
      <c r="T1" s="8"/>
      <c r="U1" s="8"/>
      <c r="V1" s="9"/>
    </row>
    <row r="2" spans="1:22" ht="28.8">
      <c r="A2" s="2" t="s">
        <v>9</v>
      </c>
      <c r="B2" s="2" t="s">
        <v>10</v>
      </c>
      <c r="C2" s="2" t="s">
        <v>2613</v>
      </c>
      <c r="D2" s="7" t="s">
        <v>2567</v>
      </c>
      <c r="E2" s="7" t="s">
        <v>2567</v>
      </c>
      <c r="F2" s="7" t="s">
        <v>2567</v>
      </c>
      <c r="G2" s="7" t="s">
        <v>2567</v>
      </c>
      <c r="H2" s="7" t="s">
        <v>2567</v>
      </c>
      <c r="I2" s="7" t="s">
        <v>2567</v>
      </c>
      <c r="J2" s="7" t="s">
        <v>2567</v>
      </c>
      <c r="K2" s="7" t="str">
        <f>IF(COUNTIF(D2:J2, "TODO") &gt; 0, "NO TOUCH", SUM(D2:J2))</f>
        <v>NO TOUCH</v>
      </c>
      <c r="L2" s="54" t="s">
        <v>2614</v>
      </c>
      <c r="M2" s="7" t="s">
        <v>2615</v>
      </c>
      <c r="N2" s="10" t="s">
        <v>2566</v>
      </c>
      <c r="O2" s="12" t="str">
        <f>IF(OR(N2="TODO", ISBLANK(N2)), HYPERLINK("https://github.gatech.edu/gt-omscs-ml/cs-7641-2025-fall-"&amp;B2, "Student Base Repo"), HYPERLINK("https://github.gatech.edu/gt-omscs-ml/cs-7641-2025-fall-"&amp;B2&amp;"/tree/"&amp;N2, "Assignment Specific Repo"))</f>
        <v>Assignment Specific Repo</v>
      </c>
      <c r="P2" s="13" t="str">
        <f>IFERROR(
  HYPERLINK(
    INDEX(Submissions!B:B, MATCH(VLOOKUP(A2, Roster!$A:$E, 2, FALSE), Submissions!A:A, 0)),
    "Canvas Submission"
  ),
  "Double Check"
)</f>
        <v>Canvas Submission</v>
      </c>
    </row>
    <row r="3" spans="1:22" ht="28.8">
      <c r="A3" s="2" t="s">
        <v>11</v>
      </c>
      <c r="B3" s="2" t="s">
        <v>12</v>
      </c>
      <c r="C3" s="2" t="s">
        <v>2613</v>
      </c>
      <c r="D3" s="7" t="s">
        <v>2567</v>
      </c>
      <c r="E3" s="7" t="s">
        <v>2567</v>
      </c>
      <c r="F3" s="7" t="s">
        <v>2567</v>
      </c>
      <c r="G3" s="7" t="s">
        <v>2567</v>
      </c>
      <c r="H3" s="7" t="s">
        <v>2567</v>
      </c>
      <c r="I3" s="7" t="s">
        <v>2567</v>
      </c>
      <c r="J3" s="7" t="s">
        <v>2567</v>
      </c>
      <c r="K3" s="7" t="str">
        <f t="shared" ref="K3" si="0">IF(COUNTIF(D3:J3, "TODO") &gt; 0, "NO TOUCH", SUM(D3:J3))</f>
        <v>NO TOUCH</v>
      </c>
      <c r="L3" s="54" t="s">
        <v>2616</v>
      </c>
      <c r="M3" s="7" t="s">
        <v>2567</v>
      </c>
      <c r="N3" s="10" t="s">
        <v>2567</v>
      </c>
      <c r="O3" s="12" t="str">
        <f t="shared" ref="O3" si="1">IF(OR(N3="TODO", ISBLANK(N3)), HYPERLINK("https://github.gatech.edu/gt-omscs-ml/cs-7641-2025-fall-"&amp;B3, "Student Base Repo"), HYPERLINK("https://github.gatech.edu/gt-omscs-ml/cs-7641-2025-fall-"&amp;B3&amp;"/tree/"&amp;N3, "Assignment Specific Repo"))</f>
        <v>Student Base Repo</v>
      </c>
      <c r="P3" s="13" t="str">
        <f>IFERROR(
  HYPERLINK(
    INDEX(Submissions!B:B, MATCH(VLOOKUP(A3, Roster!$A:$E, 2, FALSE), Submissions!A:A, 0)),
    "Canvas Submission"
  ),
  "Double Check"
)</f>
        <v>Canvas Submission</v>
      </c>
    </row>
  </sheetData>
  <conditionalFormatting sqref="D2:P3">
    <cfRule type="containsText" dxfId="7" priority="5" operator="containsText" text="TODO">
      <formula>NOT(ISERROR(SEARCH("TODO",D2)))</formula>
    </cfRule>
    <cfRule type="containsText" dxfId="6" priority="6" stopIfTrue="1" operator="containsText" text="NO TOUCH">
      <formula>NOT(ISERROR(SEARCH("NO TOUCH",D2)))</formula>
    </cfRule>
  </conditionalFormatting>
  <conditionalFormatting sqref="O2:O3">
    <cfRule type="containsText" dxfId="5" priority="1" operator="containsText" text="Assignment">
      <formula>NOT(ISERROR(SEARCH("Assignment",O2)))</formula>
    </cfRule>
    <cfRule type="containsText" dxfId="4" priority="2" operator="containsText" text="Student">
      <formula>NOT(ISERROR(SEARCH("Student",O2)))</formula>
    </cfRule>
  </conditionalFormatting>
  <conditionalFormatting sqref="P2:P3">
    <cfRule type="containsText" dxfId="3" priority="3" operator="containsText" text="Canvas">
      <formula>NOT(ISERROR(SEARCH("Canvas",P2)))</formula>
    </cfRule>
    <cfRule type="containsText" dxfId="2" priority="4" stopIfTrue="1" operator="containsText" text="Double Check">
      <formula>NOT(ISERROR(SEARCH("Double Check",P2)))</formula>
    </cfRule>
  </conditionalFormatting>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0"/>
  <sheetViews>
    <sheetView workbookViewId="0">
      <selection activeCell="T79" sqref="T79"/>
    </sheetView>
  </sheetViews>
  <sheetFormatPr defaultColWidth="11.44140625" defaultRowHeight="14.4"/>
  <cols>
    <col min="2" max="2" width="18.44140625" bestFit="1" customWidth="1"/>
    <col min="9" max="9" width="12.44140625" customWidth="1"/>
    <col min="21" max="21" width="24.88671875" customWidth="1"/>
    <col min="22" max="22" width="15.88671875" customWidth="1"/>
  </cols>
  <sheetData>
    <row r="1" spans="1:30">
      <c r="A1" s="5" t="s">
        <v>15</v>
      </c>
      <c r="B1" s="6">
        <f ca="1">NOW()</f>
        <v>45946.004164120372</v>
      </c>
      <c r="C1" s="14"/>
      <c r="D1" s="14"/>
      <c r="E1" s="14"/>
      <c r="F1" s="14"/>
      <c r="G1" s="14"/>
      <c r="H1" s="14"/>
      <c r="I1" s="14"/>
      <c r="J1" s="14"/>
      <c r="K1" s="63" t="s">
        <v>2617</v>
      </c>
      <c r="L1" s="63"/>
      <c r="M1" s="63"/>
      <c r="N1" s="63"/>
      <c r="O1" s="63"/>
      <c r="P1" s="63"/>
      <c r="Q1" s="63"/>
      <c r="R1" s="63"/>
      <c r="S1" s="63"/>
      <c r="T1" s="63"/>
      <c r="U1" s="14"/>
      <c r="V1" s="14"/>
      <c r="W1" s="14"/>
      <c r="X1" s="14"/>
      <c r="Y1" s="14"/>
      <c r="Z1" s="14"/>
      <c r="AA1" s="14"/>
      <c r="AB1" s="14"/>
      <c r="AC1" s="14"/>
      <c r="AD1" s="14"/>
    </row>
    <row r="2" spans="1:30" ht="15.6">
      <c r="A2" s="14"/>
      <c r="B2" s="14"/>
      <c r="C2" s="14"/>
      <c r="D2" s="14"/>
      <c r="E2" s="14"/>
      <c r="F2" s="14"/>
      <c r="G2" s="14"/>
      <c r="H2" s="14"/>
      <c r="I2" s="14"/>
      <c r="J2" s="16" t="s">
        <v>2618</v>
      </c>
      <c r="K2" s="64">
        <v>45945.999305555553</v>
      </c>
      <c r="L2" s="64"/>
      <c r="M2" s="64">
        <v>45947.999305555553</v>
      </c>
      <c r="N2" s="64"/>
      <c r="O2" s="64">
        <v>45951.999305555553</v>
      </c>
      <c r="P2" s="64"/>
      <c r="Q2" s="64">
        <v>45954.999305555553</v>
      </c>
      <c r="R2" s="64"/>
      <c r="S2" s="64">
        <v>45958.999305555553</v>
      </c>
      <c r="T2" s="64"/>
      <c r="U2" s="17">
        <v>45959.999305555553</v>
      </c>
      <c r="W2" s="14"/>
      <c r="X2" s="14"/>
      <c r="Y2" s="14"/>
      <c r="Z2" s="14"/>
      <c r="AA2" s="14"/>
      <c r="AB2" s="14"/>
      <c r="AC2" s="14"/>
      <c r="AD2" s="14"/>
    </row>
    <row r="3" spans="1:30">
      <c r="A3" s="14"/>
      <c r="B3" s="14"/>
      <c r="C3" s="14"/>
      <c r="D3" s="14"/>
      <c r="E3" s="14"/>
      <c r="F3" s="14"/>
      <c r="G3" s="14"/>
      <c r="H3" s="14"/>
      <c r="I3" s="14"/>
      <c r="J3" s="14"/>
      <c r="K3" s="63" t="s">
        <v>2619</v>
      </c>
      <c r="L3" s="63"/>
      <c r="M3" s="63" t="s">
        <v>2620</v>
      </c>
      <c r="N3" s="63"/>
      <c r="O3" s="63" t="s">
        <v>2621</v>
      </c>
      <c r="P3" s="63"/>
      <c r="Q3" s="63" t="s">
        <v>2622</v>
      </c>
      <c r="R3" s="63"/>
      <c r="S3" s="63" t="s">
        <v>2623</v>
      </c>
      <c r="T3" s="63"/>
      <c r="U3" s="15" t="s">
        <v>2624</v>
      </c>
      <c r="V3" s="14"/>
      <c r="W3" s="14"/>
      <c r="X3" s="14"/>
      <c r="Y3" s="14"/>
      <c r="Z3" s="14"/>
      <c r="AA3" s="14"/>
      <c r="AB3" s="14"/>
      <c r="AC3" s="14"/>
      <c r="AD3" s="14"/>
    </row>
    <row r="4" spans="1:30">
      <c r="A4" s="5" t="s">
        <v>2625</v>
      </c>
      <c r="B4" s="5" t="s">
        <v>2626</v>
      </c>
      <c r="C4" s="5" t="s">
        <v>2627</v>
      </c>
      <c r="D4" s="5" t="s">
        <v>2628</v>
      </c>
      <c r="E4" s="5" t="s">
        <v>2629</v>
      </c>
      <c r="F4" s="5" t="s">
        <v>2630</v>
      </c>
      <c r="G4" s="5" t="s">
        <v>2631</v>
      </c>
      <c r="H4" s="5" t="s">
        <v>8</v>
      </c>
      <c r="I4" s="5" t="s">
        <v>2632</v>
      </c>
      <c r="J4" s="5" t="s">
        <v>2633</v>
      </c>
      <c r="K4" s="5" t="s">
        <v>2634</v>
      </c>
      <c r="L4" s="5" t="s">
        <v>2635</v>
      </c>
      <c r="M4" s="5" t="s">
        <v>2634</v>
      </c>
      <c r="N4" s="5" t="s">
        <v>2635</v>
      </c>
      <c r="O4" s="5" t="s">
        <v>2634</v>
      </c>
      <c r="P4" s="5" t="s">
        <v>2635</v>
      </c>
      <c r="Q4" s="5" t="s">
        <v>2634</v>
      </c>
      <c r="R4" s="5" t="s">
        <v>2635</v>
      </c>
      <c r="S4" s="5" t="s">
        <v>2634</v>
      </c>
      <c r="T4" s="5" t="s">
        <v>2635</v>
      </c>
      <c r="U4" s="5" t="s">
        <v>2636</v>
      </c>
      <c r="V4" s="5" t="s">
        <v>2637</v>
      </c>
      <c r="W4" s="14"/>
      <c r="X4" s="14"/>
      <c r="Y4" s="14"/>
      <c r="Z4" s="14"/>
      <c r="AA4" s="14"/>
      <c r="AB4" s="14"/>
      <c r="AC4" s="14"/>
      <c r="AD4" s="14"/>
    </row>
    <row r="5" spans="1:30">
      <c r="A5" s="14">
        <v>1</v>
      </c>
      <c r="B5" s="18" t="s">
        <v>2638</v>
      </c>
      <c r="C5" s="18" t="s">
        <v>2639</v>
      </c>
      <c r="D5" s="14" t="s">
        <v>2518</v>
      </c>
      <c r="E5" s="14" t="s">
        <v>2607</v>
      </c>
      <c r="F5" s="14" t="e">
        <f ca="1">H5-G5</f>
        <v>#NAME?</v>
      </c>
      <c r="G5" s="14" t="e" cm="1">
        <f t="array" aca="1" ref="G5" ca="1">_xlfn.LET(_xlpm.s,Tracking!D5,_xlpm.tasks,INDIRECT("'"&amp;_xlpm.s&amp;"'!A2:A1000"),_xlpm.n,IFERROR(MATCH(TRUE,INDEX(LEN(TRIM(CLEAN(_xlpm.tasks)))=0,0),0)-1,ROWS(_xlpm.tasks)),_xlpm.rng,INDIRECT("'"&amp;_xlpm.s&amp;"'!D2:N"&amp;(_xlpm.n+1)),IF(_xlpm.n&lt;=0,0,SUM(_xlfn.BYROW(_xlpm.rng,_xlfn.LAMBDA(_xlpm.r,--(((SUM(--(UPPER(TRIM(CLEAN(_xlpm.r)))="TODO"))&gt;0)+(SUM(--(LEN(TRIM(CLEAN(_xlpm.r)))=0))&gt;0))&gt;0))))))</f>
        <v>#NAME?</v>
      </c>
      <c r="H5" s="14" t="e" cm="1">
        <f t="array" aca="1" ref="H5" ca="1">_xlfn.LET(_xlpm.s, Tracking!D5,_xlpm.r, INDIRECT("'" &amp; _xlpm.s &amp; "'!A2:A1000"),_xlpm.m, MATCH(TRUE, INDEX(LEN(TRIM(CLEAN(_xlpm.r)))=0, 0), 0),IFERROR(_xlpm.m-1, ROWS(_xlpm.r)))</f>
        <v>#NAME?</v>
      </c>
      <c r="I5" s="19" t="e">
        <f ca="1">F5/H5</f>
        <v>#NAME?</v>
      </c>
      <c r="J5" s="19" t="e">
        <f ca="1">G5/H5</f>
        <v>#NAME?</v>
      </c>
      <c r="K5" t="e">
        <f ca="1">IF(F5&gt;=2,"YES","NO")</f>
        <v>#NAME?</v>
      </c>
      <c r="O5" t="e">
        <f ca="1">IF(I5&gt;=0.33,"YES","NO")</f>
        <v>#NAME?</v>
      </c>
      <c r="Q5" t="e">
        <f ca="1">IF(I5&gt;=0.5,"YES","NO")</f>
        <v>#NAME?</v>
      </c>
      <c r="S5" t="e">
        <f ca="1">IF(G5=0,"YES","NO")</f>
        <v>#NAME?</v>
      </c>
      <c r="U5" s="14"/>
      <c r="V5" s="14"/>
      <c r="W5" s="14"/>
      <c r="X5" s="14"/>
      <c r="Y5" s="14"/>
      <c r="Z5" s="14"/>
      <c r="AA5" s="14"/>
      <c r="AB5" s="14"/>
      <c r="AC5" s="14"/>
      <c r="AD5" s="14"/>
    </row>
    <row r="6" spans="1:30">
      <c r="A6" s="14">
        <v>2</v>
      </c>
      <c r="B6" s="18" t="s">
        <v>2519</v>
      </c>
      <c r="C6" s="18" t="s">
        <v>2640</v>
      </c>
      <c r="D6" s="14" t="s">
        <v>2519</v>
      </c>
      <c r="E6" s="14" t="s">
        <v>2607</v>
      </c>
      <c r="F6" s="14" t="e">
        <f t="shared" ref="F6:F36" ca="1" si="0">H6-G6</f>
        <v>#NAME?</v>
      </c>
      <c r="G6" s="14" t="e" cm="1">
        <f t="array" aca="1" ref="G6" ca="1">_xlfn.LET(_xlpm.s,Tracking!D6,_xlpm.tasks,INDIRECT("'"&amp;_xlpm.s&amp;"'!A2:A1000"),_xlpm.n,IFERROR(MATCH(TRUE,INDEX(LEN(TRIM(CLEAN(_xlpm.tasks)))=0,0),0)-1,ROWS(_xlpm.tasks)),_xlpm.rng,INDIRECT("'"&amp;_xlpm.s&amp;"'!D2:N"&amp;(_xlpm.n+1)),IF(_xlpm.n&lt;=0,0,SUM(_xlfn.BYROW(_xlpm.rng,_xlfn.LAMBDA(_xlpm.r,--(((SUM(--(UPPER(TRIM(CLEAN(_xlpm.r)))="TODO"))&gt;0)+(SUM(--(LEN(TRIM(CLEAN(_xlpm.r)))=0))&gt;0))&gt;0))))))</f>
        <v>#NAME?</v>
      </c>
      <c r="H6" s="14" t="e" cm="1">
        <f t="array" aca="1" ref="H6" ca="1">_xlfn.LET(_xlpm.s, Tracking!D6,_xlpm.r, INDIRECT("'" &amp; _xlpm.s &amp; "'!A2:A1000"),_xlpm.m, MATCH(TRUE, INDEX(LEN(TRIM(CLEAN(_xlpm.r)))=0, 0), 0),IFERROR(_xlpm.m-1, ROWS(_xlpm.r)))</f>
        <v>#NAME?</v>
      </c>
      <c r="I6" s="19" t="e">
        <f t="shared" ref="I6:I36" ca="1" si="1">F6/H6</f>
        <v>#NAME?</v>
      </c>
      <c r="J6" s="19" t="e">
        <f t="shared" ref="J6:J36" ca="1" si="2">G6/H6</f>
        <v>#NAME?</v>
      </c>
      <c r="K6" t="e">
        <f t="shared" ref="K6:K36" ca="1" si="3">IF(F6&gt;=2,"YES","NO")</f>
        <v>#NAME?</v>
      </c>
      <c r="O6" t="e">
        <f t="shared" ref="O6:O36" ca="1" si="4">IF(I6&gt;=0.33,"YES","NO")</f>
        <v>#NAME?</v>
      </c>
      <c r="Q6" t="e">
        <f t="shared" ref="Q6:Q36" ca="1" si="5">IF(I6&gt;=0.5,"YES","NO")</f>
        <v>#NAME?</v>
      </c>
      <c r="S6" t="e">
        <f t="shared" ref="S6:S36" ca="1" si="6">IF(G6=0,"YES","NO")</f>
        <v>#NAME?</v>
      </c>
      <c r="U6" s="14"/>
      <c r="V6" s="14"/>
      <c r="W6" s="14"/>
      <c r="X6" s="14"/>
      <c r="Y6" s="14"/>
      <c r="Z6" s="14"/>
      <c r="AA6" s="14"/>
      <c r="AB6" s="14"/>
      <c r="AC6" s="14"/>
      <c r="AD6" s="14"/>
    </row>
    <row r="7" spans="1:30">
      <c r="A7" s="14">
        <v>3</v>
      </c>
      <c r="B7" s="18" t="s">
        <v>2520</v>
      </c>
      <c r="C7" s="18" t="s">
        <v>2641</v>
      </c>
      <c r="D7" s="14" t="s">
        <v>2520</v>
      </c>
      <c r="E7" s="14" t="s">
        <v>2613</v>
      </c>
      <c r="F7" s="14" t="e">
        <f t="shared" ca="1" si="0"/>
        <v>#NAME?</v>
      </c>
      <c r="G7" s="14" t="e" cm="1">
        <f t="array" aca="1" ref="G7" ca="1">_xlfn.LET(_xlpm.s,Tracking!D7,_xlpm.tasks,INDIRECT("'"&amp;_xlpm.s&amp;"'!A2:A1000"),_xlpm.n,IFERROR(MATCH(TRUE,INDEX(LEN(TRIM(CLEAN(_xlpm.tasks)))=0,0),0)-1,ROWS(_xlpm.tasks)),_xlpm.rng,INDIRECT("'"&amp;_xlpm.s&amp;"'!D2:N"&amp;(_xlpm.n+1)),IF(_xlpm.n&lt;=0,0,SUM(_xlfn.BYROW(_xlpm.rng,_xlfn.LAMBDA(_xlpm.r,--(((SUM(--(UPPER(TRIM(CLEAN(_xlpm.r)))="TODO"))&gt;0)+(SUM(--(LEN(TRIM(CLEAN(_xlpm.r)))=0))&gt;0))&gt;0))))))</f>
        <v>#NAME?</v>
      </c>
      <c r="H7" s="14" t="e" cm="1">
        <f t="array" aca="1" ref="H7" ca="1">_xlfn.LET(_xlpm.s, Tracking!D7,_xlpm.r, INDIRECT("'" &amp; _xlpm.s &amp; "'!A2:A1000"),_xlpm.m, MATCH(TRUE, INDEX(LEN(TRIM(CLEAN(_xlpm.r)))=0, 0), 0),IFERROR(_xlpm.m-1, ROWS(_xlpm.r)))</f>
        <v>#NAME?</v>
      </c>
      <c r="I7" s="19" t="e">
        <f t="shared" ca="1" si="1"/>
        <v>#NAME?</v>
      </c>
      <c r="J7" s="19" t="e">
        <f t="shared" ca="1" si="2"/>
        <v>#NAME?</v>
      </c>
      <c r="K7" t="e">
        <f t="shared" ca="1" si="3"/>
        <v>#NAME?</v>
      </c>
      <c r="O7" t="e">
        <f t="shared" ca="1" si="4"/>
        <v>#NAME?</v>
      </c>
      <c r="Q7" t="e">
        <f t="shared" ca="1" si="5"/>
        <v>#NAME?</v>
      </c>
      <c r="S7" t="e">
        <f t="shared" ca="1" si="6"/>
        <v>#NAME?</v>
      </c>
      <c r="U7" s="14"/>
      <c r="V7" s="14"/>
      <c r="W7" s="14"/>
      <c r="X7" s="14"/>
      <c r="Y7" s="14"/>
      <c r="Z7" s="14"/>
      <c r="AA7" s="14"/>
      <c r="AB7" s="14"/>
      <c r="AC7" s="14"/>
      <c r="AD7" s="14"/>
    </row>
    <row r="8" spans="1:30">
      <c r="A8" s="14">
        <v>4</v>
      </c>
      <c r="B8" s="14" t="s">
        <v>2642</v>
      </c>
      <c r="C8" s="14" t="s">
        <v>2643</v>
      </c>
      <c r="D8" s="18" t="s">
        <v>2521</v>
      </c>
      <c r="E8" s="18" t="s">
        <v>2613</v>
      </c>
      <c r="F8" s="14" t="e">
        <f t="shared" ca="1" si="0"/>
        <v>#NAME?</v>
      </c>
      <c r="G8" s="14" t="e" cm="1">
        <f t="array" aca="1" ref="G8" ca="1">_xlfn.LET(_xlpm.s,Tracking!D8,_xlpm.tasks,INDIRECT("'"&amp;_xlpm.s&amp;"'!A2:A1000"),_xlpm.n,IFERROR(MATCH(TRUE,INDEX(LEN(TRIM(CLEAN(_xlpm.tasks)))=0,0),0)-1,ROWS(_xlpm.tasks)),_xlpm.rng,INDIRECT("'"&amp;_xlpm.s&amp;"'!D2:N"&amp;(_xlpm.n+1)),IF(_xlpm.n&lt;=0,0,SUM(_xlfn.BYROW(_xlpm.rng,_xlfn.LAMBDA(_xlpm.r,--(((SUM(--(UPPER(TRIM(CLEAN(_xlpm.r)))="TODO"))&gt;0)+(SUM(--(LEN(TRIM(CLEAN(_xlpm.r)))=0))&gt;0))&gt;0))))))</f>
        <v>#NAME?</v>
      </c>
      <c r="H8" s="14" t="e" cm="1">
        <f t="array" aca="1" ref="H8" ca="1">_xlfn.LET(_xlpm.s, Tracking!D8,_xlpm.r, INDIRECT("'" &amp; _xlpm.s &amp; "'!A2:A1000"),_xlpm.m, MATCH(TRUE, INDEX(LEN(TRIM(CLEAN(_xlpm.r)))=0, 0), 0),IFERROR(_xlpm.m-1, ROWS(_xlpm.r)))</f>
        <v>#NAME?</v>
      </c>
      <c r="I8" s="19" t="e">
        <f t="shared" ca="1" si="1"/>
        <v>#NAME?</v>
      </c>
      <c r="J8" s="19" t="e">
        <f t="shared" ca="1" si="2"/>
        <v>#NAME?</v>
      </c>
      <c r="K8" t="e">
        <f t="shared" ca="1" si="3"/>
        <v>#NAME?</v>
      </c>
      <c r="O8" t="e">
        <f t="shared" ca="1" si="4"/>
        <v>#NAME?</v>
      </c>
      <c r="Q8" t="e">
        <f t="shared" ca="1" si="5"/>
        <v>#NAME?</v>
      </c>
      <c r="S8" t="e">
        <f t="shared" ca="1" si="6"/>
        <v>#NAME?</v>
      </c>
      <c r="U8" s="14"/>
      <c r="V8" s="14"/>
      <c r="W8" s="14"/>
      <c r="X8" s="14"/>
      <c r="Y8" s="14"/>
      <c r="Z8" s="14"/>
      <c r="AA8" s="14"/>
      <c r="AB8" s="14"/>
      <c r="AC8" s="14"/>
      <c r="AD8" s="14"/>
    </row>
    <row r="9" spans="1:30">
      <c r="A9" s="14">
        <v>5</v>
      </c>
      <c r="B9" s="18" t="s">
        <v>2644</v>
      </c>
      <c r="C9" s="18" t="s">
        <v>2645</v>
      </c>
      <c r="D9" s="18" t="s">
        <v>2522</v>
      </c>
      <c r="E9" s="18" t="s">
        <v>2610</v>
      </c>
      <c r="F9" s="14" t="e">
        <f t="shared" ca="1" si="0"/>
        <v>#NAME?</v>
      </c>
      <c r="G9" s="14" t="e" cm="1">
        <f t="array" aca="1" ref="G9" ca="1">_xlfn.LET(_xlpm.s,Tracking!D9,_xlpm.tasks,INDIRECT("'"&amp;_xlpm.s&amp;"'!A2:A1000"),_xlpm.n,IFERROR(MATCH(TRUE,INDEX(LEN(TRIM(CLEAN(_xlpm.tasks)))=0,0),0)-1,ROWS(_xlpm.tasks)),_xlpm.rng,INDIRECT("'"&amp;_xlpm.s&amp;"'!D2:N"&amp;(_xlpm.n+1)),IF(_xlpm.n&lt;=0,0,SUM(_xlfn.BYROW(_xlpm.rng,_xlfn.LAMBDA(_xlpm.r,--(((SUM(--(UPPER(TRIM(CLEAN(_xlpm.r)))="TODO"))&gt;0)+(SUM(--(LEN(TRIM(CLEAN(_xlpm.r)))=0))&gt;0))&gt;0))))))</f>
        <v>#NAME?</v>
      </c>
      <c r="H9" s="14" t="e" cm="1">
        <f t="array" aca="1" ref="H9" ca="1">_xlfn.LET(_xlpm.s, Tracking!D9,_xlpm.r, INDIRECT("'" &amp; _xlpm.s &amp; "'!A2:A1000"),_xlpm.m, MATCH(TRUE, INDEX(LEN(TRIM(CLEAN(_xlpm.r)))=0, 0), 0),IFERROR(_xlpm.m-1, ROWS(_xlpm.r)))</f>
        <v>#NAME?</v>
      </c>
      <c r="I9" s="19" t="e">
        <f t="shared" ca="1" si="1"/>
        <v>#NAME?</v>
      </c>
      <c r="J9" s="19" t="e">
        <f t="shared" ca="1" si="2"/>
        <v>#NAME?</v>
      </c>
      <c r="K9" t="e">
        <f t="shared" ca="1" si="3"/>
        <v>#NAME?</v>
      </c>
      <c r="O9" t="e">
        <f t="shared" ca="1" si="4"/>
        <v>#NAME?</v>
      </c>
      <c r="Q9" t="e">
        <f t="shared" ca="1" si="5"/>
        <v>#NAME?</v>
      </c>
      <c r="S9" t="e">
        <f t="shared" ca="1" si="6"/>
        <v>#NAME?</v>
      </c>
      <c r="U9" s="14"/>
      <c r="V9" s="14"/>
      <c r="W9" s="14"/>
      <c r="X9" s="14"/>
      <c r="Y9" s="14"/>
      <c r="Z9" s="14"/>
      <c r="AA9" s="14"/>
      <c r="AB9" s="14"/>
      <c r="AC9" s="14"/>
      <c r="AD9" s="14"/>
    </row>
    <row r="10" spans="1:30">
      <c r="A10" s="14">
        <v>6</v>
      </c>
      <c r="B10" s="14" t="s">
        <v>2523</v>
      </c>
      <c r="C10" s="14" t="s">
        <v>2646</v>
      </c>
      <c r="D10" s="18" t="s">
        <v>2523</v>
      </c>
      <c r="E10" s="18" t="s">
        <v>2607</v>
      </c>
      <c r="F10" s="14" t="e">
        <f t="shared" ca="1" si="0"/>
        <v>#NAME?</v>
      </c>
      <c r="G10" s="14" t="e" cm="1">
        <f t="array" aca="1" ref="G10" ca="1">_xlfn.LET(_xlpm.s,Tracking!D10,_xlpm.tasks,INDIRECT("'"&amp;_xlpm.s&amp;"'!A2:A1000"),_xlpm.n,IFERROR(MATCH(TRUE,INDEX(LEN(TRIM(CLEAN(_xlpm.tasks)))=0,0),0)-1,ROWS(_xlpm.tasks)),_xlpm.rng,INDIRECT("'"&amp;_xlpm.s&amp;"'!D2:N"&amp;(_xlpm.n+1)),IF(_xlpm.n&lt;=0,0,SUM(_xlfn.BYROW(_xlpm.rng,_xlfn.LAMBDA(_xlpm.r,--(((SUM(--(UPPER(TRIM(CLEAN(_xlpm.r)))="TODO"))&gt;0)+(SUM(--(LEN(TRIM(CLEAN(_xlpm.r)))=0))&gt;0))&gt;0))))))</f>
        <v>#NAME?</v>
      </c>
      <c r="H10" s="14" t="e" cm="1">
        <f t="array" aca="1" ref="H10" ca="1">_xlfn.LET(_xlpm.s, Tracking!D10,_xlpm.r, INDIRECT("'" &amp; _xlpm.s &amp; "'!A2:A1000"),_xlpm.m, MATCH(TRUE, INDEX(LEN(TRIM(CLEAN(_xlpm.r)))=0, 0), 0),IFERROR(_xlpm.m-1, ROWS(_xlpm.r)))</f>
        <v>#NAME?</v>
      </c>
      <c r="I10" s="19" t="e">
        <f t="shared" ca="1" si="1"/>
        <v>#NAME?</v>
      </c>
      <c r="J10" s="19" t="e">
        <f t="shared" ca="1" si="2"/>
        <v>#NAME?</v>
      </c>
      <c r="K10" t="e">
        <f t="shared" ca="1" si="3"/>
        <v>#NAME?</v>
      </c>
      <c r="O10" t="e">
        <f t="shared" ca="1" si="4"/>
        <v>#NAME?</v>
      </c>
      <c r="Q10" t="e">
        <f t="shared" ca="1" si="5"/>
        <v>#NAME?</v>
      </c>
      <c r="S10" t="e">
        <f t="shared" ca="1" si="6"/>
        <v>#NAME?</v>
      </c>
      <c r="U10" s="14"/>
      <c r="V10" s="14"/>
      <c r="W10" s="14"/>
      <c r="X10" s="14"/>
      <c r="Y10" s="14"/>
      <c r="Z10" s="14"/>
      <c r="AA10" s="14"/>
      <c r="AB10" s="14"/>
      <c r="AC10" s="14"/>
      <c r="AD10" s="14"/>
    </row>
    <row r="11" spans="1:30">
      <c r="A11" s="14">
        <v>7</v>
      </c>
      <c r="B11" s="14" t="s">
        <v>2524</v>
      </c>
      <c r="C11" s="14" t="s">
        <v>2647</v>
      </c>
      <c r="D11" s="18" t="s">
        <v>2524</v>
      </c>
      <c r="E11" s="18" t="s">
        <v>2613</v>
      </c>
      <c r="F11" s="14" t="e">
        <f t="shared" ca="1" si="0"/>
        <v>#NAME?</v>
      </c>
      <c r="G11" s="14" t="e" cm="1">
        <f t="array" aca="1" ref="G11" ca="1">_xlfn.LET(_xlpm.s,Tracking!D11,_xlpm.tasks,INDIRECT("'"&amp;_xlpm.s&amp;"'!A2:A1000"),_xlpm.n,IFERROR(MATCH(TRUE,INDEX(LEN(TRIM(CLEAN(_xlpm.tasks)))=0,0),0)-1,ROWS(_xlpm.tasks)),_xlpm.rng,INDIRECT("'"&amp;_xlpm.s&amp;"'!D2:N"&amp;(_xlpm.n+1)),IF(_xlpm.n&lt;=0,0,SUM(_xlfn.BYROW(_xlpm.rng,_xlfn.LAMBDA(_xlpm.r,--(((SUM(--(UPPER(TRIM(CLEAN(_xlpm.r)))="TODO"))&gt;0)+(SUM(--(LEN(TRIM(CLEAN(_xlpm.r)))=0))&gt;0))&gt;0))))))</f>
        <v>#NAME?</v>
      </c>
      <c r="H11" s="14" t="e" cm="1">
        <f t="array" aca="1" ref="H11" ca="1">_xlfn.LET(_xlpm.s, Tracking!D11,_xlpm.r, INDIRECT("'" &amp; _xlpm.s &amp; "'!A2:A1000"),_xlpm.m, MATCH(TRUE, INDEX(LEN(TRIM(CLEAN(_xlpm.r)))=0, 0), 0),IFERROR(_xlpm.m-1, ROWS(_xlpm.r)))</f>
        <v>#NAME?</v>
      </c>
      <c r="I11" s="19" t="e">
        <f t="shared" ca="1" si="1"/>
        <v>#NAME?</v>
      </c>
      <c r="J11" s="19" t="e">
        <f t="shared" ca="1" si="2"/>
        <v>#NAME?</v>
      </c>
      <c r="K11" t="e">
        <f t="shared" ca="1" si="3"/>
        <v>#NAME?</v>
      </c>
      <c r="O11" t="e">
        <f t="shared" ca="1" si="4"/>
        <v>#NAME?</v>
      </c>
      <c r="Q11" t="e">
        <f t="shared" ca="1" si="5"/>
        <v>#NAME?</v>
      </c>
      <c r="S11" t="e">
        <f t="shared" ca="1" si="6"/>
        <v>#NAME?</v>
      </c>
      <c r="U11" s="14"/>
      <c r="V11" s="14"/>
      <c r="W11" s="14"/>
      <c r="X11" s="14"/>
      <c r="Y11" s="14"/>
      <c r="Z11" s="14"/>
      <c r="AA11" s="14"/>
      <c r="AB11" s="14"/>
      <c r="AC11" s="14"/>
      <c r="AD11" s="14"/>
    </row>
    <row r="12" spans="1:30">
      <c r="A12" s="14">
        <v>8</v>
      </c>
      <c r="B12" s="14" t="s">
        <v>2525</v>
      </c>
      <c r="C12" s="14" t="s">
        <v>2648</v>
      </c>
      <c r="D12" s="18" t="s">
        <v>2525</v>
      </c>
      <c r="E12" s="18" t="s">
        <v>2613</v>
      </c>
      <c r="F12" s="14" t="e">
        <f t="shared" ca="1" si="0"/>
        <v>#NAME?</v>
      </c>
      <c r="G12" s="14" t="e" cm="1">
        <f t="array" aca="1" ref="G12" ca="1">_xlfn.LET(_xlpm.s,Tracking!D12,_xlpm.tasks,INDIRECT("'"&amp;_xlpm.s&amp;"'!A2:A1000"),_xlpm.n,IFERROR(MATCH(TRUE,INDEX(LEN(TRIM(CLEAN(_xlpm.tasks)))=0,0),0)-1,ROWS(_xlpm.tasks)),_xlpm.rng,INDIRECT("'"&amp;_xlpm.s&amp;"'!D2:N"&amp;(_xlpm.n+1)),IF(_xlpm.n&lt;=0,0,SUM(_xlfn.BYROW(_xlpm.rng,_xlfn.LAMBDA(_xlpm.r,--(((SUM(--(UPPER(TRIM(CLEAN(_xlpm.r)))="TODO"))&gt;0)+(SUM(--(LEN(TRIM(CLEAN(_xlpm.r)))=0))&gt;0))&gt;0))))))</f>
        <v>#NAME?</v>
      </c>
      <c r="H12" s="14" t="e" cm="1">
        <f t="array" aca="1" ref="H12" ca="1">_xlfn.LET(_xlpm.s, Tracking!D12,_xlpm.r, INDIRECT("'" &amp; _xlpm.s &amp; "'!A2:A1000"),_xlpm.m, MATCH(TRUE, INDEX(LEN(TRIM(CLEAN(_xlpm.r)))=0, 0), 0),IFERROR(_xlpm.m-1, ROWS(_xlpm.r)))</f>
        <v>#NAME?</v>
      </c>
      <c r="I12" s="19" t="e">
        <f t="shared" ca="1" si="1"/>
        <v>#NAME?</v>
      </c>
      <c r="J12" s="19" t="e">
        <f t="shared" ca="1" si="2"/>
        <v>#NAME?</v>
      </c>
      <c r="K12" t="e">
        <f t="shared" ca="1" si="3"/>
        <v>#NAME?</v>
      </c>
      <c r="O12" t="e">
        <f t="shared" ca="1" si="4"/>
        <v>#NAME?</v>
      </c>
      <c r="Q12" t="e">
        <f t="shared" ca="1" si="5"/>
        <v>#NAME?</v>
      </c>
      <c r="S12" t="e">
        <f t="shared" ca="1" si="6"/>
        <v>#NAME?</v>
      </c>
      <c r="U12" s="14"/>
      <c r="V12" s="14"/>
      <c r="W12" s="14"/>
      <c r="X12" s="14"/>
      <c r="Y12" s="14"/>
      <c r="Z12" s="14"/>
      <c r="AA12" s="14"/>
      <c r="AB12" s="14"/>
      <c r="AC12" s="14"/>
      <c r="AD12" s="14"/>
    </row>
    <row r="13" spans="1:30">
      <c r="A13" s="14">
        <v>10</v>
      </c>
      <c r="B13" s="18" t="s">
        <v>2526</v>
      </c>
      <c r="C13" s="18" t="s">
        <v>2649</v>
      </c>
      <c r="D13" s="18" t="s">
        <v>2526</v>
      </c>
      <c r="E13" s="18" t="s">
        <v>2610</v>
      </c>
      <c r="F13" s="14" t="e">
        <f t="shared" ca="1" si="0"/>
        <v>#NAME?</v>
      </c>
      <c r="G13" s="14" t="e" cm="1">
        <f t="array" aca="1" ref="G13" ca="1">_xlfn.LET(_xlpm.s,Tracking!D13,_xlpm.tasks,INDIRECT("'"&amp;_xlpm.s&amp;"'!A2:A1000"),_xlpm.n,IFERROR(MATCH(TRUE,INDEX(LEN(TRIM(CLEAN(_xlpm.tasks)))=0,0),0)-1,ROWS(_xlpm.tasks)),_xlpm.rng,INDIRECT("'"&amp;_xlpm.s&amp;"'!D2:N"&amp;(_xlpm.n+1)),IF(_xlpm.n&lt;=0,0,SUM(_xlfn.BYROW(_xlpm.rng,_xlfn.LAMBDA(_xlpm.r,--(((SUM(--(UPPER(TRIM(CLEAN(_xlpm.r)))="TODO"))&gt;0)+(SUM(--(LEN(TRIM(CLEAN(_xlpm.r)))=0))&gt;0))&gt;0))))))</f>
        <v>#NAME?</v>
      </c>
      <c r="H13" s="14" t="e" cm="1">
        <f t="array" aca="1" ref="H13" ca="1">_xlfn.LET(_xlpm.s, Tracking!D13,_xlpm.r, INDIRECT("'" &amp; _xlpm.s &amp; "'!A2:A1000"),_xlpm.m, MATCH(TRUE, INDEX(LEN(TRIM(CLEAN(_xlpm.r)))=0, 0), 0),IFERROR(_xlpm.m-1, ROWS(_xlpm.r)))</f>
        <v>#NAME?</v>
      </c>
      <c r="I13" s="19" t="e">
        <f t="shared" ca="1" si="1"/>
        <v>#NAME?</v>
      </c>
      <c r="J13" s="19" t="e">
        <f t="shared" ca="1" si="2"/>
        <v>#NAME?</v>
      </c>
      <c r="K13" t="e">
        <f t="shared" ca="1" si="3"/>
        <v>#NAME?</v>
      </c>
      <c r="O13" t="e">
        <f t="shared" ca="1" si="4"/>
        <v>#NAME?</v>
      </c>
      <c r="Q13" t="e">
        <f t="shared" ca="1" si="5"/>
        <v>#NAME?</v>
      </c>
      <c r="S13" t="e">
        <f t="shared" ca="1" si="6"/>
        <v>#NAME?</v>
      </c>
      <c r="U13" s="14"/>
      <c r="V13" s="14"/>
      <c r="W13" s="14"/>
      <c r="X13" s="14"/>
      <c r="Y13" s="14"/>
      <c r="Z13" s="14"/>
      <c r="AA13" s="14"/>
      <c r="AB13" s="14"/>
      <c r="AC13" s="14"/>
      <c r="AD13" s="14"/>
    </row>
    <row r="14" spans="1:30">
      <c r="A14" s="14">
        <v>11</v>
      </c>
      <c r="B14" s="14" t="s">
        <v>2527</v>
      </c>
      <c r="C14" s="14" t="s">
        <v>2650</v>
      </c>
      <c r="D14" s="18" t="s">
        <v>2527</v>
      </c>
      <c r="E14" s="18" t="s">
        <v>2610</v>
      </c>
      <c r="F14" s="14" t="e">
        <f t="shared" ca="1" si="0"/>
        <v>#NAME?</v>
      </c>
      <c r="G14" s="14" t="e" cm="1">
        <f t="array" aca="1" ref="G14" ca="1">_xlfn.LET(_xlpm.s,Tracking!D14,_xlpm.tasks,INDIRECT("'"&amp;_xlpm.s&amp;"'!A2:A1000"),_xlpm.n,IFERROR(MATCH(TRUE,INDEX(LEN(TRIM(CLEAN(_xlpm.tasks)))=0,0),0)-1,ROWS(_xlpm.tasks)),_xlpm.rng,INDIRECT("'"&amp;_xlpm.s&amp;"'!D2:N"&amp;(_xlpm.n+1)),IF(_xlpm.n&lt;=0,0,SUM(_xlfn.BYROW(_xlpm.rng,_xlfn.LAMBDA(_xlpm.r,--(((SUM(--(UPPER(TRIM(CLEAN(_xlpm.r)))="TODO"))&gt;0)+(SUM(--(LEN(TRIM(CLEAN(_xlpm.r)))=0))&gt;0))&gt;0))))))</f>
        <v>#NAME?</v>
      </c>
      <c r="H14" s="14" t="e" cm="1">
        <f t="array" aca="1" ref="H14" ca="1">_xlfn.LET(_xlpm.s, Tracking!D14,_xlpm.r, INDIRECT("'" &amp; _xlpm.s &amp; "'!A2:A1000"),_xlpm.m, MATCH(TRUE, INDEX(LEN(TRIM(CLEAN(_xlpm.r)))=0, 0), 0),IFERROR(_xlpm.m-1, ROWS(_xlpm.r)))</f>
        <v>#NAME?</v>
      </c>
      <c r="I14" s="19" t="e">
        <f t="shared" ca="1" si="1"/>
        <v>#NAME?</v>
      </c>
      <c r="J14" s="19" t="e">
        <f t="shared" ca="1" si="2"/>
        <v>#NAME?</v>
      </c>
      <c r="K14" t="e">
        <f t="shared" ca="1" si="3"/>
        <v>#NAME?</v>
      </c>
      <c r="O14" t="e">
        <f t="shared" ca="1" si="4"/>
        <v>#NAME?</v>
      </c>
      <c r="Q14" t="e">
        <f t="shared" ca="1" si="5"/>
        <v>#NAME?</v>
      </c>
      <c r="S14" t="e">
        <f t="shared" ca="1" si="6"/>
        <v>#NAME?</v>
      </c>
      <c r="U14" s="14"/>
      <c r="V14" s="14"/>
      <c r="W14" s="14"/>
      <c r="X14" s="14"/>
      <c r="Y14" s="14"/>
      <c r="Z14" s="14"/>
      <c r="AA14" s="14"/>
      <c r="AB14" s="14"/>
      <c r="AC14" s="14"/>
      <c r="AD14" s="14"/>
    </row>
    <row r="15" spans="1:30">
      <c r="A15" s="14">
        <v>12</v>
      </c>
      <c r="B15" s="14" t="s">
        <v>2528</v>
      </c>
      <c r="C15" s="14" t="s">
        <v>2651</v>
      </c>
      <c r="D15" s="18" t="s">
        <v>2528</v>
      </c>
      <c r="E15" s="18" t="s">
        <v>2613</v>
      </c>
      <c r="F15" s="14" t="e">
        <f t="shared" ca="1" si="0"/>
        <v>#NAME?</v>
      </c>
      <c r="G15" s="14" t="e" cm="1">
        <f t="array" aca="1" ref="G15" ca="1">_xlfn.LET(_xlpm.s,Tracking!D15,_xlpm.tasks,INDIRECT("'"&amp;_xlpm.s&amp;"'!A2:A1000"),_xlpm.n,IFERROR(MATCH(TRUE,INDEX(LEN(TRIM(CLEAN(_xlpm.tasks)))=0,0),0)-1,ROWS(_xlpm.tasks)),_xlpm.rng,INDIRECT("'"&amp;_xlpm.s&amp;"'!D2:N"&amp;(_xlpm.n+1)),IF(_xlpm.n&lt;=0,0,SUM(_xlfn.BYROW(_xlpm.rng,_xlfn.LAMBDA(_xlpm.r,--(((SUM(--(UPPER(TRIM(CLEAN(_xlpm.r)))="TODO"))&gt;0)+(SUM(--(LEN(TRIM(CLEAN(_xlpm.r)))=0))&gt;0))&gt;0))))))</f>
        <v>#NAME?</v>
      </c>
      <c r="H15" s="14" t="e" cm="1">
        <f t="array" aca="1" ref="H15" ca="1">_xlfn.LET(_xlpm.s, Tracking!D15,_xlpm.r, INDIRECT("'" &amp; _xlpm.s &amp; "'!A2:A1000"),_xlpm.m, MATCH(TRUE, INDEX(LEN(TRIM(CLEAN(_xlpm.r)))=0, 0), 0),IFERROR(_xlpm.m-1, ROWS(_xlpm.r)))</f>
        <v>#NAME?</v>
      </c>
      <c r="I15" s="19" t="e">
        <f t="shared" ca="1" si="1"/>
        <v>#NAME?</v>
      </c>
      <c r="J15" s="19" t="e">
        <f t="shared" ca="1" si="2"/>
        <v>#NAME?</v>
      </c>
      <c r="K15" t="e">
        <f t="shared" ca="1" si="3"/>
        <v>#NAME?</v>
      </c>
      <c r="O15" t="e">
        <f t="shared" ca="1" si="4"/>
        <v>#NAME?</v>
      </c>
      <c r="Q15" t="e">
        <f t="shared" ca="1" si="5"/>
        <v>#NAME?</v>
      </c>
      <c r="S15" t="e">
        <f t="shared" ca="1" si="6"/>
        <v>#NAME?</v>
      </c>
      <c r="U15" s="14"/>
      <c r="V15" s="14"/>
      <c r="W15" s="14"/>
      <c r="X15" s="14"/>
      <c r="Y15" s="14"/>
      <c r="Z15" s="14"/>
      <c r="AA15" s="14"/>
      <c r="AB15" s="14"/>
      <c r="AC15" s="14"/>
      <c r="AD15" s="14"/>
    </row>
    <row r="16" spans="1:30">
      <c r="A16" s="14">
        <v>13</v>
      </c>
      <c r="B16" s="14" t="s">
        <v>2529</v>
      </c>
      <c r="C16" s="14" t="s">
        <v>2652</v>
      </c>
      <c r="D16" s="18" t="s">
        <v>2529</v>
      </c>
      <c r="E16" s="18" t="s">
        <v>2607</v>
      </c>
      <c r="F16" s="14" t="e">
        <f t="shared" ca="1" si="0"/>
        <v>#NAME?</v>
      </c>
      <c r="G16" s="14" t="e" cm="1">
        <f t="array" aca="1" ref="G16" ca="1">_xlfn.LET(_xlpm.s,Tracking!D16,_xlpm.tasks,INDIRECT("'"&amp;_xlpm.s&amp;"'!A2:A1000"),_xlpm.n,IFERROR(MATCH(TRUE,INDEX(LEN(TRIM(CLEAN(_xlpm.tasks)))=0,0),0)-1,ROWS(_xlpm.tasks)),_xlpm.rng,INDIRECT("'"&amp;_xlpm.s&amp;"'!D2:N"&amp;(_xlpm.n+1)),IF(_xlpm.n&lt;=0,0,SUM(_xlfn.BYROW(_xlpm.rng,_xlfn.LAMBDA(_xlpm.r,--(((SUM(--(UPPER(TRIM(CLEAN(_xlpm.r)))="TODO"))&gt;0)+(SUM(--(LEN(TRIM(CLEAN(_xlpm.r)))=0))&gt;0))&gt;0))))))</f>
        <v>#NAME?</v>
      </c>
      <c r="H16" s="14" t="e" cm="1">
        <f t="array" aca="1" ref="H16" ca="1">_xlfn.LET(_xlpm.s, Tracking!D16,_xlpm.r, INDIRECT("'" &amp; _xlpm.s &amp; "'!A2:A1000"),_xlpm.m, MATCH(TRUE, INDEX(LEN(TRIM(CLEAN(_xlpm.r)))=0, 0), 0),IFERROR(_xlpm.m-1, ROWS(_xlpm.r)))</f>
        <v>#NAME?</v>
      </c>
      <c r="I16" s="19" t="e">
        <f t="shared" ca="1" si="1"/>
        <v>#NAME?</v>
      </c>
      <c r="J16" s="19" t="e">
        <f t="shared" ca="1" si="2"/>
        <v>#NAME?</v>
      </c>
      <c r="K16" t="e">
        <f t="shared" ca="1" si="3"/>
        <v>#NAME?</v>
      </c>
      <c r="O16" t="e">
        <f t="shared" ca="1" si="4"/>
        <v>#NAME?</v>
      </c>
      <c r="Q16" t="e">
        <f t="shared" ca="1" si="5"/>
        <v>#NAME?</v>
      </c>
      <c r="S16" t="e">
        <f t="shared" ca="1" si="6"/>
        <v>#NAME?</v>
      </c>
      <c r="U16" s="14"/>
      <c r="V16" s="14"/>
      <c r="W16" s="14"/>
      <c r="X16" s="14"/>
      <c r="Y16" s="14"/>
      <c r="Z16" s="14"/>
      <c r="AA16" s="14"/>
      <c r="AB16" s="14"/>
      <c r="AC16" s="14"/>
      <c r="AD16" s="14"/>
    </row>
    <row r="17" spans="1:30">
      <c r="A17" s="14">
        <v>14</v>
      </c>
      <c r="B17" s="18" t="s">
        <v>2530</v>
      </c>
      <c r="C17" s="18" t="s">
        <v>2653</v>
      </c>
      <c r="D17" s="18" t="s">
        <v>2530</v>
      </c>
      <c r="E17" s="18" t="s">
        <v>2607</v>
      </c>
      <c r="F17" s="14" t="e">
        <f t="shared" ca="1" si="0"/>
        <v>#NAME?</v>
      </c>
      <c r="G17" s="14" t="e" cm="1">
        <f t="array" aca="1" ref="G17" ca="1">_xlfn.LET(_xlpm.s,Tracking!D17,_xlpm.tasks,INDIRECT("'"&amp;_xlpm.s&amp;"'!A2:A1000"),_xlpm.n,IFERROR(MATCH(TRUE,INDEX(LEN(TRIM(CLEAN(_xlpm.tasks)))=0,0),0)-1,ROWS(_xlpm.tasks)),_xlpm.rng,INDIRECT("'"&amp;_xlpm.s&amp;"'!D2:N"&amp;(_xlpm.n+1)),IF(_xlpm.n&lt;=0,0,SUM(_xlfn.BYROW(_xlpm.rng,_xlfn.LAMBDA(_xlpm.r,--(((SUM(--(UPPER(TRIM(CLEAN(_xlpm.r)))="TODO"))&gt;0)+(SUM(--(LEN(TRIM(CLEAN(_xlpm.r)))=0))&gt;0))&gt;0))))))</f>
        <v>#NAME?</v>
      </c>
      <c r="H17" s="14" t="e" cm="1">
        <f t="array" aca="1" ref="H17" ca="1">_xlfn.LET(_xlpm.s, Tracking!D17,_xlpm.r, INDIRECT("'" &amp; _xlpm.s &amp; "'!A2:A1000"),_xlpm.m, MATCH(TRUE, INDEX(LEN(TRIM(CLEAN(_xlpm.r)))=0, 0), 0),IFERROR(_xlpm.m-1, ROWS(_xlpm.r)))</f>
        <v>#NAME?</v>
      </c>
      <c r="I17" s="19" t="e">
        <f t="shared" ca="1" si="1"/>
        <v>#NAME?</v>
      </c>
      <c r="J17" s="19" t="e">
        <f t="shared" ca="1" si="2"/>
        <v>#NAME?</v>
      </c>
      <c r="K17" t="e">
        <f t="shared" ca="1" si="3"/>
        <v>#NAME?</v>
      </c>
      <c r="O17" t="e">
        <f t="shared" ca="1" si="4"/>
        <v>#NAME?</v>
      </c>
      <c r="Q17" t="e">
        <f t="shared" ca="1" si="5"/>
        <v>#NAME?</v>
      </c>
      <c r="S17" t="e">
        <f t="shared" ca="1" si="6"/>
        <v>#NAME?</v>
      </c>
      <c r="U17" s="14"/>
      <c r="V17" s="14"/>
      <c r="W17" s="14"/>
      <c r="X17" s="14"/>
      <c r="Y17" s="14"/>
      <c r="Z17" s="14"/>
      <c r="AA17" s="14"/>
      <c r="AB17" s="14"/>
      <c r="AC17" s="14"/>
      <c r="AD17" s="14"/>
    </row>
    <row r="18" spans="1:30">
      <c r="A18" s="14">
        <v>15</v>
      </c>
      <c r="B18" s="14" t="s">
        <v>2531</v>
      </c>
      <c r="C18" s="14" t="s">
        <v>2654</v>
      </c>
      <c r="D18" s="18" t="s">
        <v>2531</v>
      </c>
      <c r="E18" s="18" t="s">
        <v>2607</v>
      </c>
      <c r="F18" s="14" t="e">
        <f t="shared" ca="1" si="0"/>
        <v>#NAME?</v>
      </c>
      <c r="G18" s="14" t="e" cm="1">
        <f t="array" aca="1" ref="G18" ca="1">_xlfn.LET(_xlpm.s,Tracking!D18,_xlpm.tasks,INDIRECT("'"&amp;_xlpm.s&amp;"'!A2:A1000"),_xlpm.n,IFERROR(MATCH(TRUE,INDEX(LEN(TRIM(CLEAN(_xlpm.tasks)))=0,0),0)-1,ROWS(_xlpm.tasks)),_xlpm.rng,INDIRECT("'"&amp;_xlpm.s&amp;"'!D2:N"&amp;(_xlpm.n+1)),IF(_xlpm.n&lt;=0,0,SUM(_xlfn.BYROW(_xlpm.rng,_xlfn.LAMBDA(_xlpm.r,--(((SUM(--(UPPER(TRIM(CLEAN(_xlpm.r)))="TODO"))&gt;0)+(SUM(--(LEN(TRIM(CLEAN(_xlpm.r)))=0))&gt;0))&gt;0))))))</f>
        <v>#NAME?</v>
      </c>
      <c r="H18" s="14" t="e" cm="1">
        <f t="array" aca="1" ref="H18" ca="1">_xlfn.LET(_xlpm.s, Tracking!D18,_xlpm.r, INDIRECT("'" &amp; _xlpm.s &amp; "'!A2:A1000"),_xlpm.m, MATCH(TRUE, INDEX(LEN(TRIM(CLEAN(_xlpm.r)))=0, 0), 0),IFERROR(_xlpm.m-1, ROWS(_xlpm.r)))</f>
        <v>#NAME?</v>
      </c>
      <c r="I18" s="19" t="e">
        <f t="shared" ca="1" si="1"/>
        <v>#NAME?</v>
      </c>
      <c r="J18" s="19" t="e">
        <f t="shared" ca="1" si="2"/>
        <v>#NAME?</v>
      </c>
      <c r="K18" t="e">
        <f t="shared" ca="1" si="3"/>
        <v>#NAME?</v>
      </c>
      <c r="O18" t="e">
        <f t="shared" ca="1" si="4"/>
        <v>#NAME?</v>
      </c>
      <c r="Q18" t="e">
        <f t="shared" ca="1" si="5"/>
        <v>#NAME?</v>
      </c>
      <c r="S18" t="e">
        <f t="shared" ca="1" si="6"/>
        <v>#NAME?</v>
      </c>
      <c r="U18" s="14"/>
      <c r="V18" s="14"/>
      <c r="W18" s="14"/>
      <c r="X18" s="14"/>
      <c r="Y18" s="14"/>
      <c r="Z18" s="14"/>
      <c r="AA18" s="14"/>
      <c r="AB18" s="14"/>
      <c r="AC18" s="14"/>
      <c r="AD18" s="14"/>
    </row>
    <row r="19" spans="1:30">
      <c r="A19" s="14">
        <v>16</v>
      </c>
      <c r="B19" s="18" t="s">
        <v>2532</v>
      </c>
      <c r="C19" s="18" t="s">
        <v>2655</v>
      </c>
      <c r="D19" s="18" t="s">
        <v>2532</v>
      </c>
      <c r="E19" s="18" t="s">
        <v>2613</v>
      </c>
      <c r="F19" s="14" t="e">
        <f t="shared" ca="1" si="0"/>
        <v>#NAME?</v>
      </c>
      <c r="G19" s="14" t="e" cm="1">
        <f t="array" aca="1" ref="G19" ca="1">_xlfn.LET(_xlpm.s,Tracking!D19,_xlpm.tasks,INDIRECT("'"&amp;_xlpm.s&amp;"'!A2:A1000"),_xlpm.n,IFERROR(MATCH(TRUE,INDEX(LEN(TRIM(CLEAN(_xlpm.tasks)))=0,0),0)-1,ROWS(_xlpm.tasks)),_xlpm.rng,INDIRECT("'"&amp;_xlpm.s&amp;"'!D2:N"&amp;(_xlpm.n+1)),IF(_xlpm.n&lt;=0,0,SUM(_xlfn.BYROW(_xlpm.rng,_xlfn.LAMBDA(_xlpm.r,--(((SUM(--(UPPER(TRIM(CLEAN(_xlpm.r)))="TODO"))&gt;0)+(SUM(--(LEN(TRIM(CLEAN(_xlpm.r)))=0))&gt;0))&gt;0))))))</f>
        <v>#NAME?</v>
      </c>
      <c r="H19" s="14" t="e" cm="1">
        <f t="array" aca="1" ref="H19" ca="1">_xlfn.LET(_xlpm.s, Tracking!D19,_xlpm.r, INDIRECT("'" &amp; _xlpm.s &amp; "'!A2:A1000"),_xlpm.m, MATCH(TRUE, INDEX(LEN(TRIM(CLEAN(_xlpm.r)))=0, 0), 0),IFERROR(_xlpm.m-1, ROWS(_xlpm.r)))</f>
        <v>#NAME?</v>
      </c>
      <c r="I19" s="19" t="e">
        <f t="shared" ca="1" si="1"/>
        <v>#NAME?</v>
      </c>
      <c r="J19" s="19" t="e">
        <f t="shared" ca="1" si="2"/>
        <v>#NAME?</v>
      </c>
      <c r="K19" t="e">
        <f t="shared" ca="1" si="3"/>
        <v>#NAME?</v>
      </c>
      <c r="O19" t="e">
        <f t="shared" ca="1" si="4"/>
        <v>#NAME?</v>
      </c>
      <c r="Q19" t="e">
        <f t="shared" ca="1" si="5"/>
        <v>#NAME?</v>
      </c>
      <c r="S19" t="e">
        <f t="shared" ca="1" si="6"/>
        <v>#NAME?</v>
      </c>
      <c r="U19" s="14"/>
      <c r="V19" s="14"/>
      <c r="W19" s="14"/>
      <c r="X19" s="14"/>
      <c r="Y19" s="14"/>
      <c r="Z19" s="14"/>
      <c r="AA19" s="14"/>
      <c r="AB19" s="14"/>
      <c r="AC19" s="14"/>
      <c r="AD19" s="14"/>
    </row>
    <row r="20" spans="1:30">
      <c r="A20" s="14">
        <v>17</v>
      </c>
      <c r="B20" s="18" t="s">
        <v>2533</v>
      </c>
      <c r="C20" s="18" t="s">
        <v>2656</v>
      </c>
      <c r="D20" s="18" t="s">
        <v>2533</v>
      </c>
      <c r="E20" s="18" t="s">
        <v>2613</v>
      </c>
      <c r="F20" s="14" t="e">
        <f t="shared" ca="1" si="0"/>
        <v>#NAME?</v>
      </c>
      <c r="G20" s="14" t="e" cm="1">
        <f t="array" aca="1" ref="G20" ca="1">_xlfn.LET(_xlpm.s,Tracking!D20,_xlpm.tasks,INDIRECT("'"&amp;_xlpm.s&amp;"'!A2:A1000"),_xlpm.n,IFERROR(MATCH(TRUE,INDEX(LEN(TRIM(CLEAN(_xlpm.tasks)))=0,0),0)-1,ROWS(_xlpm.tasks)),_xlpm.rng,INDIRECT("'"&amp;_xlpm.s&amp;"'!D2:N"&amp;(_xlpm.n+1)),IF(_xlpm.n&lt;=0,0,SUM(_xlfn.BYROW(_xlpm.rng,_xlfn.LAMBDA(_xlpm.r,--(((SUM(--(UPPER(TRIM(CLEAN(_xlpm.r)))="TODO"))&gt;0)+(SUM(--(LEN(TRIM(CLEAN(_xlpm.r)))=0))&gt;0))&gt;0))))))</f>
        <v>#NAME?</v>
      </c>
      <c r="H20" s="14" t="e" cm="1">
        <f t="array" aca="1" ref="H20" ca="1">_xlfn.LET(_xlpm.s, Tracking!D20,_xlpm.r, INDIRECT("'" &amp; _xlpm.s &amp; "'!A2:A1000"),_xlpm.m, MATCH(TRUE, INDEX(LEN(TRIM(CLEAN(_xlpm.r)))=0, 0), 0),IFERROR(_xlpm.m-1, ROWS(_xlpm.r)))</f>
        <v>#NAME?</v>
      </c>
      <c r="I20" s="19" t="e">
        <f t="shared" ca="1" si="1"/>
        <v>#NAME?</v>
      </c>
      <c r="J20" s="19" t="e">
        <f t="shared" ca="1" si="2"/>
        <v>#NAME?</v>
      </c>
      <c r="K20" t="e">
        <f t="shared" ca="1" si="3"/>
        <v>#NAME?</v>
      </c>
      <c r="O20" t="e">
        <f t="shared" ca="1" si="4"/>
        <v>#NAME?</v>
      </c>
      <c r="Q20" t="e">
        <f t="shared" ca="1" si="5"/>
        <v>#NAME?</v>
      </c>
      <c r="S20" t="e">
        <f t="shared" ca="1" si="6"/>
        <v>#NAME?</v>
      </c>
      <c r="U20" s="14"/>
      <c r="V20" s="14"/>
      <c r="W20" s="14"/>
      <c r="X20" s="14"/>
      <c r="Y20" s="14"/>
      <c r="Z20" s="14"/>
      <c r="AA20" s="14"/>
      <c r="AB20" s="14"/>
      <c r="AC20" s="14"/>
      <c r="AD20" s="14"/>
    </row>
    <row r="21" spans="1:30">
      <c r="A21" s="14">
        <v>18</v>
      </c>
      <c r="B21" s="18" t="s">
        <v>2534</v>
      </c>
      <c r="C21" s="18" t="s">
        <v>2657</v>
      </c>
      <c r="D21" s="18" t="s">
        <v>2534</v>
      </c>
      <c r="E21" s="18" t="s">
        <v>2607</v>
      </c>
      <c r="F21" s="14" t="e">
        <f t="shared" ca="1" si="0"/>
        <v>#NAME?</v>
      </c>
      <c r="G21" s="14" t="e" cm="1">
        <f t="array" aca="1" ref="G21" ca="1">_xlfn.LET(_xlpm.s,Tracking!D21,_xlpm.tasks,INDIRECT("'"&amp;_xlpm.s&amp;"'!A2:A1000"),_xlpm.n,IFERROR(MATCH(TRUE,INDEX(LEN(TRIM(CLEAN(_xlpm.tasks)))=0,0),0)-1,ROWS(_xlpm.tasks)),_xlpm.rng,INDIRECT("'"&amp;_xlpm.s&amp;"'!D2:N"&amp;(_xlpm.n+1)),IF(_xlpm.n&lt;=0,0,SUM(_xlfn.BYROW(_xlpm.rng,_xlfn.LAMBDA(_xlpm.r,--(((SUM(--(UPPER(TRIM(CLEAN(_xlpm.r)))="TODO"))&gt;0)+(SUM(--(LEN(TRIM(CLEAN(_xlpm.r)))=0))&gt;0))&gt;0))))))</f>
        <v>#NAME?</v>
      </c>
      <c r="H21" s="14" t="e" cm="1">
        <f t="array" aca="1" ref="H21" ca="1">_xlfn.LET(_xlpm.s, Tracking!D21,_xlpm.r, INDIRECT("'" &amp; _xlpm.s &amp; "'!A2:A1000"),_xlpm.m, MATCH(TRUE, INDEX(LEN(TRIM(CLEAN(_xlpm.r)))=0, 0), 0),IFERROR(_xlpm.m-1, ROWS(_xlpm.r)))</f>
        <v>#NAME?</v>
      </c>
      <c r="I21" s="19" t="e">
        <f t="shared" ca="1" si="1"/>
        <v>#NAME?</v>
      </c>
      <c r="J21" s="19" t="e">
        <f t="shared" ca="1" si="2"/>
        <v>#NAME?</v>
      </c>
      <c r="K21" t="e">
        <f t="shared" ca="1" si="3"/>
        <v>#NAME?</v>
      </c>
      <c r="O21" t="e">
        <f t="shared" ca="1" si="4"/>
        <v>#NAME?</v>
      </c>
      <c r="Q21" t="e">
        <f t="shared" ca="1" si="5"/>
        <v>#NAME?</v>
      </c>
      <c r="S21" t="e">
        <f t="shared" ca="1" si="6"/>
        <v>#NAME?</v>
      </c>
      <c r="U21" s="14"/>
      <c r="V21" s="14"/>
      <c r="W21" s="14"/>
      <c r="X21" s="14"/>
      <c r="Y21" s="14"/>
      <c r="Z21" s="14"/>
      <c r="AA21" s="14"/>
      <c r="AB21" s="14"/>
      <c r="AC21" s="14"/>
      <c r="AD21" s="14"/>
    </row>
    <row r="22" spans="1:30">
      <c r="A22" s="14">
        <v>19</v>
      </c>
      <c r="B22" s="18" t="s">
        <v>2535</v>
      </c>
      <c r="C22" s="18" t="s">
        <v>2658</v>
      </c>
      <c r="D22" s="18" t="s">
        <v>2535</v>
      </c>
      <c r="E22" s="18" t="s">
        <v>2607</v>
      </c>
      <c r="F22" s="14" t="e">
        <f t="shared" ca="1" si="0"/>
        <v>#NAME?</v>
      </c>
      <c r="G22" s="14" t="e" cm="1">
        <f t="array" aca="1" ref="G22" ca="1">_xlfn.LET(_xlpm.s,Tracking!D22,_xlpm.tasks,INDIRECT("'"&amp;_xlpm.s&amp;"'!A2:A1000"),_xlpm.n,IFERROR(MATCH(TRUE,INDEX(LEN(TRIM(CLEAN(_xlpm.tasks)))=0,0),0)-1,ROWS(_xlpm.tasks)),_xlpm.rng,INDIRECT("'"&amp;_xlpm.s&amp;"'!D2:N"&amp;(_xlpm.n+1)),IF(_xlpm.n&lt;=0,0,SUM(_xlfn.BYROW(_xlpm.rng,_xlfn.LAMBDA(_xlpm.r,--(((SUM(--(UPPER(TRIM(CLEAN(_xlpm.r)))="TODO"))&gt;0)+(SUM(--(LEN(TRIM(CLEAN(_xlpm.r)))=0))&gt;0))&gt;0))))))</f>
        <v>#NAME?</v>
      </c>
      <c r="H22" s="14" t="e" cm="1">
        <f t="array" aca="1" ref="H22" ca="1">_xlfn.LET(_xlpm.s, Tracking!D22,_xlpm.r, INDIRECT("'" &amp; _xlpm.s &amp; "'!A2:A1000"),_xlpm.m, MATCH(TRUE, INDEX(LEN(TRIM(CLEAN(_xlpm.r)))=0, 0), 0),IFERROR(_xlpm.m-1, ROWS(_xlpm.r)))</f>
        <v>#NAME?</v>
      </c>
      <c r="I22" s="19" t="e">
        <f t="shared" ca="1" si="1"/>
        <v>#NAME?</v>
      </c>
      <c r="J22" s="19" t="e">
        <f t="shared" ca="1" si="2"/>
        <v>#NAME?</v>
      </c>
      <c r="K22" t="e">
        <f t="shared" ca="1" si="3"/>
        <v>#NAME?</v>
      </c>
      <c r="O22" t="e">
        <f t="shared" ca="1" si="4"/>
        <v>#NAME?</v>
      </c>
      <c r="Q22" t="e">
        <f t="shared" ca="1" si="5"/>
        <v>#NAME?</v>
      </c>
      <c r="S22" t="e">
        <f t="shared" ca="1" si="6"/>
        <v>#NAME?</v>
      </c>
      <c r="U22" s="14"/>
      <c r="V22" s="14"/>
      <c r="W22" s="14"/>
      <c r="X22" s="14"/>
      <c r="Y22" s="14"/>
      <c r="Z22" s="14"/>
      <c r="AA22" s="14"/>
      <c r="AB22" s="14"/>
      <c r="AC22" s="14"/>
      <c r="AD22" s="14"/>
    </row>
    <row r="23" spans="1:30">
      <c r="A23" s="14">
        <v>20</v>
      </c>
      <c r="B23" s="18" t="s">
        <v>2536</v>
      </c>
      <c r="C23" s="18" t="s">
        <v>2659</v>
      </c>
      <c r="D23" s="18" t="s">
        <v>2536</v>
      </c>
      <c r="E23" s="18" t="s">
        <v>2610</v>
      </c>
      <c r="F23" s="14" t="e">
        <f t="shared" ca="1" si="0"/>
        <v>#NAME?</v>
      </c>
      <c r="G23" s="14" t="e" cm="1">
        <f t="array" aca="1" ref="G23" ca="1">_xlfn.LET(_xlpm.s,Tracking!D23,_xlpm.tasks,INDIRECT("'"&amp;_xlpm.s&amp;"'!A2:A1000"),_xlpm.n,IFERROR(MATCH(TRUE,INDEX(LEN(TRIM(CLEAN(_xlpm.tasks)))=0,0),0)-1,ROWS(_xlpm.tasks)),_xlpm.rng,INDIRECT("'"&amp;_xlpm.s&amp;"'!D2:N"&amp;(_xlpm.n+1)),IF(_xlpm.n&lt;=0,0,SUM(_xlfn.BYROW(_xlpm.rng,_xlfn.LAMBDA(_xlpm.r,--(((SUM(--(UPPER(TRIM(CLEAN(_xlpm.r)))="TODO"))&gt;0)+(SUM(--(LEN(TRIM(CLEAN(_xlpm.r)))=0))&gt;0))&gt;0))))))</f>
        <v>#NAME?</v>
      </c>
      <c r="H23" s="14" t="e" cm="1">
        <f t="array" aca="1" ref="H23" ca="1">_xlfn.LET(_xlpm.s, Tracking!D23,_xlpm.r, INDIRECT("'" &amp; _xlpm.s &amp; "'!A2:A1000"),_xlpm.m, MATCH(TRUE, INDEX(LEN(TRIM(CLEAN(_xlpm.r)))=0, 0), 0),IFERROR(_xlpm.m-1, ROWS(_xlpm.r)))</f>
        <v>#NAME?</v>
      </c>
      <c r="I23" s="19" t="e">
        <f t="shared" ca="1" si="1"/>
        <v>#NAME?</v>
      </c>
      <c r="J23" s="19" t="e">
        <f t="shared" ca="1" si="2"/>
        <v>#NAME?</v>
      </c>
      <c r="K23" t="e">
        <f t="shared" ca="1" si="3"/>
        <v>#NAME?</v>
      </c>
      <c r="O23" t="e">
        <f t="shared" ca="1" si="4"/>
        <v>#NAME?</v>
      </c>
      <c r="Q23" t="e">
        <f t="shared" ca="1" si="5"/>
        <v>#NAME?</v>
      </c>
      <c r="S23" t="e">
        <f t="shared" ca="1" si="6"/>
        <v>#NAME?</v>
      </c>
      <c r="U23" s="14"/>
      <c r="V23" s="14"/>
      <c r="W23" s="14"/>
      <c r="X23" s="14"/>
      <c r="Y23" s="14"/>
      <c r="Z23" s="14"/>
      <c r="AA23" s="14"/>
      <c r="AB23" s="14"/>
      <c r="AC23" s="14"/>
      <c r="AD23" s="14"/>
    </row>
    <row r="24" spans="1:30">
      <c r="A24" s="14">
        <v>21</v>
      </c>
      <c r="B24" s="18" t="s">
        <v>2537</v>
      </c>
      <c r="C24" s="18" t="s">
        <v>2660</v>
      </c>
      <c r="D24" s="18" t="s">
        <v>2537</v>
      </c>
      <c r="E24" s="18" t="s">
        <v>2610</v>
      </c>
      <c r="F24" s="14" t="e">
        <f t="shared" ca="1" si="0"/>
        <v>#NAME?</v>
      </c>
      <c r="G24" s="14" t="e" cm="1">
        <f t="array" aca="1" ref="G24" ca="1">_xlfn.LET(_xlpm.s,Tracking!D24,_xlpm.tasks,INDIRECT("'"&amp;_xlpm.s&amp;"'!A2:A1000"),_xlpm.n,IFERROR(MATCH(TRUE,INDEX(LEN(TRIM(CLEAN(_xlpm.tasks)))=0,0),0)-1,ROWS(_xlpm.tasks)),_xlpm.rng,INDIRECT("'"&amp;_xlpm.s&amp;"'!D2:N"&amp;(_xlpm.n+1)),IF(_xlpm.n&lt;=0,0,SUM(_xlfn.BYROW(_xlpm.rng,_xlfn.LAMBDA(_xlpm.r,--(((SUM(--(UPPER(TRIM(CLEAN(_xlpm.r)))="TODO"))&gt;0)+(SUM(--(LEN(TRIM(CLEAN(_xlpm.r)))=0))&gt;0))&gt;0))))))</f>
        <v>#NAME?</v>
      </c>
      <c r="H24" s="14" t="e" cm="1">
        <f t="array" aca="1" ref="H24" ca="1">_xlfn.LET(_xlpm.s, Tracking!D24,_xlpm.r, INDIRECT("'" &amp; _xlpm.s &amp; "'!A2:A1000"),_xlpm.m, MATCH(TRUE, INDEX(LEN(TRIM(CLEAN(_xlpm.r)))=0, 0), 0),IFERROR(_xlpm.m-1, ROWS(_xlpm.r)))</f>
        <v>#NAME?</v>
      </c>
      <c r="I24" s="19" t="e">
        <f t="shared" ca="1" si="1"/>
        <v>#NAME?</v>
      </c>
      <c r="J24" s="19" t="e">
        <f t="shared" ca="1" si="2"/>
        <v>#NAME?</v>
      </c>
      <c r="K24" t="e">
        <f t="shared" ca="1" si="3"/>
        <v>#NAME?</v>
      </c>
      <c r="O24" t="e">
        <f t="shared" ca="1" si="4"/>
        <v>#NAME?</v>
      </c>
      <c r="Q24" t="e">
        <f t="shared" ca="1" si="5"/>
        <v>#NAME?</v>
      </c>
      <c r="S24" t="e">
        <f t="shared" ca="1" si="6"/>
        <v>#NAME?</v>
      </c>
      <c r="U24" s="14"/>
      <c r="V24" s="14"/>
      <c r="W24" s="14"/>
      <c r="X24" s="14"/>
      <c r="Y24" s="14"/>
      <c r="Z24" s="14"/>
      <c r="AA24" s="14"/>
      <c r="AB24" s="14"/>
      <c r="AC24" s="14"/>
      <c r="AD24" s="14"/>
    </row>
    <row r="25" spans="1:30">
      <c r="A25" s="14">
        <v>22</v>
      </c>
      <c r="B25" s="18" t="s">
        <v>2538</v>
      </c>
      <c r="C25" s="18" t="s">
        <v>2661</v>
      </c>
      <c r="D25" s="18" t="s">
        <v>2538</v>
      </c>
      <c r="E25" s="18" t="s">
        <v>2610</v>
      </c>
      <c r="F25" s="14" t="e">
        <f t="shared" ca="1" si="0"/>
        <v>#NAME?</v>
      </c>
      <c r="G25" s="14" t="e" cm="1">
        <f t="array" aca="1" ref="G25" ca="1">_xlfn.LET(_xlpm.s,Tracking!D25,_xlpm.tasks,INDIRECT("'"&amp;_xlpm.s&amp;"'!A2:A1000"),_xlpm.n,IFERROR(MATCH(TRUE,INDEX(LEN(TRIM(CLEAN(_xlpm.tasks)))=0,0),0)-1,ROWS(_xlpm.tasks)),_xlpm.rng,INDIRECT("'"&amp;_xlpm.s&amp;"'!D2:N"&amp;(_xlpm.n+1)),IF(_xlpm.n&lt;=0,0,SUM(_xlfn.BYROW(_xlpm.rng,_xlfn.LAMBDA(_xlpm.r,--(((SUM(--(UPPER(TRIM(CLEAN(_xlpm.r)))="TODO"))&gt;0)+(SUM(--(LEN(TRIM(CLEAN(_xlpm.r)))=0))&gt;0))&gt;0))))))</f>
        <v>#NAME?</v>
      </c>
      <c r="H25" s="14" t="e" cm="1">
        <f t="array" aca="1" ref="H25" ca="1">_xlfn.LET(_xlpm.s, Tracking!D25,_xlpm.r, INDIRECT("'" &amp; _xlpm.s &amp; "'!A2:A1000"),_xlpm.m, MATCH(TRUE, INDEX(LEN(TRIM(CLEAN(_xlpm.r)))=0, 0), 0),IFERROR(_xlpm.m-1, ROWS(_xlpm.r)))</f>
        <v>#NAME?</v>
      </c>
      <c r="I25" s="19" t="e">
        <f t="shared" ca="1" si="1"/>
        <v>#NAME?</v>
      </c>
      <c r="J25" s="19" t="e">
        <f t="shared" ca="1" si="2"/>
        <v>#NAME?</v>
      </c>
      <c r="K25" t="e">
        <f t="shared" ca="1" si="3"/>
        <v>#NAME?</v>
      </c>
      <c r="O25" t="e">
        <f t="shared" ca="1" si="4"/>
        <v>#NAME?</v>
      </c>
      <c r="Q25" t="e">
        <f t="shared" ca="1" si="5"/>
        <v>#NAME?</v>
      </c>
      <c r="S25" t="e">
        <f t="shared" ca="1" si="6"/>
        <v>#NAME?</v>
      </c>
      <c r="U25" s="14"/>
      <c r="V25" s="14"/>
      <c r="W25" s="14"/>
      <c r="X25" s="14"/>
      <c r="Y25" s="14"/>
      <c r="Z25" s="14"/>
      <c r="AA25" s="14"/>
      <c r="AB25" s="14"/>
      <c r="AC25" s="14"/>
      <c r="AD25" s="14"/>
    </row>
    <row r="26" spans="1:30">
      <c r="A26" s="14">
        <v>23</v>
      </c>
      <c r="B26" s="18" t="s">
        <v>2539</v>
      </c>
      <c r="C26" s="18" t="s">
        <v>2662</v>
      </c>
      <c r="D26" s="18" t="s">
        <v>2539</v>
      </c>
      <c r="E26" s="18" t="s">
        <v>2607</v>
      </c>
      <c r="F26" s="14" t="e">
        <f t="shared" ca="1" si="0"/>
        <v>#NAME?</v>
      </c>
      <c r="G26" s="14" t="e" cm="1">
        <f t="array" aca="1" ref="G26" ca="1">_xlfn.LET(_xlpm.s,Tracking!D26,_xlpm.tasks,INDIRECT("'"&amp;_xlpm.s&amp;"'!A2:A1000"),_xlpm.n,IFERROR(MATCH(TRUE,INDEX(LEN(TRIM(CLEAN(_xlpm.tasks)))=0,0),0)-1,ROWS(_xlpm.tasks)),_xlpm.rng,INDIRECT("'"&amp;_xlpm.s&amp;"'!D2:N"&amp;(_xlpm.n+1)),IF(_xlpm.n&lt;=0,0,SUM(_xlfn.BYROW(_xlpm.rng,_xlfn.LAMBDA(_xlpm.r,--(((SUM(--(UPPER(TRIM(CLEAN(_xlpm.r)))="TODO"))&gt;0)+(SUM(--(LEN(TRIM(CLEAN(_xlpm.r)))=0))&gt;0))&gt;0))))))</f>
        <v>#NAME?</v>
      </c>
      <c r="H26" s="14" t="e" cm="1">
        <f t="array" aca="1" ref="H26" ca="1">_xlfn.LET(_xlpm.s, Tracking!D26,_xlpm.r, INDIRECT("'" &amp; _xlpm.s &amp; "'!A2:A1000"),_xlpm.m, MATCH(TRUE, INDEX(LEN(TRIM(CLEAN(_xlpm.r)))=0, 0), 0),IFERROR(_xlpm.m-1, ROWS(_xlpm.r)))</f>
        <v>#NAME?</v>
      </c>
      <c r="I26" s="19" t="e">
        <f t="shared" ca="1" si="1"/>
        <v>#NAME?</v>
      </c>
      <c r="J26" s="19" t="e">
        <f t="shared" ca="1" si="2"/>
        <v>#NAME?</v>
      </c>
      <c r="K26" t="e">
        <f t="shared" ca="1" si="3"/>
        <v>#NAME?</v>
      </c>
      <c r="O26" t="e">
        <f t="shared" ca="1" si="4"/>
        <v>#NAME?</v>
      </c>
      <c r="Q26" t="e">
        <f t="shared" ca="1" si="5"/>
        <v>#NAME?</v>
      </c>
      <c r="S26" t="e">
        <f t="shared" ca="1" si="6"/>
        <v>#NAME?</v>
      </c>
      <c r="U26" s="14"/>
      <c r="V26" s="14"/>
      <c r="W26" s="14"/>
      <c r="X26" s="14"/>
      <c r="Y26" s="14"/>
      <c r="Z26" s="14"/>
      <c r="AA26" s="14"/>
      <c r="AB26" s="14"/>
      <c r="AC26" s="14"/>
      <c r="AD26" s="14"/>
    </row>
    <row r="27" spans="1:30">
      <c r="A27" s="14">
        <v>24</v>
      </c>
      <c r="B27" s="18" t="s">
        <v>2540</v>
      </c>
      <c r="C27" s="18" t="s">
        <v>2663</v>
      </c>
      <c r="D27" s="18" t="s">
        <v>2540</v>
      </c>
      <c r="E27" s="18" t="s">
        <v>2613</v>
      </c>
      <c r="F27" s="14" t="e">
        <f t="shared" ca="1" si="0"/>
        <v>#NAME?</v>
      </c>
      <c r="G27" s="14" t="e" cm="1">
        <f t="array" aca="1" ref="G27" ca="1">_xlfn.LET(_xlpm.s,Tracking!D27,_xlpm.tasks,INDIRECT("'"&amp;_xlpm.s&amp;"'!A2:A1000"),_xlpm.n,IFERROR(MATCH(TRUE,INDEX(LEN(TRIM(CLEAN(_xlpm.tasks)))=0,0),0)-1,ROWS(_xlpm.tasks)),_xlpm.rng,INDIRECT("'"&amp;_xlpm.s&amp;"'!D2:N"&amp;(_xlpm.n+1)),IF(_xlpm.n&lt;=0,0,SUM(_xlfn.BYROW(_xlpm.rng,_xlfn.LAMBDA(_xlpm.r,--(((SUM(--(UPPER(TRIM(CLEAN(_xlpm.r)))="TODO"))&gt;0)+(SUM(--(LEN(TRIM(CLEAN(_xlpm.r)))=0))&gt;0))&gt;0))))))</f>
        <v>#NAME?</v>
      </c>
      <c r="H27" s="14" t="e" cm="1">
        <f t="array" aca="1" ref="H27" ca="1">_xlfn.LET(_xlpm.s, Tracking!D27,_xlpm.r, INDIRECT("'" &amp; _xlpm.s &amp; "'!A2:A1000"),_xlpm.m, MATCH(TRUE, INDEX(LEN(TRIM(CLEAN(_xlpm.r)))=0, 0), 0),IFERROR(_xlpm.m-1, ROWS(_xlpm.r)))</f>
        <v>#NAME?</v>
      </c>
      <c r="I27" s="19" t="e">
        <f t="shared" ca="1" si="1"/>
        <v>#NAME?</v>
      </c>
      <c r="J27" s="19" t="e">
        <f t="shared" ca="1" si="2"/>
        <v>#NAME?</v>
      </c>
      <c r="K27" t="e">
        <f t="shared" ca="1" si="3"/>
        <v>#NAME?</v>
      </c>
      <c r="O27" t="e">
        <f t="shared" ca="1" si="4"/>
        <v>#NAME?</v>
      </c>
      <c r="Q27" t="e">
        <f t="shared" ca="1" si="5"/>
        <v>#NAME?</v>
      </c>
      <c r="S27" t="e">
        <f t="shared" ca="1" si="6"/>
        <v>#NAME?</v>
      </c>
      <c r="U27" s="14"/>
      <c r="V27" s="14"/>
      <c r="W27" s="14"/>
      <c r="X27" s="14"/>
      <c r="Y27" s="14"/>
      <c r="Z27" s="14"/>
      <c r="AA27" s="14"/>
      <c r="AB27" s="14"/>
      <c r="AC27" s="14"/>
      <c r="AD27" s="14"/>
    </row>
    <row r="28" spans="1:30">
      <c r="A28" s="14">
        <v>25</v>
      </c>
      <c r="B28" s="18" t="s">
        <v>2541</v>
      </c>
      <c r="C28" s="18" t="s">
        <v>2664</v>
      </c>
      <c r="D28" s="18" t="s">
        <v>2541</v>
      </c>
      <c r="E28" s="18" t="s">
        <v>2610</v>
      </c>
      <c r="F28" s="14" t="e">
        <f t="shared" ca="1" si="0"/>
        <v>#NAME?</v>
      </c>
      <c r="G28" s="14" t="e" cm="1">
        <f t="array" aca="1" ref="G28" ca="1">_xlfn.LET(_xlpm.s,Tracking!D28,_xlpm.tasks,INDIRECT("'"&amp;_xlpm.s&amp;"'!A2:A1000"),_xlpm.n,IFERROR(MATCH(TRUE,INDEX(LEN(TRIM(CLEAN(_xlpm.tasks)))=0,0),0)-1,ROWS(_xlpm.tasks)),_xlpm.rng,INDIRECT("'"&amp;_xlpm.s&amp;"'!D2:N"&amp;(_xlpm.n+1)),IF(_xlpm.n&lt;=0,0,SUM(_xlfn.BYROW(_xlpm.rng,_xlfn.LAMBDA(_xlpm.r,--(((SUM(--(UPPER(TRIM(CLEAN(_xlpm.r)))="TODO"))&gt;0)+(SUM(--(LEN(TRIM(CLEAN(_xlpm.r)))=0))&gt;0))&gt;0))))))</f>
        <v>#NAME?</v>
      </c>
      <c r="H28" s="14" t="e" cm="1">
        <f t="array" aca="1" ref="H28" ca="1">_xlfn.LET(_xlpm.s, Tracking!D28,_xlpm.r, INDIRECT("'" &amp; _xlpm.s &amp; "'!A2:A1000"),_xlpm.m, MATCH(TRUE, INDEX(LEN(TRIM(CLEAN(_xlpm.r)))=0, 0), 0),IFERROR(_xlpm.m-1, ROWS(_xlpm.r)))</f>
        <v>#NAME?</v>
      </c>
      <c r="I28" s="19" t="e">
        <f t="shared" ca="1" si="1"/>
        <v>#NAME?</v>
      </c>
      <c r="J28" s="19" t="e">
        <f t="shared" ca="1" si="2"/>
        <v>#NAME?</v>
      </c>
      <c r="K28" t="e">
        <f t="shared" ca="1" si="3"/>
        <v>#NAME?</v>
      </c>
      <c r="O28" t="e">
        <f t="shared" ca="1" si="4"/>
        <v>#NAME?</v>
      </c>
      <c r="Q28" t="e">
        <f t="shared" ca="1" si="5"/>
        <v>#NAME?</v>
      </c>
      <c r="S28" t="e">
        <f t="shared" ca="1" si="6"/>
        <v>#NAME?</v>
      </c>
      <c r="U28" s="14"/>
      <c r="V28" s="14"/>
      <c r="W28" s="14"/>
      <c r="X28" s="14"/>
      <c r="Y28" s="14"/>
      <c r="Z28" s="14"/>
      <c r="AA28" s="14"/>
      <c r="AB28" s="14"/>
      <c r="AC28" s="14"/>
      <c r="AD28" s="14"/>
    </row>
    <row r="29" spans="1:30">
      <c r="A29" s="14">
        <v>26</v>
      </c>
      <c r="B29" s="18" t="s">
        <v>2542</v>
      </c>
      <c r="C29" s="18" t="s">
        <v>2665</v>
      </c>
      <c r="D29" s="18" t="s">
        <v>2542</v>
      </c>
      <c r="E29" s="18" t="s">
        <v>2613</v>
      </c>
      <c r="F29" s="14" t="e">
        <f t="shared" ca="1" si="0"/>
        <v>#NAME?</v>
      </c>
      <c r="G29" s="14" t="e" cm="1">
        <f t="array" aca="1" ref="G29" ca="1">_xlfn.LET(_xlpm.s,Tracking!D29,_xlpm.tasks,INDIRECT("'"&amp;_xlpm.s&amp;"'!A2:A1000"),_xlpm.n,IFERROR(MATCH(TRUE,INDEX(LEN(TRIM(CLEAN(_xlpm.tasks)))=0,0),0)-1,ROWS(_xlpm.tasks)),_xlpm.rng,INDIRECT("'"&amp;_xlpm.s&amp;"'!D2:N"&amp;(_xlpm.n+1)),IF(_xlpm.n&lt;=0,0,SUM(_xlfn.BYROW(_xlpm.rng,_xlfn.LAMBDA(_xlpm.r,--(((SUM(--(UPPER(TRIM(CLEAN(_xlpm.r)))="TODO"))&gt;0)+(SUM(--(LEN(TRIM(CLEAN(_xlpm.r)))=0))&gt;0))&gt;0))))))</f>
        <v>#NAME?</v>
      </c>
      <c r="H29" s="14" t="e" cm="1">
        <f t="array" aca="1" ref="H29" ca="1">_xlfn.LET(_xlpm.s, Tracking!D29,_xlpm.r, INDIRECT("'" &amp; _xlpm.s &amp; "'!A2:A1000"),_xlpm.m, MATCH(TRUE, INDEX(LEN(TRIM(CLEAN(_xlpm.r)))=0, 0), 0),IFERROR(_xlpm.m-1, ROWS(_xlpm.r)))</f>
        <v>#NAME?</v>
      </c>
      <c r="I29" s="19" t="e">
        <f t="shared" ca="1" si="1"/>
        <v>#NAME?</v>
      </c>
      <c r="J29" s="19" t="e">
        <f t="shared" ca="1" si="2"/>
        <v>#NAME?</v>
      </c>
      <c r="K29" t="e">
        <f t="shared" ca="1" si="3"/>
        <v>#NAME?</v>
      </c>
      <c r="O29" t="e">
        <f t="shared" ca="1" si="4"/>
        <v>#NAME?</v>
      </c>
      <c r="Q29" t="e">
        <f t="shared" ca="1" si="5"/>
        <v>#NAME?</v>
      </c>
      <c r="S29" t="e">
        <f t="shared" ca="1" si="6"/>
        <v>#NAME?</v>
      </c>
      <c r="U29" s="14"/>
      <c r="V29" s="14"/>
      <c r="W29" s="14"/>
      <c r="X29" s="14"/>
      <c r="Y29" s="14"/>
      <c r="Z29" s="14"/>
      <c r="AA29" s="14"/>
      <c r="AB29" s="14"/>
      <c r="AC29" s="14"/>
      <c r="AD29" s="14"/>
    </row>
    <row r="30" spans="1:30">
      <c r="A30" s="14">
        <v>27</v>
      </c>
      <c r="B30" s="18" t="s">
        <v>2543</v>
      </c>
      <c r="C30" s="18" t="s">
        <v>2666</v>
      </c>
      <c r="D30" s="18" t="s">
        <v>2543</v>
      </c>
      <c r="E30" s="18" t="s">
        <v>2613</v>
      </c>
      <c r="F30" s="14" t="e">
        <f t="shared" ca="1" si="0"/>
        <v>#NAME?</v>
      </c>
      <c r="G30" s="14" t="e" cm="1">
        <f t="array" aca="1" ref="G30" ca="1">_xlfn.LET(_xlpm.s,Tracking!D30,_xlpm.tasks,INDIRECT("'"&amp;_xlpm.s&amp;"'!A2:A1000"),_xlpm.n,IFERROR(MATCH(TRUE,INDEX(LEN(TRIM(CLEAN(_xlpm.tasks)))=0,0),0)-1,ROWS(_xlpm.tasks)),_xlpm.rng,INDIRECT("'"&amp;_xlpm.s&amp;"'!D2:N"&amp;(_xlpm.n+1)),IF(_xlpm.n&lt;=0,0,SUM(_xlfn.BYROW(_xlpm.rng,_xlfn.LAMBDA(_xlpm.r,--(((SUM(--(UPPER(TRIM(CLEAN(_xlpm.r)))="TODO"))&gt;0)+(SUM(--(LEN(TRIM(CLEAN(_xlpm.r)))=0))&gt;0))&gt;0))))))</f>
        <v>#NAME?</v>
      </c>
      <c r="H30" s="14" t="e" cm="1">
        <f t="array" aca="1" ref="H30" ca="1">_xlfn.LET(_xlpm.s, Tracking!D30,_xlpm.r, INDIRECT("'" &amp; _xlpm.s &amp; "'!A2:A1000"),_xlpm.m, MATCH(TRUE, INDEX(LEN(TRIM(CLEAN(_xlpm.r)))=0, 0), 0),IFERROR(_xlpm.m-1, ROWS(_xlpm.r)))</f>
        <v>#NAME?</v>
      </c>
      <c r="I30" s="19" t="e">
        <f t="shared" ca="1" si="1"/>
        <v>#NAME?</v>
      </c>
      <c r="J30" s="19" t="e">
        <f t="shared" ca="1" si="2"/>
        <v>#NAME?</v>
      </c>
      <c r="K30" t="e">
        <f t="shared" ca="1" si="3"/>
        <v>#NAME?</v>
      </c>
      <c r="O30" t="e">
        <f t="shared" ca="1" si="4"/>
        <v>#NAME?</v>
      </c>
      <c r="Q30" t="e">
        <f t="shared" ca="1" si="5"/>
        <v>#NAME?</v>
      </c>
      <c r="S30" t="e">
        <f t="shared" ca="1" si="6"/>
        <v>#NAME?</v>
      </c>
      <c r="U30" s="14"/>
      <c r="V30" s="14"/>
      <c r="W30" s="14"/>
      <c r="X30" s="14"/>
      <c r="Y30" s="14"/>
      <c r="Z30" s="14"/>
      <c r="AA30" s="14"/>
      <c r="AB30" s="14"/>
      <c r="AC30" s="14"/>
      <c r="AD30" s="14"/>
    </row>
    <row r="31" spans="1:30">
      <c r="A31" s="14">
        <v>28</v>
      </c>
      <c r="B31" s="14" t="s">
        <v>2544</v>
      </c>
      <c r="C31" s="14" t="s">
        <v>2667</v>
      </c>
      <c r="D31" s="14" t="s">
        <v>2544</v>
      </c>
      <c r="E31" s="14" t="s">
        <v>2610</v>
      </c>
      <c r="F31" s="14" t="e">
        <f t="shared" ca="1" si="0"/>
        <v>#NAME?</v>
      </c>
      <c r="G31" s="14" t="e" cm="1">
        <f t="array" aca="1" ref="G31" ca="1">_xlfn.LET(_xlpm.s,Tracking!D31,_xlpm.tasks,INDIRECT("'"&amp;_xlpm.s&amp;"'!A2:A1000"),_xlpm.n,IFERROR(MATCH(TRUE,INDEX(LEN(TRIM(CLEAN(_xlpm.tasks)))=0,0),0)-1,ROWS(_xlpm.tasks)),_xlpm.rng,INDIRECT("'"&amp;_xlpm.s&amp;"'!D2:N"&amp;(_xlpm.n+1)),IF(_xlpm.n&lt;=0,0,SUM(_xlfn.BYROW(_xlpm.rng,_xlfn.LAMBDA(_xlpm.r,--(((SUM(--(UPPER(TRIM(CLEAN(_xlpm.r)))="TODO"))&gt;0)+(SUM(--(LEN(TRIM(CLEAN(_xlpm.r)))=0))&gt;0))&gt;0))))))</f>
        <v>#NAME?</v>
      </c>
      <c r="H31" s="14" t="e" cm="1">
        <f t="array" aca="1" ref="H31" ca="1">_xlfn.LET(_xlpm.s, Tracking!D31,_xlpm.r, INDIRECT("'" &amp; _xlpm.s &amp; "'!A2:A1000"),_xlpm.m, MATCH(TRUE, INDEX(LEN(TRIM(CLEAN(_xlpm.r)))=0, 0), 0),IFERROR(_xlpm.m-1, ROWS(_xlpm.r)))</f>
        <v>#NAME?</v>
      </c>
      <c r="I31" s="19" t="e">
        <f t="shared" ca="1" si="1"/>
        <v>#NAME?</v>
      </c>
      <c r="J31" s="19" t="e">
        <f t="shared" ca="1" si="2"/>
        <v>#NAME?</v>
      </c>
      <c r="K31" t="e">
        <f t="shared" ca="1" si="3"/>
        <v>#NAME?</v>
      </c>
      <c r="O31" t="e">
        <f t="shared" ca="1" si="4"/>
        <v>#NAME?</v>
      </c>
      <c r="Q31" t="e">
        <f t="shared" ca="1" si="5"/>
        <v>#NAME?</v>
      </c>
      <c r="S31" t="e">
        <f t="shared" ca="1" si="6"/>
        <v>#NAME?</v>
      </c>
      <c r="U31" s="14"/>
      <c r="V31" s="14"/>
      <c r="W31" s="14"/>
      <c r="X31" s="14"/>
      <c r="Y31" s="14"/>
      <c r="Z31" s="14"/>
      <c r="AA31" s="14"/>
      <c r="AB31" s="14"/>
      <c r="AC31" s="14"/>
      <c r="AD31" s="14"/>
    </row>
    <row r="32" spans="1:30">
      <c r="A32" s="14">
        <v>29</v>
      </c>
      <c r="B32" s="14" t="s">
        <v>2545</v>
      </c>
      <c r="C32" s="14" t="s">
        <v>2668</v>
      </c>
      <c r="D32" s="14" t="s">
        <v>2545</v>
      </c>
      <c r="E32" s="14" t="s">
        <v>2610</v>
      </c>
      <c r="F32" s="14" t="e">
        <f t="shared" ca="1" si="0"/>
        <v>#NAME?</v>
      </c>
      <c r="G32" s="14" t="e" cm="1">
        <f t="array" aca="1" ref="G32" ca="1">_xlfn.LET(_xlpm.s,Tracking!D32,_xlpm.tasks,INDIRECT("'"&amp;_xlpm.s&amp;"'!A2:A1000"),_xlpm.n,IFERROR(MATCH(TRUE,INDEX(LEN(TRIM(CLEAN(_xlpm.tasks)))=0,0),0)-1,ROWS(_xlpm.tasks)),_xlpm.rng,INDIRECT("'"&amp;_xlpm.s&amp;"'!D2:N"&amp;(_xlpm.n+1)),IF(_xlpm.n&lt;=0,0,SUM(_xlfn.BYROW(_xlpm.rng,_xlfn.LAMBDA(_xlpm.r,--(((SUM(--(UPPER(TRIM(CLEAN(_xlpm.r)))="TODO"))&gt;0)+(SUM(--(LEN(TRIM(CLEAN(_xlpm.r)))=0))&gt;0))&gt;0))))))</f>
        <v>#NAME?</v>
      </c>
      <c r="H32" s="14" t="e" cm="1">
        <f t="array" aca="1" ref="H32" ca="1">_xlfn.LET(_xlpm.s, Tracking!D32,_xlpm.r, INDIRECT("'" &amp; _xlpm.s &amp; "'!A2:A1000"),_xlpm.m, MATCH(TRUE, INDEX(LEN(TRIM(CLEAN(_xlpm.r)))=0, 0), 0),IFERROR(_xlpm.m-1, ROWS(_xlpm.r)))</f>
        <v>#NAME?</v>
      </c>
      <c r="I32" s="19" t="e">
        <f t="shared" ca="1" si="1"/>
        <v>#NAME?</v>
      </c>
      <c r="J32" s="19" t="e">
        <f t="shared" ca="1" si="2"/>
        <v>#NAME?</v>
      </c>
      <c r="K32" t="e">
        <f t="shared" ca="1" si="3"/>
        <v>#NAME?</v>
      </c>
      <c r="O32" t="e">
        <f t="shared" ca="1" si="4"/>
        <v>#NAME?</v>
      </c>
      <c r="Q32" t="e">
        <f t="shared" ca="1" si="5"/>
        <v>#NAME?</v>
      </c>
      <c r="S32" t="e">
        <f t="shared" ca="1" si="6"/>
        <v>#NAME?</v>
      </c>
      <c r="U32" s="14"/>
      <c r="V32" s="14"/>
      <c r="W32" s="14"/>
      <c r="X32" s="14"/>
      <c r="Y32" s="14"/>
      <c r="Z32" s="14"/>
      <c r="AA32" s="14"/>
      <c r="AB32" s="14"/>
      <c r="AC32" s="14"/>
      <c r="AD32" s="14"/>
    </row>
    <row r="33" spans="1:30">
      <c r="A33" s="14">
        <v>30</v>
      </c>
      <c r="B33" s="18" t="s">
        <v>2606</v>
      </c>
      <c r="C33" s="14" t="s">
        <v>2669</v>
      </c>
      <c r="D33" s="18" t="s">
        <v>2606</v>
      </c>
      <c r="E33" s="18" t="s">
        <v>2670</v>
      </c>
      <c r="F33" s="14" t="e">
        <f t="shared" ca="1" si="0"/>
        <v>#NAME?</v>
      </c>
      <c r="G33" s="14" t="e" cm="1">
        <f t="array" aca="1" ref="G33" ca="1">_xlfn.LET(_xlpm.s,Tracking!D33,_xlpm.tasks,INDIRECT("'"&amp;_xlpm.s&amp;"'!A2:A1000"),_xlpm.n,IFERROR(MATCH(TRUE,INDEX(LEN(TRIM(CLEAN(_xlpm.tasks)))=0,0),0)-1,ROWS(_xlpm.tasks)),_xlpm.rng,INDIRECT("'"&amp;_xlpm.s&amp;"'!D2:N"&amp;(_xlpm.n+1)),IF(_xlpm.n&lt;=0,0,SUM(_xlfn.BYROW(_xlpm.rng,_xlfn.LAMBDA(_xlpm.r,--(((SUM(--(UPPER(TRIM(CLEAN(_xlpm.r)))="TODO"))&gt;0)+(SUM(--(LEN(TRIM(CLEAN(_xlpm.r)))=0))&gt;0))&gt;0))))))</f>
        <v>#NAME?</v>
      </c>
      <c r="H33" s="14" t="e" cm="1">
        <f t="array" aca="1" ref="H33" ca="1">_xlfn.LET(_xlpm.s, Tracking!D33,_xlpm.r, INDIRECT("'" &amp; _xlpm.s &amp; "'!A2:A1000"),_xlpm.m, MATCH(TRUE, INDEX(LEN(TRIM(CLEAN(_xlpm.r)))=0, 0), 0),IFERROR(_xlpm.m-1, ROWS(_xlpm.r)))</f>
        <v>#NAME?</v>
      </c>
      <c r="I33" s="19" t="e">
        <f t="shared" ca="1" si="1"/>
        <v>#NAME?</v>
      </c>
      <c r="J33" s="19" t="e">
        <f t="shared" ca="1" si="2"/>
        <v>#NAME?</v>
      </c>
      <c r="K33" t="e">
        <f t="shared" ca="1" si="3"/>
        <v>#NAME?</v>
      </c>
      <c r="O33" t="e">
        <f t="shared" ca="1" si="4"/>
        <v>#NAME?</v>
      </c>
      <c r="Q33" t="e">
        <f t="shared" ca="1" si="5"/>
        <v>#NAME?</v>
      </c>
      <c r="S33" t="e">
        <f t="shared" ca="1" si="6"/>
        <v>#NAME?</v>
      </c>
      <c r="U33" s="14"/>
      <c r="V33" s="14"/>
      <c r="W33" s="14"/>
      <c r="X33" s="14"/>
      <c r="Y33" s="14"/>
      <c r="Z33" s="14"/>
      <c r="AA33" s="14"/>
      <c r="AB33" s="14"/>
      <c r="AC33" s="14"/>
      <c r="AD33" s="14"/>
    </row>
    <row r="34" spans="1:30">
      <c r="A34" s="14">
        <v>31</v>
      </c>
      <c r="B34" s="18" t="s">
        <v>2610</v>
      </c>
      <c r="C34" s="18" t="s">
        <v>2671</v>
      </c>
      <c r="D34" s="14" t="s">
        <v>2610</v>
      </c>
      <c r="E34" s="14" t="s">
        <v>2606</v>
      </c>
      <c r="F34" s="14" t="e">
        <f t="shared" ca="1" si="0"/>
        <v>#NAME?</v>
      </c>
      <c r="G34" s="14" t="e" cm="1">
        <f t="array" aca="1" ref="G34" ca="1">_xlfn.LET(_xlpm.s,Tracking!D34,_xlpm.tasks,INDIRECT("'"&amp;_xlpm.s&amp;"'!A2:A1000"),_xlpm.n,IFERROR(MATCH(TRUE,INDEX(LEN(TRIM(CLEAN(_xlpm.tasks)))=0,0),0)-1,ROWS(_xlpm.tasks)),_xlpm.rng,INDIRECT("'"&amp;_xlpm.s&amp;"'!D2:N"&amp;(_xlpm.n+1)),IF(_xlpm.n&lt;=0,0,SUM(_xlfn.BYROW(_xlpm.rng,_xlfn.LAMBDA(_xlpm.r,--(((SUM(--(UPPER(TRIM(CLEAN(_xlpm.r)))="TODO"))&gt;0)+(SUM(--(LEN(TRIM(CLEAN(_xlpm.r)))=0))&gt;0))&gt;0))))))</f>
        <v>#NAME?</v>
      </c>
      <c r="H34" s="14" t="e" cm="1">
        <f t="array" aca="1" ref="H34" ca="1">_xlfn.LET(_xlpm.s, Tracking!D34,_xlpm.r, INDIRECT("'" &amp; _xlpm.s &amp; "'!A2:A1000"),_xlpm.m, MATCH(TRUE, INDEX(LEN(TRIM(CLEAN(_xlpm.r)))=0, 0), 0),IFERROR(_xlpm.m-1, ROWS(_xlpm.r)))</f>
        <v>#NAME?</v>
      </c>
      <c r="I34" s="19" t="e">
        <f t="shared" ca="1" si="1"/>
        <v>#NAME?</v>
      </c>
      <c r="J34" s="19" t="e">
        <f t="shared" ca="1" si="2"/>
        <v>#NAME?</v>
      </c>
      <c r="K34" t="e">
        <f t="shared" ca="1" si="3"/>
        <v>#NAME?</v>
      </c>
      <c r="O34" t="e">
        <f t="shared" ca="1" si="4"/>
        <v>#NAME?</v>
      </c>
      <c r="Q34" t="e">
        <f t="shared" ca="1" si="5"/>
        <v>#NAME?</v>
      </c>
      <c r="S34" t="e">
        <f t="shared" ca="1" si="6"/>
        <v>#NAME?</v>
      </c>
      <c r="U34" s="14"/>
      <c r="V34" s="14"/>
      <c r="W34" s="14"/>
      <c r="X34" s="14"/>
      <c r="Y34" s="14"/>
      <c r="Z34" s="14"/>
      <c r="AA34" s="14"/>
      <c r="AB34" s="14"/>
      <c r="AC34" s="14"/>
      <c r="AD34" s="14"/>
    </row>
    <row r="35" spans="1:30">
      <c r="A35" s="14">
        <v>32</v>
      </c>
      <c r="B35" s="18" t="s">
        <v>2607</v>
      </c>
      <c r="C35" s="18" t="s">
        <v>2672</v>
      </c>
      <c r="D35" s="14" t="s">
        <v>2607</v>
      </c>
      <c r="E35" s="14" t="s">
        <v>2606</v>
      </c>
      <c r="F35" s="14" t="e">
        <f t="shared" ca="1" si="0"/>
        <v>#NAME?</v>
      </c>
      <c r="G35" s="14" t="e" cm="1">
        <f t="array" aca="1" ref="G35" ca="1">_xlfn.LET(_xlpm.s,Tracking!D35,_xlpm.tasks,INDIRECT("'"&amp;_xlpm.s&amp;"'!A2:A1000"),_xlpm.n,IFERROR(MATCH(TRUE,INDEX(LEN(TRIM(CLEAN(_xlpm.tasks)))=0,0),0)-1,ROWS(_xlpm.tasks)),_xlpm.rng,INDIRECT("'"&amp;_xlpm.s&amp;"'!D2:N"&amp;(_xlpm.n+1)),IF(_xlpm.n&lt;=0,0,SUM(_xlfn.BYROW(_xlpm.rng,_xlfn.LAMBDA(_xlpm.r,--(((SUM(--(UPPER(TRIM(CLEAN(_xlpm.r)))="TODO"))&gt;0)+(SUM(--(LEN(TRIM(CLEAN(_xlpm.r)))=0))&gt;0))&gt;0))))))</f>
        <v>#NAME?</v>
      </c>
      <c r="H35" s="14" t="e" cm="1">
        <f t="array" aca="1" ref="H35" ca="1">_xlfn.LET(_xlpm.s, Tracking!D35,_xlpm.r, INDIRECT("'" &amp; _xlpm.s &amp; "'!A2:A1000"),_xlpm.m, MATCH(TRUE, INDEX(LEN(TRIM(CLEAN(_xlpm.r)))=0, 0), 0),IFERROR(_xlpm.m-1, ROWS(_xlpm.r)))</f>
        <v>#NAME?</v>
      </c>
      <c r="I35" s="19" t="e">
        <f t="shared" ca="1" si="1"/>
        <v>#NAME?</v>
      </c>
      <c r="J35" s="19" t="e">
        <f t="shared" ca="1" si="2"/>
        <v>#NAME?</v>
      </c>
      <c r="K35" t="e">
        <f t="shared" ca="1" si="3"/>
        <v>#NAME?</v>
      </c>
      <c r="O35" t="e">
        <f t="shared" ca="1" si="4"/>
        <v>#NAME?</v>
      </c>
      <c r="Q35" t="e">
        <f t="shared" ca="1" si="5"/>
        <v>#NAME?</v>
      </c>
      <c r="S35" t="e">
        <f t="shared" ca="1" si="6"/>
        <v>#NAME?</v>
      </c>
      <c r="U35" s="14"/>
      <c r="V35" s="14"/>
      <c r="W35" s="14"/>
      <c r="X35" s="14"/>
      <c r="Y35" s="14"/>
      <c r="Z35" s="14"/>
      <c r="AA35" s="14"/>
      <c r="AB35" s="14"/>
      <c r="AC35" s="14"/>
      <c r="AD35" s="14"/>
    </row>
    <row r="36" spans="1:30">
      <c r="A36" s="14">
        <v>33</v>
      </c>
      <c r="B36" s="18" t="s">
        <v>2613</v>
      </c>
      <c r="C36" s="14" t="s">
        <v>2673</v>
      </c>
      <c r="D36" s="14" t="s">
        <v>2613</v>
      </c>
      <c r="E36" s="14" t="s">
        <v>2606</v>
      </c>
      <c r="F36" s="14" t="e">
        <f t="shared" ca="1" si="0"/>
        <v>#NAME?</v>
      </c>
      <c r="G36" s="14" t="e" cm="1">
        <f t="array" aca="1" ref="G36" ca="1">_xlfn.LET(_xlpm.s,Tracking!D36,_xlpm.tasks,INDIRECT("'"&amp;_xlpm.s&amp;"'!A2:A1000"),_xlpm.n,IFERROR(MATCH(TRUE,INDEX(LEN(TRIM(CLEAN(_xlpm.tasks)))=0,0),0)-1,ROWS(_xlpm.tasks)),_xlpm.rng,INDIRECT("'"&amp;_xlpm.s&amp;"'!D2:N"&amp;(_xlpm.n+1)),IF(_xlpm.n&lt;=0,0,SUM(_xlfn.BYROW(_xlpm.rng,_xlfn.LAMBDA(_xlpm.r,--(((SUM(--(UPPER(TRIM(CLEAN(_xlpm.r)))="TODO"))&gt;0)+(SUM(--(LEN(TRIM(CLEAN(_xlpm.r)))=0))&gt;0))&gt;0))))))</f>
        <v>#NAME?</v>
      </c>
      <c r="H36" s="14" t="e" cm="1">
        <f t="array" aca="1" ref="H36" ca="1">_xlfn.LET(_xlpm.s, Tracking!D36,_xlpm.r, INDIRECT("'" &amp; _xlpm.s &amp; "'!A2:A1000"),_xlpm.m, MATCH(TRUE, INDEX(LEN(TRIM(CLEAN(_xlpm.r)))=0, 0), 0),IFERROR(_xlpm.m-1, ROWS(_xlpm.r)))</f>
        <v>#NAME?</v>
      </c>
      <c r="I36" s="19" t="e">
        <f t="shared" ca="1" si="1"/>
        <v>#NAME?</v>
      </c>
      <c r="J36" s="19" t="e">
        <f t="shared" ca="1" si="2"/>
        <v>#NAME?</v>
      </c>
      <c r="K36" t="e">
        <f t="shared" ca="1" si="3"/>
        <v>#NAME?</v>
      </c>
      <c r="O36" t="e">
        <f t="shared" ca="1" si="4"/>
        <v>#NAME?</v>
      </c>
      <c r="Q36" t="e">
        <f t="shared" ca="1" si="5"/>
        <v>#NAME?</v>
      </c>
      <c r="S36" t="e">
        <f t="shared" ca="1" si="6"/>
        <v>#NAME?</v>
      </c>
      <c r="U36" s="14"/>
      <c r="V36" s="14"/>
      <c r="W36" s="14"/>
      <c r="X36" s="14"/>
      <c r="Y36" s="14"/>
      <c r="Z36" s="14"/>
      <c r="AA36" s="14"/>
      <c r="AB36" s="14"/>
      <c r="AC36" s="14"/>
      <c r="AD36" s="14"/>
    </row>
    <row r="37" spans="1:30">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row>
    <row r="38" spans="1:30">
      <c r="A38" s="14"/>
      <c r="B38" s="5" t="s">
        <v>2674</v>
      </c>
      <c r="C38" s="5"/>
      <c r="D38" s="5"/>
      <c r="E38" s="5"/>
      <c r="F38" s="5" t="s">
        <v>2630</v>
      </c>
      <c r="G38" s="5" t="s">
        <v>2631</v>
      </c>
      <c r="H38" s="5" t="s">
        <v>8</v>
      </c>
      <c r="I38" s="5" t="s">
        <v>2632</v>
      </c>
      <c r="J38" s="5" t="s">
        <v>2633</v>
      </c>
      <c r="K38" s="14"/>
      <c r="L38" s="14"/>
      <c r="M38" s="14"/>
      <c r="N38" s="14"/>
      <c r="O38" s="14"/>
      <c r="P38" s="14"/>
      <c r="Q38" s="14"/>
      <c r="R38" s="14"/>
      <c r="S38" s="14"/>
      <c r="T38" s="14"/>
      <c r="U38" s="14"/>
      <c r="V38" s="14"/>
      <c r="W38" s="14"/>
      <c r="X38" s="14"/>
      <c r="Y38" s="14"/>
      <c r="Z38" s="14"/>
      <c r="AA38" s="14"/>
      <c r="AB38" s="14"/>
      <c r="AC38" s="14"/>
      <c r="AD38" s="14"/>
    </row>
    <row r="39" spans="1:30">
      <c r="A39" s="14"/>
      <c r="B39" s="14" t="s">
        <v>8</v>
      </c>
      <c r="C39" s="14"/>
      <c r="D39" s="14"/>
      <c r="E39" s="14"/>
      <c r="F39" s="14" t="e">
        <f ca="1">IF((SUM(F5:F36)-2*COUNTA(F5:F36))&lt;0,0,(SUM(F5:F36)-2*COUNTA(F5:F36)))</f>
        <v>#NAME?</v>
      </c>
      <c r="G39" s="14" t="e">
        <f ca="1">SUM(G5:G36)-2*COUNTA(G5:G36)</f>
        <v>#NAME?</v>
      </c>
      <c r="H39" s="14" t="e">
        <f ca="1">SUM(H5:H36)-2*COUNTA(H5:H36)</f>
        <v>#NAME?</v>
      </c>
      <c r="I39" s="19" t="e">
        <f ca="1">MAX((F39/H39),((H39-G39)/H39))</f>
        <v>#NAME?</v>
      </c>
      <c r="J39" s="20" t="e">
        <f ca="1">G39/H39</f>
        <v>#NAME?</v>
      </c>
      <c r="K39" s="14" t="s">
        <v>2675</v>
      </c>
      <c r="L39" s="14"/>
      <c r="M39" s="14"/>
      <c r="N39" s="14"/>
      <c r="O39" s="14"/>
      <c r="P39" s="14"/>
      <c r="Q39" s="14"/>
      <c r="R39" s="14"/>
      <c r="S39" s="14"/>
      <c r="T39" s="14"/>
      <c r="U39" s="14"/>
      <c r="V39" s="14"/>
      <c r="W39" s="14"/>
      <c r="X39" s="14"/>
      <c r="Y39" s="14"/>
      <c r="Z39" s="14"/>
      <c r="AA39" s="14"/>
      <c r="AB39" s="14"/>
      <c r="AC39" s="14"/>
      <c r="AD39" s="14"/>
    </row>
    <row r="40" spans="1:3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row>
  </sheetData>
  <mergeCells count="11">
    <mergeCell ref="S2:T2"/>
    <mergeCell ref="K1:T1"/>
    <mergeCell ref="K2:L2"/>
    <mergeCell ref="M2:N2"/>
    <mergeCell ref="O2:P2"/>
    <mergeCell ref="Q2:R2"/>
    <mergeCell ref="K3:L3"/>
    <mergeCell ref="M3:N3"/>
    <mergeCell ref="O3:P3"/>
    <mergeCell ref="Q3:R3"/>
    <mergeCell ref="S3:T3"/>
  </mergeCells>
  <conditionalFormatting sqref="K5:T36">
    <cfRule type="containsText" dxfId="1" priority="1" operator="containsText" text="YES">
      <formula>NOT(ISERROR(SEARCH("YES",K5)))</formula>
    </cfRule>
    <cfRule type="containsText" dxfId="0" priority="2" operator="containsText" text="NO">
      <formula>NOT(ISERROR(SEARCH("NO",K5)))</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C44F23C487B948ADF6810A17229F12" ma:contentTypeVersion="4" ma:contentTypeDescription="Create a new document." ma:contentTypeScope="" ma:versionID="e51efd8abdaa5a62c1934e88be50e458">
  <xsd:schema xmlns:xsd="http://www.w3.org/2001/XMLSchema" xmlns:xs="http://www.w3.org/2001/XMLSchema" xmlns:p="http://schemas.microsoft.com/office/2006/metadata/properties" xmlns:ns2="2652ba27-0ae5-48eb-bf0e-0ab930657e55" targetNamespace="http://schemas.microsoft.com/office/2006/metadata/properties" ma:root="true" ma:fieldsID="5824a6961e2e76c2ab71aa4a47bea76a" ns2:_="">
    <xsd:import namespace="2652ba27-0ae5-48eb-bf0e-0ab930657e5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52ba27-0ae5-48eb-bf0e-0ab930657e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BillingMetadata" ma:index="11"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805923-98FD-409D-9400-500D62748A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52ba27-0ae5-48eb-bf0e-0ab930657e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216A89-E250-4DE3-95C2-25D0D60B567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2EF9B19-F484-470D-94C4-55B1EE5384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Roster</vt:lpstr>
      <vt:lpstr>Submissions</vt:lpstr>
      <vt:lpstr>Grading Allocation</vt:lpstr>
      <vt:lpstr>Agni</vt:lpstr>
      <vt:lpstr>Alex</vt:lpstr>
      <vt:lpstr>Ameya</vt:lpstr>
      <vt:lpstr>Amir</vt:lpstr>
      <vt:lpstr>Carter</vt:lpstr>
      <vt:lpstr>Chenyu</vt:lpstr>
      <vt:lpstr>Depei</vt:lpstr>
      <vt:lpstr>Divya</vt:lpstr>
      <vt:lpstr>Ganesh</vt:lpstr>
      <vt:lpstr>Han Sung</vt:lpstr>
      <vt:lpstr>Junmo</vt:lpstr>
      <vt:lpstr>Merna</vt:lpstr>
      <vt:lpstr>Naim</vt:lpstr>
      <vt:lpstr>Paul</vt:lpstr>
      <vt:lpstr>Philip</vt:lpstr>
      <vt:lpstr>Radhika</vt:lpstr>
      <vt:lpstr>Renee</vt:lpstr>
      <vt:lpstr>Sanjana</vt:lpstr>
      <vt:lpstr>Sanya</vt:lpstr>
      <vt:lpstr>Sara</vt:lpstr>
      <vt:lpstr>Shiva</vt:lpstr>
      <vt:lpstr>Spencer</vt:lpstr>
      <vt:lpstr>Tianyu</vt:lpstr>
      <vt:lpstr>Vanshika</vt:lpstr>
      <vt:lpstr>Vidhi</vt:lpstr>
      <vt:lpstr>Viren</vt:lpstr>
      <vt:lpstr>Xueyang</vt:lpstr>
      <vt:lpstr>Yadhu</vt:lpstr>
      <vt:lpstr>TJ</vt:lpstr>
      <vt:lpstr>Jake</vt:lpstr>
      <vt:lpstr>John</vt:lpstr>
      <vt:lpstr>Jack</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mamiruzz</cp:lastModifiedBy>
  <cp:revision/>
  <dcterms:created xsi:type="dcterms:W3CDTF">2025-10-14T00:43:22Z</dcterms:created>
  <dcterms:modified xsi:type="dcterms:W3CDTF">2025-10-16T04:06:02Z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0x0101006BC44F23C487B948ADF6810A17229F12</vt:lpwstr>
  </property>
</Properties>
</file>