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limirzazadeh/Desktop/"/>
    </mc:Choice>
  </mc:AlternateContent>
  <bookViews>
    <workbookView xWindow="0" yWindow="740" windowWidth="25600" windowHeight="16000" tabRatio="500" activeTab="3"/>
  </bookViews>
  <sheets>
    <sheet name="Reported TB Cases" sheetId="5" r:id="rId1"/>
    <sheet name="Pop Deaths" sheetId="22" r:id="rId2"/>
    <sheet name="To R (NUSBorn)" sheetId="23" state="hidden" r:id="rId3"/>
    <sheet name="To R" sheetId="3" r:id="rId4"/>
    <sheet name="RP EST" sheetId="2" state="hidden" r:id="rId5"/>
    <sheet name="RP SE" sheetId="1" state="hidden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2" l="1"/>
  <c r="C12" i="22"/>
  <c r="D12" i="22" s="1"/>
  <c r="P25" i="5"/>
  <c r="D11" i="22"/>
  <c r="B12" i="22"/>
  <c r="D10" i="22"/>
  <c r="B11" i="22"/>
  <c r="S27" i="5"/>
  <c r="R27" i="5"/>
  <c r="Q27" i="5"/>
  <c r="D4" i="22"/>
  <c r="D5" i="22"/>
  <c r="D6" i="22"/>
  <c r="D7" i="22"/>
  <c r="D8" i="22"/>
  <c r="D9" i="22"/>
  <c r="D3" i="22"/>
  <c r="B9" i="22"/>
  <c r="B7" i="22"/>
  <c r="B6" i="22"/>
  <c r="B5" i="22"/>
  <c r="B4" i="22"/>
  <c r="B3" i="22"/>
  <c r="B2" i="22"/>
  <c r="C27" i="5"/>
  <c r="P27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1" i="5"/>
  <c r="O27" i="5"/>
  <c r="N27" i="5"/>
  <c r="M27" i="5"/>
  <c r="L27" i="5"/>
  <c r="K27" i="5"/>
  <c r="J27" i="5"/>
  <c r="I27" i="5"/>
  <c r="H27" i="5"/>
  <c r="G27" i="5"/>
  <c r="F27" i="5"/>
  <c r="E27" i="5"/>
  <c r="D27" i="5"/>
  <c r="B27" i="5"/>
  <c r="C22" i="2"/>
  <c r="E22" i="2"/>
  <c r="H2" i="3"/>
  <c r="H3" i="3" s="1"/>
  <c r="K3" i="3" s="1"/>
  <c r="I2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J2" i="3"/>
  <c r="J3" i="3"/>
  <c r="L3" i="3"/>
  <c r="J4" i="3"/>
  <c r="J5" i="3" s="1"/>
  <c r="L2" i="3"/>
  <c r="K2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F18" i="2"/>
  <c r="F17" i="2"/>
  <c r="F14" i="2"/>
  <c r="F13" i="2"/>
  <c r="F10" i="2"/>
  <c r="D11" i="2"/>
  <c r="J11" i="2" s="1"/>
  <c r="D7" i="2"/>
  <c r="J7" i="2" s="1"/>
  <c r="D3" i="2"/>
  <c r="J3" i="2" s="1"/>
  <c r="H21" i="1"/>
  <c r="G21" i="1"/>
  <c r="H20" i="1"/>
  <c r="G20" i="1"/>
  <c r="D10" i="2" s="1"/>
  <c r="H19" i="1"/>
  <c r="F16" i="2" s="1"/>
  <c r="G19" i="1"/>
  <c r="D9" i="2" s="1"/>
  <c r="H18" i="1"/>
  <c r="F15" i="2" s="1"/>
  <c r="G18" i="1"/>
  <c r="D8" i="2" s="1"/>
  <c r="H17" i="1"/>
  <c r="G17" i="1"/>
  <c r="H16" i="1"/>
  <c r="G16" i="1"/>
  <c r="D6" i="2" s="1"/>
  <c r="H15" i="1"/>
  <c r="F12" i="2" s="1"/>
  <c r="G15" i="1"/>
  <c r="D5" i="2" s="1"/>
  <c r="H14" i="1"/>
  <c r="F11" i="2" s="1"/>
  <c r="G14" i="1"/>
  <c r="D4" i="2" s="1"/>
  <c r="H13" i="1"/>
  <c r="G13" i="1"/>
  <c r="I3" i="2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J9" i="2" l="1"/>
  <c r="I9" i="2"/>
  <c r="I32" i="3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J5" i="2"/>
  <c r="I5" i="2"/>
  <c r="J4" i="2"/>
  <c r="I4" i="2"/>
  <c r="I6" i="2"/>
  <c r="J6" i="2"/>
  <c r="J8" i="2"/>
  <c r="I8" i="2"/>
  <c r="I10" i="2"/>
  <c r="J10" i="2"/>
  <c r="J6" i="3"/>
  <c r="L3" i="2"/>
  <c r="I11" i="2"/>
  <c r="I7" i="2"/>
  <c r="K3" i="2"/>
  <c r="H4" i="3"/>
  <c r="K11" i="2" l="1"/>
  <c r="L11" i="2"/>
  <c r="I52" i="3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H5" i="3"/>
  <c r="K4" i="3"/>
  <c r="L4" i="3"/>
  <c r="K10" i="2"/>
  <c r="L10" i="2"/>
  <c r="K6" i="2"/>
  <c r="L6" i="2"/>
  <c r="K9" i="2"/>
  <c r="L9" i="2"/>
  <c r="L7" i="2"/>
  <c r="K7" i="2"/>
  <c r="K5" i="2"/>
  <c r="L5" i="2"/>
  <c r="J7" i="3"/>
  <c r="K8" i="2"/>
  <c r="L8" i="2"/>
  <c r="K4" i="2"/>
  <c r="L4" i="2"/>
  <c r="J8" i="3" l="1"/>
  <c r="H6" i="3"/>
  <c r="K5" i="3"/>
  <c r="L5" i="3"/>
  <c r="K6" i="3" l="1"/>
  <c r="H7" i="3"/>
  <c r="L6" i="3"/>
  <c r="J9" i="3"/>
  <c r="J10" i="3" l="1"/>
  <c r="K7" i="3"/>
  <c r="H8" i="3"/>
  <c r="L7" i="3"/>
  <c r="H9" i="3" l="1"/>
  <c r="K8" i="3"/>
  <c r="L8" i="3"/>
  <c r="J11" i="3"/>
  <c r="J12" i="3" l="1"/>
  <c r="H10" i="3"/>
  <c r="K9" i="3"/>
  <c r="L9" i="3"/>
  <c r="K10" i="3" l="1"/>
  <c r="H11" i="3"/>
  <c r="L10" i="3"/>
  <c r="J13" i="3"/>
  <c r="K11" i="3" l="1"/>
  <c r="H12" i="3"/>
  <c r="L11" i="3"/>
  <c r="J14" i="3"/>
  <c r="H13" i="3" l="1"/>
  <c r="K12" i="3"/>
  <c r="L12" i="3"/>
  <c r="J15" i="3"/>
  <c r="J16" i="3" l="1"/>
  <c r="H14" i="3"/>
  <c r="K13" i="3"/>
  <c r="L13" i="3"/>
  <c r="J17" i="3" l="1"/>
  <c r="K14" i="3"/>
  <c r="H15" i="3"/>
  <c r="L14" i="3"/>
  <c r="K15" i="3" l="1"/>
  <c r="H16" i="3"/>
  <c r="L15" i="3"/>
  <c r="J18" i="3"/>
  <c r="J19" i="3" l="1"/>
  <c r="H17" i="3"/>
  <c r="K16" i="3"/>
  <c r="L16" i="3"/>
  <c r="J20" i="3" l="1"/>
  <c r="H18" i="3"/>
  <c r="K17" i="3"/>
  <c r="L17" i="3"/>
  <c r="K18" i="3" l="1"/>
  <c r="H19" i="3"/>
  <c r="L18" i="3"/>
  <c r="J21" i="3"/>
  <c r="J22" i="3" l="1"/>
  <c r="K19" i="3"/>
  <c r="H20" i="3"/>
  <c r="L19" i="3"/>
  <c r="H21" i="3" l="1"/>
  <c r="K20" i="3"/>
  <c r="L20" i="3"/>
  <c r="J23" i="3"/>
  <c r="J24" i="3" l="1"/>
  <c r="H22" i="3"/>
  <c r="K21" i="3"/>
  <c r="L21" i="3"/>
  <c r="K22" i="3" l="1"/>
  <c r="H23" i="3"/>
  <c r="L22" i="3"/>
  <c r="J25" i="3"/>
  <c r="J26" i="3" l="1"/>
  <c r="K23" i="3"/>
  <c r="H24" i="3"/>
  <c r="L23" i="3"/>
  <c r="J27" i="3" l="1"/>
  <c r="H25" i="3"/>
  <c r="K24" i="3"/>
  <c r="L24" i="3"/>
  <c r="J28" i="3" l="1"/>
  <c r="H26" i="3"/>
  <c r="K25" i="3"/>
  <c r="L25" i="3"/>
  <c r="K26" i="3" l="1"/>
  <c r="H27" i="3"/>
  <c r="L26" i="3"/>
  <c r="J29" i="3"/>
  <c r="J30" i="3" l="1"/>
  <c r="K27" i="3"/>
  <c r="H28" i="3"/>
  <c r="L27" i="3"/>
  <c r="H29" i="3" l="1"/>
  <c r="K28" i="3"/>
  <c r="L28" i="3"/>
  <c r="J31" i="3"/>
  <c r="H30" i="3" l="1"/>
  <c r="K29" i="3"/>
  <c r="L29" i="3"/>
  <c r="J32" i="3"/>
  <c r="J33" i="3" l="1"/>
  <c r="K30" i="3"/>
  <c r="H31" i="3"/>
  <c r="L30" i="3"/>
  <c r="K31" i="3" l="1"/>
  <c r="H32" i="3"/>
  <c r="L31" i="3"/>
  <c r="J34" i="3"/>
  <c r="J35" i="3" l="1"/>
  <c r="H33" i="3"/>
  <c r="K32" i="3"/>
  <c r="L32" i="3"/>
  <c r="H34" i="3" l="1"/>
  <c r="K33" i="3"/>
  <c r="L33" i="3"/>
  <c r="J36" i="3"/>
  <c r="K34" i="3" l="1"/>
  <c r="H35" i="3"/>
  <c r="L34" i="3"/>
  <c r="J37" i="3"/>
  <c r="J38" i="3" l="1"/>
  <c r="K35" i="3"/>
  <c r="H36" i="3"/>
  <c r="L35" i="3"/>
  <c r="H37" i="3" l="1"/>
  <c r="K36" i="3"/>
  <c r="L36" i="3"/>
  <c r="J39" i="3"/>
  <c r="J40" i="3" l="1"/>
  <c r="H38" i="3"/>
  <c r="K37" i="3"/>
  <c r="L37" i="3"/>
  <c r="K38" i="3" l="1"/>
  <c r="H39" i="3"/>
  <c r="L38" i="3"/>
  <c r="J41" i="3"/>
  <c r="J42" i="3" l="1"/>
  <c r="K39" i="3"/>
  <c r="H40" i="3"/>
  <c r="L39" i="3"/>
  <c r="J43" i="3" l="1"/>
  <c r="H41" i="3"/>
  <c r="K40" i="3"/>
  <c r="L40" i="3"/>
  <c r="J44" i="3" l="1"/>
  <c r="H42" i="3"/>
  <c r="K41" i="3"/>
  <c r="L41" i="3"/>
  <c r="K42" i="3" l="1"/>
  <c r="H43" i="3"/>
  <c r="L42" i="3"/>
  <c r="J45" i="3"/>
  <c r="K43" i="3" l="1"/>
  <c r="H44" i="3"/>
  <c r="L43" i="3"/>
  <c r="J46" i="3"/>
  <c r="J47" i="3" l="1"/>
  <c r="H45" i="3"/>
  <c r="K44" i="3"/>
  <c r="L44" i="3"/>
  <c r="H46" i="3" l="1"/>
  <c r="K45" i="3"/>
  <c r="L45" i="3"/>
  <c r="J48" i="3"/>
  <c r="K46" i="3" l="1"/>
  <c r="H47" i="3"/>
  <c r="L46" i="3"/>
  <c r="J49" i="3"/>
  <c r="K47" i="3" l="1"/>
  <c r="H48" i="3"/>
  <c r="L47" i="3"/>
  <c r="J50" i="3"/>
  <c r="J51" i="3" l="1"/>
  <c r="H49" i="3"/>
  <c r="K48" i="3"/>
  <c r="L48" i="3"/>
  <c r="J52" i="3" l="1"/>
  <c r="H50" i="3"/>
  <c r="K49" i="3"/>
  <c r="L49" i="3"/>
  <c r="J53" i="3" l="1"/>
  <c r="K50" i="3"/>
  <c r="H51" i="3"/>
  <c r="L50" i="3"/>
  <c r="J54" i="3" l="1"/>
  <c r="K51" i="3"/>
  <c r="H52" i="3"/>
  <c r="L51" i="3"/>
  <c r="J55" i="3" l="1"/>
  <c r="H53" i="3"/>
  <c r="K52" i="3"/>
  <c r="L52" i="3"/>
  <c r="H54" i="3" l="1"/>
  <c r="K53" i="3"/>
  <c r="L53" i="3"/>
  <c r="J56" i="3"/>
  <c r="J57" i="3" l="1"/>
  <c r="K54" i="3"/>
  <c r="H55" i="3"/>
  <c r="L54" i="3"/>
  <c r="J58" i="3" l="1"/>
  <c r="K55" i="3"/>
  <c r="H56" i="3"/>
  <c r="L55" i="3"/>
  <c r="H57" i="3" l="1"/>
  <c r="K56" i="3"/>
  <c r="L56" i="3"/>
  <c r="J59" i="3"/>
  <c r="H58" i="3" l="1"/>
  <c r="K57" i="3"/>
  <c r="L57" i="3"/>
  <c r="J60" i="3"/>
  <c r="K58" i="3" l="1"/>
  <c r="H59" i="3"/>
  <c r="L58" i="3"/>
  <c r="J61" i="3"/>
  <c r="K59" i="3" l="1"/>
  <c r="H60" i="3"/>
  <c r="L59" i="3"/>
  <c r="J62" i="3"/>
  <c r="H61" i="3" l="1"/>
  <c r="K60" i="3"/>
  <c r="L60" i="3"/>
  <c r="J63" i="3"/>
  <c r="J64" i="3" l="1"/>
  <c r="H62" i="3"/>
  <c r="K61" i="3"/>
  <c r="L61" i="3"/>
  <c r="K62" i="3" l="1"/>
  <c r="H63" i="3"/>
  <c r="L62" i="3"/>
  <c r="J65" i="3"/>
  <c r="K63" i="3" l="1"/>
  <c r="H64" i="3"/>
  <c r="L63" i="3"/>
  <c r="J66" i="3"/>
  <c r="H65" i="3" l="1"/>
  <c r="K64" i="3"/>
  <c r="L64" i="3"/>
  <c r="J67" i="3"/>
  <c r="J68" i="3" l="1"/>
  <c r="H66" i="3"/>
  <c r="K65" i="3"/>
  <c r="L65" i="3"/>
  <c r="H67" i="3" l="1"/>
  <c r="K66" i="3"/>
  <c r="L66" i="3"/>
  <c r="J69" i="3"/>
  <c r="J70" i="3" l="1"/>
  <c r="H68" i="3"/>
  <c r="K67" i="3"/>
  <c r="L67" i="3"/>
  <c r="K68" i="3" l="1"/>
  <c r="H69" i="3"/>
  <c r="L68" i="3"/>
  <c r="J71" i="3"/>
  <c r="H70" i="3" l="1"/>
  <c r="K69" i="3"/>
  <c r="L69" i="3"/>
  <c r="J72" i="3"/>
  <c r="J73" i="3" l="1"/>
  <c r="H71" i="3"/>
  <c r="K70" i="3"/>
  <c r="L70" i="3"/>
  <c r="H72" i="3" l="1"/>
  <c r="K71" i="3"/>
  <c r="L71" i="3"/>
  <c r="J74" i="3"/>
  <c r="J75" i="3" l="1"/>
  <c r="K72" i="3"/>
  <c r="H73" i="3"/>
  <c r="L72" i="3"/>
  <c r="H74" i="3" l="1"/>
  <c r="K73" i="3"/>
  <c r="L73" i="3"/>
  <c r="J76" i="3"/>
  <c r="J77" i="3" l="1"/>
  <c r="H75" i="3"/>
  <c r="K74" i="3"/>
  <c r="L74" i="3"/>
  <c r="H76" i="3" l="1"/>
  <c r="K75" i="3"/>
  <c r="L75" i="3"/>
  <c r="J78" i="3"/>
  <c r="J79" i="3" l="1"/>
  <c r="K76" i="3"/>
  <c r="H77" i="3"/>
  <c r="L76" i="3"/>
  <c r="J80" i="3" l="1"/>
  <c r="H78" i="3"/>
  <c r="K77" i="3"/>
  <c r="L77" i="3"/>
  <c r="H79" i="3" l="1"/>
  <c r="K78" i="3"/>
  <c r="L78" i="3"/>
  <c r="J81" i="3"/>
  <c r="J82" i="3" l="1"/>
  <c r="H80" i="3"/>
  <c r="K79" i="3"/>
  <c r="L79" i="3"/>
  <c r="K80" i="3" l="1"/>
  <c r="H81" i="3"/>
  <c r="L80" i="3"/>
  <c r="J83" i="3"/>
  <c r="J84" i="3" l="1"/>
  <c r="H82" i="3"/>
  <c r="K81" i="3"/>
  <c r="L81" i="3"/>
  <c r="H83" i="3" l="1"/>
  <c r="K82" i="3"/>
  <c r="L82" i="3"/>
  <c r="J85" i="3"/>
  <c r="J86" i="3" l="1"/>
  <c r="H84" i="3"/>
  <c r="K83" i="3"/>
  <c r="L83" i="3"/>
  <c r="K84" i="3" l="1"/>
  <c r="H85" i="3"/>
  <c r="L84" i="3"/>
  <c r="J87" i="3"/>
  <c r="J88" i="3" l="1"/>
  <c r="H86" i="3"/>
  <c r="K85" i="3"/>
  <c r="L85" i="3"/>
  <c r="H87" i="3" l="1"/>
  <c r="K86" i="3"/>
  <c r="L86" i="3"/>
  <c r="J89" i="3"/>
  <c r="J90" i="3" l="1"/>
  <c r="H88" i="3"/>
  <c r="K87" i="3"/>
  <c r="L87" i="3"/>
  <c r="J91" i="3" l="1"/>
  <c r="K88" i="3"/>
  <c r="H89" i="3"/>
  <c r="L88" i="3"/>
  <c r="J92" i="3" l="1"/>
  <c r="H90" i="3"/>
  <c r="K89" i="3"/>
  <c r="L89" i="3"/>
  <c r="J93" i="3" l="1"/>
  <c r="H91" i="3"/>
  <c r="K90" i="3"/>
  <c r="L90" i="3"/>
  <c r="H92" i="3" l="1"/>
  <c r="K91" i="3"/>
  <c r="L91" i="3"/>
  <c r="J94" i="3"/>
  <c r="J95" i="3" l="1"/>
  <c r="K92" i="3"/>
  <c r="H93" i="3"/>
  <c r="L92" i="3"/>
  <c r="J96" i="3" l="1"/>
  <c r="H94" i="3"/>
  <c r="K93" i="3"/>
  <c r="L93" i="3"/>
  <c r="H95" i="3" l="1"/>
  <c r="K94" i="3"/>
  <c r="L94" i="3"/>
  <c r="J97" i="3"/>
  <c r="J98" i="3" l="1"/>
  <c r="H96" i="3"/>
  <c r="K95" i="3"/>
  <c r="L95" i="3"/>
  <c r="K96" i="3" l="1"/>
  <c r="H97" i="3"/>
  <c r="L96" i="3"/>
  <c r="J99" i="3"/>
  <c r="J100" i="3" l="1"/>
  <c r="H98" i="3"/>
  <c r="K97" i="3"/>
  <c r="L97" i="3"/>
  <c r="H99" i="3" l="1"/>
  <c r="K98" i="3"/>
  <c r="L98" i="3"/>
  <c r="J101" i="3"/>
  <c r="H100" i="3" l="1"/>
  <c r="K99" i="3"/>
  <c r="L99" i="3"/>
  <c r="K100" i="3" l="1"/>
  <c r="H101" i="3"/>
  <c r="L100" i="3"/>
  <c r="K101" i="3" l="1"/>
  <c r="L101" i="3"/>
</calcChain>
</file>

<file path=xl/comments1.xml><?xml version="1.0" encoding="utf-8"?>
<comments xmlns="http://schemas.openxmlformats.org/spreadsheetml/2006/main">
  <authors>
    <author>Microsoft Office User</author>
  </authors>
  <commentList>
    <comment ref="B25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 used the 2015 TB #, as numbers for 2016 not out there
 yet</t>
        </r>
      </text>
    </comment>
  </commentList>
</comments>
</file>

<file path=xl/sharedStrings.xml><?xml version="1.0" encoding="utf-8"?>
<sst xmlns="http://schemas.openxmlformats.org/spreadsheetml/2006/main" count="97" uniqueCount="50">
  <si>
    <t>year_lag</t>
  </si>
  <si>
    <t>month_lag</t>
  </si>
  <si>
    <t>SErisk2001_7</t>
  </si>
  <si>
    <t>SErisk2007_14</t>
  </si>
  <si>
    <t>lag</t>
  </si>
  <si>
    <t>ESTrisk2001_7</t>
  </si>
  <si>
    <t>ESTrisk2007_14</t>
  </si>
  <si>
    <t>Point Est.</t>
  </si>
  <si>
    <t>SE</t>
  </si>
  <si>
    <t>Make the average of SE per year:</t>
  </si>
  <si>
    <t>Lag</t>
  </si>
  <si>
    <t>Point</t>
  </si>
  <si>
    <t>LL</t>
  </si>
  <si>
    <t>UL</t>
  </si>
  <si>
    <t>Est</t>
  </si>
  <si>
    <t>Year</t>
  </si>
  <si>
    <t>Err LL</t>
  </si>
  <si>
    <t>Err UL</t>
  </si>
  <si>
    <t>Cum Est</t>
  </si>
  <si>
    <t>Cum LL</t>
  </si>
  <si>
    <t>Cum UL</t>
  </si>
  <si>
    <t>Cum Err LL</t>
  </si>
  <si>
    <t>Cum Err UL</t>
  </si>
  <si>
    <t>California</t>
  </si>
  <si>
    <t>Los Angeles-Long Beach-Anaheim, CA</t>
  </si>
  <si>
    <t>San Diego-Carlsbad-San Marcos, CA</t>
  </si>
  <si>
    <t>San Francisco-Oakland-Fremont, CA</t>
  </si>
  <si>
    <t>Alameda</t>
  </si>
  <si>
    <t>Source : https://wonder.cdc.gov</t>
  </si>
  <si>
    <t>Los Angeles</t>
  </si>
  <si>
    <t>Orange</t>
  </si>
  <si>
    <t>Sacramento</t>
  </si>
  <si>
    <t>San Diego</t>
  </si>
  <si>
    <t>San Francisco</t>
  </si>
  <si>
    <t>Santa Clara</t>
  </si>
  <si>
    <t xml:space="preserve">San Jose-Sunnyvale-Santa Clara, CA </t>
  </si>
  <si>
    <t>US</t>
  </si>
  <si>
    <t>Source : rvct1017, CDPH</t>
  </si>
  <si>
    <t>Data reported by jurisdictions: Jurisdictions of Alameda (excludes Berkeley) and Los Angeles (excludes Long Beach and Pasadena)</t>
  </si>
  <si>
    <t>Data reported by MSA</t>
  </si>
  <si>
    <t>Pop</t>
  </si>
  <si>
    <t>Pop6plus</t>
  </si>
  <si>
    <t>Area</t>
  </si>
  <si>
    <t>DeathRate</t>
  </si>
  <si>
    <t>AreaCode</t>
  </si>
  <si>
    <t>CA US_born</t>
  </si>
  <si>
    <t>CA non_US</t>
  </si>
  <si>
    <t>CA Unk_born</t>
  </si>
  <si>
    <t>California Non-USB</t>
  </si>
  <si>
    <t>California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</si>
</sst>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00000000000000"/>
    <numFmt numFmtId="166" formatCode="0.0000000000000000000"/>
    <numFmt numFmtId="167" formatCode="0.00000000000000000000"/>
    <numFmt numFmtId="170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1" applyNumberFormat="1" applyFont="1"/>
    <xf numFmtId="0" fontId="6" fillId="0" borderId="0" xfId="0" applyFont="1" applyAlignment="1">
      <alignment vertical="center"/>
    </xf>
    <xf numFmtId="1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0" fontId="0" fillId="0" borderId="0" xfId="0" applyNumberFormat="1"/>
    <xf numFmtId="0" fontId="0" fillId="2" borderId="0" xfId="0" applyFill="1"/>
    <xf numFmtId="165" fontId="0" fillId="0" borderId="0" xfId="0" applyNumberFormat="1"/>
    <xf numFmtId="1" fontId="0" fillId="4" borderId="0" xfId="0" applyNumberFormat="1" applyFill="1"/>
    <xf numFmtId="1" fontId="0" fillId="4" borderId="1" xfId="0" applyNumberFormat="1" applyFill="1" applyBorder="1"/>
    <xf numFmtId="164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1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3" borderId="4" xfId="0" applyFill="1" applyBorder="1"/>
    <xf numFmtId="170" fontId="0" fillId="0" borderId="0" xfId="6" applyNumberFormat="1" applyFont="1"/>
    <xf numFmtId="170" fontId="0" fillId="2" borderId="0" xfId="6" applyNumberFormat="1" applyFont="1" applyFill="1"/>
    <xf numFmtId="170" fontId="0" fillId="0" borderId="0" xfId="0" applyNumberFormat="1"/>
  </cellXfs>
  <cellStyles count="41">
    <cellStyle name="Comma" xfId="6" builtinId="3"/>
    <cellStyle name="Followed Hyperlink" xfId="3" builtinId="9" hidden="1"/>
    <cellStyle name="Followed Hyperlink" xfId="5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2" builtinId="8" hidden="1"/>
    <cellStyle name="Hyperlink" xfId="4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7"/>
    <cellStyle name="Normal 3" xfId="8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Reported TB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'Reported TB Cases'!$A$2:$A$25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'Reported TB Cases'!$B$2:$B$25</c:f>
              <c:numCache>
                <c:formatCode>General</c:formatCode>
                <c:ptCount val="24"/>
                <c:pt idx="0">
                  <c:v>5146</c:v>
                </c:pt>
                <c:pt idx="1">
                  <c:v>4834</c:v>
                </c:pt>
                <c:pt idx="2">
                  <c:v>4656</c:v>
                </c:pt>
                <c:pt idx="3">
                  <c:v>4288</c:v>
                </c:pt>
                <c:pt idx="4">
                  <c:v>4045</c:v>
                </c:pt>
                <c:pt idx="5">
                  <c:v>3850</c:v>
                </c:pt>
                <c:pt idx="6">
                  <c:v>3604</c:v>
                </c:pt>
                <c:pt idx="7">
                  <c:v>3288</c:v>
                </c:pt>
                <c:pt idx="8">
                  <c:v>3329</c:v>
                </c:pt>
                <c:pt idx="9">
                  <c:v>3172</c:v>
                </c:pt>
                <c:pt idx="10">
                  <c:v>3218</c:v>
                </c:pt>
                <c:pt idx="11">
                  <c:v>2991</c:v>
                </c:pt>
                <c:pt idx="12">
                  <c:v>2900</c:v>
                </c:pt>
                <c:pt idx="13">
                  <c:v>2776</c:v>
                </c:pt>
                <c:pt idx="14">
                  <c:v>2725</c:v>
                </c:pt>
                <c:pt idx="15">
                  <c:v>2699</c:v>
                </c:pt>
                <c:pt idx="16">
                  <c:v>2467</c:v>
                </c:pt>
                <c:pt idx="17">
                  <c:v>2325</c:v>
                </c:pt>
                <c:pt idx="18">
                  <c:v>2323</c:v>
                </c:pt>
                <c:pt idx="19">
                  <c:v>2187</c:v>
                </c:pt>
                <c:pt idx="20">
                  <c:v>2164</c:v>
                </c:pt>
                <c:pt idx="21">
                  <c:v>2134</c:v>
                </c:pt>
                <c:pt idx="22">
                  <c:v>2133</c:v>
                </c:pt>
                <c:pt idx="23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F-D44B-9A4D-807E9BB9295D}"/>
            </c:ext>
          </c:extLst>
        </c:ser>
        <c:ser>
          <c:idx val="1"/>
          <c:order val="1"/>
          <c:tx>
            <c:v>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'Reported TB Cases'!$A$2:$A$25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'Reported TB Cases'!$C$2:$C$25</c:f>
              <c:numCache>
                <c:formatCode>General</c:formatCode>
                <c:ptCount val="24"/>
                <c:pt idx="0">
                  <c:v>25359</c:v>
                </c:pt>
                <c:pt idx="1">
                  <c:v>24480</c:v>
                </c:pt>
                <c:pt idx="2">
                  <c:v>22988</c:v>
                </c:pt>
                <c:pt idx="3">
                  <c:v>21432</c:v>
                </c:pt>
                <c:pt idx="4">
                  <c:v>20008</c:v>
                </c:pt>
                <c:pt idx="5">
                  <c:v>18487</c:v>
                </c:pt>
                <c:pt idx="6">
                  <c:v>17699</c:v>
                </c:pt>
                <c:pt idx="7">
                  <c:v>16482</c:v>
                </c:pt>
                <c:pt idx="8">
                  <c:v>16066</c:v>
                </c:pt>
                <c:pt idx="9">
                  <c:v>15184</c:v>
                </c:pt>
                <c:pt idx="10">
                  <c:v>14950</c:v>
                </c:pt>
                <c:pt idx="11">
                  <c:v>14622</c:v>
                </c:pt>
                <c:pt idx="12">
                  <c:v>14173</c:v>
                </c:pt>
                <c:pt idx="13">
                  <c:v>13840</c:v>
                </c:pt>
                <c:pt idx="14">
                  <c:v>13380</c:v>
                </c:pt>
                <c:pt idx="15">
                  <c:v>12988</c:v>
                </c:pt>
                <c:pt idx="16">
                  <c:v>11583</c:v>
                </c:pt>
                <c:pt idx="17">
                  <c:v>11239</c:v>
                </c:pt>
                <c:pt idx="18">
                  <c:v>10560</c:v>
                </c:pt>
                <c:pt idx="19">
                  <c:v>10013</c:v>
                </c:pt>
                <c:pt idx="20">
                  <c:v>9599</c:v>
                </c:pt>
                <c:pt idx="21">
                  <c:v>9450</c:v>
                </c:pt>
                <c:pt idx="22">
                  <c:v>9609</c:v>
                </c:pt>
                <c:pt idx="23">
                  <c:v>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F-D44B-9A4D-807E9BB9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691312"/>
        <c:axId val="-1717689952"/>
      </c:lineChart>
      <c:catAx>
        <c:axId val="-17176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689952"/>
        <c:crosses val="autoZero"/>
        <c:auto val="1"/>
        <c:lblAlgn val="ctr"/>
        <c:lblOffset val="100"/>
        <c:noMultiLvlLbl val="0"/>
      </c:catAx>
      <c:valAx>
        <c:axId val="-17176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6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Annual Reported TB Cases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'Reported TB Cases'!$A$2:$A$25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'Reported TB Cases'!$D$2:$D$25</c:f>
              <c:numCache>
                <c:formatCode>General</c:formatCode>
                <c:ptCount val="24"/>
                <c:pt idx="0">
                  <c:v>2516</c:v>
                </c:pt>
                <c:pt idx="1">
                  <c:v>2269</c:v>
                </c:pt>
                <c:pt idx="2">
                  <c:v>2069</c:v>
                </c:pt>
                <c:pt idx="3">
                  <c:v>1765</c:v>
                </c:pt>
                <c:pt idx="4">
                  <c:v>1786</c:v>
                </c:pt>
                <c:pt idx="5">
                  <c:v>1667</c:v>
                </c:pt>
                <c:pt idx="6">
                  <c:v>1509</c:v>
                </c:pt>
                <c:pt idx="7">
                  <c:v>1381</c:v>
                </c:pt>
                <c:pt idx="8">
                  <c:v>1387</c:v>
                </c:pt>
                <c:pt idx="9">
                  <c:v>1321</c:v>
                </c:pt>
                <c:pt idx="10">
                  <c:v>1271</c:v>
                </c:pt>
                <c:pt idx="11">
                  <c:v>1224</c:v>
                </c:pt>
                <c:pt idx="12">
                  <c:v>1214</c:v>
                </c:pt>
                <c:pt idx="13">
                  <c:v>1151</c:v>
                </c:pt>
                <c:pt idx="14">
                  <c:v>1076</c:v>
                </c:pt>
                <c:pt idx="15">
                  <c:v>1053</c:v>
                </c:pt>
                <c:pt idx="16">
                  <c:v>946</c:v>
                </c:pt>
                <c:pt idx="17">
                  <c:v>946</c:v>
                </c:pt>
                <c:pt idx="18">
                  <c:v>923</c:v>
                </c:pt>
                <c:pt idx="19">
                  <c:v>862</c:v>
                </c:pt>
                <c:pt idx="20">
                  <c:v>890</c:v>
                </c:pt>
                <c:pt idx="21">
                  <c:v>807</c:v>
                </c:pt>
                <c:pt idx="22">
                  <c:v>805</c:v>
                </c:pt>
                <c:pt idx="23">
                  <c:v>805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'Reported TB Cases'!#REF!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3B-8645-BFEC-8B87FE88C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'Reported TB Cases'!$A$2:$A$25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'Reported TB Cases'!$E$2:$E$25</c:f>
              <c:numCache>
                <c:formatCode>General</c:formatCode>
                <c:ptCount val="24"/>
                <c:pt idx="0">
                  <c:v>469</c:v>
                </c:pt>
                <c:pt idx="1">
                  <c:v>420</c:v>
                </c:pt>
                <c:pt idx="2">
                  <c:v>438</c:v>
                </c:pt>
                <c:pt idx="3">
                  <c:v>384</c:v>
                </c:pt>
                <c:pt idx="4">
                  <c:v>332</c:v>
                </c:pt>
                <c:pt idx="5">
                  <c:v>342</c:v>
                </c:pt>
                <c:pt idx="6">
                  <c:v>299</c:v>
                </c:pt>
                <c:pt idx="7">
                  <c:v>295</c:v>
                </c:pt>
                <c:pt idx="8">
                  <c:v>331</c:v>
                </c:pt>
                <c:pt idx="9">
                  <c:v>326</c:v>
                </c:pt>
                <c:pt idx="10">
                  <c:v>316</c:v>
                </c:pt>
                <c:pt idx="11">
                  <c:v>320</c:v>
                </c:pt>
                <c:pt idx="12">
                  <c:v>305</c:v>
                </c:pt>
                <c:pt idx="13">
                  <c:v>315</c:v>
                </c:pt>
                <c:pt idx="14">
                  <c:v>280</c:v>
                </c:pt>
                <c:pt idx="15">
                  <c:v>264</c:v>
                </c:pt>
                <c:pt idx="16">
                  <c:v>223</c:v>
                </c:pt>
                <c:pt idx="17">
                  <c:v>222</c:v>
                </c:pt>
                <c:pt idx="18">
                  <c:v>263</c:v>
                </c:pt>
                <c:pt idx="19">
                  <c:v>234</c:v>
                </c:pt>
                <c:pt idx="20">
                  <c:v>206</c:v>
                </c:pt>
                <c:pt idx="21">
                  <c:v>220</c:v>
                </c:pt>
                <c:pt idx="22">
                  <c:v>234</c:v>
                </c:pt>
                <c:pt idx="23">
                  <c:v>234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'Reported TB Cases'!#REF!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3B-8645-BFEC-8B87FE88CE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'Reported TB Cases'!$A$2:$A$25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'Reported TB Cases'!$F$2:$F$25</c:f>
              <c:numCache>
                <c:formatCode>General</c:formatCode>
                <c:ptCount val="24"/>
                <c:pt idx="0">
                  <c:v>734</c:v>
                </c:pt>
                <c:pt idx="1">
                  <c:v>679</c:v>
                </c:pt>
                <c:pt idx="2">
                  <c:v>733</c:v>
                </c:pt>
                <c:pt idx="3">
                  <c:v>733</c:v>
                </c:pt>
                <c:pt idx="4">
                  <c:v>655</c:v>
                </c:pt>
                <c:pt idx="5">
                  <c:v>639</c:v>
                </c:pt>
                <c:pt idx="6">
                  <c:v>642</c:v>
                </c:pt>
                <c:pt idx="7">
                  <c:v>550</c:v>
                </c:pt>
                <c:pt idx="8">
                  <c:v>587</c:v>
                </c:pt>
                <c:pt idx="9">
                  <c:v>505</c:v>
                </c:pt>
                <c:pt idx="10">
                  <c:v>492</c:v>
                </c:pt>
                <c:pt idx="11">
                  <c:v>415</c:v>
                </c:pt>
                <c:pt idx="12">
                  <c:v>426</c:v>
                </c:pt>
                <c:pt idx="13">
                  <c:v>400</c:v>
                </c:pt>
                <c:pt idx="14">
                  <c:v>453</c:v>
                </c:pt>
                <c:pt idx="15">
                  <c:v>405</c:v>
                </c:pt>
                <c:pt idx="16">
                  <c:v>402</c:v>
                </c:pt>
                <c:pt idx="17">
                  <c:v>388</c:v>
                </c:pt>
                <c:pt idx="18">
                  <c:v>372</c:v>
                </c:pt>
                <c:pt idx="19">
                  <c:v>382</c:v>
                </c:pt>
                <c:pt idx="20">
                  <c:v>354</c:v>
                </c:pt>
                <c:pt idx="21">
                  <c:v>356</c:v>
                </c:pt>
                <c:pt idx="22">
                  <c:v>353</c:v>
                </c:pt>
                <c:pt idx="23">
                  <c:v>353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'Reported TB Cases'!#REF!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3B-8645-BFEC-8B87FE88CE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'Reported TB Cases'!$A$2:$A$25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'Reported TB Cases'!$G$2:$G$25</c:f>
              <c:numCache>
                <c:formatCode>General</c:formatCode>
                <c:ptCount val="24"/>
                <c:pt idx="0">
                  <c:v>232</c:v>
                </c:pt>
                <c:pt idx="1">
                  <c:v>285</c:v>
                </c:pt>
                <c:pt idx="2">
                  <c:v>288</c:v>
                </c:pt>
                <c:pt idx="3">
                  <c:v>297</c:v>
                </c:pt>
                <c:pt idx="4">
                  <c:v>261</c:v>
                </c:pt>
                <c:pt idx="5">
                  <c:v>255</c:v>
                </c:pt>
                <c:pt idx="6">
                  <c:v>248</c:v>
                </c:pt>
                <c:pt idx="7">
                  <c:v>236</c:v>
                </c:pt>
                <c:pt idx="8">
                  <c:v>220</c:v>
                </c:pt>
                <c:pt idx="9">
                  <c:v>261</c:v>
                </c:pt>
                <c:pt idx="10">
                  <c:v>228</c:v>
                </c:pt>
                <c:pt idx="11">
                  <c:v>204</c:v>
                </c:pt>
                <c:pt idx="12">
                  <c:v>199</c:v>
                </c:pt>
                <c:pt idx="13">
                  <c:v>229</c:v>
                </c:pt>
                <c:pt idx="14">
                  <c:v>240</c:v>
                </c:pt>
                <c:pt idx="15">
                  <c:v>198</c:v>
                </c:pt>
                <c:pt idx="16">
                  <c:v>197</c:v>
                </c:pt>
                <c:pt idx="17">
                  <c:v>194</c:v>
                </c:pt>
                <c:pt idx="18">
                  <c:v>183</c:v>
                </c:pt>
                <c:pt idx="19">
                  <c:v>175</c:v>
                </c:pt>
                <c:pt idx="20">
                  <c:v>182</c:v>
                </c:pt>
                <c:pt idx="21">
                  <c:v>163</c:v>
                </c:pt>
                <c:pt idx="22">
                  <c:v>199</c:v>
                </c:pt>
                <c:pt idx="23">
                  <c:v>199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'Reported TB Cases'!#REF!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3B-8645-BFEC-8B87FE88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6674240"/>
        <c:axId val="-1276242800"/>
      </c:lineChart>
      <c:catAx>
        <c:axId val="-17366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242800"/>
        <c:crosses val="autoZero"/>
        <c:auto val="1"/>
        <c:lblAlgn val="ctr"/>
        <c:lblOffset val="100"/>
        <c:noMultiLvlLbl val="0"/>
      </c:catAx>
      <c:valAx>
        <c:axId val="-12762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6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Annual Risk of Reactfrom Latent TB Infection (LTBI) to Active TB</a:t>
            </a:r>
            <a:r>
              <a:rPr lang="en-US" sz="1050" b="0" i="0" u="none" strike="noStrike" baseline="0"/>
              <a:t>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 R (NUSBorn)'!$F$2:$F$51</c:f>
                <c:numCache>
                  <c:formatCode>General</c:formatCode>
                  <c:ptCount val="50"/>
                  <c:pt idx="0">
                    <c:v>9.5759186144877412E-4</c:v>
                  </c:pt>
                  <c:pt idx="1">
                    <c:v>9.7102603106331495E-4</c:v>
                  </c:pt>
                  <c:pt idx="2">
                    <c:v>9.7793592760018512E-4</c:v>
                  </c:pt>
                  <c:pt idx="3">
                    <c:v>9.8006145426852292E-4</c:v>
                  </c:pt>
                  <c:pt idx="4">
                    <c:v>9.7780042823310959E-4</c:v>
                  </c:pt>
                  <c:pt idx="5">
                    <c:v>9.7246295418760816E-4</c:v>
                  </c:pt>
                  <c:pt idx="6">
                    <c:v>9.6463399075775915E-4</c:v>
                  </c:pt>
                  <c:pt idx="7">
                    <c:v>9.548155268898986E-4</c:v>
                  </c:pt>
                  <c:pt idx="8">
                    <c:v>9.4356307828536248E-4</c:v>
                  </c:pt>
                  <c:pt idx="9">
                    <c:v>9.4356307828536248E-4</c:v>
                  </c:pt>
                  <c:pt idx="10">
                    <c:v>9.4356307828536248E-4</c:v>
                  </c:pt>
                  <c:pt idx="11">
                    <c:v>9.4356307828536248E-4</c:v>
                  </c:pt>
                  <c:pt idx="12">
                    <c:v>9.4356307828536248E-4</c:v>
                  </c:pt>
                  <c:pt idx="13">
                    <c:v>9.4356307828536248E-4</c:v>
                  </c:pt>
                  <c:pt idx="14">
                    <c:v>9.4356307828536248E-4</c:v>
                  </c:pt>
                  <c:pt idx="15">
                    <c:v>9.4356307828536248E-4</c:v>
                  </c:pt>
                  <c:pt idx="16">
                    <c:v>9.4356307828536248E-4</c:v>
                  </c:pt>
                  <c:pt idx="17">
                    <c:v>9.4356307828536248E-4</c:v>
                  </c:pt>
                  <c:pt idx="18">
                    <c:v>9.4356307828536248E-4</c:v>
                  </c:pt>
                  <c:pt idx="19">
                    <c:v>9.4356307828536248E-4</c:v>
                  </c:pt>
                  <c:pt idx="20">
                    <c:v>9.4356307828536248E-4</c:v>
                  </c:pt>
                  <c:pt idx="21">
                    <c:v>9.4356307828536248E-4</c:v>
                  </c:pt>
                  <c:pt idx="22">
                    <c:v>9.4356307828536248E-4</c:v>
                  </c:pt>
                  <c:pt idx="23">
                    <c:v>9.4356307828536248E-4</c:v>
                  </c:pt>
                  <c:pt idx="24">
                    <c:v>9.4356307828536248E-4</c:v>
                  </c:pt>
                  <c:pt idx="25">
                    <c:v>9.4356307828536248E-4</c:v>
                  </c:pt>
                  <c:pt idx="26">
                    <c:v>9.4356307828536248E-4</c:v>
                  </c:pt>
                  <c:pt idx="27">
                    <c:v>9.4356307828536248E-4</c:v>
                  </c:pt>
                  <c:pt idx="28">
                    <c:v>9.4356307828536248E-4</c:v>
                  </c:pt>
                  <c:pt idx="29">
                    <c:v>9.4356307828536248E-4</c:v>
                  </c:pt>
                  <c:pt idx="30">
                    <c:v>9.4356307828536248E-4</c:v>
                  </c:pt>
                  <c:pt idx="31">
                    <c:v>9.4356307828536248E-4</c:v>
                  </c:pt>
                  <c:pt idx="32">
                    <c:v>9.4356307828536248E-4</c:v>
                  </c:pt>
                  <c:pt idx="33">
                    <c:v>9.4356307828536248E-4</c:v>
                  </c:pt>
                  <c:pt idx="34">
                    <c:v>9.4356307828536248E-4</c:v>
                  </c:pt>
                  <c:pt idx="35">
                    <c:v>9.4356307828536248E-4</c:v>
                  </c:pt>
                  <c:pt idx="36">
                    <c:v>9.4356307828536248E-4</c:v>
                  </c:pt>
                  <c:pt idx="37">
                    <c:v>9.4356307828536248E-4</c:v>
                  </c:pt>
                  <c:pt idx="38">
                    <c:v>9.4356307828536248E-4</c:v>
                  </c:pt>
                  <c:pt idx="39">
                    <c:v>9.4356307828536248E-4</c:v>
                  </c:pt>
                  <c:pt idx="40">
                    <c:v>9.4356307828536248E-4</c:v>
                  </c:pt>
                  <c:pt idx="41">
                    <c:v>9.4356307828536248E-4</c:v>
                  </c:pt>
                  <c:pt idx="42">
                    <c:v>9.4356307828536248E-4</c:v>
                  </c:pt>
                  <c:pt idx="43">
                    <c:v>9.4356307828536248E-4</c:v>
                  </c:pt>
                  <c:pt idx="44">
                    <c:v>9.4356307828536248E-4</c:v>
                  </c:pt>
                  <c:pt idx="45">
                    <c:v>9.4356307828536248E-4</c:v>
                  </c:pt>
                  <c:pt idx="46">
                    <c:v>9.4356307828536248E-4</c:v>
                  </c:pt>
                  <c:pt idx="47">
                    <c:v>9.4356307828536248E-4</c:v>
                  </c:pt>
                  <c:pt idx="48">
                    <c:v>9.4356307828536248E-4</c:v>
                  </c:pt>
                  <c:pt idx="49">
                    <c:v>9.4356307828536248E-4</c:v>
                  </c:pt>
                </c:numCache>
              </c:numRef>
            </c:plus>
            <c:minus>
              <c:numRef>
                <c:f>'To R (NUSBorn)'!$E$2:$E$51</c:f>
                <c:numCache>
                  <c:formatCode>General</c:formatCode>
                  <c:ptCount val="50"/>
                  <c:pt idx="0">
                    <c:v>7.0877067854903733E-4</c:v>
                  </c:pt>
                  <c:pt idx="1">
                    <c:v>7.7253237380681648E-4</c:v>
                  </c:pt>
                  <c:pt idx="2">
                    <c:v>8.1539615082937972E-4</c:v>
                  </c:pt>
                  <c:pt idx="3">
                    <c:v>8.4327362892337721E-4</c:v>
                  </c:pt>
                  <c:pt idx="4">
                    <c:v>8.5959063127008777E-4</c:v>
                  </c:pt>
                  <c:pt idx="5">
                    <c:v>8.6773058923801227E-4</c:v>
                  </c:pt>
                  <c:pt idx="6">
                    <c:v>8.6977795000500019E-4</c:v>
                  </c:pt>
                  <c:pt idx="7">
                    <c:v>8.6729387115594544E-4</c:v>
                  </c:pt>
                  <c:pt idx="8">
                    <c:v>8.6157149915241211E-4</c:v>
                  </c:pt>
                  <c:pt idx="9">
                    <c:v>8.6157149915241211E-4</c:v>
                  </c:pt>
                  <c:pt idx="10">
                    <c:v>8.6157149915241211E-4</c:v>
                  </c:pt>
                  <c:pt idx="11">
                    <c:v>8.6157149915241211E-4</c:v>
                  </c:pt>
                  <c:pt idx="12">
                    <c:v>8.6157149915241211E-4</c:v>
                  </c:pt>
                  <c:pt idx="13">
                    <c:v>8.6157149915241211E-4</c:v>
                  </c:pt>
                  <c:pt idx="14">
                    <c:v>8.6157149915241211E-4</c:v>
                  </c:pt>
                  <c:pt idx="15">
                    <c:v>8.6157149915241211E-4</c:v>
                  </c:pt>
                  <c:pt idx="16">
                    <c:v>8.6157149915241211E-4</c:v>
                  </c:pt>
                  <c:pt idx="17">
                    <c:v>8.6157149915241211E-4</c:v>
                  </c:pt>
                  <c:pt idx="18">
                    <c:v>8.6157149915241211E-4</c:v>
                  </c:pt>
                  <c:pt idx="19">
                    <c:v>8.6157149915241211E-4</c:v>
                  </c:pt>
                  <c:pt idx="20">
                    <c:v>8.6157149915241211E-4</c:v>
                  </c:pt>
                  <c:pt idx="21">
                    <c:v>8.6157149915241211E-4</c:v>
                  </c:pt>
                  <c:pt idx="22">
                    <c:v>8.6157149915241211E-4</c:v>
                  </c:pt>
                  <c:pt idx="23">
                    <c:v>8.6157149915241211E-4</c:v>
                  </c:pt>
                  <c:pt idx="24">
                    <c:v>8.6157149915241211E-4</c:v>
                  </c:pt>
                  <c:pt idx="25">
                    <c:v>8.6157149915241211E-4</c:v>
                  </c:pt>
                  <c:pt idx="26">
                    <c:v>8.6157149915241211E-4</c:v>
                  </c:pt>
                  <c:pt idx="27">
                    <c:v>8.6157149915241211E-4</c:v>
                  </c:pt>
                  <c:pt idx="28">
                    <c:v>8.6157149915241211E-4</c:v>
                  </c:pt>
                  <c:pt idx="29">
                    <c:v>8.6157149915241211E-4</c:v>
                  </c:pt>
                  <c:pt idx="30">
                    <c:v>8.6157149915241211E-4</c:v>
                  </c:pt>
                  <c:pt idx="31">
                    <c:v>8.6157149915241211E-4</c:v>
                  </c:pt>
                  <c:pt idx="32">
                    <c:v>8.6157149915241211E-4</c:v>
                  </c:pt>
                  <c:pt idx="33">
                    <c:v>8.6157149915241211E-4</c:v>
                  </c:pt>
                  <c:pt idx="34">
                    <c:v>8.6157149915241211E-4</c:v>
                  </c:pt>
                  <c:pt idx="35">
                    <c:v>8.6157149915241211E-4</c:v>
                  </c:pt>
                  <c:pt idx="36">
                    <c:v>8.6157149915241211E-4</c:v>
                  </c:pt>
                  <c:pt idx="37">
                    <c:v>8.6157149915241211E-4</c:v>
                  </c:pt>
                  <c:pt idx="38">
                    <c:v>8.6157149915241211E-4</c:v>
                  </c:pt>
                  <c:pt idx="39">
                    <c:v>8.6157149915241211E-4</c:v>
                  </c:pt>
                  <c:pt idx="40">
                    <c:v>8.6157149915241211E-4</c:v>
                  </c:pt>
                  <c:pt idx="41">
                    <c:v>8.6157149915241211E-4</c:v>
                  </c:pt>
                  <c:pt idx="42">
                    <c:v>8.6157149915241211E-4</c:v>
                  </c:pt>
                  <c:pt idx="43">
                    <c:v>8.6157149915241211E-4</c:v>
                  </c:pt>
                  <c:pt idx="44">
                    <c:v>8.6157149915241211E-4</c:v>
                  </c:pt>
                  <c:pt idx="45">
                    <c:v>8.6157149915241211E-4</c:v>
                  </c:pt>
                  <c:pt idx="46">
                    <c:v>8.6157149915241211E-4</c:v>
                  </c:pt>
                  <c:pt idx="47">
                    <c:v>8.6157149915241211E-4</c:v>
                  </c:pt>
                  <c:pt idx="48">
                    <c:v>8.6157149915241211E-4</c:v>
                  </c:pt>
                  <c:pt idx="49">
                    <c:v>8.6157149915241211E-4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 R (NUSBorn)'!$B$2:$B$51</c:f>
              <c:numCache>
                <c:formatCode>0.0000</c:formatCode>
                <c:ptCount val="50"/>
                <c:pt idx="0">
                  <c:v>1.7249745056102481E-2</c:v>
                </c:pt>
                <c:pt idx="1">
                  <c:v>1.2255406598687573E-2</c:v>
                </c:pt>
                <c:pt idx="2">
                  <c:v>8.706993715835408E-3</c:v>
                </c:pt>
                <c:pt idx="3">
                  <c:v>6.1859668868882037E-3</c:v>
                </c:pt>
                <c:pt idx="4">
                  <c:v>4.3948199557748303E-3</c:v>
                </c:pt>
                <c:pt idx="5">
                  <c:v>3.1223034154978665E-3</c:v>
                </c:pt>
                <c:pt idx="6">
                  <c:v>2.2182706064416517E-3</c:v>
                </c:pt>
                <c:pt idx="7">
                  <c:v>1.5760195406898825E-3</c:v>
                </c:pt>
                <c:pt idx="8">
                  <c:v>1.1197437595841097E-3</c:v>
                </c:pt>
                <c:pt idx="9">
                  <c:v>1.1197437595841097E-3</c:v>
                </c:pt>
                <c:pt idx="10">
                  <c:v>1.1197437595841097E-3</c:v>
                </c:pt>
                <c:pt idx="11">
                  <c:v>1.1197437595841097E-3</c:v>
                </c:pt>
                <c:pt idx="12">
                  <c:v>1.1197437595841097E-3</c:v>
                </c:pt>
                <c:pt idx="13">
                  <c:v>1.1197437595841097E-3</c:v>
                </c:pt>
                <c:pt idx="14">
                  <c:v>1.1197437595841097E-3</c:v>
                </c:pt>
                <c:pt idx="15">
                  <c:v>1.1197437595841097E-3</c:v>
                </c:pt>
                <c:pt idx="16">
                  <c:v>1.1197437595841097E-3</c:v>
                </c:pt>
                <c:pt idx="17">
                  <c:v>1.1197437595841097E-3</c:v>
                </c:pt>
                <c:pt idx="18">
                  <c:v>1.1197437595841097E-3</c:v>
                </c:pt>
                <c:pt idx="19">
                  <c:v>1.1197437595841097E-3</c:v>
                </c:pt>
                <c:pt idx="20">
                  <c:v>1.1197437595841097E-3</c:v>
                </c:pt>
                <c:pt idx="21">
                  <c:v>1.1197437595841097E-3</c:v>
                </c:pt>
                <c:pt idx="22">
                  <c:v>1.1197437595841097E-3</c:v>
                </c:pt>
                <c:pt idx="23">
                  <c:v>1.1197437595841097E-3</c:v>
                </c:pt>
                <c:pt idx="24">
                  <c:v>1.1197437595841097E-3</c:v>
                </c:pt>
                <c:pt idx="25">
                  <c:v>1.1197437595841097E-3</c:v>
                </c:pt>
                <c:pt idx="26">
                  <c:v>1.1197437595841097E-3</c:v>
                </c:pt>
                <c:pt idx="27">
                  <c:v>1.1197437595841097E-3</c:v>
                </c:pt>
                <c:pt idx="28">
                  <c:v>1.1197437595841097E-3</c:v>
                </c:pt>
                <c:pt idx="29">
                  <c:v>1.1197437595841097E-3</c:v>
                </c:pt>
                <c:pt idx="30">
                  <c:v>1.1197437595841097E-3</c:v>
                </c:pt>
                <c:pt idx="31">
                  <c:v>1.1197437595841097E-3</c:v>
                </c:pt>
                <c:pt idx="32">
                  <c:v>1.1197437595841097E-3</c:v>
                </c:pt>
                <c:pt idx="33">
                  <c:v>1.1197437595841097E-3</c:v>
                </c:pt>
                <c:pt idx="34">
                  <c:v>1.1197437595841097E-3</c:v>
                </c:pt>
                <c:pt idx="35">
                  <c:v>1.1197437595841097E-3</c:v>
                </c:pt>
                <c:pt idx="36">
                  <c:v>1.1197437595841097E-3</c:v>
                </c:pt>
                <c:pt idx="37">
                  <c:v>1.1197437595841097E-3</c:v>
                </c:pt>
                <c:pt idx="38">
                  <c:v>1.1197437595841097E-3</c:v>
                </c:pt>
                <c:pt idx="39">
                  <c:v>1.1197437595841097E-3</c:v>
                </c:pt>
                <c:pt idx="40">
                  <c:v>1.1197437595841097E-3</c:v>
                </c:pt>
                <c:pt idx="41">
                  <c:v>1.1197437595841097E-3</c:v>
                </c:pt>
                <c:pt idx="42">
                  <c:v>1.1197437595841097E-3</c:v>
                </c:pt>
                <c:pt idx="43">
                  <c:v>1.1197437595841097E-3</c:v>
                </c:pt>
                <c:pt idx="44">
                  <c:v>1.1197437595841097E-3</c:v>
                </c:pt>
                <c:pt idx="45">
                  <c:v>1.1197437595841097E-3</c:v>
                </c:pt>
                <c:pt idx="46">
                  <c:v>1.1197437595841097E-3</c:v>
                </c:pt>
                <c:pt idx="47">
                  <c:v>1.1197437595841097E-3</c:v>
                </c:pt>
                <c:pt idx="48">
                  <c:v>1.1197437595841097E-3</c:v>
                </c:pt>
                <c:pt idx="49">
                  <c:v>1.1197437595841097E-3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AD42-AB06-80476406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687008"/>
        <c:axId val="-1736670704"/>
      </c:lineChart>
      <c:catAx>
        <c:axId val="-17176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</a:t>
                </a:r>
                <a:r>
                  <a:rPr lang="en-US" baseline="0"/>
                  <a:t> infection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670704"/>
        <c:crosses val="autoZero"/>
        <c:auto val="1"/>
        <c:lblAlgn val="ctr"/>
        <c:lblOffset val="100"/>
        <c:noMultiLvlLbl val="0"/>
      </c:catAx>
      <c:valAx>
        <c:axId val="-1736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6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Cumulative Risk of Progression from Latent TB Infection (LTBI) to Active TB</a:t>
            </a:r>
            <a:r>
              <a:rPr lang="en-US" sz="1000" b="0" i="0" baseline="0">
                <a:effectLst/>
              </a:rPr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 R (NUSBorn)'!$L$2:$L$51</c:f>
                <c:numCache>
                  <c:formatCode>General</c:formatCode>
                  <c:ptCount val="50"/>
                  <c:pt idx="0">
                    <c:v>9.5759186144877412E-4</c:v>
                  </c:pt>
                  <c:pt idx="1">
                    <c:v>1.9286178925120856E-3</c:v>
                  </c:pt>
                  <c:pt idx="2">
                    <c:v>2.906553820112269E-3</c:v>
                  </c:pt>
                  <c:pt idx="3">
                    <c:v>3.8866152743807919E-3</c:v>
                  </c:pt>
                  <c:pt idx="4">
                    <c:v>4.8644157026139015E-3</c:v>
                  </c:pt>
                  <c:pt idx="5">
                    <c:v>5.8368786568015127E-3</c:v>
                  </c:pt>
                  <c:pt idx="6">
                    <c:v>6.8015126475592658E-3</c:v>
                  </c:pt>
                  <c:pt idx="7">
                    <c:v>7.7563281744491702E-3</c:v>
                  </c:pt>
                  <c:pt idx="8">
                    <c:v>8.699891252734529E-3</c:v>
                  </c:pt>
                  <c:pt idx="9">
                    <c:v>9.6434543310198878E-3</c:v>
                  </c:pt>
                  <c:pt idx="10">
                    <c:v>1.0587017409305247E-2</c:v>
                  </c:pt>
                  <c:pt idx="11">
                    <c:v>1.1530580487590605E-2</c:v>
                  </c:pt>
                  <c:pt idx="12">
                    <c:v>1.2474143565875964E-2</c:v>
                  </c:pt>
                  <c:pt idx="13">
                    <c:v>1.3417706644161323E-2</c:v>
                  </c:pt>
                  <c:pt idx="14">
                    <c:v>1.4361269722446682E-2</c:v>
                  </c:pt>
                  <c:pt idx="15">
                    <c:v>1.5304832800732041E-2</c:v>
                  </c:pt>
                  <c:pt idx="16">
                    <c:v>1.6248395879017399E-2</c:v>
                  </c:pt>
                  <c:pt idx="17">
                    <c:v>1.7191958957302758E-2</c:v>
                  </c:pt>
                  <c:pt idx="18">
                    <c:v>1.8135522035588117E-2</c:v>
                  </c:pt>
                  <c:pt idx="19">
                    <c:v>1.9079085113873476E-2</c:v>
                  </c:pt>
                  <c:pt idx="20">
                    <c:v>2.0022648192158835E-2</c:v>
                  </c:pt>
                  <c:pt idx="21">
                    <c:v>2.0966211270444193E-2</c:v>
                  </c:pt>
                  <c:pt idx="22">
                    <c:v>2.1909774348729552E-2</c:v>
                  </c:pt>
                  <c:pt idx="23">
                    <c:v>2.2853337427014911E-2</c:v>
                  </c:pt>
                  <c:pt idx="24">
                    <c:v>2.379690050530027E-2</c:v>
                  </c:pt>
                  <c:pt idx="25">
                    <c:v>2.4740463583585628E-2</c:v>
                  </c:pt>
                  <c:pt idx="26">
                    <c:v>2.5684026661870987E-2</c:v>
                  </c:pt>
                  <c:pt idx="27">
                    <c:v>2.6627589740156346E-2</c:v>
                  </c:pt>
                  <c:pt idx="28">
                    <c:v>2.7571152818441705E-2</c:v>
                  </c:pt>
                  <c:pt idx="29">
                    <c:v>2.8514715896727064E-2</c:v>
                  </c:pt>
                  <c:pt idx="30">
                    <c:v>2.9458278975012422E-2</c:v>
                  </c:pt>
                  <c:pt idx="31">
                    <c:v>3.0401842053297781E-2</c:v>
                  </c:pt>
                  <c:pt idx="32">
                    <c:v>3.134540513158314E-2</c:v>
                  </c:pt>
                  <c:pt idx="33">
                    <c:v>3.2288968209868499E-2</c:v>
                  </c:pt>
                  <c:pt idx="34">
                    <c:v>3.3232531288153858E-2</c:v>
                  </c:pt>
                  <c:pt idx="35">
                    <c:v>3.4176094366439216E-2</c:v>
                  </c:pt>
                  <c:pt idx="36">
                    <c:v>3.5119657444724575E-2</c:v>
                  </c:pt>
                  <c:pt idx="37">
                    <c:v>3.6063220523009948E-2</c:v>
                  </c:pt>
                  <c:pt idx="38">
                    <c:v>3.7006783601295321E-2</c:v>
                  </c:pt>
                  <c:pt idx="39">
                    <c:v>3.7950346679580693E-2</c:v>
                  </c:pt>
                  <c:pt idx="40">
                    <c:v>3.8893909757866066E-2</c:v>
                  </c:pt>
                  <c:pt idx="41">
                    <c:v>3.9837472836151439E-2</c:v>
                  </c:pt>
                  <c:pt idx="42">
                    <c:v>4.0781035914436811E-2</c:v>
                  </c:pt>
                  <c:pt idx="43">
                    <c:v>4.1724598992722184E-2</c:v>
                  </c:pt>
                  <c:pt idx="44">
                    <c:v>4.2668162071007557E-2</c:v>
                  </c:pt>
                  <c:pt idx="45">
                    <c:v>4.3611725149292929E-2</c:v>
                  </c:pt>
                  <c:pt idx="46">
                    <c:v>4.4555288227578302E-2</c:v>
                  </c:pt>
                  <c:pt idx="47">
                    <c:v>4.5498851305863675E-2</c:v>
                  </c:pt>
                  <c:pt idx="48">
                    <c:v>4.6442414384149047E-2</c:v>
                  </c:pt>
                  <c:pt idx="49">
                    <c:v>4.738597746243442E-2</c:v>
                  </c:pt>
                </c:numCache>
              </c:numRef>
            </c:plus>
            <c:minus>
              <c:numRef>
                <c:f>'To R (NUSBorn)'!$K$2:$K$51</c:f>
                <c:numCache>
                  <c:formatCode>General</c:formatCode>
                  <c:ptCount val="50"/>
                  <c:pt idx="0">
                    <c:v>7.0877067854903733E-4</c:v>
                  </c:pt>
                  <c:pt idx="1">
                    <c:v>1.4813030523558555E-3</c:v>
                  </c:pt>
                  <c:pt idx="2">
                    <c:v>2.2966992031852318E-3</c:v>
                  </c:pt>
                  <c:pt idx="3">
                    <c:v>3.139972832108609E-3</c:v>
                  </c:pt>
                  <c:pt idx="4">
                    <c:v>3.9995634633786942E-3</c:v>
                  </c:pt>
                  <c:pt idx="5">
                    <c:v>4.8672940526167038E-3</c:v>
                  </c:pt>
                  <c:pt idx="6">
                    <c:v>5.7370720026217042E-3</c:v>
                  </c:pt>
                  <c:pt idx="7">
                    <c:v>6.6043658737776484E-3</c:v>
                  </c:pt>
                  <c:pt idx="8">
                    <c:v>7.4659373729300607E-3</c:v>
                  </c:pt>
                  <c:pt idx="9">
                    <c:v>8.327508872082473E-3</c:v>
                  </c:pt>
                  <c:pt idx="10">
                    <c:v>9.1890803712348854E-3</c:v>
                  </c:pt>
                  <c:pt idx="11">
                    <c:v>1.0050651870387298E-2</c:v>
                  </c:pt>
                  <c:pt idx="12">
                    <c:v>1.091222336953971E-2</c:v>
                  </c:pt>
                  <c:pt idx="13">
                    <c:v>1.1773794868692122E-2</c:v>
                  </c:pt>
                  <c:pt idx="14">
                    <c:v>1.2635366367844535E-2</c:v>
                  </c:pt>
                  <c:pt idx="15">
                    <c:v>1.3496937866996947E-2</c:v>
                  </c:pt>
                  <c:pt idx="16">
                    <c:v>1.4358509366149359E-2</c:v>
                  </c:pt>
                  <c:pt idx="17">
                    <c:v>1.5220080865301772E-2</c:v>
                  </c:pt>
                  <c:pt idx="18">
                    <c:v>1.6081652364454184E-2</c:v>
                  </c:pt>
                  <c:pt idx="19">
                    <c:v>1.6943223863606596E-2</c:v>
                  </c:pt>
                  <c:pt idx="20">
                    <c:v>1.7804795362759009E-2</c:v>
                  </c:pt>
                  <c:pt idx="21">
                    <c:v>1.8666366861911421E-2</c:v>
                  </c:pt>
                  <c:pt idx="22">
                    <c:v>1.9527938361063833E-2</c:v>
                  </c:pt>
                  <c:pt idx="23">
                    <c:v>2.0389509860216246E-2</c:v>
                  </c:pt>
                  <c:pt idx="24">
                    <c:v>2.1251081359368658E-2</c:v>
                  </c:pt>
                  <c:pt idx="25">
                    <c:v>2.211265285852107E-2</c:v>
                  </c:pt>
                  <c:pt idx="26">
                    <c:v>2.2974224357673483E-2</c:v>
                  </c:pt>
                  <c:pt idx="27">
                    <c:v>2.3835795856825895E-2</c:v>
                  </c:pt>
                  <c:pt idx="28">
                    <c:v>2.4697367355978307E-2</c:v>
                  </c:pt>
                  <c:pt idx="29">
                    <c:v>2.555893885513072E-2</c:v>
                  </c:pt>
                  <c:pt idx="30">
                    <c:v>2.6420510354283132E-2</c:v>
                  </c:pt>
                  <c:pt idx="31">
                    <c:v>2.7282081853435544E-2</c:v>
                  </c:pt>
                  <c:pt idx="32">
                    <c:v>2.8143653352587956E-2</c:v>
                  </c:pt>
                  <c:pt idx="33">
                    <c:v>2.9005224851740369E-2</c:v>
                  </c:pt>
                  <c:pt idx="34">
                    <c:v>2.9866796350892781E-2</c:v>
                  </c:pt>
                  <c:pt idx="35">
                    <c:v>3.0728367850045193E-2</c:v>
                  </c:pt>
                  <c:pt idx="36">
                    <c:v>3.1589939349197606E-2</c:v>
                  </c:pt>
                  <c:pt idx="37">
                    <c:v>3.2451510848350018E-2</c:v>
                  </c:pt>
                  <c:pt idx="38">
                    <c:v>3.331308234750243E-2</c:v>
                  </c:pt>
                  <c:pt idx="39">
                    <c:v>3.4174653846654843E-2</c:v>
                  </c:pt>
                  <c:pt idx="40">
                    <c:v>3.5036225345807255E-2</c:v>
                  </c:pt>
                  <c:pt idx="41">
                    <c:v>3.5897796844959667E-2</c:v>
                  </c:pt>
                  <c:pt idx="42">
                    <c:v>3.675936834411208E-2</c:v>
                  </c:pt>
                  <c:pt idx="43">
                    <c:v>3.7620939843264492E-2</c:v>
                  </c:pt>
                  <c:pt idx="44">
                    <c:v>3.8482511342416904E-2</c:v>
                  </c:pt>
                  <c:pt idx="45">
                    <c:v>3.9344082841569317E-2</c:v>
                  </c:pt>
                  <c:pt idx="46">
                    <c:v>4.0205654340721729E-2</c:v>
                  </c:pt>
                  <c:pt idx="47">
                    <c:v>4.1067225839874141E-2</c:v>
                  </c:pt>
                  <c:pt idx="48">
                    <c:v>4.1928797339026554E-2</c:v>
                  </c:pt>
                  <c:pt idx="49">
                    <c:v>4.2790368838178966E-2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 R (NUSBorn)'!$H$2:$H$51</c:f>
              <c:numCache>
                <c:formatCode>0.0000</c:formatCode>
                <c:ptCount val="50"/>
                <c:pt idx="0">
                  <c:v>1.7249745056102481E-2</c:v>
                </c:pt>
                <c:pt idx="1">
                  <c:v>2.9505151654790056E-2</c:v>
                </c:pt>
                <c:pt idx="2">
                  <c:v>3.8212145370625464E-2</c:v>
                </c:pt>
                <c:pt idx="3">
                  <c:v>4.4398112257513667E-2</c:v>
                </c:pt>
                <c:pt idx="4">
                  <c:v>4.8792932213288495E-2</c:v>
                </c:pt>
                <c:pt idx="5">
                  <c:v>5.191523562878636E-2</c:v>
                </c:pt>
                <c:pt idx="6">
                  <c:v>5.4133506235228016E-2</c:v>
                </c:pt>
                <c:pt idx="7">
                  <c:v>5.5709525775917895E-2</c:v>
                </c:pt>
                <c:pt idx="8">
                  <c:v>5.6829269535502006E-2</c:v>
                </c:pt>
                <c:pt idx="9">
                  <c:v>5.7949013295086116E-2</c:v>
                </c:pt>
                <c:pt idx="10">
                  <c:v>5.9068757054670226E-2</c:v>
                </c:pt>
                <c:pt idx="11">
                  <c:v>6.0188500814254337E-2</c:v>
                </c:pt>
                <c:pt idx="12">
                  <c:v>6.1308244573838447E-2</c:v>
                </c:pt>
                <c:pt idx="13">
                  <c:v>6.2427988333422557E-2</c:v>
                </c:pt>
                <c:pt idx="14">
                  <c:v>6.3547732093006667E-2</c:v>
                </c:pt>
                <c:pt idx="15">
                  <c:v>6.4667475852590778E-2</c:v>
                </c:pt>
                <c:pt idx="16">
                  <c:v>6.5787219612174888E-2</c:v>
                </c:pt>
                <c:pt idx="17">
                  <c:v>6.6906963371758998E-2</c:v>
                </c:pt>
                <c:pt idx="18">
                  <c:v>6.8026707131343109E-2</c:v>
                </c:pt>
                <c:pt idx="19">
                  <c:v>6.9146450890927219E-2</c:v>
                </c:pt>
                <c:pt idx="20">
                  <c:v>7.0266194650511329E-2</c:v>
                </c:pt>
                <c:pt idx="21">
                  <c:v>7.138593841009544E-2</c:v>
                </c:pt>
                <c:pt idx="22">
                  <c:v>7.250568216967955E-2</c:v>
                </c:pt>
                <c:pt idx="23">
                  <c:v>7.362542592926366E-2</c:v>
                </c:pt>
                <c:pt idx="24">
                  <c:v>7.4745169688847771E-2</c:v>
                </c:pt>
                <c:pt idx="25">
                  <c:v>7.5864913448431881E-2</c:v>
                </c:pt>
                <c:pt idx="26">
                  <c:v>7.6984657208015991E-2</c:v>
                </c:pt>
                <c:pt idx="27">
                  <c:v>7.8104400967600102E-2</c:v>
                </c:pt>
                <c:pt idx="28">
                  <c:v>7.9224144727184212E-2</c:v>
                </c:pt>
                <c:pt idx="29">
                  <c:v>8.0343888486768322E-2</c:v>
                </c:pt>
                <c:pt idx="30">
                  <c:v>8.1463632246352433E-2</c:v>
                </c:pt>
                <c:pt idx="31">
                  <c:v>8.2583376005936543E-2</c:v>
                </c:pt>
                <c:pt idx="32">
                  <c:v>8.3703119765520653E-2</c:v>
                </c:pt>
                <c:pt idx="33">
                  <c:v>8.4822863525104764E-2</c:v>
                </c:pt>
                <c:pt idx="34">
                  <c:v>8.5942607284688874E-2</c:v>
                </c:pt>
                <c:pt idx="35">
                  <c:v>8.7062351044272984E-2</c:v>
                </c:pt>
                <c:pt idx="36">
                  <c:v>8.8182094803857095E-2</c:v>
                </c:pt>
                <c:pt idx="37">
                  <c:v>8.9301838563441205E-2</c:v>
                </c:pt>
                <c:pt idx="38">
                  <c:v>9.0421582323025315E-2</c:v>
                </c:pt>
                <c:pt idx="39">
                  <c:v>9.1541326082609425E-2</c:v>
                </c:pt>
                <c:pt idx="40">
                  <c:v>9.2661069842193536E-2</c:v>
                </c:pt>
                <c:pt idx="41">
                  <c:v>9.3780813601777646E-2</c:v>
                </c:pt>
                <c:pt idx="42">
                  <c:v>9.4900557361361756E-2</c:v>
                </c:pt>
                <c:pt idx="43">
                  <c:v>9.6020301120945867E-2</c:v>
                </c:pt>
                <c:pt idx="44">
                  <c:v>9.7140044880529977E-2</c:v>
                </c:pt>
                <c:pt idx="45">
                  <c:v>9.8259788640114087E-2</c:v>
                </c:pt>
                <c:pt idx="46">
                  <c:v>9.9379532399698198E-2</c:v>
                </c:pt>
                <c:pt idx="47">
                  <c:v>0.10049927615928231</c:v>
                </c:pt>
                <c:pt idx="48">
                  <c:v>0.10161901991886642</c:v>
                </c:pt>
                <c:pt idx="49">
                  <c:v>0.10273876367845053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C644-98D5-EA7F1923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930224"/>
        <c:axId val="-1717927376"/>
      </c:lineChart>
      <c:catAx>
        <c:axId val="-17179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Year after infection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27376"/>
        <c:crosses val="autoZero"/>
        <c:auto val="1"/>
        <c:lblAlgn val="ctr"/>
        <c:lblOffset val="100"/>
        <c:noMultiLvlLbl val="0"/>
      </c:catAx>
      <c:valAx>
        <c:axId val="-1717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Annual Risk of Reactfrom Latent TB Infection (LTBI) to Active TB</a:t>
            </a:r>
            <a:r>
              <a:rPr lang="en-US" sz="1050" b="0" i="0" u="none" strike="noStrike" baseline="0"/>
              <a:t> 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 R'!$F$2:$F$51</c:f>
                <c:numCache>
                  <c:formatCode>General</c:formatCode>
                  <c:ptCount val="50"/>
                  <c:pt idx="0">
                    <c:v>1.3240938505729508E-4</c:v>
                  </c:pt>
                  <c:pt idx="1">
                    <c:v>3.2662221510294451E-4</c:v>
                  </c:pt>
                  <c:pt idx="2">
                    <c:v>4.6249999333517269E-4</c:v>
                  </c:pt>
                  <c:pt idx="3">
                    <c:v>5.5680956348831256E-4</c:v>
                  </c:pt>
                  <c:pt idx="4">
                    <c:v>6.2079797686414662E-4</c:v>
                  </c:pt>
                  <c:pt idx="5">
                    <c:v>6.6327350318894042E-4</c:v>
                  </c:pt>
                  <c:pt idx="6">
                    <c:v>6.9021970094100354E-4</c:v>
                  </c:pt>
                  <c:pt idx="7">
                    <c:v>7.059578261396375E-4</c:v>
                  </c:pt>
                  <c:pt idx="8">
                    <c:v>7.1371701839866963E-4</c:v>
                  </c:pt>
                  <c:pt idx="9">
                    <c:v>7.1371701839866963E-4</c:v>
                  </c:pt>
                  <c:pt idx="10">
                    <c:v>7.1371701839866963E-4</c:v>
                  </c:pt>
                  <c:pt idx="11">
                    <c:v>7.1371701839866963E-4</c:v>
                  </c:pt>
                  <c:pt idx="12">
                    <c:v>7.1371701839866963E-4</c:v>
                  </c:pt>
                  <c:pt idx="13">
                    <c:v>7.1371701839866963E-4</c:v>
                  </c:pt>
                  <c:pt idx="14">
                    <c:v>7.1371701839866963E-4</c:v>
                  </c:pt>
                  <c:pt idx="15">
                    <c:v>7.1371701839866963E-4</c:v>
                  </c:pt>
                  <c:pt idx="16">
                    <c:v>7.1371701839866963E-4</c:v>
                  </c:pt>
                  <c:pt idx="17">
                    <c:v>7.1371701839866963E-4</c:v>
                  </c:pt>
                  <c:pt idx="18">
                    <c:v>7.1371701839866963E-4</c:v>
                  </c:pt>
                  <c:pt idx="19">
                    <c:v>7.1371701839866963E-4</c:v>
                  </c:pt>
                  <c:pt idx="20">
                    <c:v>7.1371701839866963E-4</c:v>
                  </c:pt>
                  <c:pt idx="21">
                    <c:v>7.1371701839866963E-4</c:v>
                  </c:pt>
                  <c:pt idx="22">
                    <c:v>7.1371701839866963E-4</c:v>
                  </c:pt>
                  <c:pt idx="23">
                    <c:v>7.1371701839866963E-4</c:v>
                  </c:pt>
                  <c:pt idx="24">
                    <c:v>7.1371701839866963E-4</c:v>
                  </c:pt>
                  <c:pt idx="25">
                    <c:v>7.1371701839866963E-4</c:v>
                  </c:pt>
                  <c:pt idx="26">
                    <c:v>7.1371701839866963E-4</c:v>
                  </c:pt>
                  <c:pt idx="27">
                    <c:v>7.1371701839866963E-4</c:v>
                  </c:pt>
                  <c:pt idx="28">
                    <c:v>7.1371701839866963E-4</c:v>
                  </c:pt>
                  <c:pt idx="29">
                    <c:v>7.1371701839866963E-4</c:v>
                  </c:pt>
                  <c:pt idx="30">
                    <c:v>7.1371701839866963E-4</c:v>
                  </c:pt>
                  <c:pt idx="31">
                    <c:v>7.1371701839866963E-4</c:v>
                  </c:pt>
                  <c:pt idx="32">
                    <c:v>7.1371701839866963E-4</c:v>
                  </c:pt>
                  <c:pt idx="33">
                    <c:v>7.1371701839866963E-4</c:v>
                  </c:pt>
                  <c:pt idx="34">
                    <c:v>7.1371701839866963E-4</c:v>
                  </c:pt>
                  <c:pt idx="35">
                    <c:v>7.1371701839866963E-4</c:v>
                  </c:pt>
                  <c:pt idx="36">
                    <c:v>7.1371701839866963E-4</c:v>
                  </c:pt>
                  <c:pt idx="37">
                    <c:v>7.1371701839866963E-4</c:v>
                  </c:pt>
                  <c:pt idx="38">
                    <c:v>7.1371701839866963E-4</c:v>
                  </c:pt>
                  <c:pt idx="39">
                    <c:v>7.1371701839866963E-4</c:v>
                  </c:pt>
                  <c:pt idx="40">
                    <c:v>7.1371701839866963E-4</c:v>
                  </c:pt>
                  <c:pt idx="41">
                    <c:v>7.1371701839866963E-4</c:v>
                  </c:pt>
                  <c:pt idx="42">
                    <c:v>7.1371701839866963E-4</c:v>
                  </c:pt>
                  <c:pt idx="43">
                    <c:v>7.1371701839866963E-4</c:v>
                  </c:pt>
                  <c:pt idx="44">
                    <c:v>7.1371701839866963E-4</c:v>
                  </c:pt>
                  <c:pt idx="45">
                    <c:v>7.1371701839866963E-4</c:v>
                  </c:pt>
                  <c:pt idx="46">
                    <c:v>7.1371701839866963E-4</c:v>
                  </c:pt>
                  <c:pt idx="47">
                    <c:v>7.1371701839866963E-4</c:v>
                  </c:pt>
                  <c:pt idx="48">
                    <c:v>7.1371701839866963E-4</c:v>
                  </c:pt>
                  <c:pt idx="49">
                    <c:v>7.1371701839866963E-4</c:v>
                  </c:pt>
                </c:numCache>
              </c:numRef>
            </c:plus>
            <c:minus>
              <c:numRef>
                <c:f>'To R'!$E$2:$E$51</c:f>
                <c:numCache>
                  <c:formatCode>General</c:formatCode>
                  <c:ptCount val="50"/>
                  <c:pt idx="0">
                    <c:v>1.3240938505729508E-4</c:v>
                  </c:pt>
                  <c:pt idx="1">
                    <c:v>3.2662221510294451E-4</c:v>
                  </c:pt>
                  <c:pt idx="2">
                    <c:v>4.6249999333517269E-4</c:v>
                  </c:pt>
                  <c:pt idx="3">
                    <c:v>5.5680956348831256E-4</c:v>
                  </c:pt>
                  <c:pt idx="4">
                    <c:v>6.2079797686414662E-4</c:v>
                  </c:pt>
                  <c:pt idx="5">
                    <c:v>6.6327350318894042E-4</c:v>
                  </c:pt>
                  <c:pt idx="6">
                    <c:v>6.9021970094100354E-4</c:v>
                  </c:pt>
                  <c:pt idx="7">
                    <c:v>7.0595782613963761E-4</c:v>
                  </c:pt>
                  <c:pt idx="8">
                    <c:v>7.1371701839866963E-4</c:v>
                  </c:pt>
                  <c:pt idx="9">
                    <c:v>7.1371701839866963E-4</c:v>
                  </c:pt>
                  <c:pt idx="10">
                    <c:v>7.1371701839866963E-4</c:v>
                  </c:pt>
                  <c:pt idx="11">
                    <c:v>7.1371701839866963E-4</c:v>
                  </c:pt>
                  <c:pt idx="12">
                    <c:v>7.1371701839866963E-4</c:v>
                  </c:pt>
                  <c:pt idx="13">
                    <c:v>7.1371701839866963E-4</c:v>
                  </c:pt>
                  <c:pt idx="14">
                    <c:v>7.1371701839866963E-4</c:v>
                  </c:pt>
                  <c:pt idx="15">
                    <c:v>7.1371701839866963E-4</c:v>
                  </c:pt>
                  <c:pt idx="16">
                    <c:v>7.1371701839866963E-4</c:v>
                  </c:pt>
                  <c:pt idx="17">
                    <c:v>7.1371701839866963E-4</c:v>
                  </c:pt>
                  <c:pt idx="18">
                    <c:v>7.1371701839866963E-4</c:v>
                  </c:pt>
                  <c:pt idx="19">
                    <c:v>7.1371701839866963E-4</c:v>
                  </c:pt>
                  <c:pt idx="20">
                    <c:v>7.1371701839866963E-4</c:v>
                  </c:pt>
                  <c:pt idx="21">
                    <c:v>7.1371701839866963E-4</c:v>
                  </c:pt>
                  <c:pt idx="22">
                    <c:v>7.1371701839866963E-4</c:v>
                  </c:pt>
                  <c:pt idx="23">
                    <c:v>7.1371701839866963E-4</c:v>
                  </c:pt>
                  <c:pt idx="24">
                    <c:v>7.1371701839866963E-4</c:v>
                  </c:pt>
                  <c:pt idx="25">
                    <c:v>7.1371701839866963E-4</c:v>
                  </c:pt>
                  <c:pt idx="26">
                    <c:v>7.1371701839866963E-4</c:v>
                  </c:pt>
                  <c:pt idx="27">
                    <c:v>7.1371701839866963E-4</c:v>
                  </c:pt>
                  <c:pt idx="28">
                    <c:v>7.1371701839866963E-4</c:v>
                  </c:pt>
                  <c:pt idx="29">
                    <c:v>7.1371701839866963E-4</c:v>
                  </c:pt>
                  <c:pt idx="30">
                    <c:v>7.1371701839866963E-4</c:v>
                  </c:pt>
                  <c:pt idx="31">
                    <c:v>7.1371701839866963E-4</c:v>
                  </c:pt>
                  <c:pt idx="32">
                    <c:v>7.1371701839866963E-4</c:v>
                  </c:pt>
                  <c:pt idx="33">
                    <c:v>7.1371701839866963E-4</c:v>
                  </c:pt>
                  <c:pt idx="34">
                    <c:v>7.1371701839866963E-4</c:v>
                  </c:pt>
                  <c:pt idx="35">
                    <c:v>7.1371701839866963E-4</c:v>
                  </c:pt>
                  <c:pt idx="36">
                    <c:v>7.1371701839866963E-4</c:v>
                  </c:pt>
                  <c:pt idx="37">
                    <c:v>7.1371701839866963E-4</c:v>
                  </c:pt>
                  <c:pt idx="38">
                    <c:v>7.1371701839866963E-4</c:v>
                  </c:pt>
                  <c:pt idx="39">
                    <c:v>7.1371701839866963E-4</c:v>
                  </c:pt>
                  <c:pt idx="40">
                    <c:v>7.1371701839866963E-4</c:v>
                  </c:pt>
                  <c:pt idx="41">
                    <c:v>7.1371701839866963E-4</c:v>
                  </c:pt>
                  <c:pt idx="42">
                    <c:v>7.1371701839866963E-4</c:v>
                  </c:pt>
                  <c:pt idx="43">
                    <c:v>7.1371701839866963E-4</c:v>
                  </c:pt>
                  <c:pt idx="44">
                    <c:v>7.1371701839866963E-4</c:v>
                  </c:pt>
                  <c:pt idx="45">
                    <c:v>7.1371701839866963E-4</c:v>
                  </c:pt>
                  <c:pt idx="46">
                    <c:v>7.1371701839866963E-4</c:v>
                  </c:pt>
                  <c:pt idx="47">
                    <c:v>7.1371701839866963E-4</c:v>
                  </c:pt>
                  <c:pt idx="48">
                    <c:v>7.1371701839866963E-4</c:v>
                  </c:pt>
                  <c:pt idx="49">
                    <c:v>7.1371701839866963E-4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 R'!$B$2:$B$51</c:f>
              <c:numCache>
                <c:formatCode>0.0000</c:formatCode>
                <c:ptCount val="50"/>
                <c:pt idx="0">
                  <c:v>1.4433460148983709E-2</c:v>
                </c:pt>
                <c:pt idx="1">
                  <c:v>1.0254523888697766E-2</c:v>
                </c:pt>
                <c:pt idx="2">
                  <c:v>7.2854437214133014E-3</c:v>
                </c:pt>
                <c:pt idx="3">
                  <c:v>5.1760131094370689E-3</c:v>
                </c:pt>
                <c:pt idx="4">
                  <c:v>3.6772983303422053E-3</c:v>
                </c:pt>
                <c:pt idx="5">
                  <c:v>2.6125395925594395E-3</c:v>
                </c:pt>
                <c:pt idx="6">
                  <c:v>1.8561039768185252E-3</c:v>
                </c:pt>
                <c:pt idx="7">
                  <c:v>1.3187102279241874E-3</c:v>
                </c:pt>
                <c:pt idx="8">
                  <c:v>9.3692845189690809E-4</c:v>
                </c:pt>
                <c:pt idx="9">
                  <c:v>9.3692845189690809E-4</c:v>
                </c:pt>
                <c:pt idx="10">
                  <c:v>9.3692845189690809E-4</c:v>
                </c:pt>
                <c:pt idx="11">
                  <c:v>9.3692845189690809E-4</c:v>
                </c:pt>
                <c:pt idx="12">
                  <c:v>9.3692845189690809E-4</c:v>
                </c:pt>
                <c:pt idx="13">
                  <c:v>9.3692845189690809E-4</c:v>
                </c:pt>
                <c:pt idx="14">
                  <c:v>9.3692845189690809E-4</c:v>
                </c:pt>
                <c:pt idx="15">
                  <c:v>9.3692845189690809E-4</c:v>
                </c:pt>
                <c:pt idx="16">
                  <c:v>9.3692845189690809E-4</c:v>
                </c:pt>
                <c:pt idx="17">
                  <c:v>9.3692845189690809E-4</c:v>
                </c:pt>
                <c:pt idx="18">
                  <c:v>9.3692845189690809E-4</c:v>
                </c:pt>
                <c:pt idx="19">
                  <c:v>9.3692845189690809E-4</c:v>
                </c:pt>
                <c:pt idx="20">
                  <c:v>9.3692845189690809E-4</c:v>
                </c:pt>
                <c:pt idx="21">
                  <c:v>9.3692845189690809E-4</c:v>
                </c:pt>
                <c:pt idx="22">
                  <c:v>9.3692845189690809E-4</c:v>
                </c:pt>
                <c:pt idx="23">
                  <c:v>9.3692845189690809E-4</c:v>
                </c:pt>
                <c:pt idx="24">
                  <c:v>9.3692845189690809E-4</c:v>
                </c:pt>
                <c:pt idx="25">
                  <c:v>9.3692845189690809E-4</c:v>
                </c:pt>
                <c:pt idx="26">
                  <c:v>9.3692845189690809E-4</c:v>
                </c:pt>
                <c:pt idx="27">
                  <c:v>9.3692845189690809E-4</c:v>
                </c:pt>
                <c:pt idx="28">
                  <c:v>9.3692845189690809E-4</c:v>
                </c:pt>
                <c:pt idx="29">
                  <c:v>9.3692845189690809E-4</c:v>
                </c:pt>
                <c:pt idx="30">
                  <c:v>9.3692845189690809E-4</c:v>
                </c:pt>
                <c:pt idx="31">
                  <c:v>9.3692845189690809E-4</c:v>
                </c:pt>
                <c:pt idx="32">
                  <c:v>9.3692845189690809E-4</c:v>
                </c:pt>
                <c:pt idx="33">
                  <c:v>9.3692845189690809E-4</c:v>
                </c:pt>
                <c:pt idx="34">
                  <c:v>9.3692845189690809E-4</c:v>
                </c:pt>
                <c:pt idx="35">
                  <c:v>9.3692845189690809E-4</c:v>
                </c:pt>
                <c:pt idx="36">
                  <c:v>9.3692845189690809E-4</c:v>
                </c:pt>
                <c:pt idx="37">
                  <c:v>9.3692845189690809E-4</c:v>
                </c:pt>
                <c:pt idx="38">
                  <c:v>9.3692845189690809E-4</c:v>
                </c:pt>
                <c:pt idx="39">
                  <c:v>9.3692845189690809E-4</c:v>
                </c:pt>
                <c:pt idx="40">
                  <c:v>9.3692845189690809E-4</c:v>
                </c:pt>
                <c:pt idx="41">
                  <c:v>9.3692845189690809E-4</c:v>
                </c:pt>
                <c:pt idx="42">
                  <c:v>9.3692845189690809E-4</c:v>
                </c:pt>
                <c:pt idx="43">
                  <c:v>9.3692845189690809E-4</c:v>
                </c:pt>
                <c:pt idx="44">
                  <c:v>9.3692845189690809E-4</c:v>
                </c:pt>
                <c:pt idx="45">
                  <c:v>9.3692845189690809E-4</c:v>
                </c:pt>
                <c:pt idx="46">
                  <c:v>9.3692845189690809E-4</c:v>
                </c:pt>
                <c:pt idx="47">
                  <c:v>9.3692845189690809E-4</c:v>
                </c:pt>
                <c:pt idx="48">
                  <c:v>9.3692845189690809E-4</c:v>
                </c:pt>
                <c:pt idx="49">
                  <c:v>9.3692845189690809E-4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0-9C43-B0FD-F017871D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7901840"/>
        <c:axId val="-1717898448"/>
      </c:lineChart>
      <c:catAx>
        <c:axId val="-17179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after</a:t>
                </a:r>
                <a:r>
                  <a:rPr lang="en-US" baseline="0"/>
                  <a:t> infection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898448"/>
        <c:crosses val="autoZero"/>
        <c:auto val="1"/>
        <c:lblAlgn val="ctr"/>
        <c:lblOffset val="100"/>
        <c:noMultiLvlLbl val="0"/>
      </c:catAx>
      <c:valAx>
        <c:axId val="-1717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9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Cumulative Risk of Progression from Latent TB Infection (LTBI) to Active TB</a:t>
            </a:r>
            <a:r>
              <a:rPr lang="en-US" sz="1000" b="0" i="0" baseline="0">
                <a:effectLst/>
              </a:rPr>
              <a:t> 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 R'!$L$2:$L$51</c:f>
                <c:numCache>
                  <c:formatCode>General</c:formatCode>
                  <c:ptCount val="50"/>
                  <c:pt idx="0">
                    <c:v>1.3240938505729508E-4</c:v>
                  </c:pt>
                  <c:pt idx="1">
                    <c:v>4.5903160016023958E-4</c:v>
                  </c:pt>
                  <c:pt idx="2">
                    <c:v>9.2153159349540881E-4</c:v>
                  </c:pt>
                  <c:pt idx="3">
                    <c:v>1.4783411569837188E-3</c:v>
                  </c:pt>
                  <c:pt idx="4">
                    <c:v>2.0991391338478632E-3</c:v>
                  </c:pt>
                  <c:pt idx="5">
                    <c:v>2.7624126370367971E-3</c:v>
                  </c:pt>
                  <c:pt idx="6">
                    <c:v>3.4526323379777957E-3</c:v>
                  </c:pt>
                  <c:pt idx="7">
                    <c:v>4.1585901641174317E-3</c:v>
                  </c:pt>
                  <c:pt idx="8">
                    <c:v>4.8723071825161057E-3</c:v>
                  </c:pt>
                  <c:pt idx="9">
                    <c:v>5.5860242009147798E-3</c:v>
                  </c:pt>
                  <c:pt idx="10">
                    <c:v>6.2997412193134539E-3</c:v>
                  </c:pt>
                  <c:pt idx="11">
                    <c:v>7.013458237712128E-3</c:v>
                  </c:pt>
                  <c:pt idx="12">
                    <c:v>7.727175256110802E-3</c:v>
                  </c:pt>
                  <c:pt idx="13">
                    <c:v>8.4408922745094761E-3</c:v>
                  </c:pt>
                  <c:pt idx="14">
                    <c:v>9.1546092929081502E-3</c:v>
                  </c:pt>
                  <c:pt idx="15">
                    <c:v>9.8683263113068173E-3</c:v>
                  </c:pt>
                  <c:pt idx="16">
                    <c:v>1.0582043329705484E-2</c:v>
                  </c:pt>
                  <c:pt idx="17">
                    <c:v>1.1295760348104152E-2</c:v>
                  </c:pt>
                  <c:pt idx="18">
                    <c:v>1.2009477366502819E-2</c:v>
                  </c:pt>
                  <c:pt idx="19">
                    <c:v>1.2723194384901486E-2</c:v>
                  </c:pt>
                  <c:pt idx="20">
                    <c:v>1.3436911403300153E-2</c:v>
                  </c:pt>
                  <c:pt idx="21">
                    <c:v>1.415062842169882E-2</c:v>
                  </c:pt>
                  <c:pt idx="22">
                    <c:v>1.4864345440097487E-2</c:v>
                  </c:pt>
                  <c:pt idx="23">
                    <c:v>1.5578062458496154E-2</c:v>
                  </c:pt>
                  <c:pt idx="24">
                    <c:v>1.6291779476894822E-2</c:v>
                  </c:pt>
                  <c:pt idx="25">
                    <c:v>1.7005496495293482E-2</c:v>
                  </c:pt>
                  <c:pt idx="26">
                    <c:v>1.7719213513692142E-2</c:v>
                  </c:pt>
                  <c:pt idx="27">
                    <c:v>1.8432930532090802E-2</c:v>
                  </c:pt>
                  <c:pt idx="28">
                    <c:v>1.9146647550489462E-2</c:v>
                  </c:pt>
                  <c:pt idx="29">
                    <c:v>1.9860364568888123E-2</c:v>
                  </c:pt>
                  <c:pt idx="30">
                    <c:v>2.0574081587286783E-2</c:v>
                  </c:pt>
                  <c:pt idx="31">
                    <c:v>2.1287798605685443E-2</c:v>
                  </c:pt>
                  <c:pt idx="32">
                    <c:v>2.2001515624084103E-2</c:v>
                  </c:pt>
                  <c:pt idx="33">
                    <c:v>2.2715232642482763E-2</c:v>
                  </c:pt>
                  <c:pt idx="34">
                    <c:v>2.3428949660881424E-2</c:v>
                  </c:pt>
                  <c:pt idx="35">
                    <c:v>2.4142666679280084E-2</c:v>
                  </c:pt>
                  <c:pt idx="36">
                    <c:v>2.4856383697678744E-2</c:v>
                  </c:pt>
                  <c:pt idx="37">
                    <c:v>2.5570100716077404E-2</c:v>
                  </c:pt>
                  <c:pt idx="38">
                    <c:v>2.6283817734476064E-2</c:v>
                  </c:pt>
                  <c:pt idx="39">
                    <c:v>2.6997534752874724E-2</c:v>
                  </c:pt>
                  <c:pt idx="40">
                    <c:v>2.7711251771273385E-2</c:v>
                  </c:pt>
                  <c:pt idx="41">
                    <c:v>2.8424968789672045E-2</c:v>
                  </c:pt>
                  <c:pt idx="42">
                    <c:v>2.9138685808070705E-2</c:v>
                  </c:pt>
                  <c:pt idx="43">
                    <c:v>2.9852402826469365E-2</c:v>
                  </c:pt>
                  <c:pt idx="44">
                    <c:v>3.0566119844868025E-2</c:v>
                  </c:pt>
                  <c:pt idx="45">
                    <c:v>3.1279836863266686E-2</c:v>
                  </c:pt>
                  <c:pt idx="46">
                    <c:v>3.1993553881665346E-2</c:v>
                  </c:pt>
                  <c:pt idx="47">
                    <c:v>3.2707270900064006E-2</c:v>
                  </c:pt>
                  <c:pt idx="48">
                    <c:v>3.3420987918462666E-2</c:v>
                  </c:pt>
                  <c:pt idx="49">
                    <c:v>3.4134704936861326E-2</c:v>
                  </c:pt>
                </c:numCache>
              </c:numRef>
            </c:plus>
            <c:minus>
              <c:numRef>
                <c:f>'To R'!$K$2:$K$51</c:f>
                <c:numCache>
                  <c:formatCode>General</c:formatCode>
                  <c:ptCount val="50"/>
                  <c:pt idx="0">
                    <c:v>1.3240938505729508E-4</c:v>
                  </c:pt>
                  <c:pt idx="1">
                    <c:v>4.5903160016023958E-4</c:v>
                  </c:pt>
                  <c:pt idx="2">
                    <c:v>9.2153159349541575E-4</c:v>
                  </c:pt>
                  <c:pt idx="3">
                    <c:v>1.4783411569837326E-3</c:v>
                  </c:pt>
                  <c:pt idx="4">
                    <c:v>2.099139133847884E-3</c:v>
                  </c:pt>
                  <c:pt idx="5">
                    <c:v>2.7624126370368249E-3</c:v>
                  </c:pt>
                  <c:pt idx="6">
                    <c:v>3.4526323379778304E-3</c:v>
                  </c:pt>
                  <c:pt idx="7">
                    <c:v>4.1585901641174663E-3</c:v>
                  </c:pt>
                  <c:pt idx="8">
                    <c:v>4.8723071825161335E-3</c:v>
                  </c:pt>
                  <c:pt idx="9">
                    <c:v>5.5860242009148006E-3</c:v>
                  </c:pt>
                  <c:pt idx="10">
                    <c:v>6.2997412193134678E-3</c:v>
                  </c:pt>
                  <c:pt idx="11">
                    <c:v>7.0134582377121349E-3</c:v>
                  </c:pt>
                  <c:pt idx="12">
                    <c:v>7.727175256110802E-3</c:v>
                  </c:pt>
                  <c:pt idx="13">
                    <c:v>8.4408922745094692E-3</c:v>
                  </c:pt>
                  <c:pt idx="14">
                    <c:v>9.1546092929081363E-3</c:v>
                  </c:pt>
                  <c:pt idx="15">
                    <c:v>9.8683263113068034E-3</c:v>
                  </c:pt>
                  <c:pt idx="16">
                    <c:v>1.0582043329705471E-2</c:v>
                  </c:pt>
                  <c:pt idx="17">
                    <c:v>1.1295760348104138E-2</c:v>
                  </c:pt>
                  <c:pt idx="18">
                    <c:v>1.2009477366502805E-2</c:v>
                  </c:pt>
                  <c:pt idx="19">
                    <c:v>1.2723194384901472E-2</c:v>
                  </c:pt>
                  <c:pt idx="20">
                    <c:v>1.3436911403300139E-2</c:v>
                  </c:pt>
                  <c:pt idx="21">
                    <c:v>1.4150628421698806E-2</c:v>
                  </c:pt>
                  <c:pt idx="22">
                    <c:v>1.4864345440097473E-2</c:v>
                  </c:pt>
                  <c:pt idx="23">
                    <c:v>1.5578062458496141E-2</c:v>
                  </c:pt>
                  <c:pt idx="24">
                    <c:v>1.6291779476894808E-2</c:v>
                  </c:pt>
                  <c:pt idx="25">
                    <c:v>1.7005496495293482E-2</c:v>
                  </c:pt>
                  <c:pt idx="26">
                    <c:v>1.7719213513692156E-2</c:v>
                  </c:pt>
                  <c:pt idx="27">
                    <c:v>1.843293053209083E-2</c:v>
                  </c:pt>
                  <c:pt idx="28">
                    <c:v>1.9146647550489504E-2</c:v>
                  </c:pt>
                  <c:pt idx="29">
                    <c:v>1.9860364568888178E-2</c:v>
                  </c:pt>
                  <c:pt idx="30">
                    <c:v>2.0574081587286852E-2</c:v>
                  </c:pt>
                  <c:pt idx="31">
                    <c:v>2.1287798605685526E-2</c:v>
                  </c:pt>
                  <c:pt idx="32">
                    <c:v>2.20015156240842E-2</c:v>
                  </c:pt>
                  <c:pt idx="33">
                    <c:v>2.2715232642482874E-2</c:v>
                  </c:pt>
                  <c:pt idx="34">
                    <c:v>2.3428949660881548E-2</c:v>
                  </c:pt>
                  <c:pt idx="35">
                    <c:v>2.4142666679280222E-2</c:v>
                  </c:pt>
                  <c:pt idx="36">
                    <c:v>2.4856383697678897E-2</c:v>
                  </c:pt>
                  <c:pt idx="37">
                    <c:v>2.5570100716077571E-2</c:v>
                  </c:pt>
                  <c:pt idx="38">
                    <c:v>2.6283817734476245E-2</c:v>
                  </c:pt>
                  <c:pt idx="39">
                    <c:v>2.6997534752874919E-2</c:v>
                  </c:pt>
                  <c:pt idx="40">
                    <c:v>2.7711251771273593E-2</c:v>
                  </c:pt>
                  <c:pt idx="41">
                    <c:v>2.8424968789672267E-2</c:v>
                  </c:pt>
                  <c:pt idx="42">
                    <c:v>2.9138685808070941E-2</c:v>
                  </c:pt>
                  <c:pt idx="43">
                    <c:v>2.9852402826469615E-2</c:v>
                  </c:pt>
                  <c:pt idx="44">
                    <c:v>3.0566119844868289E-2</c:v>
                  </c:pt>
                  <c:pt idx="45">
                    <c:v>3.1279836863266963E-2</c:v>
                  </c:pt>
                  <c:pt idx="46">
                    <c:v>3.1993553881665637E-2</c:v>
                  </c:pt>
                  <c:pt idx="47">
                    <c:v>3.2707270900064311E-2</c:v>
                  </c:pt>
                  <c:pt idx="48">
                    <c:v>3.3420987918462985E-2</c:v>
                  </c:pt>
                  <c:pt idx="49">
                    <c:v>3.413470493686166E-2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'To R'!$H$2:$H$51</c:f>
              <c:numCache>
                <c:formatCode>0.0000</c:formatCode>
                <c:ptCount val="50"/>
                <c:pt idx="0">
                  <c:v>1.4433460148983709E-2</c:v>
                </c:pt>
                <c:pt idx="1">
                  <c:v>2.4687984037681476E-2</c:v>
                </c:pt>
                <c:pt idx="2">
                  <c:v>3.1973427759094779E-2</c:v>
                </c:pt>
                <c:pt idx="3">
                  <c:v>3.7149440868531849E-2</c:v>
                </c:pt>
                <c:pt idx="4">
                  <c:v>4.0826739198874057E-2</c:v>
                </c:pt>
                <c:pt idx="5">
                  <c:v>4.34392787914335E-2</c:v>
                </c:pt>
                <c:pt idx="6">
                  <c:v>4.5295382768252027E-2</c:v>
                </c:pt>
                <c:pt idx="7">
                  <c:v>4.6614092996176214E-2</c:v>
                </c:pt>
                <c:pt idx="8">
                  <c:v>4.7551021448073119E-2</c:v>
                </c:pt>
                <c:pt idx="9">
                  <c:v>4.8487949899970025E-2</c:v>
                </c:pt>
                <c:pt idx="10">
                  <c:v>4.942487835186693E-2</c:v>
                </c:pt>
                <c:pt idx="11">
                  <c:v>5.0361806803763835E-2</c:v>
                </c:pt>
                <c:pt idx="12">
                  <c:v>5.1298735255660741E-2</c:v>
                </c:pt>
                <c:pt idx="13">
                  <c:v>5.2235663707557646E-2</c:v>
                </c:pt>
                <c:pt idx="14">
                  <c:v>5.3172592159454551E-2</c:v>
                </c:pt>
                <c:pt idx="15">
                  <c:v>5.4109520611351457E-2</c:v>
                </c:pt>
                <c:pt idx="16">
                  <c:v>5.5046449063248362E-2</c:v>
                </c:pt>
                <c:pt idx="17">
                  <c:v>5.5983377515145268E-2</c:v>
                </c:pt>
                <c:pt idx="18">
                  <c:v>5.6920305967042173E-2</c:v>
                </c:pt>
                <c:pt idx="19">
                  <c:v>5.7857234418939078E-2</c:v>
                </c:pt>
                <c:pt idx="20">
                  <c:v>5.8794162870835984E-2</c:v>
                </c:pt>
                <c:pt idx="21">
                  <c:v>5.9731091322732889E-2</c:v>
                </c:pt>
                <c:pt idx="22">
                  <c:v>6.0668019774629794E-2</c:v>
                </c:pt>
                <c:pt idx="23">
                  <c:v>6.16049482265267E-2</c:v>
                </c:pt>
                <c:pt idx="24">
                  <c:v>6.2541876678423605E-2</c:v>
                </c:pt>
                <c:pt idx="25">
                  <c:v>6.3478805130320518E-2</c:v>
                </c:pt>
                <c:pt idx="26">
                  <c:v>6.441573358221743E-2</c:v>
                </c:pt>
                <c:pt idx="27">
                  <c:v>6.5352662034114342E-2</c:v>
                </c:pt>
                <c:pt idx="28">
                  <c:v>6.6289590486011254E-2</c:v>
                </c:pt>
                <c:pt idx="29">
                  <c:v>6.7226518937908167E-2</c:v>
                </c:pt>
                <c:pt idx="30">
                  <c:v>6.8163447389805079E-2</c:v>
                </c:pt>
                <c:pt idx="31">
                  <c:v>6.9100375841701991E-2</c:v>
                </c:pt>
                <c:pt idx="32">
                  <c:v>7.0037304293598904E-2</c:v>
                </c:pt>
                <c:pt idx="33">
                  <c:v>7.0974232745495816E-2</c:v>
                </c:pt>
                <c:pt idx="34">
                  <c:v>7.1911161197392728E-2</c:v>
                </c:pt>
                <c:pt idx="35">
                  <c:v>7.2848089649289641E-2</c:v>
                </c:pt>
                <c:pt idx="36">
                  <c:v>7.3785018101186553E-2</c:v>
                </c:pt>
                <c:pt idx="37">
                  <c:v>7.4721946553083465E-2</c:v>
                </c:pt>
                <c:pt idx="38">
                  <c:v>7.5658875004980378E-2</c:v>
                </c:pt>
                <c:pt idx="39">
                  <c:v>7.659580345687729E-2</c:v>
                </c:pt>
                <c:pt idx="40">
                  <c:v>7.7532731908774202E-2</c:v>
                </c:pt>
                <c:pt idx="41">
                  <c:v>7.8469660360671115E-2</c:v>
                </c:pt>
                <c:pt idx="42">
                  <c:v>7.9406588812568027E-2</c:v>
                </c:pt>
                <c:pt idx="43">
                  <c:v>8.0343517264464939E-2</c:v>
                </c:pt>
                <c:pt idx="44">
                  <c:v>8.1280445716361852E-2</c:v>
                </c:pt>
                <c:pt idx="45">
                  <c:v>8.2217374168258764E-2</c:v>
                </c:pt>
                <c:pt idx="46">
                  <c:v>8.3154302620155676E-2</c:v>
                </c:pt>
                <c:pt idx="47">
                  <c:v>8.4091231072052589E-2</c:v>
                </c:pt>
                <c:pt idx="48">
                  <c:v>8.5028159523949501E-2</c:v>
                </c:pt>
                <c:pt idx="49">
                  <c:v>8.5965087975846413E-2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B448-AD16-C5EB7E07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23535280"/>
        <c:axId val="-1223532432"/>
      </c:lineChart>
      <c:catAx>
        <c:axId val="-1223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Year after infection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2432"/>
        <c:crosses val="autoZero"/>
        <c:auto val="1"/>
        <c:lblAlgn val="ctr"/>
        <c:lblOffset val="100"/>
        <c:noMultiLvlLbl val="0"/>
      </c:catAx>
      <c:valAx>
        <c:axId val="-12235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289982</xdr:colOff>
      <xdr:row>31</xdr:row>
      <xdr:rowOff>174978</xdr:rowOff>
    </xdr:from>
    <xdr:to>
      <xdr:col>6</xdr:col>
      <xdr:colOff>169332</xdr:colOff>
      <xdr:row>46</xdr:row>
      <xdr:rowOff>117827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518582</xdr:colOff>
      <xdr:row>32</xdr:row>
      <xdr:rowOff>21872</xdr:rowOff>
    </xdr:from>
    <xdr:to>
      <xdr:col>12</xdr:col>
      <xdr:colOff>474132</xdr:colOff>
      <xdr:row>46</xdr:row>
      <xdr:rowOff>149577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</xdr:row>
      <xdr:rowOff>19050</xdr:rowOff>
    </xdr:from>
    <xdr:to>
      <xdr:col>21</xdr:col>
      <xdr:colOff>368300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17</xdr:row>
      <xdr:rowOff>158750</xdr:rowOff>
    </xdr:from>
    <xdr:to>
      <xdr:col>21</xdr:col>
      <xdr:colOff>368300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2</xdr:row>
      <xdr:rowOff>19050</xdr:rowOff>
    </xdr:from>
    <xdr:to>
      <xdr:col>21</xdr:col>
      <xdr:colOff>368300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17</xdr:row>
      <xdr:rowOff>158750</xdr:rowOff>
    </xdr:from>
    <xdr:to>
      <xdr:col>21</xdr:col>
      <xdr:colOff>368300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25"/>
    </sheetView>
  </sheetViews>
  <sheetFormatPr baseColWidth="10" defaultRowHeight="16" x14ac:dyDescent="0.2"/>
  <cols>
    <col min="2" max="2" width="19.83203125" bestFit="1" customWidth="1"/>
    <col min="5" max="5" width="19.83203125" bestFit="1" customWidth="1"/>
    <col min="8" max="8" width="23" customWidth="1"/>
    <col min="11" max="11" width="19.83203125" bestFit="1" customWidth="1"/>
    <col min="14" max="14" width="19.83203125" bestFit="1" customWidth="1"/>
    <col min="17" max="17" width="19.83203125" bestFit="1" customWidth="1"/>
  </cols>
  <sheetData>
    <row r="1" spans="1:19" s="18" customFormat="1" ht="96" x14ac:dyDescent="0.2">
      <c r="A1" s="18" t="s">
        <v>15</v>
      </c>
      <c r="B1" s="19" t="s">
        <v>23</v>
      </c>
      <c r="C1" s="19" t="s">
        <v>36</v>
      </c>
      <c r="D1" s="19" t="s">
        <v>24</v>
      </c>
      <c r="E1" s="19" t="s">
        <v>25</v>
      </c>
      <c r="F1" s="19" t="s">
        <v>26</v>
      </c>
      <c r="G1" s="19" t="s">
        <v>35</v>
      </c>
      <c r="H1" s="21" t="s">
        <v>27</v>
      </c>
      <c r="I1" s="21" t="s">
        <v>29</v>
      </c>
      <c r="J1" s="21" t="s">
        <v>30</v>
      </c>
      <c r="K1" s="21" t="s">
        <v>31</v>
      </c>
      <c r="L1" s="21" t="s">
        <v>32</v>
      </c>
      <c r="M1" s="21" t="s">
        <v>33</v>
      </c>
      <c r="N1" s="21" t="s">
        <v>34</v>
      </c>
      <c r="O1" s="21" t="s">
        <v>23</v>
      </c>
      <c r="P1" s="18" t="str">
        <f>C1</f>
        <v>US</v>
      </c>
      <c r="Q1" s="18" t="s">
        <v>46</v>
      </c>
      <c r="R1" s="18" t="s">
        <v>45</v>
      </c>
      <c r="S1" s="18" t="s">
        <v>47</v>
      </c>
    </row>
    <row r="2" spans="1:19" x14ac:dyDescent="0.2">
      <c r="A2">
        <v>1993</v>
      </c>
      <c r="B2">
        <v>5146</v>
      </c>
      <c r="C2">
        <v>25359</v>
      </c>
      <c r="D2">
        <v>2516</v>
      </c>
      <c r="E2">
        <v>469</v>
      </c>
      <c r="F2">
        <v>734</v>
      </c>
      <c r="G2">
        <v>232</v>
      </c>
      <c r="H2">
        <v>158</v>
      </c>
      <c r="I2">
        <v>1932</v>
      </c>
      <c r="J2">
        <v>430</v>
      </c>
      <c r="K2">
        <v>86</v>
      </c>
      <c r="L2">
        <v>469</v>
      </c>
      <c r="M2">
        <v>355</v>
      </c>
      <c r="N2">
        <v>232</v>
      </c>
      <c r="O2">
        <v>5150</v>
      </c>
      <c r="P2" s="18">
        <f t="shared" ref="P2:P27" si="0">C2</f>
        <v>25359</v>
      </c>
      <c r="Q2">
        <v>3249</v>
      </c>
      <c r="R2">
        <v>1883</v>
      </c>
      <c r="S2">
        <v>18</v>
      </c>
    </row>
    <row r="3" spans="1:19" x14ac:dyDescent="0.2">
      <c r="A3">
        <v>1994</v>
      </c>
      <c r="B3">
        <v>4834</v>
      </c>
      <c r="C3">
        <v>24480</v>
      </c>
      <c r="D3">
        <v>2269</v>
      </c>
      <c r="E3">
        <v>420</v>
      </c>
      <c r="F3">
        <v>679</v>
      </c>
      <c r="G3">
        <v>285</v>
      </c>
      <c r="H3">
        <v>200</v>
      </c>
      <c r="I3">
        <v>1789</v>
      </c>
      <c r="J3">
        <v>364</v>
      </c>
      <c r="K3">
        <v>130</v>
      </c>
      <c r="L3">
        <v>420</v>
      </c>
      <c r="M3">
        <v>280</v>
      </c>
      <c r="N3">
        <v>282</v>
      </c>
      <c r="O3">
        <v>4834</v>
      </c>
      <c r="P3" s="18">
        <f t="shared" si="0"/>
        <v>24480</v>
      </c>
      <c r="Q3">
        <v>3077</v>
      </c>
      <c r="R3">
        <v>1752</v>
      </c>
      <c r="S3">
        <v>5</v>
      </c>
    </row>
    <row r="4" spans="1:19" x14ac:dyDescent="0.2">
      <c r="A4">
        <v>1995</v>
      </c>
      <c r="B4">
        <v>4656</v>
      </c>
      <c r="C4">
        <v>22988</v>
      </c>
      <c r="D4">
        <v>2069</v>
      </c>
      <c r="E4">
        <v>438</v>
      </c>
      <c r="F4">
        <v>733</v>
      </c>
      <c r="G4">
        <v>288</v>
      </c>
      <c r="H4">
        <v>238</v>
      </c>
      <c r="I4">
        <v>1615</v>
      </c>
      <c r="J4">
        <v>336</v>
      </c>
      <c r="K4">
        <v>135</v>
      </c>
      <c r="L4">
        <v>438</v>
      </c>
      <c r="M4">
        <v>270</v>
      </c>
      <c r="N4">
        <v>285</v>
      </c>
      <c r="O4">
        <v>4656</v>
      </c>
      <c r="P4" s="18">
        <f t="shared" si="0"/>
        <v>22988</v>
      </c>
      <c r="Q4">
        <v>3059</v>
      </c>
      <c r="R4">
        <v>1586</v>
      </c>
      <c r="S4">
        <v>11</v>
      </c>
    </row>
    <row r="5" spans="1:19" x14ac:dyDescent="0.2">
      <c r="A5">
        <v>1996</v>
      </c>
      <c r="B5">
        <v>4288</v>
      </c>
      <c r="C5">
        <v>21432</v>
      </c>
      <c r="D5">
        <v>1765</v>
      </c>
      <c r="E5">
        <v>384</v>
      </c>
      <c r="F5">
        <v>733</v>
      </c>
      <c r="G5">
        <v>297</v>
      </c>
      <c r="H5">
        <v>234</v>
      </c>
      <c r="I5">
        <v>1370</v>
      </c>
      <c r="J5">
        <v>273</v>
      </c>
      <c r="K5">
        <v>148</v>
      </c>
      <c r="L5">
        <v>384</v>
      </c>
      <c r="M5">
        <v>261</v>
      </c>
      <c r="N5">
        <v>296</v>
      </c>
      <c r="O5">
        <v>4288</v>
      </c>
      <c r="P5" s="18">
        <f t="shared" si="0"/>
        <v>21432</v>
      </c>
      <c r="Q5">
        <v>2817</v>
      </c>
      <c r="R5">
        <v>1450</v>
      </c>
      <c r="S5">
        <v>21</v>
      </c>
    </row>
    <row r="6" spans="1:19" x14ac:dyDescent="0.2">
      <c r="A6">
        <v>1997</v>
      </c>
      <c r="B6">
        <v>4045</v>
      </c>
      <c r="C6">
        <v>20008</v>
      </c>
      <c r="D6">
        <v>1786</v>
      </c>
      <c r="E6">
        <v>332</v>
      </c>
      <c r="F6">
        <v>655</v>
      </c>
      <c r="G6">
        <v>261</v>
      </c>
      <c r="H6">
        <v>192</v>
      </c>
      <c r="I6">
        <v>1346</v>
      </c>
      <c r="J6">
        <v>330</v>
      </c>
      <c r="K6">
        <v>141</v>
      </c>
      <c r="L6">
        <v>332</v>
      </c>
      <c r="M6">
        <v>241</v>
      </c>
      <c r="N6">
        <v>258</v>
      </c>
      <c r="O6">
        <v>4045</v>
      </c>
      <c r="P6" s="18">
        <f t="shared" si="0"/>
        <v>20008</v>
      </c>
      <c r="Q6">
        <v>2790</v>
      </c>
      <c r="R6">
        <v>1239</v>
      </c>
      <c r="S6">
        <v>16</v>
      </c>
    </row>
    <row r="7" spans="1:19" x14ac:dyDescent="0.2">
      <c r="A7">
        <v>1998</v>
      </c>
      <c r="B7">
        <v>3850</v>
      </c>
      <c r="C7">
        <v>18487</v>
      </c>
      <c r="D7">
        <v>1667</v>
      </c>
      <c r="E7">
        <v>342</v>
      </c>
      <c r="F7">
        <v>639</v>
      </c>
      <c r="G7">
        <v>255</v>
      </c>
      <c r="H7">
        <v>223</v>
      </c>
      <c r="I7">
        <v>1293</v>
      </c>
      <c r="J7">
        <v>298</v>
      </c>
      <c r="K7">
        <v>112</v>
      </c>
      <c r="L7">
        <v>342</v>
      </c>
      <c r="M7">
        <v>207</v>
      </c>
      <c r="N7">
        <v>252</v>
      </c>
      <c r="O7">
        <v>3850</v>
      </c>
      <c r="P7" s="18">
        <f t="shared" si="0"/>
        <v>18487</v>
      </c>
      <c r="Q7">
        <v>2686</v>
      </c>
      <c r="R7">
        <v>1146</v>
      </c>
      <c r="S7">
        <v>18</v>
      </c>
    </row>
    <row r="8" spans="1:19" x14ac:dyDescent="0.2">
      <c r="A8">
        <v>1999</v>
      </c>
      <c r="B8">
        <v>3604</v>
      </c>
      <c r="C8">
        <v>17699</v>
      </c>
      <c r="D8">
        <v>1509</v>
      </c>
      <c r="E8">
        <v>299</v>
      </c>
      <c r="F8">
        <v>642</v>
      </c>
      <c r="G8">
        <v>248</v>
      </c>
      <c r="H8">
        <v>224</v>
      </c>
      <c r="I8">
        <v>1167</v>
      </c>
      <c r="J8">
        <v>246</v>
      </c>
      <c r="K8">
        <v>95</v>
      </c>
      <c r="L8">
        <v>299</v>
      </c>
      <c r="M8">
        <v>235</v>
      </c>
      <c r="N8">
        <v>243</v>
      </c>
      <c r="O8">
        <v>3604</v>
      </c>
      <c r="P8" s="18">
        <f t="shared" si="0"/>
        <v>17699</v>
      </c>
      <c r="Q8">
        <v>2504</v>
      </c>
      <c r="R8">
        <v>1072</v>
      </c>
      <c r="S8">
        <v>28</v>
      </c>
    </row>
    <row r="9" spans="1:19" x14ac:dyDescent="0.2">
      <c r="A9">
        <v>2000</v>
      </c>
      <c r="B9">
        <v>3288</v>
      </c>
      <c r="C9">
        <v>16482</v>
      </c>
      <c r="D9">
        <v>1381</v>
      </c>
      <c r="E9">
        <v>295</v>
      </c>
      <c r="F9">
        <v>550</v>
      </c>
      <c r="G9">
        <v>236</v>
      </c>
      <c r="H9">
        <v>241</v>
      </c>
      <c r="I9">
        <v>1059</v>
      </c>
      <c r="J9">
        <v>246</v>
      </c>
      <c r="K9">
        <v>118</v>
      </c>
      <c r="L9">
        <v>295</v>
      </c>
      <c r="M9">
        <v>170</v>
      </c>
      <c r="N9">
        <v>234</v>
      </c>
      <c r="O9">
        <v>3288</v>
      </c>
      <c r="P9" s="18">
        <f t="shared" si="0"/>
        <v>16482</v>
      </c>
      <c r="Q9">
        <v>2368</v>
      </c>
      <c r="R9">
        <v>905</v>
      </c>
      <c r="S9">
        <v>15</v>
      </c>
    </row>
    <row r="10" spans="1:19" x14ac:dyDescent="0.2">
      <c r="A10">
        <v>2001</v>
      </c>
      <c r="B10">
        <v>3329</v>
      </c>
      <c r="C10">
        <v>16066</v>
      </c>
      <c r="D10">
        <v>1387</v>
      </c>
      <c r="E10">
        <v>331</v>
      </c>
      <c r="F10">
        <v>587</v>
      </c>
      <c r="G10">
        <v>220</v>
      </c>
      <c r="H10">
        <v>196</v>
      </c>
      <c r="I10">
        <v>1042</v>
      </c>
      <c r="J10">
        <v>278</v>
      </c>
      <c r="K10">
        <v>130</v>
      </c>
      <c r="L10">
        <v>331</v>
      </c>
      <c r="M10">
        <v>182</v>
      </c>
      <c r="N10">
        <v>214</v>
      </c>
      <c r="O10">
        <v>3329</v>
      </c>
      <c r="P10" s="18">
        <f t="shared" si="0"/>
        <v>16066</v>
      </c>
      <c r="Q10">
        <v>2473</v>
      </c>
      <c r="R10">
        <v>837</v>
      </c>
      <c r="S10">
        <v>19</v>
      </c>
    </row>
    <row r="11" spans="1:19" x14ac:dyDescent="0.2">
      <c r="A11">
        <v>2002</v>
      </c>
      <c r="B11">
        <v>3172</v>
      </c>
      <c r="C11">
        <v>15184</v>
      </c>
      <c r="D11">
        <v>1321</v>
      </c>
      <c r="E11">
        <v>326</v>
      </c>
      <c r="F11">
        <v>505</v>
      </c>
      <c r="G11">
        <v>261</v>
      </c>
      <c r="H11">
        <v>199</v>
      </c>
      <c r="I11">
        <v>1020</v>
      </c>
      <c r="J11">
        <v>230</v>
      </c>
      <c r="K11">
        <v>104</v>
      </c>
      <c r="L11">
        <v>326</v>
      </c>
      <c r="M11">
        <v>146</v>
      </c>
      <c r="N11">
        <v>258</v>
      </c>
      <c r="O11">
        <v>3172</v>
      </c>
      <c r="P11" s="18">
        <f t="shared" si="0"/>
        <v>15184</v>
      </c>
      <c r="Q11">
        <v>2391</v>
      </c>
      <c r="R11">
        <v>762</v>
      </c>
      <c r="S11">
        <v>19</v>
      </c>
    </row>
    <row r="12" spans="1:19" x14ac:dyDescent="0.2">
      <c r="A12">
        <v>2003</v>
      </c>
      <c r="B12">
        <v>3218</v>
      </c>
      <c r="C12">
        <v>14950</v>
      </c>
      <c r="D12">
        <v>1271</v>
      </c>
      <c r="E12">
        <v>316</v>
      </c>
      <c r="F12">
        <v>492</v>
      </c>
      <c r="G12">
        <v>228</v>
      </c>
      <c r="H12">
        <v>174</v>
      </c>
      <c r="I12">
        <v>946</v>
      </c>
      <c r="J12">
        <v>248</v>
      </c>
      <c r="K12">
        <v>151</v>
      </c>
      <c r="L12">
        <v>316</v>
      </c>
      <c r="M12">
        <v>162</v>
      </c>
      <c r="N12">
        <v>226</v>
      </c>
      <c r="O12">
        <v>3218</v>
      </c>
      <c r="P12" s="18">
        <f t="shared" si="0"/>
        <v>14950</v>
      </c>
      <c r="Q12">
        <v>2413</v>
      </c>
      <c r="R12">
        <v>784</v>
      </c>
      <c r="S12">
        <v>21</v>
      </c>
    </row>
    <row r="13" spans="1:19" x14ac:dyDescent="0.2">
      <c r="A13">
        <v>2004</v>
      </c>
      <c r="B13">
        <v>2991</v>
      </c>
      <c r="C13">
        <v>14622</v>
      </c>
      <c r="D13">
        <v>1224</v>
      </c>
      <c r="E13">
        <v>320</v>
      </c>
      <c r="F13">
        <v>415</v>
      </c>
      <c r="G13">
        <v>204</v>
      </c>
      <c r="H13">
        <v>143</v>
      </c>
      <c r="I13">
        <v>928</v>
      </c>
      <c r="J13">
        <v>230</v>
      </c>
      <c r="K13">
        <v>157</v>
      </c>
      <c r="L13">
        <v>320</v>
      </c>
      <c r="M13">
        <v>135</v>
      </c>
      <c r="N13">
        <v>201</v>
      </c>
      <c r="O13">
        <v>2991</v>
      </c>
      <c r="P13" s="18">
        <f t="shared" si="0"/>
        <v>14622</v>
      </c>
      <c r="Q13">
        <v>2259</v>
      </c>
      <c r="R13">
        <v>720</v>
      </c>
      <c r="S13">
        <v>12</v>
      </c>
    </row>
    <row r="14" spans="1:19" x14ac:dyDescent="0.2">
      <c r="A14">
        <v>2005</v>
      </c>
      <c r="B14">
        <v>2900</v>
      </c>
      <c r="C14">
        <v>14173</v>
      </c>
      <c r="D14">
        <v>1214</v>
      </c>
      <c r="E14">
        <v>305</v>
      </c>
      <c r="F14">
        <v>426</v>
      </c>
      <c r="G14">
        <v>199</v>
      </c>
      <c r="H14">
        <v>153</v>
      </c>
      <c r="I14">
        <v>904</v>
      </c>
      <c r="J14">
        <v>241</v>
      </c>
      <c r="K14">
        <v>142</v>
      </c>
      <c r="L14">
        <v>305</v>
      </c>
      <c r="M14">
        <v>132</v>
      </c>
      <c r="N14">
        <v>199</v>
      </c>
      <c r="O14">
        <v>2897</v>
      </c>
      <c r="P14" s="18">
        <f t="shared" si="0"/>
        <v>14173</v>
      </c>
      <c r="Q14">
        <v>2227</v>
      </c>
      <c r="R14">
        <v>654</v>
      </c>
      <c r="S14">
        <v>16</v>
      </c>
    </row>
    <row r="15" spans="1:19" x14ac:dyDescent="0.2">
      <c r="A15">
        <v>2006</v>
      </c>
      <c r="B15">
        <v>2776</v>
      </c>
      <c r="C15">
        <v>13840</v>
      </c>
      <c r="D15">
        <v>1151</v>
      </c>
      <c r="E15">
        <v>315</v>
      </c>
      <c r="F15">
        <v>400</v>
      </c>
      <c r="G15">
        <v>229</v>
      </c>
      <c r="H15">
        <v>141</v>
      </c>
      <c r="I15">
        <v>879</v>
      </c>
      <c r="J15">
        <v>226</v>
      </c>
      <c r="K15">
        <v>97</v>
      </c>
      <c r="L15">
        <v>315</v>
      </c>
      <c r="M15">
        <v>120</v>
      </c>
      <c r="N15">
        <v>228</v>
      </c>
      <c r="O15">
        <v>2776</v>
      </c>
      <c r="P15" s="18">
        <f t="shared" si="0"/>
        <v>13840</v>
      </c>
      <c r="Q15">
        <v>2124</v>
      </c>
      <c r="R15">
        <v>639</v>
      </c>
      <c r="S15">
        <v>13</v>
      </c>
    </row>
    <row r="16" spans="1:19" x14ac:dyDescent="0.2">
      <c r="A16">
        <v>2007</v>
      </c>
      <c r="B16">
        <v>2725</v>
      </c>
      <c r="C16">
        <v>13380</v>
      </c>
      <c r="D16">
        <v>1076</v>
      </c>
      <c r="E16">
        <v>280</v>
      </c>
      <c r="F16">
        <v>453</v>
      </c>
      <c r="G16">
        <v>240</v>
      </c>
      <c r="H16">
        <v>148</v>
      </c>
      <c r="I16">
        <v>815</v>
      </c>
      <c r="J16">
        <v>217</v>
      </c>
      <c r="K16">
        <v>109</v>
      </c>
      <c r="L16">
        <v>280</v>
      </c>
      <c r="M16">
        <v>143</v>
      </c>
      <c r="N16">
        <v>239</v>
      </c>
      <c r="O16">
        <v>2722</v>
      </c>
      <c r="P16" s="18">
        <f t="shared" si="0"/>
        <v>13380</v>
      </c>
      <c r="Q16">
        <v>2105</v>
      </c>
      <c r="R16">
        <v>597</v>
      </c>
      <c r="S16">
        <v>20</v>
      </c>
    </row>
    <row r="17" spans="1:19" x14ac:dyDescent="0.2">
      <c r="A17">
        <v>2008</v>
      </c>
      <c r="B17">
        <v>2699</v>
      </c>
      <c r="C17">
        <v>12988</v>
      </c>
      <c r="D17">
        <v>1053</v>
      </c>
      <c r="E17">
        <v>264</v>
      </c>
      <c r="F17">
        <v>405</v>
      </c>
      <c r="G17">
        <v>198</v>
      </c>
      <c r="H17">
        <v>134</v>
      </c>
      <c r="I17">
        <v>790</v>
      </c>
      <c r="J17">
        <v>209</v>
      </c>
      <c r="K17">
        <v>110</v>
      </c>
      <c r="L17">
        <v>264</v>
      </c>
      <c r="M17">
        <v>118</v>
      </c>
      <c r="N17">
        <v>196</v>
      </c>
      <c r="O17">
        <v>2695</v>
      </c>
      <c r="P17" s="18">
        <f t="shared" si="0"/>
        <v>12988</v>
      </c>
      <c r="Q17">
        <v>2019</v>
      </c>
      <c r="R17">
        <v>671</v>
      </c>
      <c r="S17">
        <v>5</v>
      </c>
    </row>
    <row r="18" spans="1:19" x14ac:dyDescent="0.2">
      <c r="A18">
        <v>2009</v>
      </c>
      <c r="B18">
        <v>2467</v>
      </c>
      <c r="C18">
        <v>11583</v>
      </c>
      <c r="D18">
        <v>946</v>
      </c>
      <c r="E18">
        <v>223</v>
      </c>
      <c r="F18">
        <v>402</v>
      </c>
      <c r="G18">
        <v>197</v>
      </c>
      <c r="H18">
        <v>156</v>
      </c>
      <c r="I18">
        <v>702</v>
      </c>
      <c r="J18">
        <v>197</v>
      </c>
      <c r="K18">
        <v>98</v>
      </c>
      <c r="L18">
        <v>223</v>
      </c>
      <c r="M18">
        <v>115</v>
      </c>
      <c r="N18">
        <v>197</v>
      </c>
      <c r="O18">
        <v>2466</v>
      </c>
      <c r="P18" s="18">
        <f t="shared" si="0"/>
        <v>11583</v>
      </c>
      <c r="Q18">
        <v>1868</v>
      </c>
      <c r="R18">
        <v>584</v>
      </c>
      <c r="S18">
        <v>14</v>
      </c>
    </row>
    <row r="19" spans="1:19" x14ac:dyDescent="0.2">
      <c r="A19">
        <v>2010</v>
      </c>
      <c r="B19">
        <v>2325</v>
      </c>
      <c r="C19">
        <v>11239</v>
      </c>
      <c r="D19">
        <v>946</v>
      </c>
      <c r="E19">
        <v>222</v>
      </c>
      <c r="F19">
        <v>388</v>
      </c>
      <c r="G19">
        <v>194</v>
      </c>
      <c r="H19">
        <v>177</v>
      </c>
      <c r="I19">
        <v>675</v>
      </c>
      <c r="J19">
        <v>224</v>
      </c>
      <c r="K19">
        <v>65</v>
      </c>
      <c r="L19">
        <v>222</v>
      </c>
      <c r="M19">
        <v>98</v>
      </c>
      <c r="N19">
        <v>192</v>
      </c>
      <c r="O19">
        <v>2323</v>
      </c>
      <c r="P19" s="18">
        <f t="shared" si="0"/>
        <v>11239</v>
      </c>
      <c r="Q19">
        <v>1823</v>
      </c>
      <c r="R19">
        <v>496</v>
      </c>
      <c r="S19">
        <v>4</v>
      </c>
    </row>
    <row r="20" spans="1:19" x14ac:dyDescent="0.2">
      <c r="A20">
        <v>2011</v>
      </c>
      <c r="B20">
        <v>2323</v>
      </c>
      <c r="C20">
        <v>10560</v>
      </c>
      <c r="D20">
        <v>923</v>
      </c>
      <c r="E20">
        <v>263</v>
      </c>
      <c r="F20">
        <v>372</v>
      </c>
      <c r="G20">
        <v>183</v>
      </c>
      <c r="H20">
        <v>132</v>
      </c>
      <c r="I20">
        <v>678</v>
      </c>
      <c r="J20">
        <v>209</v>
      </c>
      <c r="K20">
        <v>75</v>
      </c>
      <c r="L20">
        <v>263</v>
      </c>
      <c r="M20">
        <v>108</v>
      </c>
      <c r="N20">
        <v>180</v>
      </c>
      <c r="O20">
        <v>2320</v>
      </c>
      <c r="P20" s="18">
        <f t="shared" si="0"/>
        <v>10560</v>
      </c>
      <c r="Q20">
        <v>1800</v>
      </c>
      <c r="R20">
        <v>516</v>
      </c>
      <c r="S20">
        <v>4</v>
      </c>
    </row>
    <row r="21" spans="1:19" x14ac:dyDescent="0.2">
      <c r="A21">
        <v>2012</v>
      </c>
      <c r="B21">
        <v>2187</v>
      </c>
      <c r="C21">
        <v>10013</v>
      </c>
      <c r="D21">
        <v>862</v>
      </c>
      <c r="E21">
        <v>234</v>
      </c>
      <c r="F21">
        <v>382</v>
      </c>
      <c r="G21">
        <v>175</v>
      </c>
      <c r="H21">
        <v>136</v>
      </c>
      <c r="I21">
        <v>625</v>
      </c>
      <c r="J21">
        <v>192</v>
      </c>
      <c r="K21">
        <v>62</v>
      </c>
      <c r="L21">
        <v>234</v>
      </c>
      <c r="M21">
        <v>116</v>
      </c>
      <c r="N21">
        <v>175</v>
      </c>
      <c r="O21">
        <v>2185</v>
      </c>
      <c r="P21" s="18">
        <f t="shared" si="0"/>
        <v>10013</v>
      </c>
      <c r="Q21">
        <v>1716</v>
      </c>
      <c r="R21">
        <v>468</v>
      </c>
      <c r="S21">
        <v>1</v>
      </c>
    </row>
    <row r="22" spans="1:19" x14ac:dyDescent="0.2">
      <c r="A22">
        <v>2013</v>
      </c>
      <c r="B22">
        <v>2164</v>
      </c>
      <c r="C22">
        <v>9599</v>
      </c>
      <c r="D22">
        <v>890</v>
      </c>
      <c r="E22">
        <v>206</v>
      </c>
      <c r="F22">
        <v>354</v>
      </c>
      <c r="G22">
        <v>182</v>
      </c>
      <c r="H22">
        <v>114</v>
      </c>
      <c r="I22">
        <v>661</v>
      </c>
      <c r="J22">
        <v>187</v>
      </c>
      <c r="K22">
        <v>84</v>
      </c>
      <c r="L22">
        <v>206</v>
      </c>
      <c r="M22">
        <v>107</v>
      </c>
      <c r="N22">
        <v>181</v>
      </c>
      <c r="O22">
        <v>2163</v>
      </c>
      <c r="P22" s="18">
        <f t="shared" si="0"/>
        <v>9599</v>
      </c>
      <c r="Q22">
        <v>1696</v>
      </c>
      <c r="R22">
        <v>464</v>
      </c>
      <c r="S22">
        <v>3</v>
      </c>
    </row>
    <row r="23" spans="1:19" x14ac:dyDescent="0.2">
      <c r="A23">
        <v>2014</v>
      </c>
      <c r="B23">
        <v>2134</v>
      </c>
      <c r="C23">
        <v>9450</v>
      </c>
      <c r="D23">
        <v>807</v>
      </c>
      <c r="E23">
        <v>220</v>
      </c>
      <c r="F23">
        <v>356</v>
      </c>
      <c r="G23">
        <v>163</v>
      </c>
      <c r="H23">
        <v>108</v>
      </c>
      <c r="I23">
        <v>586</v>
      </c>
      <c r="J23">
        <v>187</v>
      </c>
      <c r="K23">
        <v>70</v>
      </c>
      <c r="L23">
        <v>220</v>
      </c>
      <c r="M23">
        <v>112</v>
      </c>
      <c r="N23">
        <v>161</v>
      </c>
      <c r="O23">
        <v>2130</v>
      </c>
      <c r="P23" s="18">
        <f t="shared" si="0"/>
        <v>9450</v>
      </c>
      <c r="Q23">
        <v>1670</v>
      </c>
      <c r="R23">
        <v>457</v>
      </c>
      <c r="S23">
        <v>3</v>
      </c>
    </row>
    <row r="24" spans="1:19" x14ac:dyDescent="0.2">
      <c r="A24">
        <v>2015</v>
      </c>
      <c r="B24">
        <v>2133</v>
      </c>
      <c r="C24">
        <v>9609</v>
      </c>
      <c r="D24">
        <v>805</v>
      </c>
      <c r="E24">
        <v>234</v>
      </c>
      <c r="F24">
        <v>353</v>
      </c>
      <c r="G24">
        <v>199</v>
      </c>
      <c r="H24">
        <v>139</v>
      </c>
      <c r="I24">
        <v>602</v>
      </c>
      <c r="J24">
        <v>162</v>
      </c>
      <c r="K24">
        <v>72</v>
      </c>
      <c r="L24">
        <v>234</v>
      </c>
      <c r="M24">
        <v>96</v>
      </c>
      <c r="N24">
        <v>197</v>
      </c>
      <c r="O24">
        <v>2131</v>
      </c>
      <c r="P24" s="18">
        <f t="shared" si="0"/>
        <v>9609</v>
      </c>
      <c r="Q24">
        <v>1720</v>
      </c>
      <c r="R24">
        <v>406</v>
      </c>
      <c r="S24">
        <v>5</v>
      </c>
    </row>
    <row r="25" spans="1:19" x14ac:dyDescent="0.2">
      <c r="A25">
        <v>2016</v>
      </c>
      <c r="B25" s="10">
        <v>2133</v>
      </c>
      <c r="C25">
        <v>9287</v>
      </c>
      <c r="D25" s="10">
        <v>805</v>
      </c>
      <c r="E25" s="10">
        <v>234</v>
      </c>
      <c r="F25" s="10">
        <v>353</v>
      </c>
      <c r="G25" s="10">
        <v>199</v>
      </c>
      <c r="H25">
        <v>135</v>
      </c>
      <c r="I25">
        <v>550</v>
      </c>
      <c r="J25">
        <v>165</v>
      </c>
      <c r="K25">
        <v>67</v>
      </c>
      <c r="L25">
        <v>258</v>
      </c>
      <c r="M25">
        <v>100</v>
      </c>
      <c r="N25">
        <v>160</v>
      </c>
      <c r="O25">
        <v>2059</v>
      </c>
      <c r="P25" s="18">
        <f>C25</f>
        <v>9287</v>
      </c>
      <c r="Q25">
        <v>1666</v>
      </c>
      <c r="R25">
        <v>385</v>
      </c>
      <c r="S25">
        <v>8</v>
      </c>
    </row>
    <row r="26" spans="1:19" x14ac:dyDescent="0.2">
      <c r="P26" s="18"/>
    </row>
    <row r="27" spans="1:19" x14ac:dyDescent="0.2">
      <c r="B27">
        <f>SUM(B2:B25)</f>
        <v>75387</v>
      </c>
      <c r="C27">
        <f t="shared" ref="C27:S27" si="1">SUM(C2:C25)</f>
        <v>363478</v>
      </c>
      <c r="D27">
        <f t="shared" si="1"/>
        <v>31643</v>
      </c>
      <c r="E27">
        <f t="shared" si="1"/>
        <v>7272</v>
      </c>
      <c r="F27">
        <f t="shared" si="1"/>
        <v>12008</v>
      </c>
      <c r="G27">
        <f t="shared" si="1"/>
        <v>5373</v>
      </c>
      <c r="H27">
        <f t="shared" si="1"/>
        <v>4095</v>
      </c>
      <c r="I27">
        <f t="shared" si="1"/>
        <v>23974</v>
      </c>
      <c r="J27">
        <f t="shared" si="1"/>
        <v>5925</v>
      </c>
      <c r="K27">
        <f t="shared" si="1"/>
        <v>2558</v>
      </c>
      <c r="L27">
        <f t="shared" si="1"/>
        <v>7296</v>
      </c>
      <c r="M27">
        <f t="shared" si="1"/>
        <v>4009</v>
      </c>
      <c r="N27">
        <f t="shared" si="1"/>
        <v>5286</v>
      </c>
      <c r="O27">
        <f t="shared" si="1"/>
        <v>75292</v>
      </c>
      <c r="P27" s="18">
        <f t="shared" si="0"/>
        <v>363478</v>
      </c>
      <c r="Q27">
        <f t="shared" si="1"/>
        <v>54520</v>
      </c>
      <c r="R27">
        <f t="shared" si="1"/>
        <v>20473</v>
      </c>
      <c r="S27">
        <f t="shared" si="1"/>
        <v>299</v>
      </c>
    </row>
    <row r="28" spans="1:19" x14ac:dyDescent="0.2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</row>
    <row r="29" spans="1:19" ht="28" x14ac:dyDescent="0.2">
      <c r="B29" s="20" t="s">
        <v>28</v>
      </c>
      <c r="H29" s="21" t="s">
        <v>37</v>
      </c>
    </row>
    <row r="30" spans="1:19" x14ac:dyDescent="0.2">
      <c r="B30" s="23" t="s">
        <v>39</v>
      </c>
      <c r="H30" s="22" t="s">
        <v>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10" sqref="H10"/>
    </sheetView>
  </sheetViews>
  <sheetFormatPr baseColWidth="10" defaultRowHeight="16" x14ac:dyDescent="0.2"/>
  <cols>
    <col min="3" max="4" width="15" bestFit="1" customWidth="1"/>
    <col min="5" max="5" width="16.6640625" bestFit="1" customWidth="1"/>
    <col min="10" max="10" width="14.83203125" customWidth="1"/>
    <col min="12" max="12" width="16.6640625" bestFit="1" customWidth="1"/>
  </cols>
  <sheetData>
    <row r="1" spans="1:13" x14ac:dyDescent="0.2">
      <c r="A1" t="s">
        <v>15</v>
      </c>
      <c r="B1" t="s">
        <v>43</v>
      </c>
      <c r="C1" t="s">
        <v>40</v>
      </c>
      <c r="D1" t="s">
        <v>41</v>
      </c>
      <c r="E1" t="s">
        <v>42</v>
      </c>
      <c r="F1" t="s">
        <v>44</v>
      </c>
      <c r="H1" t="s">
        <v>15</v>
      </c>
      <c r="I1" t="s">
        <v>43</v>
      </c>
      <c r="J1" t="s">
        <v>40</v>
      </c>
      <c r="K1" t="s">
        <v>41</v>
      </c>
      <c r="L1" t="s">
        <v>42</v>
      </c>
      <c r="M1" t="s">
        <v>44</v>
      </c>
    </row>
    <row r="2" spans="1:13" x14ac:dyDescent="0.2">
      <c r="A2">
        <v>2016</v>
      </c>
      <c r="B2">
        <f>824.8/100000</f>
        <v>8.2480000000000001E-3</v>
      </c>
      <c r="C2" s="24">
        <v>323995528</v>
      </c>
      <c r="D2" s="24">
        <v>299930001</v>
      </c>
      <c r="E2" t="s">
        <v>36</v>
      </c>
      <c r="F2">
        <v>3</v>
      </c>
      <c r="H2">
        <v>2016</v>
      </c>
      <c r="I2">
        <v>8.2480000000000001E-3</v>
      </c>
      <c r="J2">
        <v>323995528</v>
      </c>
      <c r="K2">
        <v>299930001</v>
      </c>
      <c r="L2" t="s">
        <v>36</v>
      </c>
      <c r="M2">
        <v>3</v>
      </c>
    </row>
    <row r="3" spans="1:13" x14ac:dyDescent="0.2">
      <c r="A3">
        <v>2016</v>
      </c>
      <c r="B3">
        <f t="shared" ref="B3:B12" si="0">824.8/100000</f>
        <v>8.2480000000000001E-3</v>
      </c>
      <c r="C3" s="24">
        <v>1517071.6</v>
      </c>
      <c r="D3" s="25">
        <f>C3*$D$2/$C$2</f>
        <v>1404387.5522413743</v>
      </c>
      <c r="E3" t="s">
        <v>27</v>
      </c>
      <c r="F3">
        <v>8</v>
      </c>
      <c r="H3">
        <v>2016</v>
      </c>
      <c r="I3">
        <v>8.2480000000000001E-3</v>
      </c>
      <c r="J3">
        <v>1517071.6</v>
      </c>
      <c r="K3">
        <v>1404387.5522413743</v>
      </c>
      <c r="L3" t="s">
        <v>27</v>
      </c>
      <c r="M3">
        <v>8</v>
      </c>
    </row>
    <row r="4" spans="1:13" x14ac:dyDescent="0.2">
      <c r="A4">
        <v>2016</v>
      </c>
      <c r="B4">
        <f t="shared" si="0"/>
        <v>8.2480000000000001E-3</v>
      </c>
      <c r="C4" s="24">
        <v>9604003</v>
      </c>
      <c r="D4" s="25">
        <f t="shared" ref="D4:D12" si="1">C4*$D$2/$C$2</f>
        <v>8890643.1739206072</v>
      </c>
      <c r="E4" t="s">
        <v>29</v>
      </c>
      <c r="F4">
        <v>9</v>
      </c>
      <c r="H4">
        <v>2016</v>
      </c>
      <c r="I4">
        <v>8.2480000000000001E-3</v>
      </c>
      <c r="J4">
        <v>9604003</v>
      </c>
      <c r="K4">
        <v>8890643.1739206072</v>
      </c>
      <c r="L4" t="s">
        <v>29</v>
      </c>
      <c r="M4">
        <v>9</v>
      </c>
    </row>
    <row r="5" spans="1:13" x14ac:dyDescent="0.2">
      <c r="A5">
        <v>2016</v>
      </c>
      <c r="B5">
        <f t="shared" si="0"/>
        <v>8.2480000000000001E-3</v>
      </c>
      <c r="C5" s="24">
        <v>3181371</v>
      </c>
      <c r="D5" s="25">
        <f t="shared" si="1"/>
        <v>2945067.2146665277</v>
      </c>
      <c r="E5" t="s">
        <v>30</v>
      </c>
      <c r="F5">
        <v>10</v>
      </c>
      <c r="H5">
        <v>2016</v>
      </c>
      <c r="I5">
        <v>8.2480000000000001E-3</v>
      </c>
      <c r="J5">
        <v>3181371</v>
      </c>
      <c r="K5">
        <v>2945067.2146665277</v>
      </c>
      <c r="L5" t="s">
        <v>30</v>
      </c>
      <c r="M5">
        <v>10</v>
      </c>
    </row>
    <row r="6" spans="1:13" x14ac:dyDescent="0.2">
      <c r="A6">
        <v>2016</v>
      </c>
      <c r="B6">
        <f t="shared" si="0"/>
        <v>8.2480000000000001E-3</v>
      </c>
      <c r="C6" s="24">
        <v>1506677</v>
      </c>
      <c r="D6" s="25">
        <f t="shared" si="1"/>
        <v>1394765.0355120858</v>
      </c>
      <c r="E6" t="s">
        <v>31</v>
      </c>
      <c r="F6">
        <v>11</v>
      </c>
      <c r="H6">
        <v>2016</v>
      </c>
      <c r="I6">
        <v>8.2480000000000001E-3</v>
      </c>
      <c r="J6">
        <v>1506677</v>
      </c>
      <c r="K6">
        <v>1394765.0355120858</v>
      </c>
      <c r="L6" t="s">
        <v>31</v>
      </c>
      <c r="M6">
        <v>11</v>
      </c>
    </row>
    <row r="7" spans="1:13" x14ac:dyDescent="0.2">
      <c r="A7">
        <v>2016</v>
      </c>
      <c r="B7">
        <f t="shared" si="0"/>
        <v>8.2480000000000001E-3</v>
      </c>
      <c r="C7" s="24">
        <v>3300891</v>
      </c>
      <c r="D7" s="25">
        <f t="shared" si="1"/>
        <v>3055709.586617785</v>
      </c>
      <c r="E7" t="s">
        <v>32</v>
      </c>
      <c r="F7">
        <v>12</v>
      </c>
      <c r="H7">
        <v>2016</v>
      </c>
      <c r="I7">
        <v>8.2480000000000001E-3</v>
      </c>
      <c r="J7">
        <v>3300891</v>
      </c>
      <c r="K7">
        <v>3055709.586617785</v>
      </c>
      <c r="L7" t="s">
        <v>32</v>
      </c>
      <c r="M7">
        <v>12</v>
      </c>
    </row>
    <row r="8" spans="1:13" x14ac:dyDescent="0.2">
      <c r="A8">
        <v>2016</v>
      </c>
      <c r="B8">
        <f t="shared" si="0"/>
        <v>8.2480000000000001E-3</v>
      </c>
      <c r="C8" s="24">
        <v>871184.99</v>
      </c>
      <c r="D8" s="25">
        <f t="shared" si="1"/>
        <v>806475.68358377158</v>
      </c>
      <c r="E8" t="s">
        <v>33</v>
      </c>
      <c r="F8">
        <v>13</v>
      </c>
      <c r="H8">
        <v>2016</v>
      </c>
      <c r="I8">
        <v>8.2480000000000001E-3</v>
      </c>
      <c r="J8">
        <v>871184.99</v>
      </c>
      <c r="K8">
        <v>806475.68358377158</v>
      </c>
      <c r="L8" t="s">
        <v>33</v>
      </c>
      <c r="M8">
        <v>13</v>
      </c>
    </row>
    <row r="9" spans="1:13" x14ac:dyDescent="0.2">
      <c r="A9">
        <v>2016</v>
      </c>
      <c r="B9">
        <f t="shared" si="0"/>
        <v>8.2480000000000001E-3</v>
      </c>
      <c r="C9" s="24">
        <v>1930215</v>
      </c>
      <c r="D9" s="25">
        <f t="shared" si="1"/>
        <v>1786843.7581651281</v>
      </c>
      <c r="E9" t="s">
        <v>34</v>
      </c>
      <c r="F9">
        <v>14</v>
      </c>
      <c r="H9">
        <v>2016</v>
      </c>
      <c r="I9">
        <v>8.2480000000000001E-3</v>
      </c>
      <c r="J9">
        <v>1930215</v>
      </c>
      <c r="K9">
        <v>1786843.7581651281</v>
      </c>
      <c r="L9" t="s">
        <v>34</v>
      </c>
      <c r="M9">
        <v>14</v>
      </c>
    </row>
    <row r="10" spans="1:13" x14ac:dyDescent="0.2">
      <c r="A10">
        <v>2016</v>
      </c>
      <c r="B10">
        <v>7.3154970360304128E-3</v>
      </c>
      <c r="C10" s="24">
        <v>39354432</v>
      </c>
      <c r="D10" s="25">
        <f t="shared" si="1"/>
        <v>36431289.351359293</v>
      </c>
      <c r="E10" t="s">
        <v>23</v>
      </c>
      <c r="F10">
        <v>15</v>
      </c>
      <c r="H10">
        <v>2016</v>
      </c>
      <c r="I10">
        <v>7.3154970360304128E-3</v>
      </c>
      <c r="J10">
        <v>39354432</v>
      </c>
      <c r="K10">
        <v>36431289.351359293</v>
      </c>
      <c r="L10" t="s">
        <v>23</v>
      </c>
      <c r="M10">
        <v>15</v>
      </c>
    </row>
    <row r="11" spans="1:13" x14ac:dyDescent="0.2">
      <c r="A11">
        <v>2016</v>
      </c>
      <c r="B11">
        <f t="shared" si="0"/>
        <v>8.2480000000000001E-3</v>
      </c>
      <c r="C11" s="24">
        <v>10620515.99</v>
      </c>
      <c r="D11" s="25">
        <f t="shared" si="1"/>
        <v>9831652.279784603</v>
      </c>
      <c r="E11" t="s">
        <v>48</v>
      </c>
      <c r="F11">
        <v>17</v>
      </c>
      <c r="H11">
        <v>2016</v>
      </c>
      <c r="I11">
        <v>8.2480000000000001E-3</v>
      </c>
      <c r="J11" s="24">
        <v>10620515.99</v>
      </c>
      <c r="K11">
        <v>9831652.279784603</v>
      </c>
      <c r="L11" t="s">
        <v>48</v>
      </c>
      <c r="M11">
        <v>17</v>
      </c>
    </row>
    <row r="12" spans="1:13" x14ac:dyDescent="0.2">
      <c r="A12">
        <v>2016</v>
      </c>
      <c r="B12">
        <f t="shared" si="0"/>
        <v>8.2480000000000001E-3</v>
      </c>
      <c r="C12" s="26">
        <f>C10-C11</f>
        <v>28733916.009999998</v>
      </c>
      <c r="D12" s="25">
        <f t="shared" si="1"/>
        <v>26599637.071574688</v>
      </c>
      <c r="E12" t="s">
        <v>49</v>
      </c>
      <c r="F12">
        <v>18</v>
      </c>
      <c r="H12">
        <v>2016</v>
      </c>
      <c r="I12">
        <v>8.2480000000000001E-3</v>
      </c>
      <c r="J12" s="26">
        <v>28733916.009999998</v>
      </c>
      <c r="K12">
        <v>26599637.071574688</v>
      </c>
      <c r="L12" t="s">
        <v>49</v>
      </c>
      <c r="M1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="80" zoomScaleNormal="80" workbookViewId="0">
      <selection activeCell="H1" sqref="H1"/>
    </sheetView>
  </sheetViews>
  <sheetFormatPr baseColWidth="10" defaultRowHeight="16" x14ac:dyDescent="0.2"/>
  <sheetData>
    <row r="1" spans="1:12" x14ac:dyDescent="0.2">
      <c r="A1" s="7" t="s">
        <v>10</v>
      </c>
      <c r="B1" s="1" t="s">
        <v>11</v>
      </c>
      <c r="C1" s="1" t="s">
        <v>12</v>
      </c>
      <c r="D1" s="1" t="s">
        <v>13</v>
      </c>
      <c r="E1" t="s">
        <v>16</v>
      </c>
      <c r="F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7">
        <v>1</v>
      </c>
      <c r="B2" s="1">
        <v>1.7249745056102481E-2</v>
      </c>
      <c r="C2" s="1">
        <v>1.6540974377553443E-2</v>
      </c>
      <c r="D2" s="1">
        <v>1.8207336917551255E-2</v>
      </c>
      <c r="E2" s="1">
        <v>7.0877067854903733E-4</v>
      </c>
      <c r="F2" s="1">
        <v>9.5759186144877412E-4</v>
      </c>
      <c r="H2" s="1">
        <v>1.7249745056102481E-2</v>
      </c>
      <c r="I2" s="1">
        <v>1.6540974377553443E-2</v>
      </c>
      <c r="J2" s="1">
        <v>1.8207336917551255E-2</v>
      </c>
      <c r="K2" s="1">
        <v>7.0877067854903733E-4</v>
      </c>
      <c r="L2" s="1">
        <v>9.5759186144877412E-4</v>
      </c>
    </row>
    <row r="3" spans="1:12" x14ac:dyDescent="0.2">
      <c r="A3" s="7">
        <v>2</v>
      </c>
      <c r="B3" s="1">
        <v>1.2255406598687573E-2</v>
      </c>
      <c r="C3" s="1">
        <v>1.1482874224880757E-2</v>
      </c>
      <c r="D3" s="1">
        <v>1.3226432629750888E-2</v>
      </c>
      <c r="E3" s="1">
        <v>7.7253237380681648E-4</v>
      </c>
      <c r="F3" s="1">
        <v>9.7102603106331495E-4</v>
      </c>
      <c r="H3" s="1">
        <v>2.9505151654790056E-2</v>
      </c>
      <c r="I3" s="1">
        <v>2.80238486024342E-2</v>
      </c>
      <c r="J3" s="1">
        <v>3.1433769547302141E-2</v>
      </c>
      <c r="K3" s="1">
        <v>1.4813030523558555E-3</v>
      </c>
      <c r="L3" s="1">
        <v>1.9286178925120856E-3</v>
      </c>
    </row>
    <row r="4" spans="1:12" x14ac:dyDescent="0.2">
      <c r="A4" s="7">
        <v>3</v>
      </c>
      <c r="B4" s="1">
        <v>8.706993715835408E-3</v>
      </c>
      <c r="C4" s="1">
        <v>7.8915975650060283E-3</v>
      </c>
      <c r="D4" s="1">
        <v>9.6849296434355931E-3</v>
      </c>
      <c r="E4" s="1">
        <v>8.1539615082937972E-4</v>
      </c>
      <c r="F4" s="1">
        <v>9.7793592760018512E-4</v>
      </c>
      <c r="H4" s="1">
        <v>3.8212145370625464E-2</v>
      </c>
      <c r="I4" s="1">
        <v>3.5915446167440232E-2</v>
      </c>
      <c r="J4" s="1">
        <v>4.1118699190737733E-2</v>
      </c>
      <c r="K4" s="1">
        <v>2.2966992031852318E-3</v>
      </c>
      <c r="L4" s="1">
        <v>2.906553820112269E-3</v>
      </c>
    </row>
    <row r="5" spans="1:12" x14ac:dyDescent="0.2">
      <c r="A5" s="7">
        <v>4</v>
      </c>
      <c r="B5" s="1">
        <v>6.1859668868882037E-3</v>
      </c>
      <c r="C5" s="1">
        <v>5.3426932579648265E-3</v>
      </c>
      <c r="D5" s="1">
        <v>7.1660283411567266E-3</v>
      </c>
      <c r="E5" s="1">
        <v>8.4327362892337721E-4</v>
      </c>
      <c r="F5" s="1">
        <v>9.8006145426852292E-4</v>
      </c>
      <c r="H5" s="1">
        <v>4.4398112257513667E-2</v>
      </c>
      <c r="I5" s="1">
        <v>4.1258139425405058E-2</v>
      </c>
      <c r="J5" s="1">
        <v>4.8284727531894459E-2</v>
      </c>
      <c r="K5" s="1">
        <v>3.139972832108609E-3</v>
      </c>
      <c r="L5" s="1">
        <v>3.8866152743807919E-3</v>
      </c>
    </row>
    <row r="6" spans="1:12" x14ac:dyDescent="0.2">
      <c r="A6" s="7">
        <v>5</v>
      </c>
      <c r="B6" s="1">
        <v>4.3948199557748303E-3</v>
      </c>
      <c r="C6" s="1">
        <v>3.5352293245047425E-3</v>
      </c>
      <c r="D6" s="1">
        <v>5.3726203840079399E-3</v>
      </c>
      <c r="E6" s="1">
        <v>8.5959063127008777E-4</v>
      </c>
      <c r="F6" s="1">
        <v>9.7780042823310959E-4</v>
      </c>
      <c r="H6" s="1">
        <v>4.8792932213288495E-2</v>
      </c>
      <c r="I6" s="1">
        <v>4.4793368749909801E-2</v>
      </c>
      <c r="J6" s="1">
        <v>5.3657347915902397E-2</v>
      </c>
      <c r="K6" s="1">
        <v>3.9995634633786942E-3</v>
      </c>
      <c r="L6" s="1">
        <v>4.8644157026139015E-3</v>
      </c>
    </row>
    <row r="7" spans="1:12" x14ac:dyDescent="0.2">
      <c r="A7" s="7">
        <v>6</v>
      </c>
      <c r="B7" s="1">
        <v>3.1223034154978665E-3</v>
      </c>
      <c r="C7" s="1">
        <v>2.2545728262598542E-3</v>
      </c>
      <c r="D7" s="1">
        <v>4.0947663696854746E-3</v>
      </c>
      <c r="E7" s="1">
        <v>8.6773058923801227E-4</v>
      </c>
      <c r="F7" s="1">
        <v>9.7246295418760816E-4</v>
      </c>
      <c r="H7" s="1">
        <v>5.191523562878636E-2</v>
      </c>
      <c r="I7" s="1">
        <v>4.7047941576169656E-2</v>
      </c>
      <c r="J7" s="1">
        <v>5.7752114285587873E-2</v>
      </c>
      <c r="K7" s="1">
        <v>4.8672940526167038E-3</v>
      </c>
      <c r="L7" s="1">
        <v>5.8368786568015127E-3</v>
      </c>
    </row>
    <row r="8" spans="1:12" x14ac:dyDescent="0.2">
      <c r="A8" s="7">
        <v>7</v>
      </c>
      <c r="B8" s="1">
        <v>2.2182706064416517E-3</v>
      </c>
      <c r="C8" s="1">
        <v>1.3484926564366515E-3</v>
      </c>
      <c r="D8" s="1">
        <v>3.1829045971994109E-3</v>
      </c>
      <c r="E8" s="1">
        <v>8.6977795000500019E-4</v>
      </c>
      <c r="F8" s="1">
        <v>9.6463399075775915E-4</v>
      </c>
      <c r="H8" s="1">
        <v>5.4133506235228016E-2</v>
      </c>
      <c r="I8" s="1">
        <v>4.8396434232606311E-2</v>
      </c>
      <c r="J8" s="1">
        <v>6.0935018882787281E-2</v>
      </c>
      <c r="K8" s="1">
        <v>5.7370720026217042E-3</v>
      </c>
      <c r="L8" s="1">
        <v>6.8015126475592658E-3</v>
      </c>
    </row>
    <row r="9" spans="1:12" x14ac:dyDescent="0.2">
      <c r="A9" s="7">
        <v>8</v>
      </c>
      <c r="B9" s="1">
        <v>1.5760195406898825E-3</v>
      </c>
      <c r="C9" s="1">
        <v>7.0872566953393708E-4</v>
      </c>
      <c r="D9" s="1">
        <v>2.5308350675797811E-3</v>
      </c>
      <c r="E9" s="1">
        <v>8.6729387115594544E-4</v>
      </c>
      <c r="F9" s="1">
        <v>9.548155268898986E-4</v>
      </c>
      <c r="H9" s="1">
        <v>5.5709525775917895E-2</v>
      </c>
      <c r="I9" s="1">
        <v>4.9105159902140247E-2</v>
      </c>
      <c r="J9" s="1">
        <v>6.3465853950367065E-2</v>
      </c>
      <c r="K9" s="1">
        <v>6.6043658737776484E-3</v>
      </c>
      <c r="L9" s="1">
        <v>7.7563281744491702E-3</v>
      </c>
    </row>
    <row r="10" spans="1:12" x14ac:dyDescent="0.2">
      <c r="A10" s="7">
        <v>9</v>
      </c>
      <c r="B10" s="1">
        <v>1.1197437595841097E-3</v>
      </c>
      <c r="C10" s="1">
        <v>2.5817226043169751E-4</v>
      </c>
      <c r="D10" s="1">
        <v>2.0633068378694721E-3</v>
      </c>
      <c r="E10" s="1">
        <v>8.6157149915241211E-4</v>
      </c>
      <c r="F10" s="1">
        <v>9.4356307828536248E-4</v>
      </c>
      <c r="H10" s="1">
        <v>5.6829269535502006E-2</v>
      </c>
      <c r="I10" s="1">
        <v>4.9363332162571945E-2</v>
      </c>
      <c r="J10" s="1">
        <v>6.5529160788236535E-2</v>
      </c>
      <c r="K10" s="1">
        <v>7.4659373729300607E-3</v>
      </c>
      <c r="L10" s="1">
        <v>8.699891252734529E-3</v>
      </c>
    </row>
    <row r="11" spans="1:12" x14ac:dyDescent="0.2">
      <c r="A11" s="7">
        <v>10</v>
      </c>
      <c r="B11" s="1">
        <v>1.1197437595841097E-3</v>
      </c>
      <c r="C11" s="1">
        <v>2.5817226043169751E-4</v>
      </c>
      <c r="D11" s="1">
        <v>2.0633068378694721E-3</v>
      </c>
      <c r="E11" s="1">
        <v>8.6157149915241211E-4</v>
      </c>
      <c r="F11" s="1">
        <v>9.4356307828536248E-4</v>
      </c>
      <c r="H11" s="1">
        <v>5.7949013295086116E-2</v>
      </c>
      <c r="I11" s="1">
        <v>4.9621504423003643E-2</v>
      </c>
      <c r="J11" s="1">
        <v>6.7592467626106004E-2</v>
      </c>
      <c r="K11" s="1">
        <v>8.327508872082473E-3</v>
      </c>
      <c r="L11" s="1">
        <v>9.6434543310198878E-3</v>
      </c>
    </row>
    <row r="12" spans="1:12" x14ac:dyDescent="0.2">
      <c r="A12" s="7">
        <v>11</v>
      </c>
      <c r="B12" s="1">
        <v>1.1197437595841097E-3</v>
      </c>
      <c r="C12" s="1">
        <v>2.5817226043169751E-4</v>
      </c>
      <c r="D12" s="1">
        <v>2.0633068378694721E-3</v>
      </c>
      <c r="E12" s="1">
        <v>8.6157149915241211E-4</v>
      </c>
      <c r="F12" s="1">
        <v>9.4356307828536248E-4</v>
      </c>
      <c r="H12" s="1">
        <v>5.9068757054670226E-2</v>
      </c>
      <c r="I12" s="1">
        <v>4.9879676683435341E-2</v>
      </c>
      <c r="J12" s="1">
        <v>6.9655774463975473E-2</v>
      </c>
      <c r="K12" s="1">
        <v>9.1890803712348854E-3</v>
      </c>
      <c r="L12" s="1">
        <v>1.0587017409305247E-2</v>
      </c>
    </row>
    <row r="13" spans="1:12" x14ac:dyDescent="0.2">
      <c r="A13" s="7">
        <v>12</v>
      </c>
      <c r="B13" s="1">
        <v>1.1197437595841097E-3</v>
      </c>
      <c r="C13" s="1">
        <v>2.5817226043169751E-4</v>
      </c>
      <c r="D13" s="1">
        <v>2.0633068378694721E-3</v>
      </c>
      <c r="E13" s="1">
        <v>8.6157149915241211E-4</v>
      </c>
      <c r="F13" s="1">
        <v>9.4356307828536248E-4</v>
      </c>
      <c r="H13" s="1">
        <v>6.0188500814254337E-2</v>
      </c>
      <c r="I13" s="1">
        <v>5.0137848943867039E-2</v>
      </c>
      <c r="J13" s="1">
        <v>7.1719081301844942E-2</v>
      </c>
      <c r="K13" s="1">
        <v>1.0050651870387298E-2</v>
      </c>
      <c r="L13" s="1">
        <v>1.1530580487590605E-2</v>
      </c>
    </row>
    <row r="14" spans="1:12" x14ac:dyDescent="0.2">
      <c r="A14" s="7">
        <v>13</v>
      </c>
      <c r="B14" s="1">
        <v>1.1197437595841097E-3</v>
      </c>
      <c r="C14" s="1">
        <v>2.5817226043169751E-4</v>
      </c>
      <c r="D14" s="1">
        <v>2.0633068378694721E-3</v>
      </c>
      <c r="E14" s="1">
        <v>8.6157149915241211E-4</v>
      </c>
      <c r="F14" s="1">
        <v>9.4356307828536248E-4</v>
      </c>
      <c r="H14" s="1">
        <v>6.1308244573838447E-2</v>
      </c>
      <c r="I14" s="1">
        <v>5.0396021204298737E-2</v>
      </c>
      <c r="J14" s="1">
        <v>7.3782388139714411E-2</v>
      </c>
      <c r="K14" s="1">
        <v>1.091222336953971E-2</v>
      </c>
      <c r="L14" s="1">
        <v>1.2474143565875964E-2</v>
      </c>
    </row>
    <row r="15" spans="1:12" x14ac:dyDescent="0.2">
      <c r="A15" s="7">
        <v>14</v>
      </c>
      <c r="B15" s="1">
        <v>1.1197437595841097E-3</v>
      </c>
      <c r="C15" s="1">
        <v>2.5817226043169751E-4</v>
      </c>
      <c r="D15" s="1">
        <v>2.0633068378694721E-3</v>
      </c>
      <c r="E15" s="1">
        <v>8.6157149915241211E-4</v>
      </c>
      <c r="F15" s="1">
        <v>9.4356307828536248E-4</v>
      </c>
      <c r="H15" s="1">
        <v>6.2427988333422557E-2</v>
      </c>
      <c r="I15" s="1">
        <v>5.0654193464730435E-2</v>
      </c>
      <c r="J15" s="1">
        <v>7.584569497758388E-2</v>
      </c>
      <c r="K15" s="1">
        <v>1.1773794868692122E-2</v>
      </c>
      <c r="L15" s="1">
        <v>1.3417706644161323E-2</v>
      </c>
    </row>
    <row r="16" spans="1:12" x14ac:dyDescent="0.2">
      <c r="A16" s="7">
        <v>15</v>
      </c>
      <c r="B16" s="1">
        <v>1.1197437595841097E-3</v>
      </c>
      <c r="C16" s="1">
        <v>2.5817226043169751E-4</v>
      </c>
      <c r="D16" s="1">
        <v>2.0633068378694721E-3</v>
      </c>
      <c r="E16" s="1">
        <v>8.6157149915241211E-4</v>
      </c>
      <c r="F16" s="1">
        <v>9.4356307828536248E-4</v>
      </c>
      <c r="H16" s="1">
        <v>6.3547732093006667E-2</v>
      </c>
      <c r="I16" s="1">
        <v>5.0912365725162133E-2</v>
      </c>
      <c r="J16" s="1">
        <v>7.7909001815453349E-2</v>
      </c>
      <c r="K16" s="1">
        <v>1.2635366367844535E-2</v>
      </c>
      <c r="L16" s="1">
        <v>1.4361269722446682E-2</v>
      </c>
    </row>
    <row r="17" spans="1:12" x14ac:dyDescent="0.2">
      <c r="A17" s="7">
        <v>16</v>
      </c>
      <c r="B17" s="1">
        <v>1.1197437595841097E-3</v>
      </c>
      <c r="C17" s="1">
        <v>2.5817226043169751E-4</v>
      </c>
      <c r="D17" s="1">
        <v>2.0633068378694721E-3</v>
      </c>
      <c r="E17" s="1">
        <v>8.6157149915241211E-4</v>
      </c>
      <c r="F17" s="1">
        <v>9.4356307828536248E-4</v>
      </c>
      <c r="H17" s="1">
        <v>6.4667475852590778E-2</v>
      </c>
      <c r="I17" s="1">
        <v>5.1170537985593831E-2</v>
      </c>
      <c r="J17" s="1">
        <v>7.9972308653322818E-2</v>
      </c>
      <c r="K17" s="1">
        <v>1.3496937866996947E-2</v>
      </c>
      <c r="L17" s="1">
        <v>1.5304832800732041E-2</v>
      </c>
    </row>
    <row r="18" spans="1:12" x14ac:dyDescent="0.2">
      <c r="A18" s="7">
        <v>17</v>
      </c>
      <c r="B18" s="1">
        <v>1.1197437595841097E-3</v>
      </c>
      <c r="C18" s="1">
        <v>2.5817226043169751E-4</v>
      </c>
      <c r="D18" s="1">
        <v>2.0633068378694721E-3</v>
      </c>
      <c r="E18" s="1">
        <v>8.6157149915241211E-4</v>
      </c>
      <c r="F18" s="1">
        <v>9.4356307828536248E-4</v>
      </c>
      <c r="H18" s="1">
        <v>6.5787219612174888E-2</v>
      </c>
      <c r="I18" s="1">
        <v>5.1428710246025529E-2</v>
      </c>
      <c r="J18" s="1">
        <v>8.2035615491192287E-2</v>
      </c>
      <c r="K18" s="1">
        <v>1.4358509366149359E-2</v>
      </c>
      <c r="L18" s="1">
        <v>1.6248395879017399E-2</v>
      </c>
    </row>
    <row r="19" spans="1:12" x14ac:dyDescent="0.2">
      <c r="A19" s="7">
        <v>18</v>
      </c>
      <c r="B19" s="1">
        <v>1.1197437595841097E-3</v>
      </c>
      <c r="C19" s="1">
        <v>2.5817226043169751E-4</v>
      </c>
      <c r="D19" s="1">
        <v>2.0633068378694721E-3</v>
      </c>
      <c r="E19" s="1">
        <v>8.6157149915241211E-4</v>
      </c>
      <c r="F19" s="1">
        <v>9.4356307828536248E-4</v>
      </c>
      <c r="H19" s="1">
        <v>6.6906963371758998E-2</v>
      </c>
      <c r="I19" s="1">
        <v>5.1686882506457227E-2</v>
      </c>
      <c r="J19" s="1">
        <v>8.4098922329061757E-2</v>
      </c>
      <c r="K19" s="1">
        <v>1.5220080865301772E-2</v>
      </c>
      <c r="L19" s="1">
        <v>1.7191958957302758E-2</v>
      </c>
    </row>
    <row r="20" spans="1:12" x14ac:dyDescent="0.2">
      <c r="A20" s="7">
        <v>19</v>
      </c>
      <c r="B20" s="1">
        <v>1.1197437595841097E-3</v>
      </c>
      <c r="C20" s="1">
        <v>2.5817226043169751E-4</v>
      </c>
      <c r="D20" s="1">
        <v>2.0633068378694721E-3</v>
      </c>
      <c r="E20" s="1">
        <v>8.6157149915241211E-4</v>
      </c>
      <c r="F20" s="1">
        <v>9.4356307828536248E-4</v>
      </c>
      <c r="H20" s="1">
        <v>6.8026707131343109E-2</v>
      </c>
      <c r="I20" s="1">
        <v>5.1945054766888925E-2</v>
      </c>
      <c r="J20" s="1">
        <v>8.6162229166931226E-2</v>
      </c>
      <c r="K20" s="1">
        <v>1.6081652364454184E-2</v>
      </c>
      <c r="L20" s="1">
        <v>1.8135522035588117E-2</v>
      </c>
    </row>
    <row r="21" spans="1:12" x14ac:dyDescent="0.2">
      <c r="A21" s="7">
        <v>20</v>
      </c>
      <c r="B21" s="1">
        <v>1.1197437595841097E-3</v>
      </c>
      <c r="C21" s="1">
        <v>2.5817226043169751E-4</v>
      </c>
      <c r="D21" s="1">
        <v>2.0633068378694721E-3</v>
      </c>
      <c r="E21" s="1">
        <v>8.6157149915241211E-4</v>
      </c>
      <c r="F21" s="1">
        <v>9.4356307828536248E-4</v>
      </c>
      <c r="H21" s="1">
        <v>6.9146450890927219E-2</v>
      </c>
      <c r="I21" s="1">
        <v>5.2203227027320623E-2</v>
      </c>
      <c r="J21" s="1">
        <v>8.8225536004800695E-2</v>
      </c>
      <c r="K21" s="1">
        <v>1.6943223863606596E-2</v>
      </c>
      <c r="L21" s="1">
        <v>1.9079085113873476E-2</v>
      </c>
    </row>
    <row r="22" spans="1:12" x14ac:dyDescent="0.2">
      <c r="A22" s="7">
        <v>21</v>
      </c>
      <c r="B22" s="1">
        <v>1.1197437595841097E-3</v>
      </c>
      <c r="C22" s="1">
        <v>2.5817226043169751E-4</v>
      </c>
      <c r="D22" s="1">
        <v>2.0633068378694721E-3</v>
      </c>
      <c r="E22" s="1">
        <v>8.6157149915241211E-4</v>
      </c>
      <c r="F22" s="1">
        <v>9.4356307828536248E-4</v>
      </c>
      <c r="H22" s="1">
        <v>7.0266194650511329E-2</v>
      </c>
      <c r="I22" s="1">
        <v>5.2461399287752321E-2</v>
      </c>
      <c r="J22" s="1">
        <v>9.0288842842670164E-2</v>
      </c>
      <c r="K22" s="1">
        <v>1.7804795362759009E-2</v>
      </c>
      <c r="L22" s="1">
        <v>2.0022648192158835E-2</v>
      </c>
    </row>
    <row r="23" spans="1:12" x14ac:dyDescent="0.2">
      <c r="A23" s="7">
        <v>22</v>
      </c>
      <c r="B23" s="1">
        <v>1.1197437595841097E-3</v>
      </c>
      <c r="C23" s="1">
        <v>2.5817226043169751E-4</v>
      </c>
      <c r="D23" s="1">
        <v>2.0633068378694721E-3</v>
      </c>
      <c r="E23" s="1">
        <v>8.6157149915241211E-4</v>
      </c>
      <c r="F23" s="1">
        <v>9.4356307828536248E-4</v>
      </c>
      <c r="H23" s="1">
        <v>7.138593841009544E-2</v>
      </c>
      <c r="I23" s="1">
        <v>5.2719571548184019E-2</v>
      </c>
      <c r="J23" s="1">
        <v>9.2352149680539633E-2</v>
      </c>
      <c r="K23" s="1">
        <v>1.8666366861911421E-2</v>
      </c>
      <c r="L23" s="1">
        <v>2.0966211270444193E-2</v>
      </c>
    </row>
    <row r="24" spans="1:12" x14ac:dyDescent="0.2">
      <c r="A24" s="7">
        <v>23</v>
      </c>
      <c r="B24" s="1">
        <v>1.1197437595841097E-3</v>
      </c>
      <c r="C24" s="1">
        <v>2.5817226043169751E-4</v>
      </c>
      <c r="D24" s="1">
        <v>2.0633068378694721E-3</v>
      </c>
      <c r="E24" s="1">
        <v>8.6157149915241211E-4</v>
      </c>
      <c r="F24" s="1">
        <v>9.4356307828536248E-4</v>
      </c>
      <c r="H24" s="1">
        <v>7.250568216967955E-2</v>
      </c>
      <c r="I24" s="1">
        <v>5.2977743808615717E-2</v>
      </c>
      <c r="J24" s="1">
        <v>9.4415456518409102E-2</v>
      </c>
      <c r="K24" s="1">
        <v>1.9527938361063833E-2</v>
      </c>
      <c r="L24" s="1">
        <v>2.1909774348729552E-2</v>
      </c>
    </row>
    <row r="25" spans="1:12" x14ac:dyDescent="0.2">
      <c r="A25" s="7">
        <v>24</v>
      </c>
      <c r="B25" s="1">
        <v>1.1197437595841097E-3</v>
      </c>
      <c r="C25" s="1">
        <v>2.5817226043169751E-4</v>
      </c>
      <c r="D25" s="1">
        <v>2.0633068378694721E-3</v>
      </c>
      <c r="E25" s="1">
        <v>8.6157149915241211E-4</v>
      </c>
      <c r="F25" s="1">
        <v>9.4356307828536248E-4</v>
      </c>
      <c r="H25" s="1">
        <v>7.362542592926366E-2</v>
      </c>
      <c r="I25" s="1">
        <v>5.3235916069047415E-2</v>
      </c>
      <c r="J25" s="1">
        <v>9.6478763356278571E-2</v>
      </c>
      <c r="K25" s="1">
        <v>2.0389509860216246E-2</v>
      </c>
      <c r="L25" s="1">
        <v>2.2853337427014911E-2</v>
      </c>
    </row>
    <row r="26" spans="1:12" x14ac:dyDescent="0.2">
      <c r="A26" s="7">
        <v>25</v>
      </c>
      <c r="B26" s="1">
        <v>1.1197437595841097E-3</v>
      </c>
      <c r="C26" s="1">
        <v>2.5817226043169751E-4</v>
      </c>
      <c r="D26" s="1">
        <v>2.0633068378694721E-3</v>
      </c>
      <c r="E26" s="1">
        <v>8.6157149915241211E-4</v>
      </c>
      <c r="F26" s="1">
        <v>9.4356307828536248E-4</v>
      </c>
      <c r="H26" s="1">
        <v>7.4745169688847771E-2</v>
      </c>
      <c r="I26" s="1">
        <v>5.3494088329479113E-2</v>
      </c>
      <c r="J26" s="1">
        <v>9.854207019414804E-2</v>
      </c>
      <c r="K26" s="1">
        <v>2.1251081359368658E-2</v>
      </c>
      <c r="L26" s="1">
        <v>2.379690050530027E-2</v>
      </c>
    </row>
    <row r="27" spans="1:12" x14ac:dyDescent="0.2">
      <c r="A27" s="7">
        <v>26</v>
      </c>
      <c r="B27" s="1">
        <v>1.1197437595841097E-3</v>
      </c>
      <c r="C27" s="1">
        <v>2.5817226043169751E-4</v>
      </c>
      <c r="D27" s="1">
        <v>2.0633068378694721E-3</v>
      </c>
      <c r="E27" s="1">
        <v>8.6157149915241211E-4</v>
      </c>
      <c r="F27" s="1">
        <v>9.4356307828536248E-4</v>
      </c>
      <c r="H27" s="1">
        <v>7.5864913448431881E-2</v>
      </c>
      <c r="I27" s="1">
        <v>5.3752260589910811E-2</v>
      </c>
      <c r="J27" s="1">
        <v>0.10060537703201751</v>
      </c>
      <c r="K27" s="1">
        <v>2.211265285852107E-2</v>
      </c>
      <c r="L27" s="1">
        <v>2.4740463583585628E-2</v>
      </c>
    </row>
    <row r="28" spans="1:12" x14ac:dyDescent="0.2">
      <c r="A28" s="7">
        <v>27</v>
      </c>
      <c r="B28" s="1">
        <v>1.1197437595841097E-3</v>
      </c>
      <c r="C28" s="1">
        <v>2.5817226043169751E-4</v>
      </c>
      <c r="D28" s="1">
        <v>2.0633068378694721E-3</v>
      </c>
      <c r="E28" s="1">
        <v>8.6157149915241211E-4</v>
      </c>
      <c r="F28" s="1">
        <v>9.4356307828536248E-4</v>
      </c>
      <c r="H28" s="1">
        <v>7.6984657208015991E-2</v>
      </c>
      <c r="I28" s="1">
        <v>5.4010432850342509E-2</v>
      </c>
      <c r="J28" s="1">
        <v>0.10266868386988698</v>
      </c>
      <c r="K28" s="1">
        <v>2.2974224357673483E-2</v>
      </c>
      <c r="L28" s="1">
        <v>2.5684026661870987E-2</v>
      </c>
    </row>
    <row r="29" spans="1:12" x14ac:dyDescent="0.2">
      <c r="A29" s="7">
        <v>28</v>
      </c>
      <c r="B29" s="1">
        <v>1.1197437595841097E-3</v>
      </c>
      <c r="C29" s="1">
        <v>2.5817226043169751E-4</v>
      </c>
      <c r="D29" s="1">
        <v>2.0633068378694721E-3</v>
      </c>
      <c r="E29" s="1">
        <v>8.6157149915241211E-4</v>
      </c>
      <c r="F29" s="1">
        <v>9.4356307828536248E-4</v>
      </c>
      <c r="H29" s="1">
        <v>7.8104400967600102E-2</v>
      </c>
      <c r="I29" s="1">
        <v>5.4268605110774207E-2</v>
      </c>
      <c r="J29" s="1">
        <v>0.10473199070775645</v>
      </c>
      <c r="K29" s="1">
        <v>2.3835795856825895E-2</v>
      </c>
      <c r="L29" s="1">
        <v>2.6627589740156346E-2</v>
      </c>
    </row>
    <row r="30" spans="1:12" x14ac:dyDescent="0.2">
      <c r="A30" s="7">
        <v>29</v>
      </c>
      <c r="B30" s="1">
        <v>1.1197437595841097E-3</v>
      </c>
      <c r="C30" s="1">
        <v>2.5817226043169751E-4</v>
      </c>
      <c r="D30" s="1">
        <v>2.0633068378694721E-3</v>
      </c>
      <c r="E30" s="1">
        <v>8.6157149915241211E-4</v>
      </c>
      <c r="F30" s="1">
        <v>9.4356307828536248E-4</v>
      </c>
      <c r="H30" s="1">
        <v>7.9224144727184212E-2</v>
      </c>
      <c r="I30" s="1">
        <v>5.4526777371205905E-2</v>
      </c>
      <c r="J30" s="1">
        <v>0.10679529754562592</v>
      </c>
      <c r="K30" s="1">
        <v>2.4697367355978307E-2</v>
      </c>
      <c r="L30" s="1">
        <v>2.7571152818441705E-2</v>
      </c>
    </row>
    <row r="31" spans="1:12" x14ac:dyDescent="0.2">
      <c r="A31" s="17">
        <v>30</v>
      </c>
      <c r="B31" s="14">
        <v>1.1197437595841097E-3</v>
      </c>
      <c r="C31" s="14">
        <v>2.5817226043169751E-4</v>
      </c>
      <c r="D31" s="14">
        <v>2.0633068378694721E-3</v>
      </c>
      <c r="E31" s="14">
        <v>8.6157149915241211E-4</v>
      </c>
      <c r="F31" s="14">
        <v>9.4356307828536248E-4</v>
      </c>
      <c r="G31" s="15"/>
      <c r="H31" s="14">
        <v>8.0343888486768322E-2</v>
      </c>
      <c r="I31" s="14">
        <v>5.4784949631637603E-2</v>
      </c>
      <c r="J31" s="14">
        <v>0.10885860438349539</v>
      </c>
      <c r="K31" s="14">
        <v>2.555893885513072E-2</v>
      </c>
      <c r="L31" s="16">
        <v>2.8514715896727064E-2</v>
      </c>
    </row>
    <row r="32" spans="1:12" x14ac:dyDescent="0.2">
      <c r="A32" s="12">
        <v>31</v>
      </c>
      <c r="B32" s="1">
        <v>1.1197437595841097E-3</v>
      </c>
      <c r="C32" s="1">
        <v>2.5817226043169751E-4</v>
      </c>
      <c r="D32" s="1">
        <v>2.0633068378694721E-3</v>
      </c>
      <c r="E32" s="1">
        <v>8.6157149915241211E-4</v>
      </c>
      <c r="F32" s="1">
        <v>9.4356307828536248E-4</v>
      </c>
      <c r="H32" s="1">
        <v>8.1463632246352433E-2</v>
      </c>
      <c r="I32" s="1">
        <v>5.5043121892069301E-2</v>
      </c>
      <c r="J32" s="1">
        <v>0.11092191122136486</v>
      </c>
      <c r="K32" s="1">
        <v>2.6420510354283132E-2</v>
      </c>
      <c r="L32" s="1">
        <v>2.9458278975012422E-2</v>
      </c>
    </row>
    <row r="33" spans="1:12" x14ac:dyDescent="0.2">
      <c r="A33" s="12">
        <v>32</v>
      </c>
      <c r="B33" s="1">
        <v>1.1197437595841097E-3</v>
      </c>
      <c r="C33" s="1">
        <v>2.5817226043169751E-4</v>
      </c>
      <c r="D33" s="1">
        <v>2.0633068378694721E-3</v>
      </c>
      <c r="E33" s="1">
        <v>8.6157149915241211E-4</v>
      </c>
      <c r="F33" s="1">
        <v>9.4356307828536248E-4</v>
      </c>
      <c r="H33" s="1">
        <v>8.2583376005936543E-2</v>
      </c>
      <c r="I33" s="1">
        <v>5.5301294152500999E-2</v>
      </c>
      <c r="J33" s="1">
        <v>0.11298521805923432</v>
      </c>
      <c r="K33" s="1">
        <v>2.7282081853435544E-2</v>
      </c>
      <c r="L33" s="1">
        <v>3.0401842053297781E-2</v>
      </c>
    </row>
    <row r="34" spans="1:12" x14ac:dyDescent="0.2">
      <c r="A34" s="12">
        <v>33</v>
      </c>
      <c r="B34" s="1">
        <v>1.1197437595841097E-3</v>
      </c>
      <c r="C34" s="1">
        <v>2.5817226043169751E-4</v>
      </c>
      <c r="D34" s="1">
        <v>2.0633068378694721E-3</v>
      </c>
      <c r="E34" s="1">
        <v>8.6157149915241211E-4</v>
      </c>
      <c r="F34" s="1">
        <v>9.4356307828536248E-4</v>
      </c>
      <c r="H34" s="1">
        <v>8.3703119765520653E-2</v>
      </c>
      <c r="I34" s="1">
        <v>5.5559466412932697E-2</v>
      </c>
      <c r="J34" s="1">
        <v>0.11504852489710379</v>
      </c>
      <c r="K34" s="1">
        <v>2.8143653352587956E-2</v>
      </c>
      <c r="L34" s="1">
        <v>3.134540513158314E-2</v>
      </c>
    </row>
    <row r="35" spans="1:12" x14ac:dyDescent="0.2">
      <c r="A35" s="12">
        <v>34</v>
      </c>
      <c r="B35" s="1">
        <v>1.1197437595841097E-3</v>
      </c>
      <c r="C35" s="1">
        <v>2.5817226043169751E-4</v>
      </c>
      <c r="D35" s="1">
        <v>2.0633068378694721E-3</v>
      </c>
      <c r="E35" s="1">
        <v>8.6157149915241211E-4</v>
      </c>
      <c r="F35" s="1">
        <v>9.4356307828536248E-4</v>
      </c>
      <c r="H35" s="1">
        <v>8.4822863525104764E-2</v>
      </c>
      <c r="I35" s="1">
        <v>5.5817638673364395E-2</v>
      </c>
      <c r="J35" s="1">
        <v>0.11711183173497326</v>
      </c>
      <c r="K35" s="1">
        <v>2.9005224851740369E-2</v>
      </c>
      <c r="L35" s="1">
        <v>3.2288968209868499E-2</v>
      </c>
    </row>
    <row r="36" spans="1:12" x14ac:dyDescent="0.2">
      <c r="A36" s="12">
        <v>35</v>
      </c>
      <c r="B36" s="1">
        <v>1.1197437595841097E-3</v>
      </c>
      <c r="C36" s="1">
        <v>2.5817226043169751E-4</v>
      </c>
      <c r="D36" s="1">
        <v>2.0633068378694721E-3</v>
      </c>
      <c r="E36" s="1">
        <v>8.6157149915241211E-4</v>
      </c>
      <c r="F36" s="1">
        <v>9.4356307828536248E-4</v>
      </c>
      <c r="H36" s="1">
        <v>8.5942607284688874E-2</v>
      </c>
      <c r="I36" s="1">
        <v>5.6075810933796093E-2</v>
      </c>
      <c r="J36" s="1">
        <v>0.11917513857284273</v>
      </c>
      <c r="K36" s="1">
        <v>2.9866796350892781E-2</v>
      </c>
      <c r="L36" s="1">
        <v>3.3232531288153858E-2</v>
      </c>
    </row>
    <row r="37" spans="1:12" x14ac:dyDescent="0.2">
      <c r="A37" s="12">
        <v>36</v>
      </c>
      <c r="B37" s="1">
        <v>1.1197437595841097E-3</v>
      </c>
      <c r="C37" s="1">
        <v>2.5817226043169751E-4</v>
      </c>
      <c r="D37" s="1">
        <v>2.0633068378694721E-3</v>
      </c>
      <c r="E37" s="1">
        <v>8.6157149915241211E-4</v>
      </c>
      <c r="F37" s="1">
        <v>9.4356307828536248E-4</v>
      </c>
      <c r="H37" s="1">
        <v>8.7062351044272984E-2</v>
      </c>
      <c r="I37" s="1">
        <v>5.6333983194227791E-2</v>
      </c>
      <c r="J37" s="1">
        <v>0.1212384454107122</v>
      </c>
      <c r="K37" s="1">
        <v>3.0728367850045193E-2</v>
      </c>
      <c r="L37" s="1">
        <v>3.4176094366439216E-2</v>
      </c>
    </row>
    <row r="38" spans="1:12" x14ac:dyDescent="0.2">
      <c r="A38" s="12">
        <v>37</v>
      </c>
      <c r="B38" s="1">
        <v>1.1197437595841097E-3</v>
      </c>
      <c r="C38" s="1">
        <v>2.5817226043169751E-4</v>
      </c>
      <c r="D38" s="1">
        <v>2.0633068378694721E-3</v>
      </c>
      <c r="E38" s="1">
        <v>8.6157149915241211E-4</v>
      </c>
      <c r="F38" s="1">
        <v>9.4356307828536248E-4</v>
      </c>
      <c r="H38" s="1">
        <v>8.8182094803857095E-2</v>
      </c>
      <c r="I38" s="1">
        <v>5.6592155454659489E-2</v>
      </c>
      <c r="J38" s="1">
        <v>0.12330175224858167</v>
      </c>
      <c r="K38" s="1">
        <v>3.1589939349197606E-2</v>
      </c>
      <c r="L38" s="1">
        <v>3.5119657444724575E-2</v>
      </c>
    </row>
    <row r="39" spans="1:12" x14ac:dyDescent="0.2">
      <c r="A39" s="12">
        <v>38</v>
      </c>
      <c r="B39" s="1">
        <v>1.1197437595841097E-3</v>
      </c>
      <c r="C39" s="1">
        <v>2.5817226043169751E-4</v>
      </c>
      <c r="D39" s="1">
        <v>2.0633068378694721E-3</v>
      </c>
      <c r="E39" s="1">
        <v>8.6157149915241211E-4</v>
      </c>
      <c r="F39" s="1">
        <v>9.4356307828536248E-4</v>
      </c>
      <c r="H39" s="1">
        <v>8.9301838563441205E-2</v>
      </c>
      <c r="I39" s="1">
        <v>5.6850327715091187E-2</v>
      </c>
      <c r="J39" s="1">
        <v>0.12536505908645115</v>
      </c>
      <c r="K39" s="1">
        <v>3.2451510848350018E-2</v>
      </c>
      <c r="L39" s="1">
        <v>3.6063220523009948E-2</v>
      </c>
    </row>
    <row r="40" spans="1:12" x14ac:dyDescent="0.2">
      <c r="A40" s="12">
        <v>39</v>
      </c>
      <c r="B40" s="1">
        <v>1.1197437595841097E-3</v>
      </c>
      <c r="C40" s="1">
        <v>2.5817226043169751E-4</v>
      </c>
      <c r="D40" s="1">
        <v>2.0633068378694721E-3</v>
      </c>
      <c r="E40" s="1">
        <v>8.6157149915241211E-4</v>
      </c>
      <c r="F40" s="1">
        <v>9.4356307828536248E-4</v>
      </c>
      <c r="H40" s="1">
        <v>9.0421582323025315E-2</v>
      </c>
      <c r="I40" s="1">
        <v>5.7108499975522885E-2</v>
      </c>
      <c r="J40" s="1">
        <v>0.12742836592432064</v>
      </c>
      <c r="K40" s="1">
        <v>3.331308234750243E-2</v>
      </c>
      <c r="L40" s="1">
        <v>3.7006783601295321E-2</v>
      </c>
    </row>
    <row r="41" spans="1:12" x14ac:dyDescent="0.2">
      <c r="A41" s="12">
        <v>40</v>
      </c>
      <c r="B41" s="1">
        <v>1.1197437595841097E-3</v>
      </c>
      <c r="C41" s="1">
        <v>2.5817226043169751E-4</v>
      </c>
      <c r="D41" s="1">
        <v>2.0633068378694721E-3</v>
      </c>
      <c r="E41" s="1">
        <v>8.6157149915241211E-4</v>
      </c>
      <c r="F41" s="1">
        <v>9.4356307828536248E-4</v>
      </c>
      <c r="H41" s="1">
        <v>9.1541326082609425E-2</v>
      </c>
      <c r="I41" s="1">
        <v>5.7366672235954583E-2</v>
      </c>
      <c r="J41" s="1">
        <v>0.12949167276219012</v>
      </c>
      <c r="K41" s="1">
        <v>3.4174653846654843E-2</v>
      </c>
      <c r="L41" s="1">
        <v>3.7950346679580693E-2</v>
      </c>
    </row>
    <row r="42" spans="1:12" x14ac:dyDescent="0.2">
      <c r="A42" s="12">
        <v>41</v>
      </c>
      <c r="B42" s="1">
        <v>1.1197437595841097E-3</v>
      </c>
      <c r="C42" s="1">
        <v>2.5817226043169751E-4</v>
      </c>
      <c r="D42" s="1">
        <v>2.0633068378694721E-3</v>
      </c>
      <c r="E42" s="1">
        <v>8.6157149915241211E-4</v>
      </c>
      <c r="F42" s="1">
        <v>9.4356307828536248E-4</v>
      </c>
      <c r="H42" s="1">
        <v>9.2661069842193536E-2</v>
      </c>
      <c r="I42" s="1">
        <v>5.7624844496386281E-2</v>
      </c>
      <c r="J42" s="1">
        <v>0.1315549796000596</v>
      </c>
      <c r="K42" s="1">
        <v>3.5036225345807255E-2</v>
      </c>
      <c r="L42" s="1">
        <v>3.8893909757866066E-2</v>
      </c>
    </row>
    <row r="43" spans="1:12" x14ac:dyDescent="0.2">
      <c r="A43" s="12">
        <v>42</v>
      </c>
      <c r="B43" s="1">
        <v>1.1197437595841097E-3</v>
      </c>
      <c r="C43" s="1">
        <v>2.5817226043169751E-4</v>
      </c>
      <c r="D43" s="1">
        <v>2.0633068378694721E-3</v>
      </c>
      <c r="E43" s="1">
        <v>8.6157149915241211E-4</v>
      </c>
      <c r="F43" s="1">
        <v>9.4356307828536248E-4</v>
      </c>
      <c r="H43" s="1">
        <v>9.3780813601777646E-2</v>
      </c>
      <c r="I43" s="1">
        <v>5.7883016756817979E-2</v>
      </c>
      <c r="J43" s="1">
        <v>0.13361828643792908</v>
      </c>
      <c r="K43" s="1">
        <v>3.5897796844959667E-2</v>
      </c>
      <c r="L43" s="1">
        <v>3.9837472836151439E-2</v>
      </c>
    </row>
    <row r="44" spans="1:12" x14ac:dyDescent="0.2">
      <c r="A44" s="12">
        <v>43</v>
      </c>
      <c r="B44" s="1">
        <v>1.1197437595841097E-3</v>
      </c>
      <c r="C44" s="1">
        <v>2.5817226043169751E-4</v>
      </c>
      <c r="D44" s="1">
        <v>2.0633068378694721E-3</v>
      </c>
      <c r="E44" s="1">
        <v>8.6157149915241211E-4</v>
      </c>
      <c r="F44" s="1">
        <v>9.4356307828536248E-4</v>
      </c>
      <c r="H44" s="1">
        <v>9.4900557361361756E-2</v>
      </c>
      <c r="I44" s="1">
        <v>5.8141189017249677E-2</v>
      </c>
      <c r="J44" s="1">
        <v>0.13568159327579857</v>
      </c>
      <c r="K44" s="1">
        <v>3.675936834411208E-2</v>
      </c>
      <c r="L44" s="1">
        <v>4.0781035914436811E-2</v>
      </c>
    </row>
    <row r="45" spans="1:12" x14ac:dyDescent="0.2">
      <c r="A45" s="12">
        <v>44</v>
      </c>
      <c r="B45" s="1">
        <v>1.1197437595841097E-3</v>
      </c>
      <c r="C45" s="1">
        <v>2.5817226043169751E-4</v>
      </c>
      <c r="D45" s="1">
        <v>2.0633068378694721E-3</v>
      </c>
      <c r="E45" s="1">
        <v>8.6157149915241211E-4</v>
      </c>
      <c r="F45" s="1">
        <v>9.4356307828536248E-4</v>
      </c>
      <c r="H45" s="1">
        <v>9.6020301120945867E-2</v>
      </c>
      <c r="I45" s="1">
        <v>5.8399361277681375E-2</v>
      </c>
      <c r="J45" s="1">
        <v>0.13774490011366805</v>
      </c>
      <c r="K45" s="1">
        <v>3.7620939843264492E-2</v>
      </c>
      <c r="L45" s="1">
        <v>4.1724598992722184E-2</v>
      </c>
    </row>
    <row r="46" spans="1:12" x14ac:dyDescent="0.2">
      <c r="A46" s="12">
        <v>45</v>
      </c>
      <c r="B46" s="1">
        <v>1.1197437595841097E-3</v>
      </c>
      <c r="C46" s="1">
        <v>2.5817226043169751E-4</v>
      </c>
      <c r="D46" s="1">
        <v>2.0633068378694721E-3</v>
      </c>
      <c r="E46" s="1">
        <v>8.6157149915241211E-4</v>
      </c>
      <c r="F46" s="1">
        <v>9.4356307828536248E-4</v>
      </c>
      <c r="H46" s="1">
        <v>9.7140044880529977E-2</v>
      </c>
      <c r="I46" s="1">
        <v>5.8657533538113073E-2</v>
      </c>
      <c r="J46" s="1">
        <v>0.13980820695153753</v>
      </c>
      <c r="K46" s="1">
        <v>3.8482511342416904E-2</v>
      </c>
      <c r="L46" s="1">
        <v>4.2668162071007557E-2</v>
      </c>
    </row>
    <row r="47" spans="1:12" x14ac:dyDescent="0.2">
      <c r="A47" s="12">
        <v>46</v>
      </c>
      <c r="B47" s="1">
        <v>1.1197437595841097E-3</v>
      </c>
      <c r="C47" s="1">
        <v>2.5817226043169751E-4</v>
      </c>
      <c r="D47" s="1">
        <v>2.0633068378694721E-3</v>
      </c>
      <c r="E47" s="1">
        <v>8.6157149915241211E-4</v>
      </c>
      <c r="F47" s="1">
        <v>9.4356307828536248E-4</v>
      </c>
      <c r="H47" s="1">
        <v>9.8259788640114087E-2</v>
      </c>
      <c r="I47" s="1">
        <v>5.8915705798544771E-2</v>
      </c>
      <c r="J47" s="1">
        <v>0.14187151378940702</v>
      </c>
      <c r="K47" s="1">
        <v>3.9344082841569317E-2</v>
      </c>
      <c r="L47" s="1">
        <v>4.3611725149292929E-2</v>
      </c>
    </row>
    <row r="48" spans="1:12" x14ac:dyDescent="0.2">
      <c r="A48" s="12">
        <v>47</v>
      </c>
      <c r="B48" s="1">
        <v>1.1197437595841097E-3</v>
      </c>
      <c r="C48" s="1">
        <v>2.5817226043169751E-4</v>
      </c>
      <c r="D48" s="1">
        <v>2.0633068378694721E-3</v>
      </c>
      <c r="E48" s="1">
        <v>8.6157149915241211E-4</v>
      </c>
      <c r="F48" s="1">
        <v>9.4356307828536248E-4</v>
      </c>
      <c r="H48" s="1">
        <v>9.9379532399698198E-2</v>
      </c>
      <c r="I48" s="1">
        <v>5.9173878058976469E-2</v>
      </c>
      <c r="J48" s="1">
        <v>0.1439348206272765</v>
      </c>
      <c r="K48" s="1">
        <v>4.0205654340721729E-2</v>
      </c>
      <c r="L48" s="1">
        <v>4.4555288227578302E-2</v>
      </c>
    </row>
    <row r="49" spans="1:12" x14ac:dyDescent="0.2">
      <c r="A49" s="12">
        <v>48</v>
      </c>
      <c r="B49" s="1">
        <v>1.1197437595841097E-3</v>
      </c>
      <c r="C49" s="1">
        <v>2.5817226043169751E-4</v>
      </c>
      <c r="D49" s="1">
        <v>2.0633068378694721E-3</v>
      </c>
      <c r="E49" s="1">
        <v>8.6157149915241211E-4</v>
      </c>
      <c r="F49" s="1">
        <v>9.4356307828536248E-4</v>
      </c>
      <c r="H49" s="1">
        <v>0.10049927615928231</v>
      </c>
      <c r="I49" s="1">
        <v>5.9432050319408167E-2</v>
      </c>
      <c r="J49" s="1">
        <v>0.14599812746514598</v>
      </c>
      <c r="K49" s="1">
        <v>4.1067225839874141E-2</v>
      </c>
      <c r="L49" s="1">
        <v>4.5498851305863675E-2</v>
      </c>
    </row>
    <row r="50" spans="1:12" x14ac:dyDescent="0.2">
      <c r="A50" s="12">
        <v>49</v>
      </c>
      <c r="B50" s="1">
        <v>1.1197437595841097E-3</v>
      </c>
      <c r="C50" s="1">
        <v>2.5817226043169751E-4</v>
      </c>
      <c r="D50" s="1">
        <v>2.0633068378694721E-3</v>
      </c>
      <c r="E50" s="1">
        <v>8.6157149915241211E-4</v>
      </c>
      <c r="F50" s="1">
        <v>9.4356307828536248E-4</v>
      </c>
      <c r="H50" s="1">
        <v>0.10161901991886642</v>
      </c>
      <c r="I50" s="1">
        <v>5.9690222579839865E-2</v>
      </c>
      <c r="J50" s="1">
        <v>0.14806143430301547</v>
      </c>
      <c r="K50" s="1">
        <v>4.1928797339026554E-2</v>
      </c>
      <c r="L50" s="1">
        <v>4.6442414384149047E-2</v>
      </c>
    </row>
    <row r="51" spans="1:12" x14ac:dyDescent="0.2">
      <c r="A51" s="13">
        <v>50</v>
      </c>
      <c r="B51" s="14">
        <v>1.1197437595841097E-3</v>
      </c>
      <c r="C51" s="14">
        <v>2.5817226043169751E-4</v>
      </c>
      <c r="D51" s="14">
        <v>2.0633068378694721E-3</v>
      </c>
      <c r="E51" s="14">
        <v>8.6157149915241211E-4</v>
      </c>
      <c r="F51" s="14">
        <v>9.4356307828536248E-4</v>
      </c>
      <c r="G51" s="15"/>
      <c r="H51" s="14">
        <v>0.10273876367845053</v>
      </c>
      <c r="I51" s="14">
        <v>5.9948394840271563E-2</v>
      </c>
      <c r="J51" s="14">
        <v>0.15012474114088495</v>
      </c>
      <c r="K51" s="14">
        <v>4.2790368838178966E-2</v>
      </c>
      <c r="L51" s="16">
        <v>4.738597746243442E-2</v>
      </c>
    </row>
    <row r="52" spans="1:12" x14ac:dyDescent="0.2">
      <c r="A52" s="8">
        <v>51</v>
      </c>
      <c r="B52" s="1">
        <v>1.1197437595841097E-3</v>
      </c>
      <c r="C52" s="1">
        <v>2.5817226043169751E-4</v>
      </c>
      <c r="D52" s="1">
        <v>2.0633068378694721E-3</v>
      </c>
      <c r="E52" s="1">
        <v>8.6157149915241211E-4</v>
      </c>
      <c r="F52" s="1">
        <v>9.4356307828536248E-4</v>
      </c>
      <c r="H52" s="1">
        <v>0.10385850743803464</v>
      </c>
      <c r="I52" s="1">
        <v>6.0206567100703261E-2</v>
      </c>
      <c r="J52" s="1">
        <v>0.15218804797875443</v>
      </c>
      <c r="K52" s="1">
        <v>4.3651940337331378E-2</v>
      </c>
      <c r="L52" s="1">
        <v>4.8329540540719793E-2</v>
      </c>
    </row>
    <row r="53" spans="1:12" x14ac:dyDescent="0.2">
      <c r="A53" s="8">
        <v>52</v>
      </c>
      <c r="B53" s="1">
        <v>1.1197437595841097E-3</v>
      </c>
      <c r="C53" s="1">
        <v>2.5817226043169751E-4</v>
      </c>
      <c r="D53" s="1">
        <v>2.0633068378694721E-3</v>
      </c>
      <c r="E53" s="1">
        <v>8.6157149915241211E-4</v>
      </c>
      <c r="F53" s="1">
        <v>9.4356307828536248E-4</v>
      </c>
      <c r="H53" s="1">
        <v>0.10497825119761875</v>
      </c>
      <c r="I53" s="1">
        <v>6.0464739361134959E-2</v>
      </c>
      <c r="J53" s="1">
        <v>0.15425135481662391</v>
      </c>
      <c r="K53" s="1">
        <v>4.4513511836483791E-2</v>
      </c>
      <c r="L53" s="1">
        <v>4.9273103619005165E-2</v>
      </c>
    </row>
    <row r="54" spans="1:12" x14ac:dyDescent="0.2">
      <c r="A54" s="8">
        <v>53</v>
      </c>
      <c r="B54" s="1">
        <v>1.1197437595841097E-3</v>
      </c>
      <c r="C54" s="1">
        <v>2.5817226043169751E-4</v>
      </c>
      <c r="D54" s="1">
        <v>2.0633068378694721E-3</v>
      </c>
      <c r="E54" s="1">
        <v>8.6157149915241211E-4</v>
      </c>
      <c r="F54" s="1">
        <v>9.4356307828536248E-4</v>
      </c>
      <c r="H54" s="1">
        <v>0.10609799495720286</v>
      </c>
      <c r="I54" s="1">
        <v>6.0722911621566657E-2</v>
      </c>
      <c r="J54" s="1">
        <v>0.1563146616544934</v>
      </c>
      <c r="K54" s="1">
        <v>4.5375083335636203E-2</v>
      </c>
      <c r="L54" s="1">
        <v>5.0216666697290538E-2</v>
      </c>
    </row>
    <row r="55" spans="1:12" x14ac:dyDescent="0.2">
      <c r="A55" s="8">
        <v>54</v>
      </c>
      <c r="B55" s="1">
        <v>1.1197437595841097E-3</v>
      </c>
      <c r="C55" s="1">
        <v>2.5817226043169751E-4</v>
      </c>
      <c r="D55" s="1">
        <v>2.0633068378694721E-3</v>
      </c>
      <c r="E55" s="1">
        <v>8.6157149915241211E-4</v>
      </c>
      <c r="F55" s="1">
        <v>9.4356307828536248E-4</v>
      </c>
      <c r="H55" s="1">
        <v>0.10721773871678697</v>
      </c>
      <c r="I55" s="1">
        <v>6.0981083881998355E-2</v>
      </c>
      <c r="J55" s="1">
        <v>0.15837796849236288</v>
      </c>
      <c r="K55" s="1">
        <v>4.6236654834788615E-2</v>
      </c>
      <c r="L55" s="1">
        <v>5.1160229775575911E-2</v>
      </c>
    </row>
    <row r="56" spans="1:12" x14ac:dyDescent="0.2">
      <c r="A56" s="8">
        <v>55</v>
      </c>
      <c r="B56" s="1">
        <v>1.1197437595841097E-3</v>
      </c>
      <c r="C56" s="1">
        <v>2.5817226043169751E-4</v>
      </c>
      <c r="D56" s="1">
        <v>2.0633068378694721E-3</v>
      </c>
      <c r="E56" s="1">
        <v>8.6157149915241211E-4</v>
      </c>
      <c r="F56" s="1">
        <v>9.4356307828536248E-4</v>
      </c>
      <c r="H56" s="1">
        <v>0.10833748247637108</v>
      </c>
      <c r="I56" s="1">
        <v>6.1239256142430053E-2</v>
      </c>
      <c r="J56" s="1">
        <v>0.16044127533023236</v>
      </c>
      <c r="K56" s="1">
        <v>4.7098226333941028E-2</v>
      </c>
      <c r="L56" s="1">
        <v>5.2103792853861283E-2</v>
      </c>
    </row>
    <row r="57" spans="1:12" x14ac:dyDescent="0.2">
      <c r="A57" s="8">
        <v>56</v>
      </c>
      <c r="B57" s="1">
        <v>1.1197437595841097E-3</v>
      </c>
      <c r="C57" s="1">
        <v>2.5817226043169751E-4</v>
      </c>
      <c r="D57" s="1">
        <v>2.0633068378694721E-3</v>
      </c>
      <c r="E57" s="1">
        <v>8.6157149915241211E-4</v>
      </c>
      <c r="F57" s="1">
        <v>9.4356307828536248E-4</v>
      </c>
      <c r="H57" s="1">
        <v>0.10945722623595519</v>
      </c>
      <c r="I57" s="1">
        <v>6.1497428402861751E-2</v>
      </c>
      <c r="J57" s="1">
        <v>0.16250458216810185</v>
      </c>
      <c r="K57" s="1">
        <v>4.795979783309344E-2</v>
      </c>
      <c r="L57" s="1">
        <v>5.3047355932146656E-2</v>
      </c>
    </row>
    <row r="58" spans="1:12" x14ac:dyDescent="0.2">
      <c r="A58" s="8">
        <v>57</v>
      </c>
      <c r="B58" s="1">
        <v>1.1197437595841097E-3</v>
      </c>
      <c r="C58" s="1">
        <v>2.5817226043169751E-4</v>
      </c>
      <c r="D58" s="1">
        <v>2.0633068378694721E-3</v>
      </c>
      <c r="E58" s="1">
        <v>8.6157149915241211E-4</v>
      </c>
      <c r="F58" s="1">
        <v>9.4356307828536248E-4</v>
      </c>
      <c r="H58" s="1">
        <v>0.1105769699955393</v>
      </c>
      <c r="I58" s="1">
        <v>6.1755600663293449E-2</v>
      </c>
      <c r="J58" s="1">
        <v>0.16456788900597133</v>
      </c>
      <c r="K58" s="1">
        <v>4.8821369332245852E-2</v>
      </c>
      <c r="L58" s="1">
        <v>5.3990919010432029E-2</v>
      </c>
    </row>
    <row r="59" spans="1:12" x14ac:dyDescent="0.2">
      <c r="A59" s="8">
        <v>58</v>
      </c>
      <c r="B59" s="1">
        <v>1.1197437595841097E-3</v>
      </c>
      <c r="C59" s="1">
        <v>2.5817226043169751E-4</v>
      </c>
      <c r="D59" s="1">
        <v>2.0633068378694721E-3</v>
      </c>
      <c r="E59" s="1">
        <v>8.6157149915241211E-4</v>
      </c>
      <c r="F59" s="1">
        <v>9.4356307828536248E-4</v>
      </c>
      <c r="H59" s="1">
        <v>0.11169671375512341</v>
      </c>
      <c r="I59" s="1">
        <v>6.2013772923725147E-2</v>
      </c>
      <c r="J59" s="1">
        <v>0.16663119584384081</v>
      </c>
      <c r="K59" s="1">
        <v>4.9682940831398265E-2</v>
      </c>
      <c r="L59" s="1">
        <v>5.4934482088717401E-2</v>
      </c>
    </row>
    <row r="60" spans="1:12" x14ac:dyDescent="0.2">
      <c r="A60" s="8">
        <v>59</v>
      </c>
      <c r="B60" s="1">
        <v>1.1197437595841097E-3</v>
      </c>
      <c r="C60" s="1">
        <v>2.5817226043169751E-4</v>
      </c>
      <c r="D60" s="1">
        <v>2.0633068378694721E-3</v>
      </c>
      <c r="E60" s="1">
        <v>8.6157149915241211E-4</v>
      </c>
      <c r="F60" s="1">
        <v>9.4356307828536248E-4</v>
      </c>
      <c r="H60" s="1">
        <v>0.11281645751470752</v>
      </c>
      <c r="I60" s="1">
        <v>6.2271945184156845E-2</v>
      </c>
      <c r="J60" s="1">
        <v>0.1686945026817103</v>
      </c>
      <c r="K60" s="1">
        <v>5.0544512330550677E-2</v>
      </c>
      <c r="L60" s="1">
        <v>5.5878045167002774E-2</v>
      </c>
    </row>
    <row r="61" spans="1:12" x14ac:dyDescent="0.2">
      <c r="A61" s="8">
        <v>60</v>
      </c>
      <c r="B61" s="1">
        <v>1.1197437595841097E-3</v>
      </c>
      <c r="C61" s="1">
        <v>2.5817226043169751E-4</v>
      </c>
      <c r="D61" s="1">
        <v>2.0633068378694721E-3</v>
      </c>
      <c r="E61" s="1">
        <v>8.6157149915241211E-4</v>
      </c>
      <c r="F61" s="1">
        <v>9.4356307828536248E-4</v>
      </c>
      <c r="H61" s="1">
        <v>0.11393620127429163</v>
      </c>
      <c r="I61" s="1">
        <v>6.2530117444588543E-2</v>
      </c>
      <c r="J61" s="1">
        <v>0.17075780951957978</v>
      </c>
      <c r="K61" s="1">
        <v>5.1406083829703089E-2</v>
      </c>
      <c r="L61" s="1">
        <v>5.6821608245288147E-2</v>
      </c>
    </row>
    <row r="62" spans="1:12" x14ac:dyDescent="0.2">
      <c r="A62" s="8">
        <v>61</v>
      </c>
      <c r="B62" s="1">
        <v>1.1197437595841097E-3</v>
      </c>
      <c r="C62" s="1">
        <v>2.5817226043169751E-4</v>
      </c>
      <c r="D62" s="1">
        <v>2.0633068378694721E-3</v>
      </c>
      <c r="E62" s="1">
        <v>8.6157149915241211E-4</v>
      </c>
      <c r="F62" s="1">
        <v>9.4356307828536248E-4</v>
      </c>
      <c r="H62" s="1">
        <v>0.11505594503387574</v>
      </c>
      <c r="I62" s="1">
        <v>6.2788289705020234E-2</v>
      </c>
      <c r="J62" s="1">
        <v>0.17282111635744926</v>
      </c>
      <c r="K62" s="1">
        <v>5.2267655328855508E-2</v>
      </c>
      <c r="L62" s="1">
        <v>5.7765171323573519E-2</v>
      </c>
    </row>
    <row r="63" spans="1:12" x14ac:dyDescent="0.2">
      <c r="A63" s="8">
        <v>62</v>
      </c>
      <c r="B63" s="1">
        <v>1.1197437595841097E-3</v>
      </c>
      <c r="C63" s="1">
        <v>2.5817226043169751E-4</v>
      </c>
      <c r="D63" s="1">
        <v>2.0633068378694721E-3</v>
      </c>
      <c r="E63" s="1">
        <v>8.6157149915241211E-4</v>
      </c>
      <c r="F63" s="1">
        <v>9.4356307828536248E-4</v>
      </c>
      <c r="H63" s="1">
        <v>0.11617568879345985</v>
      </c>
      <c r="I63" s="1">
        <v>6.3046461965451925E-2</v>
      </c>
      <c r="J63" s="1">
        <v>0.17488442319531874</v>
      </c>
      <c r="K63" s="1">
        <v>5.3129226828007928E-2</v>
      </c>
      <c r="L63" s="1">
        <v>5.8708734401858892E-2</v>
      </c>
    </row>
    <row r="64" spans="1:12" x14ac:dyDescent="0.2">
      <c r="A64" s="8">
        <v>63</v>
      </c>
      <c r="B64" s="1">
        <v>1.1197437595841097E-3</v>
      </c>
      <c r="C64" s="1">
        <v>2.5817226043169751E-4</v>
      </c>
      <c r="D64" s="1">
        <v>2.0633068378694721E-3</v>
      </c>
      <c r="E64" s="1">
        <v>8.6157149915241211E-4</v>
      </c>
      <c r="F64" s="1">
        <v>9.4356307828536248E-4</v>
      </c>
      <c r="H64" s="1">
        <v>0.11729543255304396</v>
      </c>
      <c r="I64" s="1">
        <v>6.3304634225883616E-2</v>
      </c>
      <c r="J64" s="1">
        <v>0.17694773003318823</v>
      </c>
      <c r="K64" s="1">
        <v>5.3990798327160347E-2</v>
      </c>
      <c r="L64" s="1">
        <v>5.9652297480144265E-2</v>
      </c>
    </row>
    <row r="65" spans="1:12" x14ac:dyDescent="0.2">
      <c r="A65" s="8">
        <v>64</v>
      </c>
      <c r="B65" s="1">
        <v>1.1197437595841097E-3</v>
      </c>
      <c r="C65" s="1">
        <v>2.5817226043169751E-4</v>
      </c>
      <c r="D65" s="1">
        <v>2.0633068378694721E-3</v>
      </c>
      <c r="E65" s="1">
        <v>8.6157149915241211E-4</v>
      </c>
      <c r="F65" s="1">
        <v>9.4356307828536248E-4</v>
      </c>
      <c r="H65" s="1">
        <v>0.11841517631262807</v>
      </c>
      <c r="I65" s="1">
        <v>6.3562806486315307E-2</v>
      </c>
      <c r="J65" s="1">
        <v>0.17901103687105771</v>
      </c>
      <c r="K65" s="1">
        <v>5.4852369826312766E-2</v>
      </c>
      <c r="L65" s="1">
        <v>6.0595860558429637E-2</v>
      </c>
    </row>
    <row r="66" spans="1:12" x14ac:dyDescent="0.2">
      <c r="A66" s="8">
        <v>65</v>
      </c>
      <c r="B66" s="1">
        <v>1.1197437595841097E-3</v>
      </c>
      <c r="C66" s="1">
        <v>2.5817226043169751E-4</v>
      </c>
      <c r="D66" s="1">
        <v>2.0633068378694721E-3</v>
      </c>
      <c r="E66" s="1">
        <v>8.6157149915241211E-4</v>
      </c>
      <c r="F66" s="1">
        <v>9.4356307828536248E-4</v>
      </c>
      <c r="H66" s="1">
        <v>0.11953492007221218</v>
      </c>
      <c r="I66" s="1">
        <v>6.3820978746746998E-2</v>
      </c>
      <c r="J66" s="1">
        <v>0.18107434370892719</v>
      </c>
      <c r="K66" s="1">
        <v>5.5713941325465186E-2</v>
      </c>
      <c r="L66" s="1">
        <v>6.153942363671501E-2</v>
      </c>
    </row>
    <row r="67" spans="1:12" x14ac:dyDescent="0.2">
      <c r="A67" s="8">
        <v>66</v>
      </c>
      <c r="B67" s="1">
        <v>1.1197437595841097E-3</v>
      </c>
      <c r="C67" s="1">
        <v>2.5817226043169751E-4</v>
      </c>
      <c r="D67" s="1">
        <v>2.0633068378694721E-3</v>
      </c>
      <c r="E67" s="1">
        <v>8.6157149915241211E-4</v>
      </c>
      <c r="F67" s="1">
        <v>9.4356307828536248E-4</v>
      </c>
      <c r="H67" s="1">
        <v>0.12065466383179629</v>
      </c>
      <c r="I67" s="1">
        <v>6.4079151007178689E-2</v>
      </c>
      <c r="J67" s="1">
        <v>0.18313765054679668</v>
      </c>
      <c r="K67" s="1">
        <v>5.6575512824617605E-2</v>
      </c>
      <c r="L67" s="1">
        <v>6.2482986715000383E-2</v>
      </c>
    </row>
    <row r="68" spans="1:12" x14ac:dyDescent="0.2">
      <c r="A68" s="8">
        <v>67</v>
      </c>
      <c r="B68" s="1">
        <v>1.1197437595841097E-3</v>
      </c>
      <c r="C68" s="1">
        <v>2.5817226043169751E-4</v>
      </c>
      <c r="D68" s="1">
        <v>2.0633068378694721E-3</v>
      </c>
      <c r="E68" s="1">
        <v>8.6157149915241211E-4</v>
      </c>
      <c r="F68" s="1">
        <v>9.4356307828536248E-4</v>
      </c>
      <c r="H68" s="1">
        <v>0.1217744075913804</v>
      </c>
      <c r="I68" s="1">
        <v>6.433732326761038E-2</v>
      </c>
      <c r="J68" s="1">
        <v>0.18520095738466616</v>
      </c>
      <c r="K68" s="1">
        <v>5.7437084323770024E-2</v>
      </c>
      <c r="L68" s="1">
        <v>6.3426549793285755E-2</v>
      </c>
    </row>
    <row r="69" spans="1:12" x14ac:dyDescent="0.2">
      <c r="A69" s="8">
        <v>68</v>
      </c>
      <c r="B69" s="1">
        <v>1.1197437595841097E-3</v>
      </c>
      <c r="C69" s="1">
        <v>2.5817226043169751E-4</v>
      </c>
      <c r="D69" s="1">
        <v>2.0633068378694721E-3</v>
      </c>
      <c r="E69" s="1">
        <v>8.6157149915241211E-4</v>
      </c>
      <c r="F69" s="1">
        <v>9.4356307828536248E-4</v>
      </c>
      <c r="H69" s="1">
        <v>0.12289415135096451</v>
      </c>
      <c r="I69" s="1">
        <v>6.4595495528042071E-2</v>
      </c>
      <c r="J69" s="1">
        <v>0.18726426422253564</v>
      </c>
      <c r="K69" s="1">
        <v>5.8298655822922443E-2</v>
      </c>
      <c r="L69" s="1">
        <v>6.4370112871571128E-2</v>
      </c>
    </row>
    <row r="70" spans="1:12" x14ac:dyDescent="0.2">
      <c r="A70" s="8">
        <v>69</v>
      </c>
      <c r="B70" s="1">
        <v>1.1197437595841097E-3</v>
      </c>
      <c r="C70" s="1">
        <v>2.5817226043169751E-4</v>
      </c>
      <c r="D70" s="1">
        <v>2.0633068378694721E-3</v>
      </c>
      <c r="E70" s="1">
        <v>8.6157149915241211E-4</v>
      </c>
      <c r="F70" s="1">
        <v>9.4356307828536248E-4</v>
      </c>
      <c r="H70" s="1">
        <v>0.12401389511054862</v>
      </c>
      <c r="I70" s="1">
        <v>6.4853667788473762E-2</v>
      </c>
      <c r="J70" s="1">
        <v>0.18932757106040513</v>
      </c>
      <c r="K70" s="1">
        <v>5.9160227322074863E-2</v>
      </c>
      <c r="L70" s="1">
        <v>6.5313675949856501E-2</v>
      </c>
    </row>
    <row r="71" spans="1:12" x14ac:dyDescent="0.2">
      <c r="A71" s="8">
        <v>70</v>
      </c>
      <c r="B71" s="1">
        <v>1.1197437595841097E-3</v>
      </c>
      <c r="C71" s="1">
        <v>2.5817226043169751E-4</v>
      </c>
      <c r="D71" s="1">
        <v>2.0633068378694721E-3</v>
      </c>
      <c r="E71" s="1">
        <v>8.6157149915241211E-4</v>
      </c>
      <c r="F71" s="1">
        <v>9.4356307828536248E-4</v>
      </c>
      <c r="H71" s="1">
        <v>0.12513363887013274</v>
      </c>
      <c r="I71" s="1">
        <v>6.5111840048905453E-2</v>
      </c>
      <c r="J71" s="1">
        <v>0.19139087789827461</v>
      </c>
      <c r="K71" s="1">
        <v>6.0021798821227282E-2</v>
      </c>
      <c r="L71" s="1">
        <v>6.6257239028141873E-2</v>
      </c>
    </row>
    <row r="72" spans="1:12" x14ac:dyDescent="0.2">
      <c r="A72" s="8">
        <v>71</v>
      </c>
      <c r="B72" s="1">
        <v>1.1197437595841097E-3</v>
      </c>
      <c r="C72" s="1">
        <v>2.5817226043169751E-4</v>
      </c>
      <c r="D72" s="1">
        <v>2.0633068378694721E-3</v>
      </c>
      <c r="E72" s="1">
        <v>8.6157149915241211E-4</v>
      </c>
      <c r="F72" s="1">
        <v>9.4356307828536248E-4</v>
      </c>
      <c r="H72" s="1">
        <v>0.12625338262971683</v>
      </c>
      <c r="I72" s="1">
        <v>6.5370012309337144E-2</v>
      </c>
      <c r="J72" s="1">
        <v>0.19345418473614409</v>
      </c>
      <c r="K72" s="1">
        <v>6.0883370320379687E-2</v>
      </c>
      <c r="L72" s="1">
        <v>6.720080210642726E-2</v>
      </c>
    </row>
    <row r="73" spans="1:12" x14ac:dyDescent="0.2">
      <c r="A73" s="8">
        <v>72</v>
      </c>
      <c r="B73" s="1">
        <v>1.1197437595841097E-3</v>
      </c>
      <c r="C73" s="1">
        <v>2.5817226043169751E-4</v>
      </c>
      <c r="D73" s="1">
        <v>2.0633068378694721E-3</v>
      </c>
      <c r="E73" s="1">
        <v>8.6157149915241211E-4</v>
      </c>
      <c r="F73" s="1">
        <v>9.4356307828536248E-4</v>
      </c>
      <c r="H73" s="1">
        <v>0.12737312638930093</v>
      </c>
      <c r="I73" s="1">
        <v>6.5628184569768835E-2</v>
      </c>
      <c r="J73" s="1">
        <v>0.19551749157401357</v>
      </c>
      <c r="K73" s="1">
        <v>6.1744941819532093E-2</v>
      </c>
      <c r="L73" s="1">
        <v>6.8144365184712646E-2</v>
      </c>
    </row>
    <row r="74" spans="1:12" x14ac:dyDescent="0.2">
      <c r="A74" s="8">
        <v>73</v>
      </c>
      <c r="B74" s="1">
        <v>1.1197437595841097E-3</v>
      </c>
      <c r="C74" s="1">
        <v>2.5817226043169751E-4</v>
      </c>
      <c r="D74" s="1">
        <v>2.0633068378694721E-3</v>
      </c>
      <c r="E74" s="1">
        <v>8.6157149915241211E-4</v>
      </c>
      <c r="F74" s="1">
        <v>9.4356307828536248E-4</v>
      </c>
      <c r="H74" s="1">
        <v>0.12849287014888502</v>
      </c>
      <c r="I74" s="1">
        <v>6.5886356830200526E-2</v>
      </c>
      <c r="J74" s="1">
        <v>0.19758079841188306</v>
      </c>
      <c r="K74" s="1">
        <v>6.2606513318684498E-2</v>
      </c>
      <c r="L74" s="1">
        <v>6.9087928262998033E-2</v>
      </c>
    </row>
    <row r="75" spans="1:12" x14ac:dyDescent="0.2">
      <c r="A75" s="8">
        <v>74</v>
      </c>
      <c r="B75" s="1">
        <v>1.1197437595841097E-3</v>
      </c>
      <c r="C75" s="1">
        <v>2.5817226043169751E-4</v>
      </c>
      <c r="D75" s="1">
        <v>2.0633068378694721E-3</v>
      </c>
      <c r="E75" s="1">
        <v>8.6157149915241211E-4</v>
      </c>
      <c r="F75" s="1">
        <v>9.4356307828536248E-4</v>
      </c>
      <c r="H75" s="1">
        <v>0.12961261390846912</v>
      </c>
      <c r="I75" s="1">
        <v>6.6144529090632218E-2</v>
      </c>
      <c r="J75" s="1">
        <v>0.19964410524975254</v>
      </c>
      <c r="K75" s="1">
        <v>6.3468084817836903E-2</v>
      </c>
      <c r="L75" s="1">
        <v>7.0031491341283419E-2</v>
      </c>
    </row>
    <row r="76" spans="1:12" x14ac:dyDescent="0.2">
      <c r="A76" s="8">
        <v>75</v>
      </c>
      <c r="B76" s="1">
        <v>1.1197437595841097E-3</v>
      </c>
      <c r="C76" s="1">
        <v>2.5817226043169751E-4</v>
      </c>
      <c r="D76" s="1">
        <v>2.0633068378694721E-3</v>
      </c>
      <c r="E76" s="1">
        <v>8.6157149915241211E-4</v>
      </c>
      <c r="F76" s="1">
        <v>9.4356307828536248E-4</v>
      </c>
      <c r="H76" s="1">
        <v>0.13073235766805322</v>
      </c>
      <c r="I76" s="1">
        <v>6.6402701351063909E-2</v>
      </c>
      <c r="J76" s="1">
        <v>0.20170741208762202</v>
      </c>
      <c r="K76" s="1">
        <v>6.4329656316989309E-2</v>
      </c>
      <c r="L76" s="1">
        <v>7.0975054419568806E-2</v>
      </c>
    </row>
    <row r="77" spans="1:12" x14ac:dyDescent="0.2">
      <c r="A77" s="8">
        <v>76</v>
      </c>
      <c r="B77" s="1">
        <v>1.1197437595841097E-3</v>
      </c>
      <c r="C77" s="1">
        <v>2.5817226043169751E-4</v>
      </c>
      <c r="D77" s="1">
        <v>2.0633068378694721E-3</v>
      </c>
      <c r="E77" s="1">
        <v>8.6157149915241211E-4</v>
      </c>
      <c r="F77" s="1">
        <v>9.4356307828536248E-4</v>
      </c>
      <c r="H77" s="1">
        <v>0.13185210142763731</v>
      </c>
      <c r="I77" s="1">
        <v>6.66608736114956E-2</v>
      </c>
      <c r="J77" s="1">
        <v>0.20377071892549151</v>
      </c>
      <c r="K77" s="1">
        <v>6.5191227816141714E-2</v>
      </c>
      <c r="L77" s="1">
        <v>7.1918617497854193E-2</v>
      </c>
    </row>
    <row r="78" spans="1:12" x14ac:dyDescent="0.2">
      <c r="A78" s="8">
        <v>77</v>
      </c>
      <c r="B78" s="1">
        <v>1.1197437595841097E-3</v>
      </c>
      <c r="C78" s="1">
        <v>2.5817226043169751E-4</v>
      </c>
      <c r="D78" s="1">
        <v>2.0633068378694721E-3</v>
      </c>
      <c r="E78" s="1">
        <v>8.6157149915241211E-4</v>
      </c>
      <c r="F78" s="1">
        <v>9.4356307828536248E-4</v>
      </c>
      <c r="H78" s="1">
        <v>0.13297184518722141</v>
      </c>
      <c r="I78" s="1">
        <v>6.6919045871927291E-2</v>
      </c>
      <c r="J78" s="1">
        <v>0.20583402576336099</v>
      </c>
      <c r="K78" s="1">
        <v>6.605279931529412E-2</v>
      </c>
      <c r="L78" s="1">
        <v>7.2862180576139579E-2</v>
      </c>
    </row>
    <row r="79" spans="1:12" x14ac:dyDescent="0.2">
      <c r="A79" s="8">
        <v>78</v>
      </c>
      <c r="B79" s="1">
        <v>1.1197437595841097E-3</v>
      </c>
      <c r="C79" s="1">
        <v>2.5817226043169751E-4</v>
      </c>
      <c r="D79" s="1">
        <v>2.0633068378694721E-3</v>
      </c>
      <c r="E79" s="1">
        <v>8.6157149915241211E-4</v>
      </c>
      <c r="F79" s="1">
        <v>9.4356307828536248E-4</v>
      </c>
      <c r="H79" s="1">
        <v>0.13409158894680551</v>
      </c>
      <c r="I79" s="1">
        <v>6.7177218132358982E-2</v>
      </c>
      <c r="J79" s="1">
        <v>0.20789733260123047</v>
      </c>
      <c r="K79" s="1">
        <v>6.6914370814446525E-2</v>
      </c>
      <c r="L79" s="1">
        <v>7.3805743654424966E-2</v>
      </c>
    </row>
    <row r="80" spans="1:12" x14ac:dyDescent="0.2">
      <c r="A80" s="8">
        <v>79</v>
      </c>
      <c r="B80" s="1">
        <v>1.1197437595841097E-3</v>
      </c>
      <c r="C80" s="1">
        <v>2.5817226043169751E-4</v>
      </c>
      <c r="D80" s="1">
        <v>2.0633068378694721E-3</v>
      </c>
      <c r="E80" s="1">
        <v>8.6157149915241211E-4</v>
      </c>
      <c r="F80" s="1">
        <v>9.4356307828536248E-4</v>
      </c>
      <c r="H80" s="1">
        <v>0.1352113327063896</v>
      </c>
      <c r="I80" s="1">
        <v>6.7435390392790673E-2</v>
      </c>
      <c r="J80" s="1">
        <v>0.20996063943909996</v>
      </c>
      <c r="K80" s="1">
        <v>6.777594231359893E-2</v>
      </c>
      <c r="L80" s="1">
        <v>7.4749306732710352E-2</v>
      </c>
    </row>
    <row r="81" spans="1:12" x14ac:dyDescent="0.2">
      <c r="A81" s="8">
        <v>80</v>
      </c>
      <c r="B81" s="1">
        <v>1.1197437595841097E-3</v>
      </c>
      <c r="C81" s="1">
        <v>2.5817226043169751E-4</v>
      </c>
      <c r="D81" s="1">
        <v>2.0633068378694721E-3</v>
      </c>
      <c r="E81" s="1">
        <v>8.6157149915241211E-4</v>
      </c>
      <c r="F81" s="1">
        <v>9.4356307828536248E-4</v>
      </c>
      <c r="H81" s="1">
        <v>0.1363310764659737</v>
      </c>
      <c r="I81" s="1">
        <v>6.7693562653222364E-2</v>
      </c>
      <c r="J81" s="1">
        <v>0.21202394627696944</v>
      </c>
      <c r="K81" s="1">
        <v>6.8637513812751336E-2</v>
      </c>
      <c r="L81" s="1">
        <v>7.5692869810995739E-2</v>
      </c>
    </row>
    <row r="82" spans="1:12" x14ac:dyDescent="0.2">
      <c r="A82" s="8">
        <v>81</v>
      </c>
      <c r="B82" s="1">
        <v>1.1197437595841097E-3</v>
      </c>
      <c r="C82" s="1">
        <v>2.5817226043169751E-4</v>
      </c>
      <c r="D82" s="1">
        <v>2.0633068378694721E-3</v>
      </c>
      <c r="E82" s="1">
        <v>8.6157149915241211E-4</v>
      </c>
      <c r="F82" s="1">
        <v>9.4356307828536248E-4</v>
      </c>
      <c r="H82" s="1">
        <v>0.1374508202255578</v>
      </c>
      <c r="I82" s="1">
        <v>6.7951734913654055E-2</v>
      </c>
      <c r="J82" s="1">
        <v>0.21408725311483892</v>
      </c>
      <c r="K82" s="1">
        <v>6.9499085311903741E-2</v>
      </c>
      <c r="L82" s="1">
        <v>7.6636432889281125E-2</v>
      </c>
    </row>
    <row r="83" spans="1:12" x14ac:dyDescent="0.2">
      <c r="A83" s="8">
        <v>82</v>
      </c>
      <c r="B83" s="1">
        <v>1.1197437595841097E-3</v>
      </c>
      <c r="C83" s="1">
        <v>2.5817226043169751E-4</v>
      </c>
      <c r="D83" s="1">
        <v>2.0633068378694721E-3</v>
      </c>
      <c r="E83" s="1">
        <v>8.6157149915241211E-4</v>
      </c>
      <c r="F83" s="1">
        <v>9.4356307828536248E-4</v>
      </c>
      <c r="H83" s="1">
        <v>0.13857056398514189</v>
      </c>
      <c r="I83" s="1">
        <v>6.8209907174085746E-2</v>
      </c>
      <c r="J83" s="1">
        <v>0.2161505599527084</v>
      </c>
      <c r="K83" s="1">
        <v>7.0360656811056146E-2</v>
      </c>
      <c r="L83" s="1">
        <v>7.7579995967566512E-2</v>
      </c>
    </row>
    <row r="84" spans="1:12" x14ac:dyDescent="0.2">
      <c r="A84" s="8">
        <v>83</v>
      </c>
      <c r="B84" s="1">
        <v>1.1197437595841097E-3</v>
      </c>
      <c r="C84" s="1">
        <v>2.5817226043169751E-4</v>
      </c>
      <c r="D84" s="1">
        <v>2.0633068378694721E-3</v>
      </c>
      <c r="E84" s="1">
        <v>8.6157149915241211E-4</v>
      </c>
      <c r="F84" s="1">
        <v>9.4356307828536248E-4</v>
      </c>
      <c r="H84" s="1">
        <v>0.13969030774472599</v>
      </c>
      <c r="I84" s="1">
        <v>6.8468079434517437E-2</v>
      </c>
      <c r="J84" s="1">
        <v>0.21821386679057789</v>
      </c>
      <c r="K84" s="1">
        <v>7.1222228310208552E-2</v>
      </c>
      <c r="L84" s="1">
        <v>7.8523559045851898E-2</v>
      </c>
    </row>
    <row r="85" spans="1:12" x14ac:dyDescent="0.2">
      <c r="A85" s="8">
        <v>84</v>
      </c>
      <c r="B85" s="1">
        <v>1.1197437595841097E-3</v>
      </c>
      <c r="C85" s="1">
        <v>2.5817226043169751E-4</v>
      </c>
      <c r="D85" s="1">
        <v>2.0633068378694721E-3</v>
      </c>
      <c r="E85" s="1">
        <v>8.6157149915241211E-4</v>
      </c>
      <c r="F85" s="1">
        <v>9.4356307828536248E-4</v>
      </c>
      <c r="H85" s="1">
        <v>0.14081005150431009</v>
      </c>
      <c r="I85" s="1">
        <v>6.8726251694949128E-2</v>
      </c>
      <c r="J85" s="1">
        <v>0.22027717362844737</v>
      </c>
      <c r="K85" s="1">
        <v>7.2083799809360957E-2</v>
      </c>
      <c r="L85" s="1">
        <v>7.9467122124137285E-2</v>
      </c>
    </row>
    <row r="86" spans="1:12" x14ac:dyDescent="0.2">
      <c r="A86" s="8">
        <v>85</v>
      </c>
      <c r="B86" s="1">
        <v>1.1197437595841097E-3</v>
      </c>
      <c r="C86" s="1">
        <v>2.5817226043169751E-4</v>
      </c>
      <c r="D86" s="1">
        <v>2.0633068378694721E-3</v>
      </c>
      <c r="E86" s="1">
        <v>8.6157149915241211E-4</v>
      </c>
      <c r="F86" s="1">
        <v>9.4356307828536248E-4</v>
      </c>
      <c r="H86" s="1">
        <v>0.14192979526389418</v>
      </c>
      <c r="I86" s="1">
        <v>6.8984423955380819E-2</v>
      </c>
      <c r="J86" s="1">
        <v>0.22234048046631685</v>
      </c>
      <c r="K86" s="1">
        <v>7.2945371308513363E-2</v>
      </c>
      <c r="L86" s="1">
        <v>8.0410685202422671E-2</v>
      </c>
    </row>
    <row r="87" spans="1:12" x14ac:dyDescent="0.2">
      <c r="A87" s="8">
        <v>86</v>
      </c>
      <c r="B87" s="1">
        <v>1.1197437595841097E-3</v>
      </c>
      <c r="C87" s="1">
        <v>2.5817226043169751E-4</v>
      </c>
      <c r="D87" s="1">
        <v>2.0633068378694721E-3</v>
      </c>
      <c r="E87" s="1">
        <v>8.6157149915241211E-4</v>
      </c>
      <c r="F87" s="1">
        <v>9.4356307828536248E-4</v>
      </c>
      <c r="H87" s="1">
        <v>0.14304953902347828</v>
      </c>
      <c r="I87" s="1">
        <v>6.924259621581251E-2</v>
      </c>
      <c r="J87" s="1">
        <v>0.22440378730418634</v>
      </c>
      <c r="K87" s="1">
        <v>7.3806942807665768E-2</v>
      </c>
      <c r="L87" s="1">
        <v>8.1354248280708058E-2</v>
      </c>
    </row>
    <row r="88" spans="1:12" x14ac:dyDescent="0.2">
      <c r="A88" s="8">
        <v>87</v>
      </c>
      <c r="B88" s="1">
        <v>1.1197437595841097E-3</v>
      </c>
      <c r="C88" s="1">
        <v>2.5817226043169751E-4</v>
      </c>
      <c r="D88" s="1">
        <v>2.0633068378694721E-3</v>
      </c>
      <c r="E88" s="1">
        <v>8.6157149915241211E-4</v>
      </c>
      <c r="F88" s="1">
        <v>9.4356307828536248E-4</v>
      </c>
      <c r="H88" s="1">
        <v>0.14416928278306237</v>
      </c>
      <c r="I88" s="1">
        <v>6.9500768476244201E-2</v>
      </c>
      <c r="J88" s="1">
        <v>0.22646709414205582</v>
      </c>
      <c r="K88" s="1">
        <v>7.4668514306818173E-2</v>
      </c>
      <c r="L88" s="1">
        <v>8.2297811358993445E-2</v>
      </c>
    </row>
    <row r="89" spans="1:12" x14ac:dyDescent="0.2">
      <c r="A89" s="8">
        <v>88</v>
      </c>
      <c r="B89" s="1">
        <v>1.1197437595841097E-3</v>
      </c>
      <c r="C89" s="1">
        <v>2.5817226043169751E-4</v>
      </c>
      <c r="D89" s="1">
        <v>2.0633068378694721E-3</v>
      </c>
      <c r="E89" s="1">
        <v>8.6157149915241211E-4</v>
      </c>
      <c r="F89" s="1">
        <v>9.4356307828536248E-4</v>
      </c>
      <c r="H89" s="1">
        <v>0.14528902654264647</v>
      </c>
      <c r="I89" s="1">
        <v>6.9758940736675892E-2</v>
      </c>
      <c r="J89" s="1">
        <v>0.2285304009799253</v>
      </c>
      <c r="K89" s="1">
        <v>7.5530085805970579E-2</v>
      </c>
      <c r="L89" s="1">
        <v>8.3241374437278831E-2</v>
      </c>
    </row>
    <row r="90" spans="1:12" x14ac:dyDescent="0.2">
      <c r="A90" s="8">
        <v>89</v>
      </c>
      <c r="B90" s="1">
        <v>1.1197437595841097E-3</v>
      </c>
      <c r="C90" s="1">
        <v>2.5817226043169751E-4</v>
      </c>
      <c r="D90" s="1">
        <v>2.0633068378694721E-3</v>
      </c>
      <c r="E90" s="1">
        <v>8.6157149915241211E-4</v>
      </c>
      <c r="F90" s="1">
        <v>9.4356307828536248E-4</v>
      </c>
      <c r="H90" s="1">
        <v>0.14640877030223057</v>
      </c>
      <c r="I90" s="1">
        <v>7.0017112997107583E-2</v>
      </c>
      <c r="J90" s="1">
        <v>0.23059370781779479</v>
      </c>
      <c r="K90" s="1">
        <v>7.6391657305122984E-2</v>
      </c>
      <c r="L90" s="1">
        <v>8.4184937515564218E-2</v>
      </c>
    </row>
    <row r="91" spans="1:12" x14ac:dyDescent="0.2">
      <c r="A91" s="8">
        <v>90</v>
      </c>
      <c r="B91" s="1">
        <v>1.1197437595841097E-3</v>
      </c>
      <c r="C91" s="1">
        <v>2.5817226043169751E-4</v>
      </c>
      <c r="D91" s="1">
        <v>2.0633068378694721E-3</v>
      </c>
      <c r="E91" s="1">
        <v>8.6157149915241211E-4</v>
      </c>
      <c r="F91" s="1">
        <v>9.4356307828536248E-4</v>
      </c>
      <c r="H91" s="1">
        <v>0.14752851406181466</v>
      </c>
      <c r="I91" s="1">
        <v>7.0275285257539274E-2</v>
      </c>
      <c r="J91" s="1">
        <v>0.23265701465566427</v>
      </c>
      <c r="K91" s="1">
        <v>7.725322880427539E-2</v>
      </c>
      <c r="L91" s="1">
        <v>8.5128500593849604E-2</v>
      </c>
    </row>
    <row r="92" spans="1:12" x14ac:dyDescent="0.2">
      <c r="A92" s="8">
        <v>91</v>
      </c>
      <c r="B92" s="1">
        <v>1.1197437595841097E-3</v>
      </c>
      <c r="C92" s="1">
        <v>2.5817226043169751E-4</v>
      </c>
      <c r="D92" s="1">
        <v>2.0633068378694721E-3</v>
      </c>
      <c r="E92" s="1">
        <v>8.6157149915241211E-4</v>
      </c>
      <c r="F92" s="1">
        <v>9.4356307828536248E-4</v>
      </c>
      <c r="H92" s="1">
        <v>0.14864825782139876</v>
      </c>
      <c r="I92" s="1">
        <v>7.0533457517970966E-2</v>
      </c>
      <c r="J92" s="1">
        <v>0.23472032149353375</v>
      </c>
      <c r="K92" s="1">
        <v>7.8114800303427795E-2</v>
      </c>
      <c r="L92" s="1">
        <v>8.6072063672134991E-2</v>
      </c>
    </row>
    <row r="93" spans="1:12" x14ac:dyDescent="0.2">
      <c r="A93" s="8">
        <v>92</v>
      </c>
      <c r="B93" s="1">
        <v>1.1197437595841097E-3</v>
      </c>
      <c r="C93" s="1">
        <v>2.5817226043169751E-4</v>
      </c>
      <c r="D93" s="1">
        <v>2.0633068378694721E-3</v>
      </c>
      <c r="E93" s="1">
        <v>8.6157149915241211E-4</v>
      </c>
      <c r="F93" s="1">
        <v>9.4356307828536248E-4</v>
      </c>
      <c r="H93" s="1">
        <v>0.14976800158098286</v>
      </c>
      <c r="I93" s="1">
        <v>7.0791629778402657E-2</v>
      </c>
      <c r="J93" s="1">
        <v>0.23678362833140323</v>
      </c>
      <c r="K93" s="1">
        <v>7.89763718025802E-2</v>
      </c>
      <c r="L93" s="1">
        <v>8.7015626750420377E-2</v>
      </c>
    </row>
    <row r="94" spans="1:12" x14ac:dyDescent="0.2">
      <c r="A94" s="8">
        <v>93</v>
      </c>
      <c r="B94" s="1">
        <v>1.1197437595841097E-3</v>
      </c>
      <c r="C94" s="1">
        <v>2.5817226043169751E-4</v>
      </c>
      <c r="D94" s="1">
        <v>2.0633068378694721E-3</v>
      </c>
      <c r="E94" s="1">
        <v>8.6157149915241211E-4</v>
      </c>
      <c r="F94" s="1">
        <v>9.4356307828536248E-4</v>
      </c>
      <c r="H94" s="1">
        <v>0.15088774534056695</v>
      </c>
      <c r="I94" s="1">
        <v>7.1049802038834348E-2</v>
      </c>
      <c r="J94" s="1">
        <v>0.23884693516927272</v>
      </c>
      <c r="K94" s="1">
        <v>7.9837943301732606E-2</v>
      </c>
      <c r="L94" s="1">
        <v>8.7959189828705764E-2</v>
      </c>
    </row>
    <row r="95" spans="1:12" x14ac:dyDescent="0.2">
      <c r="A95" s="8">
        <v>94</v>
      </c>
      <c r="B95" s="1">
        <v>1.1197437595841097E-3</v>
      </c>
      <c r="C95" s="1">
        <v>2.5817226043169751E-4</v>
      </c>
      <c r="D95" s="1">
        <v>2.0633068378694721E-3</v>
      </c>
      <c r="E95" s="1">
        <v>8.6157149915241211E-4</v>
      </c>
      <c r="F95" s="1">
        <v>9.4356307828536248E-4</v>
      </c>
      <c r="H95" s="1">
        <v>0.15200748910015105</v>
      </c>
      <c r="I95" s="1">
        <v>7.1307974299266039E-2</v>
      </c>
      <c r="J95" s="1">
        <v>0.2409102420071422</v>
      </c>
      <c r="K95" s="1">
        <v>8.0699514800885011E-2</v>
      </c>
      <c r="L95" s="1">
        <v>8.890275290699115E-2</v>
      </c>
    </row>
    <row r="96" spans="1:12" x14ac:dyDescent="0.2">
      <c r="A96" s="8">
        <v>95</v>
      </c>
      <c r="B96" s="1">
        <v>1.1197437595841097E-3</v>
      </c>
      <c r="C96" s="1">
        <v>2.5817226043169751E-4</v>
      </c>
      <c r="D96" s="1">
        <v>2.0633068378694721E-3</v>
      </c>
      <c r="E96" s="1">
        <v>8.6157149915241211E-4</v>
      </c>
      <c r="F96" s="1">
        <v>9.4356307828536248E-4</v>
      </c>
      <c r="H96" s="1">
        <v>0.15312723285973515</v>
      </c>
      <c r="I96" s="1">
        <v>7.156614655969773E-2</v>
      </c>
      <c r="J96" s="1">
        <v>0.24297354884501168</v>
      </c>
      <c r="K96" s="1">
        <v>8.1561086300037416E-2</v>
      </c>
      <c r="L96" s="1">
        <v>8.9846315985276537E-2</v>
      </c>
    </row>
    <row r="97" spans="1:12" x14ac:dyDescent="0.2">
      <c r="A97" s="8">
        <v>96</v>
      </c>
      <c r="B97" s="1">
        <v>1.1197437595841097E-3</v>
      </c>
      <c r="C97" s="1">
        <v>2.5817226043169751E-4</v>
      </c>
      <c r="D97" s="1">
        <v>2.0633068378694721E-3</v>
      </c>
      <c r="E97" s="1">
        <v>8.6157149915241211E-4</v>
      </c>
      <c r="F97" s="1">
        <v>9.4356307828536248E-4</v>
      </c>
      <c r="H97" s="1">
        <v>0.15424697661931924</v>
      </c>
      <c r="I97" s="1">
        <v>7.1824318820129421E-2</v>
      </c>
      <c r="J97" s="1">
        <v>0.24503685568288117</v>
      </c>
      <c r="K97" s="1">
        <v>8.2422657799189822E-2</v>
      </c>
      <c r="L97" s="1">
        <v>9.0789879063561924E-2</v>
      </c>
    </row>
    <row r="98" spans="1:12" x14ac:dyDescent="0.2">
      <c r="A98" s="8">
        <v>97</v>
      </c>
      <c r="B98" s="1">
        <v>1.1197437595841097E-3</v>
      </c>
      <c r="C98" s="1">
        <v>2.5817226043169751E-4</v>
      </c>
      <c r="D98" s="1">
        <v>2.0633068378694721E-3</v>
      </c>
      <c r="E98" s="1">
        <v>8.6157149915241211E-4</v>
      </c>
      <c r="F98" s="1">
        <v>9.4356307828536248E-4</v>
      </c>
      <c r="H98" s="1">
        <v>0.15536672037890334</v>
      </c>
      <c r="I98" s="1">
        <v>7.2082491080561112E-2</v>
      </c>
      <c r="J98" s="1">
        <v>0.24710016252075065</v>
      </c>
      <c r="K98" s="1">
        <v>8.3284229298342227E-2</v>
      </c>
      <c r="L98" s="1">
        <v>9.173344214184731E-2</v>
      </c>
    </row>
    <row r="99" spans="1:12" x14ac:dyDescent="0.2">
      <c r="A99" s="8">
        <v>98</v>
      </c>
      <c r="B99" s="1">
        <v>1.1197437595841097E-3</v>
      </c>
      <c r="C99" s="1">
        <v>2.5817226043169751E-4</v>
      </c>
      <c r="D99" s="1">
        <v>2.0633068378694721E-3</v>
      </c>
      <c r="E99" s="1">
        <v>8.6157149915241211E-4</v>
      </c>
      <c r="F99" s="1">
        <v>9.4356307828536248E-4</v>
      </c>
      <c r="H99" s="1">
        <v>0.15648646413848744</v>
      </c>
      <c r="I99" s="1">
        <v>7.2340663340992803E-2</v>
      </c>
      <c r="J99" s="1">
        <v>0.24916346935862013</v>
      </c>
      <c r="K99" s="1">
        <v>8.4145800797494633E-2</v>
      </c>
      <c r="L99" s="1">
        <v>9.2677005220132697E-2</v>
      </c>
    </row>
    <row r="100" spans="1:12" x14ac:dyDescent="0.2">
      <c r="A100" s="8">
        <v>99</v>
      </c>
      <c r="B100" s="1">
        <v>1.1197437595841097E-3</v>
      </c>
      <c r="C100" s="1">
        <v>2.5817226043169751E-4</v>
      </c>
      <c r="D100" s="1">
        <v>2.0633068378694721E-3</v>
      </c>
      <c r="E100" s="1">
        <v>8.6157149915241211E-4</v>
      </c>
      <c r="F100" s="1">
        <v>9.4356307828536248E-4</v>
      </c>
      <c r="H100" s="1">
        <v>0.15760620789807153</v>
      </c>
      <c r="I100" s="1">
        <v>7.2598835601424494E-2</v>
      </c>
      <c r="J100" s="1">
        <v>0.25122677619648959</v>
      </c>
      <c r="K100" s="1">
        <v>8.5007372296647038E-2</v>
      </c>
      <c r="L100" s="1">
        <v>9.3620568298418055E-2</v>
      </c>
    </row>
    <row r="101" spans="1:12" x14ac:dyDescent="0.2">
      <c r="A101" s="8">
        <v>100</v>
      </c>
      <c r="B101" s="1">
        <v>1.1197437595841097E-3</v>
      </c>
      <c r="C101" s="1">
        <v>2.5817226043169751E-4</v>
      </c>
      <c r="D101" s="1">
        <v>2.0633068378694721E-3</v>
      </c>
      <c r="E101" s="1">
        <v>8.6157149915241211E-4</v>
      </c>
      <c r="F101" s="1">
        <v>9.4356307828536248E-4</v>
      </c>
      <c r="H101" s="1">
        <v>0.15872595165765563</v>
      </c>
      <c r="I101" s="1">
        <v>7.2857007861856185E-2</v>
      </c>
      <c r="J101" s="1">
        <v>0.25329008303435907</v>
      </c>
      <c r="K101" s="1">
        <v>8.5868943795799443E-2</v>
      </c>
      <c r="L101" s="1">
        <v>9.4564131376703442E-2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="80" zoomScaleNormal="80" workbookViewId="0">
      <selection activeCell="J51" sqref="J51"/>
    </sheetView>
  </sheetViews>
  <sheetFormatPr baseColWidth="10" defaultRowHeight="16" x14ac:dyDescent="0.2"/>
  <sheetData>
    <row r="1" spans="1:12" x14ac:dyDescent="0.2">
      <c r="A1" s="7" t="s">
        <v>10</v>
      </c>
      <c r="B1" s="1" t="s">
        <v>11</v>
      </c>
      <c r="C1" s="1" t="s">
        <v>12</v>
      </c>
      <c r="D1" s="1" t="s">
        <v>13</v>
      </c>
      <c r="E1" t="s">
        <v>16</v>
      </c>
      <c r="F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7">
        <v>1</v>
      </c>
      <c r="B2" s="1">
        <v>1.4433460148983709E-2</v>
      </c>
      <c r="C2" s="1">
        <v>1.4301050763926414E-2</v>
      </c>
      <c r="D2" s="1">
        <v>1.4565869534041005E-2</v>
      </c>
      <c r="E2" s="1">
        <v>1.3240938505729508E-4</v>
      </c>
      <c r="F2" s="1">
        <v>1.3240938505729508E-4</v>
      </c>
      <c r="H2" s="1">
        <f>B2</f>
        <v>1.4433460148983709E-2</v>
      </c>
      <c r="I2" s="1">
        <f>C2</f>
        <v>1.4301050763926414E-2</v>
      </c>
      <c r="J2" s="1">
        <f>D2</f>
        <v>1.4565869534041005E-2</v>
      </c>
      <c r="K2" s="1">
        <f>H2-I2</f>
        <v>1.3240938505729508E-4</v>
      </c>
      <c r="L2" s="1">
        <f>J2-H2</f>
        <v>1.3240938505729508E-4</v>
      </c>
    </row>
    <row r="3" spans="1:12" x14ac:dyDescent="0.2">
      <c r="A3" s="7">
        <v>2</v>
      </c>
      <c r="B3" s="1">
        <v>1.0254523888697766E-2</v>
      </c>
      <c r="C3" s="1">
        <v>9.9279016735948217E-3</v>
      </c>
      <c r="D3" s="1">
        <v>1.0581146103800711E-2</v>
      </c>
      <c r="E3" s="1">
        <v>3.2662221510294451E-4</v>
      </c>
      <c r="F3" s="1">
        <v>3.2662221510294451E-4</v>
      </c>
      <c r="H3" s="1">
        <f>H2+B3</f>
        <v>2.4687984037681476E-2</v>
      </c>
      <c r="I3" s="1">
        <f>I2+C3</f>
        <v>2.4228952437521236E-2</v>
      </c>
      <c r="J3" s="1">
        <f>J2+D3</f>
        <v>2.5147015637841715E-2</v>
      </c>
      <c r="K3" s="1">
        <f t="shared" ref="K3:K66" si="0">H3-I3</f>
        <v>4.5903160016023958E-4</v>
      </c>
      <c r="L3" s="1">
        <f t="shared" ref="L3:L66" si="1">J3-H3</f>
        <v>4.5903160016023958E-4</v>
      </c>
    </row>
    <row r="4" spans="1:12" x14ac:dyDescent="0.2">
      <c r="A4" s="7">
        <v>3</v>
      </c>
      <c r="B4" s="1">
        <v>7.2854437214133014E-3</v>
      </c>
      <c r="C4" s="1">
        <v>6.8229437280781288E-3</v>
      </c>
      <c r="D4" s="1">
        <v>7.7479437147484741E-3</v>
      </c>
      <c r="E4" s="1">
        <v>4.6249999333517269E-4</v>
      </c>
      <c r="F4" s="1">
        <v>4.6249999333517269E-4</v>
      </c>
      <c r="H4" s="1">
        <f t="shared" ref="H4:H67" si="2">H3+B4</f>
        <v>3.1973427759094779E-2</v>
      </c>
      <c r="I4" s="1">
        <f t="shared" ref="I4:I67" si="3">I3+C4</f>
        <v>3.1051896165599363E-2</v>
      </c>
      <c r="J4" s="1">
        <f t="shared" ref="J4:J67" si="4">J3+D4</f>
        <v>3.2894959352590188E-2</v>
      </c>
      <c r="K4" s="1">
        <f t="shared" si="0"/>
        <v>9.2153159349541575E-4</v>
      </c>
      <c r="L4" s="1">
        <f t="shared" si="1"/>
        <v>9.2153159349540881E-4</v>
      </c>
    </row>
    <row r="5" spans="1:12" x14ac:dyDescent="0.2">
      <c r="A5" s="7">
        <v>4</v>
      </c>
      <c r="B5" s="1">
        <v>5.1760131094370689E-3</v>
      </c>
      <c r="C5" s="1">
        <v>4.6192035459487564E-3</v>
      </c>
      <c r="D5" s="1">
        <v>5.7328226729253815E-3</v>
      </c>
      <c r="E5" s="1">
        <v>5.5680956348831256E-4</v>
      </c>
      <c r="F5" s="1">
        <v>5.5680956348831256E-4</v>
      </c>
      <c r="H5" s="1">
        <f t="shared" si="2"/>
        <v>3.7149440868531849E-2</v>
      </c>
      <c r="I5" s="1">
        <f t="shared" si="3"/>
        <v>3.5671099711548117E-2</v>
      </c>
      <c r="J5" s="1">
        <f t="shared" si="4"/>
        <v>3.8627782025515568E-2</v>
      </c>
      <c r="K5" s="1">
        <f t="shared" si="0"/>
        <v>1.4783411569837326E-3</v>
      </c>
      <c r="L5" s="1">
        <f t="shared" si="1"/>
        <v>1.4783411569837188E-3</v>
      </c>
    </row>
    <row r="6" spans="1:12" x14ac:dyDescent="0.2">
      <c r="A6" s="7">
        <v>5</v>
      </c>
      <c r="B6" s="1">
        <v>3.6772983303422053E-3</v>
      </c>
      <c r="C6" s="1">
        <v>3.0565003534780586E-3</v>
      </c>
      <c r="D6" s="1">
        <v>4.2980963072063519E-3</v>
      </c>
      <c r="E6" s="1">
        <v>6.2079797686414662E-4</v>
      </c>
      <c r="F6" s="1">
        <v>6.2079797686414662E-4</v>
      </c>
      <c r="H6" s="1">
        <f t="shared" si="2"/>
        <v>4.0826739198874057E-2</v>
      </c>
      <c r="I6" s="1">
        <f t="shared" si="3"/>
        <v>3.8727600065026173E-2</v>
      </c>
      <c r="J6" s="1">
        <f t="shared" si="4"/>
        <v>4.292587833272192E-2</v>
      </c>
      <c r="K6" s="1">
        <f t="shared" si="0"/>
        <v>2.099139133847884E-3</v>
      </c>
      <c r="L6" s="1">
        <f t="shared" si="1"/>
        <v>2.0991391338478632E-3</v>
      </c>
    </row>
    <row r="7" spans="1:12" x14ac:dyDescent="0.2">
      <c r="A7" s="7">
        <v>6</v>
      </c>
      <c r="B7" s="1">
        <v>2.6125395925594395E-3</v>
      </c>
      <c r="C7" s="1">
        <v>1.9492660893704991E-3</v>
      </c>
      <c r="D7" s="1">
        <v>3.27581309574838E-3</v>
      </c>
      <c r="E7" s="1">
        <v>6.6327350318894042E-4</v>
      </c>
      <c r="F7" s="1">
        <v>6.6327350318894042E-4</v>
      </c>
      <c r="H7" s="1">
        <f t="shared" si="2"/>
        <v>4.34392787914335E-2</v>
      </c>
      <c r="I7" s="1">
        <f t="shared" si="3"/>
        <v>4.0676866154396675E-2</v>
      </c>
      <c r="J7" s="1">
        <f t="shared" si="4"/>
        <v>4.6201691428470297E-2</v>
      </c>
      <c r="K7" s="1">
        <f t="shared" si="0"/>
        <v>2.7624126370368249E-3</v>
      </c>
      <c r="L7" s="1">
        <f t="shared" si="1"/>
        <v>2.7624126370367971E-3</v>
      </c>
    </row>
    <row r="8" spans="1:12" x14ac:dyDescent="0.2">
      <c r="A8" s="7">
        <v>7</v>
      </c>
      <c r="B8" s="1">
        <v>1.8561039768185252E-3</v>
      </c>
      <c r="C8" s="1">
        <v>1.1658842758775216E-3</v>
      </c>
      <c r="D8" s="1">
        <v>2.5463236777595287E-3</v>
      </c>
      <c r="E8" s="1">
        <v>6.9021970094100354E-4</v>
      </c>
      <c r="F8" s="1">
        <v>6.9021970094100354E-4</v>
      </c>
      <c r="H8" s="1">
        <f t="shared" si="2"/>
        <v>4.5295382768252027E-2</v>
      </c>
      <c r="I8" s="1">
        <f t="shared" si="3"/>
        <v>4.1842750430274196E-2</v>
      </c>
      <c r="J8" s="1">
        <f t="shared" si="4"/>
        <v>4.8748015106229822E-2</v>
      </c>
      <c r="K8" s="1">
        <f t="shared" si="0"/>
        <v>3.4526323379778304E-3</v>
      </c>
      <c r="L8" s="1">
        <f t="shared" si="1"/>
        <v>3.4526323379777957E-3</v>
      </c>
    </row>
    <row r="9" spans="1:12" x14ac:dyDescent="0.2">
      <c r="A9" s="7">
        <v>8</v>
      </c>
      <c r="B9" s="1">
        <v>1.3187102279241874E-3</v>
      </c>
      <c r="C9" s="1">
        <v>6.1275240178454979E-4</v>
      </c>
      <c r="D9" s="1">
        <v>2.0246680540638249E-3</v>
      </c>
      <c r="E9" s="1">
        <v>7.0595782613963761E-4</v>
      </c>
      <c r="F9" s="1">
        <v>7.059578261396375E-4</v>
      </c>
      <c r="H9" s="1">
        <f t="shared" si="2"/>
        <v>4.6614092996176214E-2</v>
      </c>
      <c r="I9" s="1">
        <f t="shared" si="3"/>
        <v>4.2455502832058747E-2</v>
      </c>
      <c r="J9" s="1">
        <f t="shared" si="4"/>
        <v>5.0772683160293645E-2</v>
      </c>
      <c r="K9" s="1">
        <f t="shared" si="0"/>
        <v>4.1585901641174663E-3</v>
      </c>
      <c r="L9" s="1">
        <f t="shared" si="1"/>
        <v>4.1585901641174317E-3</v>
      </c>
    </row>
    <row r="10" spans="1:12" x14ac:dyDescent="0.2">
      <c r="A10" s="7">
        <v>9</v>
      </c>
      <c r="B10" s="1">
        <v>9.3692845189690809E-4</v>
      </c>
      <c r="C10" s="1">
        <v>2.2321143349823846E-4</v>
      </c>
      <c r="D10" s="1">
        <v>1.6506454702955777E-3</v>
      </c>
      <c r="E10" s="1">
        <v>7.1371701839866963E-4</v>
      </c>
      <c r="F10" s="1">
        <v>7.1371701839866963E-4</v>
      </c>
      <c r="H10" s="1">
        <f t="shared" si="2"/>
        <v>4.7551021448073119E-2</v>
      </c>
      <c r="I10" s="1">
        <f t="shared" si="3"/>
        <v>4.2678714265556986E-2</v>
      </c>
      <c r="J10" s="1">
        <f t="shared" si="4"/>
        <v>5.2423328630589225E-2</v>
      </c>
      <c r="K10" s="1">
        <f t="shared" si="0"/>
        <v>4.8723071825161335E-3</v>
      </c>
      <c r="L10" s="1">
        <f t="shared" si="1"/>
        <v>4.8723071825161057E-3</v>
      </c>
    </row>
    <row r="11" spans="1:12" x14ac:dyDescent="0.2">
      <c r="A11" s="7">
        <v>10</v>
      </c>
      <c r="B11" s="1">
        <v>9.3692845189690809E-4</v>
      </c>
      <c r="C11" s="1">
        <v>2.2321143349823846E-4</v>
      </c>
      <c r="D11" s="1">
        <v>1.6506454702955777E-3</v>
      </c>
      <c r="E11" s="1">
        <f t="shared" ref="E11:E66" si="5">B11-C11</f>
        <v>7.1371701839866963E-4</v>
      </c>
      <c r="F11" s="1">
        <f t="shared" ref="F11:F66" si="6">D11-B11</f>
        <v>7.1371701839866963E-4</v>
      </c>
      <c r="H11" s="1">
        <f t="shared" si="2"/>
        <v>4.8487949899970025E-2</v>
      </c>
      <c r="I11" s="1">
        <f t="shared" si="3"/>
        <v>4.2901925699055224E-2</v>
      </c>
      <c r="J11" s="1">
        <f t="shared" si="4"/>
        <v>5.4073974100884804E-2</v>
      </c>
      <c r="K11" s="1">
        <f t="shared" si="0"/>
        <v>5.5860242009148006E-3</v>
      </c>
      <c r="L11" s="1">
        <f t="shared" si="1"/>
        <v>5.5860242009147798E-3</v>
      </c>
    </row>
    <row r="12" spans="1:12" x14ac:dyDescent="0.2">
      <c r="A12" s="7">
        <v>11</v>
      </c>
      <c r="B12" s="1">
        <v>9.3692845189690809E-4</v>
      </c>
      <c r="C12" s="1">
        <v>2.2321143349823846E-4</v>
      </c>
      <c r="D12" s="1">
        <v>1.6506454702955777E-3</v>
      </c>
      <c r="E12" s="1">
        <f t="shared" si="5"/>
        <v>7.1371701839866963E-4</v>
      </c>
      <c r="F12" s="1">
        <f t="shared" si="6"/>
        <v>7.1371701839866963E-4</v>
      </c>
      <c r="H12" s="1">
        <f t="shared" si="2"/>
        <v>4.942487835186693E-2</v>
      </c>
      <c r="I12" s="1">
        <f t="shared" si="3"/>
        <v>4.3125137132553462E-2</v>
      </c>
      <c r="J12" s="1">
        <f t="shared" si="4"/>
        <v>5.5724619571180384E-2</v>
      </c>
      <c r="K12" s="1">
        <f t="shared" si="0"/>
        <v>6.2997412193134678E-3</v>
      </c>
      <c r="L12" s="1">
        <f t="shared" si="1"/>
        <v>6.2997412193134539E-3</v>
      </c>
    </row>
    <row r="13" spans="1:12" x14ac:dyDescent="0.2">
      <c r="A13" s="7">
        <v>12</v>
      </c>
      <c r="B13" s="1">
        <v>9.3692845189690809E-4</v>
      </c>
      <c r="C13" s="1">
        <v>2.2321143349823846E-4</v>
      </c>
      <c r="D13" s="1">
        <v>1.6506454702955777E-3</v>
      </c>
      <c r="E13" s="1">
        <f t="shared" si="5"/>
        <v>7.1371701839866963E-4</v>
      </c>
      <c r="F13" s="1">
        <f t="shared" si="6"/>
        <v>7.1371701839866963E-4</v>
      </c>
      <c r="H13" s="1">
        <f t="shared" si="2"/>
        <v>5.0361806803763835E-2</v>
      </c>
      <c r="I13" s="1">
        <f t="shared" si="3"/>
        <v>4.33483485660517E-2</v>
      </c>
      <c r="J13" s="1">
        <f t="shared" si="4"/>
        <v>5.7375265041475963E-2</v>
      </c>
      <c r="K13" s="1">
        <f t="shared" si="0"/>
        <v>7.0134582377121349E-3</v>
      </c>
      <c r="L13" s="1">
        <f t="shared" si="1"/>
        <v>7.013458237712128E-3</v>
      </c>
    </row>
    <row r="14" spans="1:12" x14ac:dyDescent="0.2">
      <c r="A14" s="7">
        <v>13</v>
      </c>
      <c r="B14" s="1">
        <v>9.3692845189690809E-4</v>
      </c>
      <c r="C14" s="1">
        <v>2.2321143349823846E-4</v>
      </c>
      <c r="D14" s="1">
        <v>1.6506454702955777E-3</v>
      </c>
      <c r="E14" s="1">
        <f t="shared" si="5"/>
        <v>7.1371701839866963E-4</v>
      </c>
      <c r="F14" s="1">
        <f t="shared" si="6"/>
        <v>7.1371701839866963E-4</v>
      </c>
      <c r="H14" s="1">
        <f t="shared" si="2"/>
        <v>5.1298735255660741E-2</v>
      </c>
      <c r="I14" s="1">
        <f t="shared" si="3"/>
        <v>4.3571559999549939E-2</v>
      </c>
      <c r="J14" s="1">
        <f t="shared" si="4"/>
        <v>5.9025910511771543E-2</v>
      </c>
      <c r="K14" s="1">
        <f t="shared" si="0"/>
        <v>7.727175256110802E-3</v>
      </c>
      <c r="L14" s="1">
        <f t="shared" si="1"/>
        <v>7.727175256110802E-3</v>
      </c>
    </row>
    <row r="15" spans="1:12" x14ac:dyDescent="0.2">
      <c r="A15" s="7">
        <v>14</v>
      </c>
      <c r="B15" s="1">
        <v>9.3692845189690809E-4</v>
      </c>
      <c r="C15" s="1">
        <v>2.2321143349823846E-4</v>
      </c>
      <c r="D15" s="1">
        <v>1.6506454702955777E-3</v>
      </c>
      <c r="E15" s="1">
        <f t="shared" si="5"/>
        <v>7.1371701839866963E-4</v>
      </c>
      <c r="F15" s="1">
        <f t="shared" si="6"/>
        <v>7.1371701839866963E-4</v>
      </c>
      <c r="H15" s="1">
        <f t="shared" si="2"/>
        <v>5.2235663707557646E-2</v>
      </c>
      <c r="I15" s="1">
        <f t="shared" si="3"/>
        <v>4.3794771433048177E-2</v>
      </c>
      <c r="J15" s="1">
        <f t="shared" si="4"/>
        <v>6.0676555982067122E-2</v>
      </c>
      <c r="K15" s="1">
        <f t="shared" si="0"/>
        <v>8.4408922745094692E-3</v>
      </c>
      <c r="L15" s="1">
        <f t="shared" si="1"/>
        <v>8.4408922745094761E-3</v>
      </c>
    </row>
    <row r="16" spans="1:12" x14ac:dyDescent="0.2">
      <c r="A16" s="7">
        <v>15</v>
      </c>
      <c r="B16" s="1">
        <v>9.3692845189690809E-4</v>
      </c>
      <c r="C16" s="1">
        <v>2.2321143349823846E-4</v>
      </c>
      <c r="D16" s="1">
        <v>1.6506454702955777E-3</v>
      </c>
      <c r="E16" s="1">
        <f t="shared" si="5"/>
        <v>7.1371701839866963E-4</v>
      </c>
      <c r="F16" s="1">
        <f t="shared" si="6"/>
        <v>7.1371701839866963E-4</v>
      </c>
      <c r="H16" s="1">
        <f t="shared" si="2"/>
        <v>5.3172592159454551E-2</v>
      </c>
      <c r="I16" s="1">
        <f t="shared" si="3"/>
        <v>4.4017982866546415E-2</v>
      </c>
      <c r="J16" s="1">
        <f t="shared" si="4"/>
        <v>6.2327201452362702E-2</v>
      </c>
      <c r="K16" s="1">
        <f t="shared" si="0"/>
        <v>9.1546092929081363E-3</v>
      </c>
      <c r="L16" s="1">
        <f t="shared" si="1"/>
        <v>9.1546092929081502E-3</v>
      </c>
    </row>
    <row r="17" spans="1:12" x14ac:dyDescent="0.2">
      <c r="A17" s="7">
        <v>16</v>
      </c>
      <c r="B17" s="1">
        <v>9.3692845189690809E-4</v>
      </c>
      <c r="C17" s="1">
        <v>2.2321143349823846E-4</v>
      </c>
      <c r="D17" s="1">
        <v>1.6506454702955777E-3</v>
      </c>
      <c r="E17" s="1">
        <f t="shared" si="5"/>
        <v>7.1371701839866963E-4</v>
      </c>
      <c r="F17" s="1">
        <f t="shared" si="6"/>
        <v>7.1371701839866963E-4</v>
      </c>
      <c r="H17" s="1">
        <f t="shared" si="2"/>
        <v>5.4109520611351457E-2</v>
      </c>
      <c r="I17" s="1">
        <f t="shared" si="3"/>
        <v>4.4241194300044653E-2</v>
      </c>
      <c r="J17" s="1">
        <f t="shared" si="4"/>
        <v>6.3977846922658274E-2</v>
      </c>
      <c r="K17" s="1">
        <f t="shared" si="0"/>
        <v>9.8683263113068034E-3</v>
      </c>
      <c r="L17" s="1">
        <f t="shared" si="1"/>
        <v>9.8683263113068173E-3</v>
      </c>
    </row>
    <row r="18" spans="1:12" x14ac:dyDescent="0.2">
      <c r="A18" s="7">
        <v>17</v>
      </c>
      <c r="B18" s="1">
        <v>9.3692845189690809E-4</v>
      </c>
      <c r="C18" s="1">
        <v>2.2321143349823846E-4</v>
      </c>
      <c r="D18" s="1">
        <v>1.6506454702955777E-3</v>
      </c>
      <c r="E18" s="1">
        <f t="shared" si="5"/>
        <v>7.1371701839866963E-4</v>
      </c>
      <c r="F18" s="1">
        <f t="shared" si="6"/>
        <v>7.1371701839866963E-4</v>
      </c>
      <c r="H18" s="1">
        <f t="shared" si="2"/>
        <v>5.5046449063248362E-2</v>
      </c>
      <c r="I18" s="1">
        <f t="shared" si="3"/>
        <v>4.4464405733542892E-2</v>
      </c>
      <c r="J18" s="1">
        <f t="shared" si="4"/>
        <v>6.5628492392953847E-2</v>
      </c>
      <c r="K18" s="1">
        <f t="shared" si="0"/>
        <v>1.0582043329705471E-2</v>
      </c>
      <c r="L18" s="1">
        <f t="shared" si="1"/>
        <v>1.0582043329705484E-2</v>
      </c>
    </row>
    <row r="19" spans="1:12" x14ac:dyDescent="0.2">
      <c r="A19" s="7">
        <v>18</v>
      </c>
      <c r="B19" s="1">
        <v>9.3692845189690809E-4</v>
      </c>
      <c r="C19" s="1">
        <v>2.2321143349823846E-4</v>
      </c>
      <c r="D19" s="1">
        <v>1.6506454702955777E-3</v>
      </c>
      <c r="E19" s="1">
        <f t="shared" si="5"/>
        <v>7.1371701839866963E-4</v>
      </c>
      <c r="F19" s="1">
        <f t="shared" si="6"/>
        <v>7.1371701839866963E-4</v>
      </c>
      <c r="H19" s="1">
        <f t="shared" si="2"/>
        <v>5.5983377515145268E-2</v>
      </c>
      <c r="I19" s="1">
        <f t="shared" si="3"/>
        <v>4.468761716704113E-2</v>
      </c>
      <c r="J19" s="1">
        <f t="shared" si="4"/>
        <v>6.7279137863249419E-2</v>
      </c>
      <c r="K19" s="1">
        <f t="shared" si="0"/>
        <v>1.1295760348104138E-2</v>
      </c>
      <c r="L19" s="1">
        <f t="shared" si="1"/>
        <v>1.1295760348104152E-2</v>
      </c>
    </row>
    <row r="20" spans="1:12" x14ac:dyDescent="0.2">
      <c r="A20" s="7">
        <v>19</v>
      </c>
      <c r="B20" s="1">
        <v>9.3692845189690809E-4</v>
      </c>
      <c r="C20" s="1">
        <v>2.2321143349823846E-4</v>
      </c>
      <c r="D20" s="1">
        <v>1.6506454702955777E-3</v>
      </c>
      <c r="E20" s="1">
        <f t="shared" si="5"/>
        <v>7.1371701839866963E-4</v>
      </c>
      <c r="F20" s="1">
        <f t="shared" si="6"/>
        <v>7.1371701839866963E-4</v>
      </c>
      <c r="H20" s="1">
        <f t="shared" si="2"/>
        <v>5.6920305967042173E-2</v>
      </c>
      <c r="I20" s="1">
        <f t="shared" si="3"/>
        <v>4.4910828600539368E-2</v>
      </c>
      <c r="J20" s="1">
        <f t="shared" si="4"/>
        <v>6.8929783333544992E-2</v>
      </c>
      <c r="K20" s="1">
        <f t="shared" si="0"/>
        <v>1.2009477366502805E-2</v>
      </c>
      <c r="L20" s="1">
        <f t="shared" si="1"/>
        <v>1.2009477366502819E-2</v>
      </c>
    </row>
    <row r="21" spans="1:12" x14ac:dyDescent="0.2">
      <c r="A21" s="7">
        <v>20</v>
      </c>
      <c r="B21" s="1">
        <v>9.3692845189690809E-4</v>
      </c>
      <c r="C21" s="1">
        <v>2.2321143349823846E-4</v>
      </c>
      <c r="D21" s="1">
        <v>1.6506454702955777E-3</v>
      </c>
      <c r="E21" s="1">
        <f t="shared" si="5"/>
        <v>7.1371701839866963E-4</v>
      </c>
      <c r="F21" s="1">
        <f t="shared" si="6"/>
        <v>7.1371701839866963E-4</v>
      </c>
      <c r="H21" s="1">
        <f t="shared" si="2"/>
        <v>5.7857234418939078E-2</v>
      </c>
      <c r="I21" s="1">
        <f t="shared" si="3"/>
        <v>4.5134040034037606E-2</v>
      </c>
      <c r="J21" s="1">
        <f t="shared" si="4"/>
        <v>7.0580428803840564E-2</v>
      </c>
      <c r="K21" s="1">
        <f t="shared" si="0"/>
        <v>1.2723194384901472E-2</v>
      </c>
      <c r="L21" s="1">
        <f t="shared" si="1"/>
        <v>1.2723194384901486E-2</v>
      </c>
    </row>
    <row r="22" spans="1:12" x14ac:dyDescent="0.2">
      <c r="A22" s="7">
        <v>21</v>
      </c>
      <c r="B22" s="1">
        <v>9.3692845189690809E-4</v>
      </c>
      <c r="C22" s="1">
        <v>2.2321143349823846E-4</v>
      </c>
      <c r="D22" s="1">
        <v>1.6506454702955777E-3</v>
      </c>
      <c r="E22" s="1">
        <f t="shared" si="5"/>
        <v>7.1371701839866963E-4</v>
      </c>
      <c r="F22" s="1">
        <f t="shared" si="6"/>
        <v>7.1371701839866963E-4</v>
      </c>
      <c r="H22" s="1">
        <f t="shared" si="2"/>
        <v>5.8794162870835984E-2</v>
      </c>
      <c r="I22" s="1">
        <f t="shared" si="3"/>
        <v>4.5357251467535845E-2</v>
      </c>
      <c r="J22" s="1">
        <f t="shared" si="4"/>
        <v>7.2231074274136137E-2</v>
      </c>
      <c r="K22" s="1">
        <f t="shared" si="0"/>
        <v>1.3436911403300139E-2</v>
      </c>
      <c r="L22" s="1">
        <f t="shared" si="1"/>
        <v>1.3436911403300153E-2</v>
      </c>
    </row>
    <row r="23" spans="1:12" x14ac:dyDescent="0.2">
      <c r="A23" s="7">
        <v>22</v>
      </c>
      <c r="B23" s="1">
        <v>9.3692845189690809E-4</v>
      </c>
      <c r="C23" s="1">
        <v>2.2321143349823846E-4</v>
      </c>
      <c r="D23" s="1">
        <v>1.6506454702955777E-3</v>
      </c>
      <c r="E23" s="1">
        <f t="shared" si="5"/>
        <v>7.1371701839866963E-4</v>
      </c>
      <c r="F23" s="1">
        <f t="shared" si="6"/>
        <v>7.1371701839866963E-4</v>
      </c>
      <c r="H23" s="1">
        <f t="shared" si="2"/>
        <v>5.9731091322732889E-2</v>
      </c>
      <c r="I23" s="1">
        <f t="shared" si="3"/>
        <v>4.5580462901034083E-2</v>
      </c>
      <c r="J23" s="1">
        <f t="shared" si="4"/>
        <v>7.3881719744431709E-2</v>
      </c>
      <c r="K23" s="1">
        <f t="shared" si="0"/>
        <v>1.4150628421698806E-2</v>
      </c>
      <c r="L23" s="1">
        <f t="shared" si="1"/>
        <v>1.415062842169882E-2</v>
      </c>
    </row>
    <row r="24" spans="1:12" x14ac:dyDescent="0.2">
      <c r="A24" s="7">
        <v>23</v>
      </c>
      <c r="B24" s="1">
        <v>9.3692845189690809E-4</v>
      </c>
      <c r="C24" s="1">
        <v>2.2321143349823846E-4</v>
      </c>
      <c r="D24" s="1">
        <v>1.6506454702955777E-3</v>
      </c>
      <c r="E24" s="1">
        <f t="shared" si="5"/>
        <v>7.1371701839866963E-4</v>
      </c>
      <c r="F24" s="1">
        <f t="shared" si="6"/>
        <v>7.1371701839866963E-4</v>
      </c>
      <c r="H24" s="1">
        <f t="shared" si="2"/>
        <v>6.0668019774629794E-2</v>
      </c>
      <c r="I24" s="1">
        <f t="shared" si="3"/>
        <v>4.5803674334532321E-2</v>
      </c>
      <c r="J24" s="1">
        <f t="shared" si="4"/>
        <v>7.5532365214727282E-2</v>
      </c>
      <c r="K24" s="1">
        <f t="shared" si="0"/>
        <v>1.4864345440097473E-2</v>
      </c>
      <c r="L24" s="1">
        <f t="shared" si="1"/>
        <v>1.4864345440097487E-2</v>
      </c>
    </row>
    <row r="25" spans="1:12" x14ac:dyDescent="0.2">
      <c r="A25" s="7">
        <v>24</v>
      </c>
      <c r="B25" s="1">
        <v>9.3692845189690809E-4</v>
      </c>
      <c r="C25" s="1">
        <v>2.2321143349823846E-4</v>
      </c>
      <c r="D25" s="1">
        <v>1.6506454702955777E-3</v>
      </c>
      <c r="E25" s="1">
        <f t="shared" si="5"/>
        <v>7.1371701839866963E-4</v>
      </c>
      <c r="F25" s="1">
        <f t="shared" si="6"/>
        <v>7.1371701839866963E-4</v>
      </c>
      <c r="H25" s="1">
        <f t="shared" si="2"/>
        <v>6.16049482265267E-2</v>
      </c>
      <c r="I25" s="1">
        <f t="shared" si="3"/>
        <v>4.6026885768030559E-2</v>
      </c>
      <c r="J25" s="1">
        <f t="shared" si="4"/>
        <v>7.7183010685022854E-2</v>
      </c>
      <c r="K25" s="1">
        <f t="shared" si="0"/>
        <v>1.5578062458496141E-2</v>
      </c>
      <c r="L25" s="1">
        <f t="shared" si="1"/>
        <v>1.5578062458496154E-2</v>
      </c>
    </row>
    <row r="26" spans="1:12" x14ac:dyDescent="0.2">
      <c r="A26" s="7">
        <v>25</v>
      </c>
      <c r="B26" s="1">
        <v>9.3692845189690809E-4</v>
      </c>
      <c r="C26" s="1">
        <v>2.2321143349823846E-4</v>
      </c>
      <c r="D26" s="1">
        <v>1.6506454702955777E-3</v>
      </c>
      <c r="E26" s="1">
        <f t="shared" si="5"/>
        <v>7.1371701839866963E-4</v>
      </c>
      <c r="F26" s="1">
        <f t="shared" si="6"/>
        <v>7.1371701839866963E-4</v>
      </c>
      <c r="H26" s="1">
        <f t="shared" si="2"/>
        <v>6.2541876678423605E-2</v>
      </c>
      <c r="I26" s="1">
        <f t="shared" si="3"/>
        <v>4.6250097201528798E-2</v>
      </c>
      <c r="J26" s="1">
        <f t="shared" si="4"/>
        <v>7.8833656155318427E-2</v>
      </c>
      <c r="K26" s="1">
        <f t="shared" si="0"/>
        <v>1.6291779476894808E-2</v>
      </c>
      <c r="L26" s="1">
        <f t="shared" si="1"/>
        <v>1.6291779476894822E-2</v>
      </c>
    </row>
    <row r="27" spans="1:12" x14ac:dyDescent="0.2">
      <c r="A27" s="7">
        <v>26</v>
      </c>
      <c r="B27" s="1">
        <v>9.3692845189690809E-4</v>
      </c>
      <c r="C27" s="1">
        <v>2.2321143349823846E-4</v>
      </c>
      <c r="D27" s="1">
        <v>1.6506454702955777E-3</v>
      </c>
      <c r="E27" s="1">
        <f t="shared" si="5"/>
        <v>7.1371701839866963E-4</v>
      </c>
      <c r="F27" s="1">
        <f t="shared" si="6"/>
        <v>7.1371701839866963E-4</v>
      </c>
      <c r="H27" s="1">
        <f t="shared" si="2"/>
        <v>6.3478805130320518E-2</v>
      </c>
      <c r="I27" s="1">
        <f t="shared" si="3"/>
        <v>4.6473308635027036E-2</v>
      </c>
      <c r="J27" s="1">
        <f t="shared" si="4"/>
        <v>8.0484301625613999E-2</v>
      </c>
      <c r="K27" s="1">
        <f t="shared" si="0"/>
        <v>1.7005496495293482E-2</v>
      </c>
      <c r="L27" s="1">
        <f t="shared" si="1"/>
        <v>1.7005496495293482E-2</v>
      </c>
    </row>
    <row r="28" spans="1:12" x14ac:dyDescent="0.2">
      <c r="A28" s="7">
        <v>27</v>
      </c>
      <c r="B28" s="1">
        <v>9.3692845189690809E-4</v>
      </c>
      <c r="C28" s="1">
        <v>2.2321143349823846E-4</v>
      </c>
      <c r="D28" s="1">
        <v>1.6506454702955777E-3</v>
      </c>
      <c r="E28" s="1">
        <f t="shared" si="5"/>
        <v>7.1371701839866963E-4</v>
      </c>
      <c r="F28" s="1">
        <f t="shared" si="6"/>
        <v>7.1371701839866963E-4</v>
      </c>
      <c r="H28" s="1">
        <f t="shared" si="2"/>
        <v>6.441573358221743E-2</v>
      </c>
      <c r="I28" s="1">
        <f t="shared" si="3"/>
        <v>4.6696520068525274E-2</v>
      </c>
      <c r="J28" s="1">
        <f t="shared" si="4"/>
        <v>8.2134947095909572E-2</v>
      </c>
      <c r="K28" s="1">
        <f t="shared" si="0"/>
        <v>1.7719213513692156E-2</v>
      </c>
      <c r="L28" s="1">
        <f t="shared" si="1"/>
        <v>1.7719213513692142E-2</v>
      </c>
    </row>
    <row r="29" spans="1:12" x14ac:dyDescent="0.2">
      <c r="A29" s="7">
        <v>28</v>
      </c>
      <c r="B29" s="1">
        <v>9.3692845189690809E-4</v>
      </c>
      <c r="C29" s="1">
        <v>2.2321143349823846E-4</v>
      </c>
      <c r="D29" s="1">
        <v>1.6506454702955777E-3</v>
      </c>
      <c r="E29" s="1">
        <f t="shared" si="5"/>
        <v>7.1371701839866963E-4</v>
      </c>
      <c r="F29" s="1">
        <f t="shared" si="6"/>
        <v>7.1371701839866963E-4</v>
      </c>
      <c r="H29" s="1">
        <f t="shared" si="2"/>
        <v>6.5352662034114342E-2</v>
      </c>
      <c r="I29" s="1">
        <f t="shared" si="3"/>
        <v>4.6919731502023512E-2</v>
      </c>
      <c r="J29" s="1">
        <f t="shared" si="4"/>
        <v>8.3785592566205144E-2</v>
      </c>
      <c r="K29" s="1">
        <f t="shared" si="0"/>
        <v>1.843293053209083E-2</v>
      </c>
      <c r="L29" s="1">
        <f t="shared" si="1"/>
        <v>1.8432930532090802E-2</v>
      </c>
    </row>
    <row r="30" spans="1:12" x14ac:dyDescent="0.2">
      <c r="A30" s="7">
        <v>29</v>
      </c>
      <c r="B30" s="1">
        <v>9.3692845189690809E-4</v>
      </c>
      <c r="C30" s="1">
        <v>2.2321143349823846E-4</v>
      </c>
      <c r="D30" s="1">
        <v>1.6506454702955777E-3</v>
      </c>
      <c r="E30" s="1">
        <f t="shared" si="5"/>
        <v>7.1371701839866963E-4</v>
      </c>
      <c r="F30" s="1">
        <f t="shared" si="6"/>
        <v>7.1371701839866963E-4</v>
      </c>
      <c r="H30" s="1">
        <f t="shared" si="2"/>
        <v>6.6289590486011254E-2</v>
      </c>
      <c r="I30" s="1">
        <f t="shared" si="3"/>
        <v>4.7142942935521751E-2</v>
      </c>
      <c r="J30" s="1">
        <f t="shared" si="4"/>
        <v>8.5436238036500717E-2</v>
      </c>
      <c r="K30" s="1">
        <f t="shared" si="0"/>
        <v>1.9146647550489504E-2</v>
      </c>
      <c r="L30" s="1">
        <f t="shared" si="1"/>
        <v>1.9146647550489462E-2</v>
      </c>
    </row>
    <row r="31" spans="1:12" x14ac:dyDescent="0.2">
      <c r="A31" s="17">
        <v>30</v>
      </c>
      <c r="B31" s="14">
        <v>9.3692845189690809E-4</v>
      </c>
      <c r="C31" s="14">
        <v>2.2321143349823846E-4</v>
      </c>
      <c r="D31" s="14">
        <v>1.6506454702955777E-3</v>
      </c>
      <c r="E31" s="14">
        <f t="shared" si="5"/>
        <v>7.1371701839866963E-4</v>
      </c>
      <c r="F31" s="14">
        <f t="shared" si="6"/>
        <v>7.1371701839866963E-4</v>
      </c>
      <c r="G31" s="15"/>
      <c r="H31" s="14">
        <f t="shared" si="2"/>
        <v>6.7226518937908167E-2</v>
      </c>
      <c r="I31" s="14">
        <f t="shared" si="3"/>
        <v>4.7366154369019989E-2</v>
      </c>
      <c r="J31" s="14">
        <f t="shared" si="4"/>
        <v>8.7086883506796289E-2</v>
      </c>
      <c r="K31" s="14">
        <f t="shared" si="0"/>
        <v>1.9860364568888178E-2</v>
      </c>
      <c r="L31" s="16">
        <f t="shared" si="1"/>
        <v>1.9860364568888123E-2</v>
      </c>
    </row>
    <row r="32" spans="1:12" x14ac:dyDescent="0.2">
      <c r="A32" s="12">
        <v>31</v>
      </c>
      <c r="B32" s="1">
        <v>9.3692845189690809E-4</v>
      </c>
      <c r="C32" s="1">
        <v>2.2321143349823846E-4</v>
      </c>
      <c r="D32" s="1">
        <v>1.6506454702955777E-3</v>
      </c>
      <c r="E32" s="1">
        <f t="shared" si="5"/>
        <v>7.1371701839866963E-4</v>
      </c>
      <c r="F32" s="1">
        <f t="shared" si="6"/>
        <v>7.1371701839866963E-4</v>
      </c>
      <c r="H32" s="1">
        <f t="shared" si="2"/>
        <v>6.8163447389805079E-2</v>
      </c>
      <c r="I32" s="1">
        <f t="shared" si="3"/>
        <v>4.7589365802518227E-2</v>
      </c>
      <c r="J32" s="1">
        <f t="shared" si="4"/>
        <v>8.8737528977091862E-2</v>
      </c>
      <c r="K32" s="1">
        <f t="shared" si="0"/>
        <v>2.0574081587286852E-2</v>
      </c>
      <c r="L32" s="1">
        <f t="shared" si="1"/>
        <v>2.0574081587286783E-2</v>
      </c>
    </row>
    <row r="33" spans="1:12" x14ac:dyDescent="0.2">
      <c r="A33" s="12">
        <v>32</v>
      </c>
      <c r="B33" s="1">
        <v>9.3692845189690809E-4</v>
      </c>
      <c r="C33" s="1">
        <v>2.2321143349823846E-4</v>
      </c>
      <c r="D33" s="1">
        <v>1.6506454702955777E-3</v>
      </c>
      <c r="E33" s="1">
        <f t="shared" si="5"/>
        <v>7.1371701839866963E-4</v>
      </c>
      <c r="F33" s="1">
        <f t="shared" si="6"/>
        <v>7.1371701839866963E-4</v>
      </c>
      <c r="H33" s="1">
        <f t="shared" si="2"/>
        <v>6.9100375841701991E-2</v>
      </c>
      <c r="I33" s="1">
        <f t="shared" si="3"/>
        <v>4.7812577236016465E-2</v>
      </c>
      <c r="J33" s="1">
        <f t="shared" si="4"/>
        <v>9.0388174447387434E-2</v>
      </c>
      <c r="K33" s="1">
        <f t="shared" si="0"/>
        <v>2.1287798605685526E-2</v>
      </c>
      <c r="L33" s="1">
        <f t="shared" si="1"/>
        <v>2.1287798605685443E-2</v>
      </c>
    </row>
    <row r="34" spans="1:12" x14ac:dyDescent="0.2">
      <c r="A34" s="12">
        <v>33</v>
      </c>
      <c r="B34" s="1">
        <v>9.3692845189690809E-4</v>
      </c>
      <c r="C34" s="1">
        <v>2.2321143349823846E-4</v>
      </c>
      <c r="D34" s="1">
        <v>1.6506454702955777E-3</v>
      </c>
      <c r="E34" s="1">
        <f t="shared" si="5"/>
        <v>7.1371701839866963E-4</v>
      </c>
      <c r="F34" s="1">
        <f t="shared" si="6"/>
        <v>7.1371701839866963E-4</v>
      </c>
      <c r="H34" s="1">
        <f t="shared" si="2"/>
        <v>7.0037304293598904E-2</v>
      </c>
      <c r="I34" s="1">
        <f t="shared" si="3"/>
        <v>4.8035788669514703E-2</v>
      </c>
      <c r="J34" s="1">
        <f t="shared" si="4"/>
        <v>9.2038819917683007E-2</v>
      </c>
      <c r="K34" s="1">
        <f t="shared" si="0"/>
        <v>2.20015156240842E-2</v>
      </c>
      <c r="L34" s="1">
        <f t="shared" si="1"/>
        <v>2.2001515624084103E-2</v>
      </c>
    </row>
    <row r="35" spans="1:12" x14ac:dyDescent="0.2">
      <c r="A35" s="12">
        <v>34</v>
      </c>
      <c r="B35" s="1">
        <v>9.3692845189690809E-4</v>
      </c>
      <c r="C35" s="1">
        <v>2.2321143349823846E-4</v>
      </c>
      <c r="D35" s="1">
        <v>1.6506454702955777E-3</v>
      </c>
      <c r="E35" s="1">
        <f t="shared" si="5"/>
        <v>7.1371701839866963E-4</v>
      </c>
      <c r="F35" s="1">
        <f t="shared" si="6"/>
        <v>7.1371701839866963E-4</v>
      </c>
      <c r="H35" s="1">
        <f t="shared" si="2"/>
        <v>7.0974232745495816E-2</v>
      </c>
      <c r="I35" s="1">
        <f t="shared" si="3"/>
        <v>4.8259000103012942E-2</v>
      </c>
      <c r="J35" s="1">
        <f t="shared" si="4"/>
        <v>9.3689465387978579E-2</v>
      </c>
      <c r="K35" s="1">
        <f t="shared" si="0"/>
        <v>2.2715232642482874E-2</v>
      </c>
      <c r="L35" s="1">
        <f t="shared" si="1"/>
        <v>2.2715232642482763E-2</v>
      </c>
    </row>
    <row r="36" spans="1:12" x14ac:dyDescent="0.2">
      <c r="A36" s="12">
        <v>35</v>
      </c>
      <c r="B36" s="1">
        <v>9.3692845189690809E-4</v>
      </c>
      <c r="C36" s="1">
        <v>2.2321143349823846E-4</v>
      </c>
      <c r="D36" s="1">
        <v>1.6506454702955777E-3</v>
      </c>
      <c r="E36" s="1">
        <f t="shared" si="5"/>
        <v>7.1371701839866963E-4</v>
      </c>
      <c r="F36" s="1">
        <f t="shared" si="6"/>
        <v>7.1371701839866963E-4</v>
      </c>
      <c r="H36" s="1">
        <f t="shared" si="2"/>
        <v>7.1911161197392728E-2</v>
      </c>
      <c r="I36" s="1">
        <f t="shared" si="3"/>
        <v>4.848221153651118E-2</v>
      </c>
      <c r="J36" s="1">
        <f t="shared" si="4"/>
        <v>9.5340110858274152E-2</v>
      </c>
      <c r="K36" s="1">
        <f t="shared" si="0"/>
        <v>2.3428949660881548E-2</v>
      </c>
      <c r="L36" s="1">
        <f t="shared" si="1"/>
        <v>2.3428949660881424E-2</v>
      </c>
    </row>
    <row r="37" spans="1:12" x14ac:dyDescent="0.2">
      <c r="A37" s="12">
        <v>36</v>
      </c>
      <c r="B37" s="1">
        <v>9.3692845189690809E-4</v>
      </c>
      <c r="C37" s="1">
        <v>2.2321143349823846E-4</v>
      </c>
      <c r="D37" s="1">
        <v>1.6506454702955777E-3</v>
      </c>
      <c r="E37" s="1">
        <f t="shared" si="5"/>
        <v>7.1371701839866963E-4</v>
      </c>
      <c r="F37" s="1">
        <f t="shared" si="6"/>
        <v>7.1371701839866963E-4</v>
      </c>
      <c r="H37" s="1">
        <f t="shared" si="2"/>
        <v>7.2848089649289641E-2</v>
      </c>
      <c r="I37" s="1">
        <f t="shared" si="3"/>
        <v>4.8705422970009418E-2</v>
      </c>
      <c r="J37" s="1">
        <f t="shared" si="4"/>
        <v>9.6990756328569724E-2</v>
      </c>
      <c r="K37" s="1">
        <f t="shared" si="0"/>
        <v>2.4142666679280222E-2</v>
      </c>
      <c r="L37" s="1">
        <f t="shared" si="1"/>
        <v>2.4142666679280084E-2</v>
      </c>
    </row>
    <row r="38" spans="1:12" x14ac:dyDescent="0.2">
      <c r="A38" s="12">
        <v>37</v>
      </c>
      <c r="B38" s="1">
        <v>9.3692845189690809E-4</v>
      </c>
      <c r="C38" s="1">
        <v>2.2321143349823846E-4</v>
      </c>
      <c r="D38" s="1">
        <v>1.6506454702955777E-3</v>
      </c>
      <c r="E38" s="1">
        <f t="shared" si="5"/>
        <v>7.1371701839866963E-4</v>
      </c>
      <c r="F38" s="1">
        <f t="shared" si="6"/>
        <v>7.1371701839866963E-4</v>
      </c>
      <c r="H38" s="1">
        <f t="shared" si="2"/>
        <v>7.3785018101186553E-2</v>
      </c>
      <c r="I38" s="1">
        <f t="shared" si="3"/>
        <v>4.8928634403507656E-2</v>
      </c>
      <c r="J38" s="1">
        <f t="shared" si="4"/>
        <v>9.8641401798865297E-2</v>
      </c>
      <c r="K38" s="1">
        <f t="shared" si="0"/>
        <v>2.4856383697678897E-2</v>
      </c>
      <c r="L38" s="1">
        <f t="shared" si="1"/>
        <v>2.4856383697678744E-2</v>
      </c>
    </row>
    <row r="39" spans="1:12" x14ac:dyDescent="0.2">
      <c r="A39" s="12">
        <v>38</v>
      </c>
      <c r="B39" s="1">
        <v>9.3692845189690809E-4</v>
      </c>
      <c r="C39" s="1">
        <v>2.2321143349823846E-4</v>
      </c>
      <c r="D39" s="1">
        <v>1.6506454702955777E-3</v>
      </c>
      <c r="E39" s="1">
        <f t="shared" si="5"/>
        <v>7.1371701839866963E-4</v>
      </c>
      <c r="F39" s="1">
        <f t="shared" si="6"/>
        <v>7.1371701839866963E-4</v>
      </c>
      <c r="H39" s="1">
        <f t="shared" si="2"/>
        <v>7.4721946553083465E-2</v>
      </c>
      <c r="I39" s="1">
        <f t="shared" si="3"/>
        <v>4.9151845837005895E-2</v>
      </c>
      <c r="J39" s="1">
        <f t="shared" si="4"/>
        <v>0.10029204726916087</v>
      </c>
      <c r="K39" s="1">
        <f t="shared" si="0"/>
        <v>2.5570100716077571E-2</v>
      </c>
      <c r="L39" s="1">
        <f t="shared" si="1"/>
        <v>2.5570100716077404E-2</v>
      </c>
    </row>
    <row r="40" spans="1:12" x14ac:dyDescent="0.2">
      <c r="A40" s="12">
        <v>39</v>
      </c>
      <c r="B40" s="1">
        <v>9.3692845189690809E-4</v>
      </c>
      <c r="C40" s="1">
        <v>2.2321143349823846E-4</v>
      </c>
      <c r="D40" s="1">
        <v>1.6506454702955777E-3</v>
      </c>
      <c r="E40" s="1">
        <f t="shared" si="5"/>
        <v>7.1371701839866963E-4</v>
      </c>
      <c r="F40" s="1">
        <f t="shared" si="6"/>
        <v>7.1371701839866963E-4</v>
      </c>
      <c r="H40" s="1">
        <f t="shared" si="2"/>
        <v>7.5658875004980378E-2</v>
      </c>
      <c r="I40" s="1">
        <f t="shared" si="3"/>
        <v>4.9375057270504133E-2</v>
      </c>
      <c r="J40" s="1">
        <f t="shared" si="4"/>
        <v>0.10194269273945644</v>
      </c>
      <c r="K40" s="1">
        <f t="shared" si="0"/>
        <v>2.6283817734476245E-2</v>
      </c>
      <c r="L40" s="1">
        <f t="shared" si="1"/>
        <v>2.6283817734476064E-2</v>
      </c>
    </row>
    <row r="41" spans="1:12" x14ac:dyDescent="0.2">
      <c r="A41" s="12">
        <v>40</v>
      </c>
      <c r="B41" s="1">
        <v>9.3692845189690809E-4</v>
      </c>
      <c r="C41" s="1">
        <v>2.2321143349823846E-4</v>
      </c>
      <c r="D41" s="1">
        <v>1.6506454702955777E-3</v>
      </c>
      <c r="E41" s="1">
        <f t="shared" si="5"/>
        <v>7.1371701839866963E-4</v>
      </c>
      <c r="F41" s="1">
        <f t="shared" si="6"/>
        <v>7.1371701839866963E-4</v>
      </c>
      <c r="H41" s="1">
        <f t="shared" si="2"/>
        <v>7.659580345687729E-2</v>
      </c>
      <c r="I41" s="1">
        <f t="shared" si="3"/>
        <v>4.9598268704002371E-2</v>
      </c>
      <c r="J41" s="1">
        <f t="shared" si="4"/>
        <v>0.10359333820975201</v>
      </c>
      <c r="K41" s="1">
        <f t="shared" si="0"/>
        <v>2.6997534752874919E-2</v>
      </c>
      <c r="L41" s="1">
        <f t="shared" si="1"/>
        <v>2.6997534752874724E-2</v>
      </c>
    </row>
    <row r="42" spans="1:12" x14ac:dyDescent="0.2">
      <c r="A42" s="12">
        <v>41</v>
      </c>
      <c r="B42" s="1">
        <v>9.3692845189690809E-4</v>
      </c>
      <c r="C42" s="1">
        <v>2.2321143349823846E-4</v>
      </c>
      <c r="D42" s="1">
        <v>1.6506454702955777E-3</v>
      </c>
      <c r="E42" s="1">
        <f t="shared" si="5"/>
        <v>7.1371701839866963E-4</v>
      </c>
      <c r="F42" s="1">
        <f t="shared" si="6"/>
        <v>7.1371701839866963E-4</v>
      </c>
      <c r="H42" s="1">
        <f t="shared" si="2"/>
        <v>7.7532731908774202E-2</v>
      </c>
      <c r="I42" s="1">
        <f t="shared" si="3"/>
        <v>4.9821480137500609E-2</v>
      </c>
      <c r="J42" s="1">
        <f t="shared" si="4"/>
        <v>0.10524398368004759</v>
      </c>
      <c r="K42" s="1">
        <f t="shared" si="0"/>
        <v>2.7711251771273593E-2</v>
      </c>
      <c r="L42" s="1">
        <f t="shared" si="1"/>
        <v>2.7711251771273385E-2</v>
      </c>
    </row>
    <row r="43" spans="1:12" x14ac:dyDescent="0.2">
      <c r="A43" s="12">
        <v>42</v>
      </c>
      <c r="B43" s="1">
        <v>9.3692845189690809E-4</v>
      </c>
      <c r="C43" s="1">
        <v>2.2321143349823846E-4</v>
      </c>
      <c r="D43" s="1">
        <v>1.6506454702955777E-3</v>
      </c>
      <c r="E43" s="1">
        <f t="shared" si="5"/>
        <v>7.1371701839866963E-4</v>
      </c>
      <c r="F43" s="1">
        <f t="shared" si="6"/>
        <v>7.1371701839866963E-4</v>
      </c>
      <c r="H43" s="1">
        <f t="shared" si="2"/>
        <v>7.8469660360671115E-2</v>
      </c>
      <c r="I43" s="1">
        <f t="shared" si="3"/>
        <v>5.0044691570998848E-2</v>
      </c>
      <c r="J43" s="1">
        <f t="shared" si="4"/>
        <v>0.10689462915034316</v>
      </c>
      <c r="K43" s="1">
        <f t="shared" si="0"/>
        <v>2.8424968789672267E-2</v>
      </c>
      <c r="L43" s="1">
        <f t="shared" si="1"/>
        <v>2.8424968789672045E-2</v>
      </c>
    </row>
    <row r="44" spans="1:12" x14ac:dyDescent="0.2">
      <c r="A44" s="12">
        <v>43</v>
      </c>
      <c r="B44" s="1">
        <v>9.3692845189690809E-4</v>
      </c>
      <c r="C44" s="1">
        <v>2.2321143349823846E-4</v>
      </c>
      <c r="D44" s="1">
        <v>1.6506454702955777E-3</v>
      </c>
      <c r="E44" s="1">
        <f t="shared" si="5"/>
        <v>7.1371701839866963E-4</v>
      </c>
      <c r="F44" s="1">
        <f t="shared" si="6"/>
        <v>7.1371701839866963E-4</v>
      </c>
      <c r="H44" s="1">
        <f t="shared" si="2"/>
        <v>7.9406588812568027E-2</v>
      </c>
      <c r="I44" s="1">
        <f t="shared" si="3"/>
        <v>5.0267903004497086E-2</v>
      </c>
      <c r="J44" s="1">
        <f t="shared" si="4"/>
        <v>0.10854527462063873</v>
      </c>
      <c r="K44" s="1">
        <f t="shared" si="0"/>
        <v>2.9138685808070941E-2</v>
      </c>
      <c r="L44" s="1">
        <f t="shared" si="1"/>
        <v>2.9138685808070705E-2</v>
      </c>
    </row>
    <row r="45" spans="1:12" x14ac:dyDescent="0.2">
      <c r="A45" s="12">
        <v>44</v>
      </c>
      <c r="B45" s="1">
        <v>9.3692845189690809E-4</v>
      </c>
      <c r="C45" s="1">
        <v>2.2321143349823846E-4</v>
      </c>
      <c r="D45" s="1">
        <v>1.6506454702955777E-3</v>
      </c>
      <c r="E45" s="1">
        <f t="shared" si="5"/>
        <v>7.1371701839866963E-4</v>
      </c>
      <c r="F45" s="1">
        <f t="shared" si="6"/>
        <v>7.1371701839866963E-4</v>
      </c>
      <c r="H45" s="1">
        <f t="shared" si="2"/>
        <v>8.0343517264464939E-2</v>
      </c>
      <c r="I45" s="1">
        <f t="shared" si="3"/>
        <v>5.0491114437995324E-2</v>
      </c>
      <c r="J45" s="1">
        <f t="shared" si="4"/>
        <v>0.1101959200909343</v>
      </c>
      <c r="K45" s="1">
        <f t="shared" si="0"/>
        <v>2.9852402826469615E-2</v>
      </c>
      <c r="L45" s="1">
        <f t="shared" si="1"/>
        <v>2.9852402826469365E-2</v>
      </c>
    </row>
    <row r="46" spans="1:12" x14ac:dyDescent="0.2">
      <c r="A46" s="12">
        <v>45</v>
      </c>
      <c r="B46" s="1">
        <v>9.3692845189690809E-4</v>
      </c>
      <c r="C46" s="1">
        <v>2.2321143349823846E-4</v>
      </c>
      <c r="D46" s="1">
        <v>1.6506454702955777E-3</v>
      </c>
      <c r="E46" s="1">
        <f t="shared" si="5"/>
        <v>7.1371701839866963E-4</v>
      </c>
      <c r="F46" s="1">
        <f t="shared" si="6"/>
        <v>7.1371701839866963E-4</v>
      </c>
      <c r="H46" s="1">
        <f t="shared" si="2"/>
        <v>8.1280445716361852E-2</v>
      </c>
      <c r="I46" s="1">
        <f t="shared" si="3"/>
        <v>5.0714325871493562E-2</v>
      </c>
      <c r="J46" s="1">
        <f t="shared" si="4"/>
        <v>0.11184656556122988</v>
      </c>
      <c r="K46" s="1">
        <f t="shared" si="0"/>
        <v>3.0566119844868289E-2</v>
      </c>
      <c r="L46" s="1">
        <f t="shared" si="1"/>
        <v>3.0566119844868025E-2</v>
      </c>
    </row>
    <row r="47" spans="1:12" x14ac:dyDescent="0.2">
      <c r="A47" s="12">
        <v>46</v>
      </c>
      <c r="B47" s="1">
        <v>9.3692845189690809E-4</v>
      </c>
      <c r="C47" s="1">
        <v>2.2321143349823846E-4</v>
      </c>
      <c r="D47" s="1">
        <v>1.6506454702955777E-3</v>
      </c>
      <c r="E47" s="1">
        <f t="shared" si="5"/>
        <v>7.1371701839866963E-4</v>
      </c>
      <c r="F47" s="1">
        <f t="shared" si="6"/>
        <v>7.1371701839866963E-4</v>
      </c>
      <c r="H47" s="1">
        <f t="shared" si="2"/>
        <v>8.2217374168258764E-2</v>
      </c>
      <c r="I47" s="1">
        <f t="shared" si="3"/>
        <v>5.0937537304991801E-2</v>
      </c>
      <c r="J47" s="1">
        <f t="shared" si="4"/>
        <v>0.11349721103152545</v>
      </c>
      <c r="K47" s="1">
        <f t="shared" si="0"/>
        <v>3.1279836863266963E-2</v>
      </c>
      <c r="L47" s="1">
        <f t="shared" si="1"/>
        <v>3.1279836863266686E-2</v>
      </c>
    </row>
    <row r="48" spans="1:12" x14ac:dyDescent="0.2">
      <c r="A48" s="12">
        <v>47</v>
      </c>
      <c r="B48" s="1">
        <v>9.3692845189690809E-4</v>
      </c>
      <c r="C48" s="1">
        <v>2.2321143349823846E-4</v>
      </c>
      <c r="D48" s="1">
        <v>1.6506454702955777E-3</v>
      </c>
      <c r="E48" s="1">
        <f t="shared" si="5"/>
        <v>7.1371701839866963E-4</v>
      </c>
      <c r="F48" s="1">
        <f t="shared" si="6"/>
        <v>7.1371701839866963E-4</v>
      </c>
      <c r="H48" s="1">
        <f t="shared" si="2"/>
        <v>8.3154302620155676E-2</v>
      </c>
      <c r="I48" s="1">
        <f t="shared" si="3"/>
        <v>5.1160748738490039E-2</v>
      </c>
      <c r="J48" s="1">
        <f t="shared" si="4"/>
        <v>0.11514785650182102</v>
      </c>
      <c r="K48" s="1">
        <f t="shared" si="0"/>
        <v>3.1993553881665637E-2</v>
      </c>
      <c r="L48" s="1">
        <f t="shared" si="1"/>
        <v>3.1993553881665346E-2</v>
      </c>
    </row>
    <row r="49" spans="1:12" x14ac:dyDescent="0.2">
      <c r="A49" s="12">
        <v>48</v>
      </c>
      <c r="B49" s="1">
        <v>9.3692845189690809E-4</v>
      </c>
      <c r="C49" s="1">
        <v>2.2321143349823846E-4</v>
      </c>
      <c r="D49" s="1">
        <v>1.6506454702955777E-3</v>
      </c>
      <c r="E49" s="1">
        <f t="shared" si="5"/>
        <v>7.1371701839866963E-4</v>
      </c>
      <c r="F49" s="1">
        <f t="shared" si="6"/>
        <v>7.1371701839866963E-4</v>
      </c>
      <c r="H49" s="1">
        <f t="shared" si="2"/>
        <v>8.4091231072052589E-2</v>
      </c>
      <c r="I49" s="1">
        <f t="shared" si="3"/>
        <v>5.1383960171988277E-2</v>
      </c>
      <c r="J49" s="1">
        <f t="shared" si="4"/>
        <v>0.11679850197211659</v>
      </c>
      <c r="K49" s="1">
        <f t="shared" si="0"/>
        <v>3.2707270900064311E-2</v>
      </c>
      <c r="L49" s="1">
        <f t="shared" si="1"/>
        <v>3.2707270900064006E-2</v>
      </c>
    </row>
    <row r="50" spans="1:12" x14ac:dyDescent="0.2">
      <c r="A50" s="12">
        <v>49</v>
      </c>
      <c r="B50" s="1">
        <v>9.3692845189690809E-4</v>
      </c>
      <c r="C50" s="1">
        <v>2.2321143349823846E-4</v>
      </c>
      <c r="D50" s="1">
        <v>1.6506454702955777E-3</v>
      </c>
      <c r="E50" s="1">
        <f t="shared" si="5"/>
        <v>7.1371701839866963E-4</v>
      </c>
      <c r="F50" s="1">
        <f t="shared" si="6"/>
        <v>7.1371701839866963E-4</v>
      </c>
      <c r="H50" s="1">
        <f t="shared" si="2"/>
        <v>8.5028159523949501E-2</v>
      </c>
      <c r="I50" s="1">
        <f t="shared" si="3"/>
        <v>5.1607171605486515E-2</v>
      </c>
      <c r="J50" s="1">
        <f t="shared" si="4"/>
        <v>0.11844914744241217</v>
      </c>
      <c r="K50" s="1">
        <f t="shared" si="0"/>
        <v>3.3420987918462985E-2</v>
      </c>
      <c r="L50" s="1">
        <f t="shared" si="1"/>
        <v>3.3420987918462666E-2</v>
      </c>
    </row>
    <row r="51" spans="1:12" x14ac:dyDescent="0.2">
      <c r="A51" s="13">
        <v>50</v>
      </c>
      <c r="B51" s="14">
        <v>9.3692845189690809E-4</v>
      </c>
      <c r="C51" s="14">
        <v>2.2321143349823846E-4</v>
      </c>
      <c r="D51" s="14">
        <v>1.6506454702955777E-3</v>
      </c>
      <c r="E51" s="14">
        <f t="shared" si="5"/>
        <v>7.1371701839866963E-4</v>
      </c>
      <c r="F51" s="14">
        <f t="shared" si="6"/>
        <v>7.1371701839866963E-4</v>
      </c>
      <c r="G51" s="15"/>
      <c r="H51" s="14">
        <f t="shared" si="2"/>
        <v>8.5965087975846413E-2</v>
      </c>
      <c r="I51" s="14">
        <f t="shared" si="3"/>
        <v>5.1830383038984754E-2</v>
      </c>
      <c r="J51" s="14">
        <f t="shared" si="4"/>
        <v>0.12009979291270774</v>
      </c>
      <c r="K51" s="14">
        <f t="shared" si="0"/>
        <v>3.413470493686166E-2</v>
      </c>
      <c r="L51" s="16">
        <f t="shared" si="1"/>
        <v>3.4134704936861326E-2</v>
      </c>
    </row>
    <row r="52" spans="1:12" x14ac:dyDescent="0.2">
      <c r="A52" s="8">
        <v>51</v>
      </c>
      <c r="B52" s="1">
        <v>9.3692845189690809E-4</v>
      </c>
      <c r="C52" s="1">
        <v>2.2321143349823846E-4</v>
      </c>
      <c r="D52" s="1">
        <v>1.6506454702955777E-3</v>
      </c>
      <c r="E52" s="1">
        <f t="shared" si="5"/>
        <v>7.1371701839866963E-4</v>
      </c>
      <c r="F52" s="1">
        <f t="shared" si="6"/>
        <v>7.1371701839866963E-4</v>
      </c>
      <c r="H52" s="1">
        <f t="shared" si="2"/>
        <v>8.6902016427743325E-2</v>
      </c>
      <c r="I52" s="1">
        <f t="shared" si="3"/>
        <v>5.2053594472482992E-2</v>
      </c>
      <c r="J52" s="1">
        <f t="shared" si="4"/>
        <v>0.12175043838300331</v>
      </c>
      <c r="K52" s="1">
        <f t="shared" si="0"/>
        <v>3.4848421955260334E-2</v>
      </c>
      <c r="L52" s="1">
        <f t="shared" si="1"/>
        <v>3.4848421955259987E-2</v>
      </c>
    </row>
    <row r="53" spans="1:12" x14ac:dyDescent="0.2">
      <c r="A53" s="8">
        <v>52</v>
      </c>
      <c r="B53" s="1">
        <v>9.3692845189690809E-4</v>
      </c>
      <c r="C53" s="1">
        <v>2.2321143349823846E-4</v>
      </c>
      <c r="D53" s="1">
        <v>1.6506454702955777E-3</v>
      </c>
      <c r="E53" s="1">
        <f t="shared" si="5"/>
        <v>7.1371701839866963E-4</v>
      </c>
      <c r="F53" s="1">
        <f t="shared" si="6"/>
        <v>7.1371701839866963E-4</v>
      </c>
      <c r="H53" s="1">
        <f t="shared" si="2"/>
        <v>8.7838944879640238E-2</v>
      </c>
      <c r="I53" s="1">
        <f t="shared" si="3"/>
        <v>5.227680590598123E-2</v>
      </c>
      <c r="J53" s="1">
        <f t="shared" si="4"/>
        <v>0.12340108385329888</v>
      </c>
      <c r="K53" s="1">
        <f t="shared" si="0"/>
        <v>3.5562138973659008E-2</v>
      </c>
      <c r="L53" s="1">
        <f t="shared" si="1"/>
        <v>3.5562138973658647E-2</v>
      </c>
    </row>
    <row r="54" spans="1:12" x14ac:dyDescent="0.2">
      <c r="A54" s="8">
        <v>53</v>
      </c>
      <c r="B54" s="1">
        <v>9.3692845189690809E-4</v>
      </c>
      <c r="C54" s="1">
        <v>2.2321143349823846E-4</v>
      </c>
      <c r="D54" s="1">
        <v>1.6506454702955777E-3</v>
      </c>
      <c r="E54" s="1">
        <f t="shared" si="5"/>
        <v>7.1371701839866963E-4</v>
      </c>
      <c r="F54" s="1">
        <f t="shared" si="6"/>
        <v>7.1371701839866963E-4</v>
      </c>
      <c r="H54" s="1">
        <f t="shared" si="2"/>
        <v>8.877587333153715E-2</v>
      </c>
      <c r="I54" s="1">
        <f t="shared" si="3"/>
        <v>5.2500017339479468E-2</v>
      </c>
      <c r="J54" s="1">
        <f t="shared" si="4"/>
        <v>0.12505172932359446</v>
      </c>
      <c r="K54" s="1">
        <f t="shared" si="0"/>
        <v>3.6275855992057682E-2</v>
      </c>
      <c r="L54" s="1">
        <f t="shared" si="1"/>
        <v>3.6275855992057307E-2</v>
      </c>
    </row>
    <row r="55" spans="1:12" x14ac:dyDescent="0.2">
      <c r="A55" s="8">
        <v>54</v>
      </c>
      <c r="B55" s="1">
        <v>9.3692845189690809E-4</v>
      </c>
      <c r="C55" s="1">
        <v>2.2321143349823846E-4</v>
      </c>
      <c r="D55" s="1">
        <v>1.6506454702955777E-3</v>
      </c>
      <c r="E55" s="1">
        <f t="shared" si="5"/>
        <v>7.1371701839866963E-4</v>
      </c>
      <c r="F55" s="1">
        <f t="shared" si="6"/>
        <v>7.1371701839866963E-4</v>
      </c>
      <c r="H55" s="1">
        <f t="shared" si="2"/>
        <v>8.9712801783434062E-2</v>
      </c>
      <c r="I55" s="1">
        <f t="shared" si="3"/>
        <v>5.2723228772977707E-2</v>
      </c>
      <c r="J55" s="1">
        <f t="shared" si="4"/>
        <v>0.12670237479389004</v>
      </c>
      <c r="K55" s="1">
        <f t="shared" si="0"/>
        <v>3.6989573010456356E-2</v>
      </c>
      <c r="L55" s="1">
        <f t="shared" si="1"/>
        <v>3.6989573010455981E-2</v>
      </c>
    </row>
    <row r="56" spans="1:12" x14ac:dyDescent="0.2">
      <c r="A56" s="8">
        <v>55</v>
      </c>
      <c r="B56" s="1">
        <v>9.3692845189690809E-4</v>
      </c>
      <c r="C56" s="1">
        <v>2.2321143349823846E-4</v>
      </c>
      <c r="D56" s="1">
        <v>1.6506454702955777E-3</v>
      </c>
      <c r="E56" s="1">
        <f t="shared" si="5"/>
        <v>7.1371701839866963E-4</v>
      </c>
      <c r="F56" s="1">
        <f t="shared" si="6"/>
        <v>7.1371701839866963E-4</v>
      </c>
      <c r="H56" s="1">
        <f t="shared" si="2"/>
        <v>9.0649730235330975E-2</v>
      </c>
      <c r="I56" s="1">
        <f t="shared" si="3"/>
        <v>5.2946440206475945E-2</v>
      </c>
      <c r="J56" s="1">
        <f t="shared" si="4"/>
        <v>0.12835302026418563</v>
      </c>
      <c r="K56" s="1">
        <f t="shared" si="0"/>
        <v>3.770329002885503E-2</v>
      </c>
      <c r="L56" s="1">
        <f t="shared" si="1"/>
        <v>3.7703290028854655E-2</v>
      </c>
    </row>
    <row r="57" spans="1:12" x14ac:dyDescent="0.2">
      <c r="A57" s="8">
        <v>56</v>
      </c>
      <c r="B57" s="1">
        <v>9.3692845189690809E-4</v>
      </c>
      <c r="C57" s="1">
        <v>2.2321143349823846E-4</v>
      </c>
      <c r="D57" s="1">
        <v>1.6506454702955777E-3</v>
      </c>
      <c r="E57" s="1">
        <f t="shared" si="5"/>
        <v>7.1371701839866963E-4</v>
      </c>
      <c r="F57" s="1">
        <f t="shared" si="6"/>
        <v>7.1371701839866963E-4</v>
      </c>
      <c r="H57" s="1">
        <f t="shared" si="2"/>
        <v>9.1586658687227887E-2</v>
      </c>
      <c r="I57" s="1">
        <f t="shared" si="3"/>
        <v>5.3169651639974183E-2</v>
      </c>
      <c r="J57" s="1">
        <f t="shared" si="4"/>
        <v>0.13000366573448122</v>
      </c>
      <c r="K57" s="1">
        <f t="shared" si="0"/>
        <v>3.8417007047253704E-2</v>
      </c>
      <c r="L57" s="1">
        <f t="shared" si="1"/>
        <v>3.8417007047253329E-2</v>
      </c>
    </row>
    <row r="58" spans="1:12" x14ac:dyDescent="0.2">
      <c r="A58" s="8">
        <v>57</v>
      </c>
      <c r="B58" s="1">
        <v>9.3692845189690809E-4</v>
      </c>
      <c r="C58" s="1">
        <v>2.2321143349823846E-4</v>
      </c>
      <c r="D58" s="1">
        <v>1.6506454702955777E-3</v>
      </c>
      <c r="E58" s="1">
        <f t="shared" si="5"/>
        <v>7.1371701839866963E-4</v>
      </c>
      <c r="F58" s="1">
        <f t="shared" si="6"/>
        <v>7.1371701839866963E-4</v>
      </c>
      <c r="H58" s="1">
        <f t="shared" si="2"/>
        <v>9.2523587139124799E-2</v>
      </c>
      <c r="I58" s="1">
        <f t="shared" si="3"/>
        <v>5.3392863073472421E-2</v>
      </c>
      <c r="J58" s="1">
        <f t="shared" si="4"/>
        <v>0.1316543112047768</v>
      </c>
      <c r="K58" s="1">
        <f t="shared" si="0"/>
        <v>3.9130724065652378E-2</v>
      </c>
      <c r="L58" s="1">
        <f t="shared" si="1"/>
        <v>3.9130724065652003E-2</v>
      </c>
    </row>
    <row r="59" spans="1:12" x14ac:dyDescent="0.2">
      <c r="A59" s="8">
        <v>58</v>
      </c>
      <c r="B59" s="1">
        <v>9.3692845189690809E-4</v>
      </c>
      <c r="C59" s="1">
        <v>2.2321143349823846E-4</v>
      </c>
      <c r="D59" s="1">
        <v>1.6506454702955777E-3</v>
      </c>
      <c r="E59" s="1">
        <f t="shared" si="5"/>
        <v>7.1371701839866963E-4</v>
      </c>
      <c r="F59" s="1">
        <f t="shared" si="6"/>
        <v>7.1371701839866963E-4</v>
      </c>
      <c r="H59" s="1">
        <f t="shared" si="2"/>
        <v>9.3460515591021712E-2</v>
      </c>
      <c r="I59" s="1">
        <f t="shared" si="3"/>
        <v>5.361607450697066E-2</v>
      </c>
      <c r="J59" s="1">
        <f t="shared" si="4"/>
        <v>0.13330495667507239</v>
      </c>
      <c r="K59" s="1">
        <f t="shared" si="0"/>
        <v>3.9844441084051052E-2</v>
      </c>
      <c r="L59" s="1">
        <f t="shared" si="1"/>
        <v>3.9844441084050677E-2</v>
      </c>
    </row>
    <row r="60" spans="1:12" x14ac:dyDescent="0.2">
      <c r="A60" s="8">
        <v>59</v>
      </c>
      <c r="B60" s="1">
        <v>9.3692845189690809E-4</v>
      </c>
      <c r="C60" s="1">
        <v>2.2321143349823846E-4</v>
      </c>
      <c r="D60" s="1">
        <v>1.6506454702955777E-3</v>
      </c>
      <c r="E60" s="1">
        <f t="shared" si="5"/>
        <v>7.1371701839866963E-4</v>
      </c>
      <c r="F60" s="1">
        <f t="shared" si="6"/>
        <v>7.1371701839866963E-4</v>
      </c>
      <c r="H60" s="1">
        <f t="shared" si="2"/>
        <v>9.4397444042918624E-2</v>
      </c>
      <c r="I60" s="1">
        <f t="shared" si="3"/>
        <v>5.3839285940468898E-2</v>
      </c>
      <c r="J60" s="1">
        <f t="shared" si="4"/>
        <v>0.13495560214536798</v>
      </c>
      <c r="K60" s="1">
        <f t="shared" si="0"/>
        <v>4.0558158102449726E-2</v>
      </c>
      <c r="L60" s="1">
        <f t="shared" si="1"/>
        <v>4.0558158102449351E-2</v>
      </c>
    </row>
    <row r="61" spans="1:12" x14ac:dyDescent="0.2">
      <c r="A61" s="8">
        <v>60</v>
      </c>
      <c r="B61" s="1">
        <v>9.3692845189690809E-4</v>
      </c>
      <c r="C61" s="1">
        <v>2.2321143349823846E-4</v>
      </c>
      <c r="D61" s="1">
        <v>1.6506454702955777E-3</v>
      </c>
      <c r="E61" s="1">
        <f t="shared" si="5"/>
        <v>7.1371701839866963E-4</v>
      </c>
      <c r="F61" s="1">
        <f t="shared" si="6"/>
        <v>7.1371701839866963E-4</v>
      </c>
      <c r="H61" s="1">
        <f t="shared" si="2"/>
        <v>9.5334372494815536E-2</v>
      </c>
      <c r="I61" s="1">
        <f t="shared" si="3"/>
        <v>5.4062497373967136E-2</v>
      </c>
      <c r="J61" s="1">
        <f t="shared" si="4"/>
        <v>0.13660624761566356</v>
      </c>
      <c r="K61" s="1">
        <f t="shared" si="0"/>
        <v>4.12718751208484E-2</v>
      </c>
      <c r="L61" s="1">
        <f t="shared" si="1"/>
        <v>4.1271875120848026E-2</v>
      </c>
    </row>
    <row r="62" spans="1:12" x14ac:dyDescent="0.2">
      <c r="A62" s="8">
        <v>61</v>
      </c>
      <c r="B62" s="1">
        <v>9.3692845189690809E-4</v>
      </c>
      <c r="C62" s="1">
        <v>2.2321143349823846E-4</v>
      </c>
      <c r="D62" s="1">
        <v>1.6506454702955777E-3</v>
      </c>
      <c r="E62" s="1">
        <f t="shared" si="5"/>
        <v>7.1371701839866963E-4</v>
      </c>
      <c r="F62" s="1">
        <f t="shared" si="6"/>
        <v>7.1371701839866963E-4</v>
      </c>
      <c r="H62" s="1">
        <f t="shared" si="2"/>
        <v>9.6271300946712449E-2</v>
      </c>
      <c r="I62" s="1">
        <f t="shared" si="3"/>
        <v>5.4285708807465374E-2</v>
      </c>
      <c r="J62" s="1">
        <f t="shared" si="4"/>
        <v>0.13825689308595915</v>
      </c>
      <c r="K62" s="1">
        <f t="shared" si="0"/>
        <v>4.1985592139247074E-2</v>
      </c>
      <c r="L62" s="1">
        <f t="shared" si="1"/>
        <v>4.19855921392467E-2</v>
      </c>
    </row>
    <row r="63" spans="1:12" x14ac:dyDescent="0.2">
      <c r="A63" s="8">
        <v>62</v>
      </c>
      <c r="B63" s="1">
        <v>9.3692845189690809E-4</v>
      </c>
      <c r="C63" s="1">
        <v>2.2321143349823846E-4</v>
      </c>
      <c r="D63" s="1">
        <v>1.6506454702955777E-3</v>
      </c>
      <c r="E63" s="1">
        <f t="shared" si="5"/>
        <v>7.1371701839866963E-4</v>
      </c>
      <c r="F63" s="1">
        <f t="shared" si="6"/>
        <v>7.1371701839866963E-4</v>
      </c>
      <c r="H63" s="1">
        <f t="shared" si="2"/>
        <v>9.7208229398609361E-2</v>
      </c>
      <c r="I63" s="1">
        <f t="shared" si="3"/>
        <v>5.4508920240963613E-2</v>
      </c>
      <c r="J63" s="1">
        <f t="shared" si="4"/>
        <v>0.13990753855625473</v>
      </c>
      <c r="K63" s="1">
        <f t="shared" si="0"/>
        <v>4.2699309157645748E-2</v>
      </c>
      <c r="L63" s="1">
        <f t="shared" si="1"/>
        <v>4.2699309157645374E-2</v>
      </c>
    </row>
    <row r="64" spans="1:12" x14ac:dyDescent="0.2">
      <c r="A64" s="8">
        <v>63</v>
      </c>
      <c r="B64" s="1">
        <v>9.3692845189690809E-4</v>
      </c>
      <c r="C64" s="1">
        <v>2.2321143349823846E-4</v>
      </c>
      <c r="D64" s="1">
        <v>1.6506454702955777E-3</v>
      </c>
      <c r="E64" s="1">
        <f t="shared" si="5"/>
        <v>7.1371701839866963E-4</v>
      </c>
      <c r="F64" s="1">
        <f t="shared" si="6"/>
        <v>7.1371701839866963E-4</v>
      </c>
      <c r="H64" s="1">
        <f t="shared" si="2"/>
        <v>9.8145157850506273E-2</v>
      </c>
      <c r="I64" s="1">
        <f t="shared" si="3"/>
        <v>5.4732131674461851E-2</v>
      </c>
      <c r="J64" s="1">
        <f t="shared" si="4"/>
        <v>0.14155818402655032</v>
      </c>
      <c r="K64" s="1">
        <f t="shared" si="0"/>
        <v>4.3413026176044422E-2</v>
      </c>
      <c r="L64" s="1">
        <f t="shared" si="1"/>
        <v>4.3413026176044048E-2</v>
      </c>
    </row>
    <row r="65" spans="1:12" x14ac:dyDescent="0.2">
      <c r="A65" s="8">
        <v>64</v>
      </c>
      <c r="B65" s="1">
        <v>9.3692845189690809E-4</v>
      </c>
      <c r="C65" s="1">
        <v>2.2321143349823846E-4</v>
      </c>
      <c r="D65" s="1">
        <v>1.6506454702955777E-3</v>
      </c>
      <c r="E65" s="1">
        <f t="shared" si="5"/>
        <v>7.1371701839866963E-4</v>
      </c>
      <c r="F65" s="1">
        <f t="shared" si="6"/>
        <v>7.1371701839866963E-4</v>
      </c>
      <c r="H65" s="1">
        <f t="shared" si="2"/>
        <v>9.9082086302403186E-2</v>
      </c>
      <c r="I65" s="1">
        <f t="shared" si="3"/>
        <v>5.4955343107960089E-2</v>
      </c>
      <c r="J65" s="1">
        <f t="shared" si="4"/>
        <v>0.14320882949684591</v>
      </c>
      <c r="K65" s="1">
        <f t="shared" si="0"/>
        <v>4.4126743194443097E-2</v>
      </c>
      <c r="L65" s="1">
        <f t="shared" si="1"/>
        <v>4.4126743194442722E-2</v>
      </c>
    </row>
    <row r="66" spans="1:12" x14ac:dyDescent="0.2">
      <c r="A66" s="8">
        <v>65</v>
      </c>
      <c r="B66" s="1">
        <v>9.3692845189690809E-4</v>
      </c>
      <c r="C66" s="1">
        <v>2.2321143349823846E-4</v>
      </c>
      <c r="D66" s="1">
        <v>1.6506454702955777E-3</v>
      </c>
      <c r="E66" s="1">
        <f t="shared" si="5"/>
        <v>7.1371701839866963E-4</v>
      </c>
      <c r="F66" s="1">
        <f t="shared" si="6"/>
        <v>7.1371701839866963E-4</v>
      </c>
      <c r="H66" s="1">
        <f t="shared" si="2"/>
        <v>0.1000190147543001</v>
      </c>
      <c r="I66" s="1">
        <f t="shared" si="3"/>
        <v>5.5178554541458327E-2</v>
      </c>
      <c r="J66" s="1">
        <f t="shared" si="4"/>
        <v>0.14485947496714149</v>
      </c>
      <c r="K66" s="1">
        <f t="shared" si="0"/>
        <v>4.4840460212841771E-2</v>
      </c>
      <c r="L66" s="1">
        <f t="shared" si="1"/>
        <v>4.4840460212841396E-2</v>
      </c>
    </row>
    <row r="67" spans="1:12" x14ac:dyDescent="0.2">
      <c r="A67" s="8">
        <v>66</v>
      </c>
      <c r="B67" s="1">
        <v>9.3692845189690809E-4</v>
      </c>
      <c r="C67" s="1">
        <v>2.2321143349823846E-4</v>
      </c>
      <c r="D67" s="1">
        <v>1.6506454702955777E-3</v>
      </c>
      <c r="E67" s="1">
        <f t="shared" ref="E67:E101" si="7">B67-C67</f>
        <v>7.1371701839866963E-4</v>
      </c>
      <c r="F67" s="1">
        <f t="shared" ref="F67:F101" si="8">D67-B67</f>
        <v>7.1371701839866963E-4</v>
      </c>
      <c r="H67" s="1">
        <f t="shared" si="2"/>
        <v>0.10095594320619701</v>
      </c>
      <c r="I67" s="1">
        <f t="shared" si="3"/>
        <v>5.5401765974956566E-2</v>
      </c>
      <c r="J67" s="1">
        <f t="shared" si="4"/>
        <v>0.14651012043743708</v>
      </c>
      <c r="K67" s="1">
        <f t="shared" ref="K67:K101" si="9">H67-I67</f>
        <v>4.5554177231240445E-2</v>
      </c>
      <c r="L67" s="1">
        <f t="shared" ref="L67:L101" si="10">J67-H67</f>
        <v>4.555417723124007E-2</v>
      </c>
    </row>
    <row r="68" spans="1:12" x14ac:dyDescent="0.2">
      <c r="A68" s="8">
        <v>67</v>
      </c>
      <c r="B68" s="1">
        <v>9.3692845189690809E-4</v>
      </c>
      <c r="C68" s="1">
        <v>2.2321143349823846E-4</v>
      </c>
      <c r="D68" s="1">
        <v>1.6506454702955777E-3</v>
      </c>
      <c r="E68" s="1">
        <f t="shared" si="7"/>
        <v>7.1371701839866963E-4</v>
      </c>
      <c r="F68" s="1">
        <f t="shared" si="8"/>
        <v>7.1371701839866963E-4</v>
      </c>
      <c r="H68" s="1">
        <f t="shared" ref="H68:H101" si="11">H67+B68</f>
        <v>0.10189287165809392</v>
      </c>
      <c r="I68" s="1">
        <f t="shared" ref="I68:I101" si="12">I67+C68</f>
        <v>5.5624977408454804E-2</v>
      </c>
      <c r="J68" s="1">
        <f t="shared" ref="J68:J101" si="13">J67+D68</f>
        <v>0.14816076590773267</v>
      </c>
      <c r="K68" s="1">
        <f t="shared" si="9"/>
        <v>4.6267894249639119E-2</v>
      </c>
      <c r="L68" s="1">
        <f t="shared" si="10"/>
        <v>4.6267894249638744E-2</v>
      </c>
    </row>
    <row r="69" spans="1:12" x14ac:dyDescent="0.2">
      <c r="A69" s="8">
        <v>68</v>
      </c>
      <c r="B69" s="1">
        <v>9.3692845189690809E-4</v>
      </c>
      <c r="C69" s="1">
        <v>2.2321143349823846E-4</v>
      </c>
      <c r="D69" s="1">
        <v>1.6506454702955777E-3</v>
      </c>
      <c r="E69" s="1">
        <f t="shared" si="7"/>
        <v>7.1371701839866963E-4</v>
      </c>
      <c r="F69" s="1">
        <f t="shared" si="8"/>
        <v>7.1371701839866963E-4</v>
      </c>
      <c r="H69" s="1">
        <f t="shared" si="11"/>
        <v>0.10282980010999083</v>
      </c>
      <c r="I69" s="1">
        <f t="shared" si="12"/>
        <v>5.5848188841953042E-2</v>
      </c>
      <c r="J69" s="1">
        <f t="shared" si="13"/>
        <v>0.14981141137802825</v>
      </c>
      <c r="K69" s="1">
        <f t="shared" si="9"/>
        <v>4.6981611268037793E-2</v>
      </c>
      <c r="L69" s="1">
        <f t="shared" si="10"/>
        <v>4.6981611268037418E-2</v>
      </c>
    </row>
    <row r="70" spans="1:12" x14ac:dyDescent="0.2">
      <c r="A70" s="8">
        <v>69</v>
      </c>
      <c r="B70" s="1">
        <v>9.3692845189690809E-4</v>
      </c>
      <c r="C70" s="1">
        <v>2.2321143349823846E-4</v>
      </c>
      <c r="D70" s="1">
        <v>1.6506454702955777E-3</v>
      </c>
      <c r="E70" s="1">
        <f t="shared" si="7"/>
        <v>7.1371701839866963E-4</v>
      </c>
      <c r="F70" s="1">
        <f t="shared" si="8"/>
        <v>7.1371701839866963E-4</v>
      </c>
      <c r="H70" s="1">
        <f t="shared" si="11"/>
        <v>0.10376672856188775</v>
      </c>
      <c r="I70" s="1">
        <f t="shared" si="12"/>
        <v>5.607140027545128E-2</v>
      </c>
      <c r="J70" s="1">
        <f t="shared" si="13"/>
        <v>0.15146205684832384</v>
      </c>
      <c r="K70" s="1">
        <f t="shared" si="9"/>
        <v>4.7695328286436467E-2</v>
      </c>
      <c r="L70" s="1">
        <f t="shared" si="10"/>
        <v>4.7695328286436092E-2</v>
      </c>
    </row>
    <row r="71" spans="1:12" x14ac:dyDescent="0.2">
      <c r="A71" s="8">
        <v>70</v>
      </c>
      <c r="B71" s="1">
        <v>9.3692845189690809E-4</v>
      </c>
      <c r="C71" s="1">
        <v>2.2321143349823846E-4</v>
      </c>
      <c r="D71" s="1">
        <v>1.6506454702955777E-3</v>
      </c>
      <c r="E71" s="1">
        <f t="shared" si="7"/>
        <v>7.1371701839866963E-4</v>
      </c>
      <c r="F71" s="1">
        <f t="shared" si="8"/>
        <v>7.1371701839866963E-4</v>
      </c>
      <c r="H71" s="1">
        <f t="shared" si="11"/>
        <v>0.10470365701378466</v>
      </c>
      <c r="I71" s="1">
        <f t="shared" si="12"/>
        <v>5.6294611708949518E-2</v>
      </c>
      <c r="J71" s="1">
        <f t="shared" si="13"/>
        <v>0.15311270231861943</v>
      </c>
      <c r="K71" s="1">
        <f t="shared" si="9"/>
        <v>4.8409045304835141E-2</v>
      </c>
      <c r="L71" s="1">
        <f t="shared" si="10"/>
        <v>4.8409045304834766E-2</v>
      </c>
    </row>
    <row r="72" spans="1:12" x14ac:dyDescent="0.2">
      <c r="A72" s="8">
        <v>71</v>
      </c>
      <c r="B72" s="1">
        <v>9.3692845189690809E-4</v>
      </c>
      <c r="C72" s="1">
        <v>2.2321143349823846E-4</v>
      </c>
      <c r="D72" s="1">
        <v>1.6506454702955777E-3</v>
      </c>
      <c r="E72" s="1">
        <f t="shared" si="7"/>
        <v>7.1371701839866963E-4</v>
      </c>
      <c r="F72" s="1">
        <f t="shared" si="8"/>
        <v>7.1371701839866963E-4</v>
      </c>
      <c r="H72" s="1">
        <f t="shared" si="11"/>
        <v>0.10564058546568157</v>
      </c>
      <c r="I72" s="1">
        <f t="shared" si="12"/>
        <v>5.6517823142447757E-2</v>
      </c>
      <c r="J72" s="1">
        <f t="shared" si="13"/>
        <v>0.15476334778891501</v>
      </c>
      <c r="K72" s="1">
        <f t="shared" si="9"/>
        <v>4.9122762323233815E-2</v>
      </c>
      <c r="L72" s="1">
        <f t="shared" si="10"/>
        <v>4.912276232323344E-2</v>
      </c>
    </row>
    <row r="73" spans="1:12" x14ac:dyDescent="0.2">
      <c r="A73" s="8">
        <v>72</v>
      </c>
      <c r="B73" s="1">
        <v>9.3692845189690809E-4</v>
      </c>
      <c r="C73" s="1">
        <v>2.2321143349823846E-4</v>
      </c>
      <c r="D73" s="1">
        <v>1.6506454702955777E-3</v>
      </c>
      <c r="E73" s="1">
        <f t="shared" si="7"/>
        <v>7.1371701839866963E-4</v>
      </c>
      <c r="F73" s="1">
        <f t="shared" si="8"/>
        <v>7.1371701839866963E-4</v>
      </c>
      <c r="H73" s="1">
        <f t="shared" si="11"/>
        <v>0.10657751391757848</v>
      </c>
      <c r="I73" s="1">
        <f t="shared" si="12"/>
        <v>5.6741034575945995E-2</v>
      </c>
      <c r="J73" s="1">
        <f t="shared" si="13"/>
        <v>0.1564139932592106</v>
      </c>
      <c r="K73" s="1">
        <f t="shared" si="9"/>
        <v>4.9836479341632489E-2</v>
      </c>
      <c r="L73" s="1">
        <f t="shared" si="10"/>
        <v>4.9836479341632114E-2</v>
      </c>
    </row>
    <row r="74" spans="1:12" x14ac:dyDescent="0.2">
      <c r="A74" s="8">
        <v>73</v>
      </c>
      <c r="B74" s="1">
        <v>9.3692845189690809E-4</v>
      </c>
      <c r="C74" s="1">
        <v>2.2321143349823846E-4</v>
      </c>
      <c r="D74" s="1">
        <v>1.6506454702955777E-3</v>
      </c>
      <c r="E74" s="1">
        <f t="shared" si="7"/>
        <v>7.1371701839866963E-4</v>
      </c>
      <c r="F74" s="1">
        <f t="shared" si="8"/>
        <v>7.1371701839866963E-4</v>
      </c>
      <c r="H74" s="1">
        <f t="shared" si="11"/>
        <v>0.1075144423694754</v>
      </c>
      <c r="I74" s="1">
        <f t="shared" si="12"/>
        <v>5.6964246009444233E-2</v>
      </c>
      <c r="J74" s="1">
        <f t="shared" si="13"/>
        <v>0.15806463872950618</v>
      </c>
      <c r="K74" s="1">
        <f t="shared" si="9"/>
        <v>5.0550196360031163E-2</v>
      </c>
      <c r="L74" s="1">
        <f t="shared" si="10"/>
        <v>5.0550196360030789E-2</v>
      </c>
    </row>
    <row r="75" spans="1:12" x14ac:dyDescent="0.2">
      <c r="A75" s="8">
        <v>74</v>
      </c>
      <c r="B75" s="1">
        <v>9.3692845189690809E-4</v>
      </c>
      <c r="C75" s="1">
        <v>2.2321143349823846E-4</v>
      </c>
      <c r="D75" s="1">
        <v>1.6506454702955777E-3</v>
      </c>
      <c r="E75" s="1">
        <f t="shared" si="7"/>
        <v>7.1371701839866963E-4</v>
      </c>
      <c r="F75" s="1">
        <f t="shared" si="8"/>
        <v>7.1371701839866963E-4</v>
      </c>
      <c r="H75" s="1">
        <f t="shared" si="11"/>
        <v>0.10845137082137231</v>
      </c>
      <c r="I75" s="1">
        <f t="shared" si="12"/>
        <v>5.7187457442942471E-2</v>
      </c>
      <c r="J75" s="1">
        <f t="shared" si="13"/>
        <v>0.15971528419980177</v>
      </c>
      <c r="K75" s="1">
        <f t="shared" si="9"/>
        <v>5.1263913378429837E-2</v>
      </c>
      <c r="L75" s="1">
        <f t="shared" si="10"/>
        <v>5.1263913378429463E-2</v>
      </c>
    </row>
    <row r="76" spans="1:12" x14ac:dyDescent="0.2">
      <c r="A76" s="8">
        <v>75</v>
      </c>
      <c r="B76" s="1">
        <v>9.3692845189690809E-4</v>
      </c>
      <c r="C76" s="1">
        <v>2.2321143349823846E-4</v>
      </c>
      <c r="D76" s="1">
        <v>1.6506454702955777E-3</v>
      </c>
      <c r="E76" s="1">
        <f t="shared" si="7"/>
        <v>7.1371701839866963E-4</v>
      </c>
      <c r="F76" s="1">
        <f t="shared" si="8"/>
        <v>7.1371701839866963E-4</v>
      </c>
      <c r="H76" s="1">
        <f t="shared" si="11"/>
        <v>0.10938829927326922</v>
      </c>
      <c r="I76" s="1">
        <f t="shared" si="12"/>
        <v>5.741066887644071E-2</v>
      </c>
      <c r="J76" s="1">
        <f t="shared" si="13"/>
        <v>0.16136592967009736</v>
      </c>
      <c r="K76" s="1">
        <f t="shared" si="9"/>
        <v>5.1977630396828511E-2</v>
      </c>
      <c r="L76" s="1">
        <f t="shared" si="10"/>
        <v>5.1977630396828137E-2</v>
      </c>
    </row>
    <row r="77" spans="1:12" x14ac:dyDescent="0.2">
      <c r="A77" s="8">
        <v>76</v>
      </c>
      <c r="B77" s="1">
        <v>9.3692845189690809E-4</v>
      </c>
      <c r="C77" s="1">
        <v>2.2321143349823846E-4</v>
      </c>
      <c r="D77" s="1">
        <v>1.6506454702955777E-3</v>
      </c>
      <c r="E77" s="1">
        <f t="shared" si="7"/>
        <v>7.1371701839866963E-4</v>
      </c>
      <c r="F77" s="1">
        <f t="shared" si="8"/>
        <v>7.1371701839866963E-4</v>
      </c>
      <c r="H77" s="1">
        <f t="shared" si="11"/>
        <v>0.11032522772516613</v>
      </c>
      <c r="I77" s="1">
        <f t="shared" si="12"/>
        <v>5.7633880309938948E-2</v>
      </c>
      <c r="J77" s="1">
        <f t="shared" si="13"/>
        <v>0.16301657514039294</v>
      </c>
      <c r="K77" s="1">
        <f t="shared" si="9"/>
        <v>5.2691347415227185E-2</v>
      </c>
      <c r="L77" s="1">
        <f t="shared" si="10"/>
        <v>5.2691347415226811E-2</v>
      </c>
    </row>
    <row r="78" spans="1:12" x14ac:dyDescent="0.2">
      <c r="A78" s="8">
        <v>77</v>
      </c>
      <c r="B78" s="1">
        <v>9.3692845189690809E-4</v>
      </c>
      <c r="C78" s="1">
        <v>2.2321143349823846E-4</v>
      </c>
      <c r="D78" s="1">
        <v>1.6506454702955777E-3</v>
      </c>
      <c r="E78" s="1">
        <f t="shared" si="7"/>
        <v>7.1371701839866963E-4</v>
      </c>
      <c r="F78" s="1">
        <f t="shared" si="8"/>
        <v>7.1371701839866963E-4</v>
      </c>
      <c r="H78" s="1">
        <f t="shared" si="11"/>
        <v>0.11126215617706305</v>
      </c>
      <c r="I78" s="1">
        <f t="shared" si="12"/>
        <v>5.7857091743437186E-2</v>
      </c>
      <c r="J78" s="1">
        <f t="shared" si="13"/>
        <v>0.16466722061068853</v>
      </c>
      <c r="K78" s="1">
        <f t="shared" si="9"/>
        <v>5.340506443362586E-2</v>
      </c>
      <c r="L78" s="1">
        <f t="shared" si="10"/>
        <v>5.3405064433625485E-2</v>
      </c>
    </row>
    <row r="79" spans="1:12" x14ac:dyDescent="0.2">
      <c r="A79" s="8">
        <v>78</v>
      </c>
      <c r="B79" s="1">
        <v>9.3692845189690809E-4</v>
      </c>
      <c r="C79" s="1">
        <v>2.2321143349823846E-4</v>
      </c>
      <c r="D79" s="1">
        <v>1.6506454702955777E-3</v>
      </c>
      <c r="E79" s="1">
        <f t="shared" si="7"/>
        <v>7.1371701839866963E-4</v>
      </c>
      <c r="F79" s="1">
        <f t="shared" si="8"/>
        <v>7.1371701839866963E-4</v>
      </c>
      <c r="H79" s="1">
        <f t="shared" si="11"/>
        <v>0.11219908462895996</v>
      </c>
      <c r="I79" s="1">
        <f t="shared" si="12"/>
        <v>5.8080303176935424E-2</v>
      </c>
      <c r="J79" s="1">
        <f t="shared" si="13"/>
        <v>0.16631786608098412</v>
      </c>
      <c r="K79" s="1">
        <f t="shared" si="9"/>
        <v>5.4118781452024534E-2</v>
      </c>
      <c r="L79" s="1">
        <f t="shared" si="10"/>
        <v>5.4118781452024159E-2</v>
      </c>
    </row>
    <row r="80" spans="1:12" x14ac:dyDescent="0.2">
      <c r="A80" s="8">
        <v>79</v>
      </c>
      <c r="B80" s="1">
        <v>9.3692845189690809E-4</v>
      </c>
      <c r="C80" s="1">
        <v>2.2321143349823846E-4</v>
      </c>
      <c r="D80" s="1">
        <v>1.6506454702955777E-3</v>
      </c>
      <c r="E80" s="1">
        <f t="shared" si="7"/>
        <v>7.1371701839866963E-4</v>
      </c>
      <c r="F80" s="1">
        <f t="shared" si="8"/>
        <v>7.1371701839866963E-4</v>
      </c>
      <c r="H80" s="1">
        <f t="shared" si="11"/>
        <v>0.11313601308085687</v>
      </c>
      <c r="I80" s="1">
        <f t="shared" si="12"/>
        <v>5.8303514610433663E-2</v>
      </c>
      <c r="J80" s="1">
        <f t="shared" si="13"/>
        <v>0.1679685115512797</v>
      </c>
      <c r="K80" s="1">
        <f t="shared" si="9"/>
        <v>5.4832498470423208E-2</v>
      </c>
      <c r="L80" s="1">
        <f t="shared" si="10"/>
        <v>5.4832498470422833E-2</v>
      </c>
    </row>
    <row r="81" spans="1:12" x14ac:dyDescent="0.2">
      <c r="A81" s="8">
        <v>80</v>
      </c>
      <c r="B81" s="1">
        <v>9.3692845189690809E-4</v>
      </c>
      <c r="C81" s="1">
        <v>2.2321143349823846E-4</v>
      </c>
      <c r="D81" s="1">
        <v>1.6506454702955777E-3</v>
      </c>
      <c r="E81" s="1">
        <f t="shared" si="7"/>
        <v>7.1371701839866963E-4</v>
      </c>
      <c r="F81" s="1">
        <f t="shared" si="8"/>
        <v>7.1371701839866963E-4</v>
      </c>
      <c r="H81" s="1">
        <f t="shared" si="11"/>
        <v>0.11407294153275378</v>
      </c>
      <c r="I81" s="1">
        <f t="shared" si="12"/>
        <v>5.8526726043931901E-2</v>
      </c>
      <c r="J81" s="1">
        <f t="shared" si="13"/>
        <v>0.16961915702157529</v>
      </c>
      <c r="K81" s="1">
        <f t="shared" si="9"/>
        <v>5.5546215488821882E-2</v>
      </c>
      <c r="L81" s="1">
        <f t="shared" si="10"/>
        <v>5.5546215488821507E-2</v>
      </c>
    </row>
    <row r="82" spans="1:12" x14ac:dyDescent="0.2">
      <c r="A82" s="8">
        <v>81</v>
      </c>
      <c r="B82" s="1">
        <v>9.3692845189690809E-4</v>
      </c>
      <c r="C82" s="1">
        <v>2.2321143349823846E-4</v>
      </c>
      <c r="D82" s="1">
        <v>1.6506454702955777E-3</v>
      </c>
      <c r="E82" s="1">
        <f t="shared" si="7"/>
        <v>7.1371701839866963E-4</v>
      </c>
      <c r="F82" s="1">
        <f t="shared" si="8"/>
        <v>7.1371701839866963E-4</v>
      </c>
      <c r="H82" s="1">
        <f t="shared" si="11"/>
        <v>0.11500986998465069</v>
      </c>
      <c r="I82" s="1">
        <f t="shared" si="12"/>
        <v>5.8749937477430139E-2</v>
      </c>
      <c r="J82" s="1">
        <f t="shared" si="13"/>
        <v>0.17126980249187088</v>
      </c>
      <c r="K82" s="1">
        <f t="shared" si="9"/>
        <v>5.6259932507220556E-2</v>
      </c>
      <c r="L82" s="1">
        <f t="shared" si="10"/>
        <v>5.6259932507220181E-2</v>
      </c>
    </row>
    <row r="83" spans="1:12" x14ac:dyDescent="0.2">
      <c r="A83" s="8">
        <v>82</v>
      </c>
      <c r="B83" s="1">
        <v>9.3692845189690809E-4</v>
      </c>
      <c r="C83" s="1">
        <v>2.2321143349823846E-4</v>
      </c>
      <c r="D83" s="1">
        <v>1.6506454702955777E-3</v>
      </c>
      <c r="E83" s="1">
        <f t="shared" si="7"/>
        <v>7.1371701839866963E-4</v>
      </c>
      <c r="F83" s="1">
        <f t="shared" si="8"/>
        <v>7.1371701839866963E-4</v>
      </c>
      <c r="H83" s="1">
        <f t="shared" si="11"/>
        <v>0.11594679843654761</v>
      </c>
      <c r="I83" s="1">
        <f t="shared" si="12"/>
        <v>5.8973148910928377E-2</v>
      </c>
      <c r="J83" s="1">
        <f t="shared" si="13"/>
        <v>0.17292044796216646</v>
      </c>
      <c r="K83" s="1">
        <f t="shared" si="9"/>
        <v>5.697364952561923E-2</v>
      </c>
      <c r="L83" s="1">
        <f t="shared" si="10"/>
        <v>5.6973649525618855E-2</v>
      </c>
    </row>
    <row r="84" spans="1:12" x14ac:dyDescent="0.2">
      <c r="A84" s="8">
        <v>83</v>
      </c>
      <c r="B84" s="1">
        <v>9.3692845189690809E-4</v>
      </c>
      <c r="C84" s="1">
        <v>2.2321143349823846E-4</v>
      </c>
      <c r="D84" s="1">
        <v>1.6506454702955777E-3</v>
      </c>
      <c r="E84" s="1">
        <f t="shared" si="7"/>
        <v>7.1371701839866963E-4</v>
      </c>
      <c r="F84" s="1">
        <f t="shared" si="8"/>
        <v>7.1371701839866963E-4</v>
      </c>
      <c r="H84" s="1">
        <f t="shared" si="11"/>
        <v>0.11688372688844452</v>
      </c>
      <c r="I84" s="1">
        <f t="shared" si="12"/>
        <v>5.9196360344426616E-2</v>
      </c>
      <c r="J84" s="1">
        <f t="shared" si="13"/>
        <v>0.17457109343246205</v>
      </c>
      <c r="K84" s="1">
        <f t="shared" si="9"/>
        <v>5.7687366544017904E-2</v>
      </c>
      <c r="L84" s="1">
        <f t="shared" si="10"/>
        <v>5.7687366544017529E-2</v>
      </c>
    </row>
    <row r="85" spans="1:12" x14ac:dyDescent="0.2">
      <c r="A85" s="8">
        <v>84</v>
      </c>
      <c r="B85" s="1">
        <v>9.3692845189690809E-4</v>
      </c>
      <c r="C85" s="1">
        <v>2.2321143349823846E-4</v>
      </c>
      <c r="D85" s="1">
        <v>1.6506454702955777E-3</v>
      </c>
      <c r="E85" s="1">
        <f t="shared" si="7"/>
        <v>7.1371701839866963E-4</v>
      </c>
      <c r="F85" s="1">
        <f t="shared" si="8"/>
        <v>7.1371701839866963E-4</v>
      </c>
      <c r="H85" s="1">
        <f t="shared" si="11"/>
        <v>0.11782065534034143</v>
      </c>
      <c r="I85" s="1">
        <f t="shared" si="12"/>
        <v>5.9419571777924854E-2</v>
      </c>
      <c r="J85" s="1">
        <f t="shared" si="13"/>
        <v>0.17622173890275764</v>
      </c>
      <c r="K85" s="1">
        <f t="shared" si="9"/>
        <v>5.8401083562416578E-2</v>
      </c>
      <c r="L85" s="1">
        <f t="shared" si="10"/>
        <v>5.8401083562416203E-2</v>
      </c>
    </row>
    <row r="86" spans="1:12" x14ac:dyDescent="0.2">
      <c r="A86" s="8">
        <v>85</v>
      </c>
      <c r="B86" s="1">
        <v>9.3692845189690809E-4</v>
      </c>
      <c r="C86" s="1">
        <v>2.2321143349823846E-4</v>
      </c>
      <c r="D86" s="1">
        <v>1.6506454702955777E-3</v>
      </c>
      <c r="E86" s="1">
        <f t="shared" si="7"/>
        <v>7.1371701839866963E-4</v>
      </c>
      <c r="F86" s="1">
        <f t="shared" si="8"/>
        <v>7.1371701839866963E-4</v>
      </c>
      <c r="H86" s="1">
        <f t="shared" si="11"/>
        <v>0.11875758379223834</v>
      </c>
      <c r="I86" s="1">
        <f t="shared" si="12"/>
        <v>5.9642783211423092E-2</v>
      </c>
      <c r="J86" s="1">
        <f t="shared" si="13"/>
        <v>0.17787238437305322</v>
      </c>
      <c r="K86" s="1">
        <f t="shared" si="9"/>
        <v>5.9114800580815252E-2</v>
      </c>
      <c r="L86" s="1">
        <f t="shared" si="10"/>
        <v>5.9114800580814877E-2</v>
      </c>
    </row>
    <row r="87" spans="1:12" x14ac:dyDescent="0.2">
      <c r="A87" s="8">
        <v>86</v>
      </c>
      <c r="B87" s="1">
        <v>9.3692845189690809E-4</v>
      </c>
      <c r="C87" s="1">
        <v>2.2321143349823846E-4</v>
      </c>
      <c r="D87" s="1">
        <v>1.6506454702955777E-3</v>
      </c>
      <c r="E87" s="1">
        <f t="shared" si="7"/>
        <v>7.1371701839866963E-4</v>
      </c>
      <c r="F87" s="1">
        <f t="shared" si="8"/>
        <v>7.1371701839866963E-4</v>
      </c>
      <c r="H87" s="1">
        <f t="shared" si="11"/>
        <v>0.11969451224413526</v>
      </c>
      <c r="I87" s="1">
        <f t="shared" si="12"/>
        <v>5.986599464492133E-2</v>
      </c>
      <c r="J87" s="1">
        <f t="shared" si="13"/>
        <v>0.17952302984334881</v>
      </c>
      <c r="K87" s="1">
        <f t="shared" si="9"/>
        <v>5.9828517599213926E-2</v>
      </c>
      <c r="L87" s="1">
        <f t="shared" si="10"/>
        <v>5.9828517599213552E-2</v>
      </c>
    </row>
    <row r="88" spans="1:12" x14ac:dyDescent="0.2">
      <c r="A88" s="8">
        <v>87</v>
      </c>
      <c r="B88" s="1">
        <v>9.3692845189690809E-4</v>
      </c>
      <c r="C88" s="1">
        <v>2.2321143349823846E-4</v>
      </c>
      <c r="D88" s="1">
        <v>1.6506454702955777E-3</v>
      </c>
      <c r="E88" s="1">
        <f t="shared" si="7"/>
        <v>7.1371701839866963E-4</v>
      </c>
      <c r="F88" s="1">
        <f t="shared" si="8"/>
        <v>7.1371701839866963E-4</v>
      </c>
      <c r="H88" s="1">
        <f t="shared" si="11"/>
        <v>0.12063144069603217</v>
      </c>
      <c r="I88" s="1">
        <f t="shared" si="12"/>
        <v>6.0089206078419569E-2</v>
      </c>
      <c r="J88" s="1">
        <f t="shared" si="13"/>
        <v>0.18117367531364439</v>
      </c>
      <c r="K88" s="1">
        <f t="shared" si="9"/>
        <v>6.05422346176126E-2</v>
      </c>
      <c r="L88" s="1">
        <f t="shared" si="10"/>
        <v>6.0542234617612226E-2</v>
      </c>
    </row>
    <row r="89" spans="1:12" x14ac:dyDescent="0.2">
      <c r="A89" s="8">
        <v>88</v>
      </c>
      <c r="B89" s="1">
        <v>9.3692845189690809E-4</v>
      </c>
      <c r="C89" s="1">
        <v>2.2321143349823846E-4</v>
      </c>
      <c r="D89" s="1">
        <v>1.6506454702955777E-3</v>
      </c>
      <c r="E89" s="1">
        <f t="shared" si="7"/>
        <v>7.1371701839866963E-4</v>
      </c>
      <c r="F89" s="1">
        <f t="shared" si="8"/>
        <v>7.1371701839866963E-4</v>
      </c>
      <c r="H89" s="1">
        <f t="shared" si="11"/>
        <v>0.12156836914792908</v>
      </c>
      <c r="I89" s="1">
        <f t="shared" si="12"/>
        <v>6.0312417511917807E-2</v>
      </c>
      <c r="J89" s="1">
        <f t="shared" si="13"/>
        <v>0.18282432078393998</v>
      </c>
      <c r="K89" s="1">
        <f t="shared" si="9"/>
        <v>6.1255951636011274E-2</v>
      </c>
      <c r="L89" s="1">
        <f t="shared" si="10"/>
        <v>6.12559516360109E-2</v>
      </c>
    </row>
    <row r="90" spans="1:12" x14ac:dyDescent="0.2">
      <c r="A90" s="8">
        <v>89</v>
      </c>
      <c r="B90" s="1">
        <v>9.3692845189690809E-4</v>
      </c>
      <c r="C90" s="1">
        <v>2.2321143349823846E-4</v>
      </c>
      <c r="D90" s="1">
        <v>1.6506454702955777E-3</v>
      </c>
      <c r="E90" s="1">
        <f t="shared" si="7"/>
        <v>7.1371701839866963E-4</v>
      </c>
      <c r="F90" s="1">
        <f t="shared" si="8"/>
        <v>7.1371701839866963E-4</v>
      </c>
      <c r="H90" s="1">
        <f t="shared" si="11"/>
        <v>0.12250529759982599</v>
      </c>
      <c r="I90" s="1">
        <f t="shared" si="12"/>
        <v>6.0535628945416045E-2</v>
      </c>
      <c r="J90" s="1">
        <f t="shared" si="13"/>
        <v>0.18447496625423557</v>
      </c>
      <c r="K90" s="1">
        <f t="shared" si="9"/>
        <v>6.1969668654409948E-2</v>
      </c>
      <c r="L90" s="1">
        <f t="shared" si="10"/>
        <v>6.1969668654409574E-2</v>
      </c>
    </row>
    <row r="91" spans="1:12" x14ac:dyDescent="0.2">
      <c r="A91" s="8">
        <v>90</v>
      </c>
      <c r="B91" s="1">
        <v>9.3692845189690809E-4</v>
      </c>
      <c r="C91" s="1">
        <v>2.2321143349823846E-4</v>
      </c>
      <c r="D91" s="1">
        <v>1.6506454702955777E-3</v>
      </c>
      <c r="E91" s="1">
        <f t="shared" si="7"/>
        <v>7.1371701839866963E-4</v>
      </c>
      <c r="F91" s="1">
        <f t="shared" si="8"/>
        <v>7.1371701839866963E-4</v>
      </c>
      <c r="H91" s="1">
        <f t="shared" si="11"/>
        <v>0.12344222605172291</v>
      </c>
      <c r="I91" s="1">
        <f t="shared" si="12"/>
        <v>6.0758840378914283E-2</v>
      </c>
      <c r="J91" s="1">
        <f t="shared" si="13"/>
        <v>0.18612561172453115</v>
      </c>
      <c r="K91" s="1">
        <f t="shared" si="9"/>
        <v>6.2683385672808623E-2</v>
      </c>
      <c r="L91" s="1">
        <f t="shared" si="10"/>
        <v>6.2683385672808248E-2</v>
      </c>
    </row>
    <row r="92" spans="1:12" x14ac:dyDescent="0.2">
      <c r="A92" s="8">
        <v>91</v>
      </c>
      <c r="B92" s="1">
        <v>9.3692845189690809E-4</v>
      </c>
      <c r="C92" s="1">
        <v>2.2321143349823846E-4</v>
      </c>
      <c r="D92" s="1">
        <v>1.6506454702955777E-3</v>
      </c>
      <c r="E92" s="1">
        <f t="shared" si="7"/>
        <v>7.1371701839866963E-4</v>
      </c>
      <c r="F92" s="1">
        <f t="shared" si="8"/>
        <v>7.1371701839866963E-4</v>
      </c>
      <c r="H92" s="1">
        <f t="shared" si="11"/>
        <v>0.12437915450361982</v>
      </c>
      <c r="I92" s="1">
        <f t="shared" si="12"/>
        <v>6.0982051812412522E-2</v>
      </c>
      <c r="J92" s="1">
        <f t="shared" si="13"/>
        <v>0.18777625719482674</v>
      </c>
      <c r="K92" s="1">
        <f t="shared" si="9"/>
        <v>6.3397102691207297E-2</v>
      </c>
      <c r="L92" s="1">
        <f t="shared" si="10"/>
        <v>6.3397102691206922E-2</v>
      </c>
    </row>
    <row r="93" spans="1:12" x14ac:dyDescent="0.2">
      <c r="A93" s="8">
        <v>92</v>
      </c>
      <c r="B93" s="1">
        <v>9.3692845189690809E-4</v>
      </c>
      <c r="C93" s="1">
        <v>2.2321143349823846E-4</v>
      </c>
      <c r="D93" s="1">
        <v>1.6506454702955777E-3</v>
      </c>
      <c r="E93" s="1">
        <f t="shared" si="7"/>
        <v>7.1371701839866963E-4</v>
      </c>
      <c r="F93" s="1">
        <f t="shared" si="8"/>
        <v>7.1371701839866963E-4</v>
      </c>
      <c r="H93" s="1">
        <f t="shared" si="11"/>
        <v>0.12531608295551672</v>
      </c>
      <c r="I93" s="1">
        <f t="shared" si="12"/>
        <v>6.120526324591076E-2</v>
      </c>
      <c r="J93" s="1">
        <f t="shared" si="13"/>
        <v>0.18942690266512233</v>
      </c>
      <c r="K93" s="1">
        <f t="shared" si="9"/>
        <v>6.4110819709605957E-2</v>
      </c>
      <c r="L93" s="1">
        <f t="shared" si="10"/>
        <v>6.411081970960561E-2</v>
      </c>
    </row>
    <row r="94" spans="1:12" x14ac:dyDescent="0.2">
      <c r="A94" s="8">
        <v>93</v>
      </c>
      <c r="B94" s="1">
        <v>9.3692845189690809E-4</v>
      </c>
      <c r="C94" s="1">
        <v>2.2321143349823846E-4</v>
      </c>
      <c r="D94" s="1">
        <v>1.6506454702955777E-3</v>
      </c>
      <c r="E94" s="1">
        <f t="shared" si="7"/>
        <v>7.1371701839866963E-4</v>
      </c>
      <c r="F94" s="1">
        <f t="shared" si="8"/>
        <v>7.1371701839866963E-4</v>
      </c>
      <c r="H94" s="1">
        <f t="shared" si="11"/>
        <v>0.12625301140741363</v>
      </c>
      <c r="I94" s="1">
        <f t="shared" si="12"/>
        <v>6.1428474679408998E-2</v>
      </c>
      <c r="J94" s="1">
        <f t="shared" si="13"/>
        <v>0.19107754813541791</v>
      </c>
      <c r="K94" s="1">
        <f t="shared" si="9"/>
        <v>6.4824536728004631E-2</v>
      </c>
      <c r="L94" s="1">
        <f t="shared" si="10"/>
        <v>6.4824536728004284E-2</v>
      </c>
    </row>
    <row r="95" spans="1:12" x14ac:dyDescent="0.2">
      <c r="A95" s="8">
        <v>94</v>
      </c>
      <c r="B95" s="1">
        <v>9.3692845189690809E-4</v>
      </c>
      <c r="C95" s="1">
        <v>2.2321143349823846E-4</v>
      </c>
      <c r="D95" s="1">
        <v>1.6506454702955777E-3</v>
      </c>
      <c r="E95" s="1">
        <f t="shared" si="7"/>
        <v>7.1371701839866963E-4</v>
      </c>
      <c r="F95" s="1">
        <f t="shared" si="8"/>
        <v>7.1371701839866963E-4</v>
      </c>
      <c r="H95" s="1">
        <f t="shared" si="11"/>
        <v>0.12718993985931054</v>
      </c>
      <c r="I95" s="1">
        <f t="shared" si="12"/>
        <v>6.1651686112907236E-2</v>
      </c>
      <c r="J95" s="1">
        <f t="shared" si="13"/>
        <v>0.1927281936057135</v>
      </c>
      <c r="K95" s="1">
        <f t="shared" si="9"/>
        <v>6.5538253746403305E-2</v>
      </c>
      <c r="L95" s="1">
        <f t="shared" si="10"/>
        <v>6.5538253746402958E-2</v>
      </c>
    </row>
    <row r="96" spans="1:12" x14ac:dyDescent="0.2">
      <c r="A96" s="8">
        <v>95</v>
      </c>
      <c r="B96" s="1">
        <v>9.3692845189690809E-4</v>
      </c>
      <c r="C96" s="1">
        <v>2.2321143349823846E-4</v>
      </c>
      <c r="D96" s="1">
        <v>1.6506454702955777E-3</v>
      </c>
      <c r="E96" s="1">
        <f t="shared" si="7"/>
        <v>7.1371701839866963E-4</v>
      </c>
      <c r="F96" s="1">
        <f t="shared" si="8"/>
        <v>7.1371701839866963E-4</v>
      </c>
      <c r="H96" s="1">
        <f t="shared" si="11"/>
        <v>0.12812686831120745</v>
      </c>
      <c r="I96" s="1">
        <f t="shared" si="12"/>
        <v>6.1874897546405475E-2</v>
      </c>
      <c r="J96" s="1">
        <f t="shared" si="13"/>
        <v>0.19437883907600909</v>
      </c>
      <c r="K96" s="1">
        <f t="shared" si="9"/>
        <v>6.6251970764801979E-2</v>
      </c>
      <c r="L96" s="1">
        <f t="shared" si="10"/>
        <v>6.6251970764801632E-2</v>
      </c>
    </row>
    <row r="97" spans="1:12" x14ac:dyDescent="0.2">
      <c r="A97" s="8">
        <v>96</v>
      </c>
      <c r="B97" s="1">
        <v>9.3692845189690809E-4</v>
      </c>
      <c r="C97" s="1">
        <v>2.2321143349823846E-4</v>
      </c>
      <c r="D97" s="1">
        <v>1.6506454702955777E-3</v>
      </c>
      <c r="E97" s="1">
        <f t="shared" si="7"/>
        <v>7.1371701839866963E-4</v>
      </c>
      <c r="F97" s="1">
        <f t="shared" si="8"/>
        <v>7.1371701839866963E-4</v>
      </c>
      <c r="H97" s="1">
        <f t="shared" si="11"/>
        <v>0.12906379676310437</v>
      </c>
      <c r="I97" s="1">
        <f t="shared" si="12"/>
        <v>6.2098108979903713E-2</v>
      </c>
      <c r="J97" s="1">
        <f t="shared" si="13"/>
        <v>0.19602948454630467</v>
      </c>
      <c r="K97" s="1">
        <f t="shared" si="9"/>
        <v>6.6965687783200653E-2</v>
      </c>
      <c r="L97" s="1">
        <f t="shared" si="10"/>
        <v>6.6965687783200306E-2</v>
      </c>
    </row>
    <row r="98" spans="1:12" x14ac:dyDescent="0.2">
      <c r="A98" s="8">
        <v>97</v>
      </c>
      <c r="B98" s="1">
        <v>9.3692845189690809E-4</v>
      </c>
      <c r="C98" s="1">
        <v>2.2321143349823846E-4</v>
      </c>
      <c r="D98" s="1">
        <v>1.6506454702955777E-3</v>
      </c>
      <c r="E98" s="1">
        <f t="shared" si="7"/>
        <v>7.1371701839866963E-4</v>
      </c>
      <c r="F98" s="1">
        <f t="shared" si="8"/>
        <v>7.1371701839866963E-4</v>
      </c>
      <c r="H98" s="1">
        <f t="shared" si="11"/>
        <v>0.13000072521500128</v>
      </c>
      <c r="I98" s="1">
        <f t="shared" si="12"/>
        <v>6.2321320413401951E-2</v>
      </c>
      <c r="J98" s="1">
        <f t="shared" si="13"/>
        <v>0.19768013001660026</v>
      </c>
      <c r="K98" s="1">
        <f t="shared" si="9"/>
        <v>6.7679404801599327E-2</v>
      </c>
      <c r="L98" s="1">
        <f t="shared" si="10"/>
        <v>6.767940480159898E-2</v>
      </c>
    </row>
    <row r="99" spans="1:12" x14ac:dyDescent="0.2">
      <c r="A99" s="8">
        <v>98</v>
      </c>
      <c r="B99" s="1">
        <v>9.3692845189690809E-4</v>
      </c>
      <c r="C99" s="1">
        <v>2.2321143349823846E-4</v>
      </c>
      <c r="D99" s="1">
        <v>1.6506454702955777E-3</v>
      </c>
      <c r="E99" s="1">
        <f t="shared" si="7"/>
        <v>7.1371701839866963E-4</v>
      </c>
      <c r="F99" s="1">
        <f t="shared" si="8"/>
        <v>7.1371701839866963E-4</v>
      </c>
      <c r="H99" s="1">
        <f t="shared" si="11"/>
        <v>0.13093765366689819</v>
      </c>
      <c r="I99" s="1">
        <f t="shared" si="12"/>
        <v>6.2544531846900189E-2</v>
      </c>
      <c r="J99" s="1">
        <f t="shared" si="13"/>
        <v>0.19933077548689584</v>
      </c>
      <c r="K99" s="1">
        <f t="shared" si="9"/>
        <v>6.8393121819998001E-2</v>
      </c>
      <c r="L99" s="1">
        <f t="shared" si="10"/>
        <v>6.8393121819997654E-2</v>
      </c>
    </row>
    <row r="100" spans="1:12" x14ac:dyDescent="0.2">
      <c r="A100" s="8">
        <v>99</v>
      </c>
      <c r="B100" s="1">
        <v>9.3692845189690809E-4</v>
      </c>
      <c r="C100" s="1">
        <v>2.2321143349823846E-4</v>
      </c>
      <c r="D100" s="1">
        <v>1.6506454702955777E-3</v>
      </c>
      <c r="E100" s="1">
        <f t="shared" si="7"/>
        <v>7.1371701839866963E-4</v>
      </c>
      <c r="F100" s="1">
        <f t="shared" si="8"/>
        <v>7.1371701839866963E-4</v>
      </c>
      <c r="H100" s="1">
        <f t="shared" si="11"/>
        <v>0.1318745821187951</v>
      </c>
      <c r="I100" s="1">
        <f t="shared" si="12"/>
        <v>6.2767743280398428E-2</v>
      </c>
      <c r="J100" s="1">
        <f t="shared" si="13"/>
        <v>0.20098142095719143</v>
      </c>
      <c r="K100" s="1">
        <f t="shared" si="9"/>
        <v>6.9106838838396675E-2</v>
      </c>
      <c r="L100" s="1">
        <f t="shared" si="10"/>
        <v>6.9106838838396328E-2</v>
      </c>
    </row>
    <row r="101" spans="1:12" x14ac:dyDescent="0.2">
      <c r="A101" s="8">
        <v>100</v>
      </c>
      <c r="B101" s="1">
        <v>9.3692845189690809E-4</v>
      </c>
      <c r="C101" s="1">
        <v>2.2321143349823846E-4</v>
      </c>
      <c r="D101" s="1">
        <v>1.6506454702955777E-3</v>
      </c>
      <c r="E101" s="1">
        <f t="shared" si="7"/>
        <v>7.1371701839866963E-4</v>
      </c>
      <c r="F101" s="1">
        <f t="shared" si="8"/>
        <v>7.1371701839866963E-4</v>
      </c>
      <c r="H101" s="1">
        <f t="shared" si="11"/>
        <v>0.13281151057069202</v>
      </c>
      <c r="I101" s="1">
        <f t="shared" si="12"/>
        <v>6.2990954713896666E-2</v>
      </c>
      <c r="J101" s="1">
        <f t="shared" si="13"/>
        <v>0.20263206642748702</v>
      </c>
      <c r="K101" s="1">
        <f t="shared" si="9"/>
        <v>6.9820555856795349E-2</v>
      </c>
      <c r="L101" s="1">
        <f t="shared" si="10"/>
        <v>6.9820555856795002E-2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workbookViewId="0">
      <selection activeCell="I22" sqref="I22"/>
    </sheetView>
  </sheetViews>
  <sheetFormatPr baseColWidth="10" defaultRowHeight="16" x14ac:dyDescent="0.2"/>
  <cols>
    <col min="3" max="4" width="22.33203125" customWidth="1"/>
    <col min="5" max="5" width="25.83203125" customWidth="1"/>
    <col min="6" max="6" width="17.83203125" bestFit="1" customWidth="1"/>
    <col min="9" max="12" width="12.83203125" customWidth="1"/>
  </cols>
  <sheetData>
    <row r="1" spans="2:12" x14ac:dyDescent="0.2">
      <c r="B1" s="5"/>
    </row>
    <row r="2" spans="2:12" x14ac:dyDescent="0.2">
      <c r="B2" s="5"/>
      <c r="C2" t="s">
        <v>7</v>
      </c>
      <c r="D2" t="s">
        <v>8</v>
      </c>
      <c r="E2" t="s">
        <v>7</v>
      </c>
      <c r="F2" t="s">
        <v>8</v>
      </c>
      <c r="H2" t="s">
        <v>10</v>
      </c>
      <c r="I2" t="s">
        <v>14</v>
      </c>
      <c r="J2" t="s">
        <v>8</v>
      </c>
      <c r="K2" t="s">
        <v>12</v>
      </c>
      <c r="L2" t="s">
        <v>13</v>
      </c>
    </row>
    <row r="3" spans="2:12" x14ac:dyDescent="0.2">
      <c r="B3">
        <v>2001</v>
      </c>
      <c r="C3" s="4">
        <v>1.44695407541326E-2</v>
      </c>
      <c r="D3" s="4">
        <f>'RP SE'!G13</f>
        <v>6.6501525290216129E-5</v>
      </c>
      <c r="E3" s="6"/>
      <c r="H3">
        <v>1</v>
      </c>
      <c r="I3" s="6">
        <f>(C3*(1/(D3^2))+E10*(1/(F10^2)))/SUM(1/(D3^2)+1/(F10^2))</f>
        <v>1.4433460148983709E-2</v>
      </c>
      <c r="J3" s="6">
        <f>AVERAGE(D3,F10)</f>
        <v>6.7555808702701443E-5</v>
      </c>
      <c r="K3" s="9">
        <f>I3-1.96*J3</f>
        <v>1.4301050763926414E-2</v>
      </c>
      <c r="L3" s="9">
        <f>I3+1.96*J3</f>
        <v>1.4565869534041005E-2</v>
      </c>
    </row>
    <row r="4" spans="2:12" x14ac:dyDescent="0.2">
      <c r="B4">
        <v>2002</v>
      </c>
      <c r="C4" s="4">
        <v>1.03402681534502E-2</v>
      </c>
      <c r="D4" s="4">
        <f>'RP SE'!G14</f>
        <v>1.645374459531796E-4</v>
      </c>
      <c r="E4" s="6"/>
      <c r="H4">
        <v>2</v>
      </c>
      <c r="I4" s="6">
        <f t="shared" ref="I4:I11" si="0">(C4*(1/(D4^2))+E11*(1/(F11^2)))/SUM(1/(D4^2)+1/(F11^2))</f>
        <v>1.0254523888697766E-2</v>
      </c>
      <c r="J4" s="6">
        <f t="shared" ref="J4:J11" si="1">AVERAGE(D4,F11)</f>
        <v>1.6664398729742026E-4</v>
      </c>
      <c r="K4" s="9">
        <f t="shared" ref="K4:K11" si="2">I4-1.96*J4</f>
        <v>9.9279016735948217E-3</v>
      </c>
      <c r="L4" s="9">
        <f t="shared" ref="L4:L11" si="3">I4+1.96*J4</f>
        <v>1.0581146103800711E-2</v>
      </c>
    </row>
    <row r="5" spans="2:12" x14ac:dyDescent="0.2">
      <c r="B5">
        <v>2003</v>
      </c>
      <c r="C5" s="4">
        <v>7.3893945427894996E-3</v>
      </c>
      <c r="D5" s="4">
        <f>'RP SE'!G15</f>
        <v>2.3348616923407815E-4</v>
      </c>
      <c r="E5" s="6"/>
      <c r="H5">
        <v>3</v>
      </c>
      <c r="I5" s="6">
        <f t="shared" si="0"/>
        <v>7.2854437214133014E-3</v>
      </c>
      <c r="J5" s="6">
        <f t="shared" si="1"/>
        <v>2.3596938435468018E-4</v>
      </c>
      <c r="K5" s="9">
        <f t="shared" si="2"/>
        <v>6.8229437280781288E-3</v>
      </c>
      <c r="L5" s="9">
        <f t="shared" si="3"/>
        <v>7.7479437147484741E-3</v>
      </c>
    </row>
    <row r="6" spans="2:12" x14ac:dyDescent="0.2">
      <c r="B6">
        <v>2004</v>
      </c>
      <c r="C6" s="4">
        <v>5.2806320782684598E-3</v>
      </c>
      <c r="D6" s="4">
        <f>'RP SE'!G16</f>
        <v>2.8161437698675861E-4</v>
      </c>
      <c r="E6" s="6"/>
      <c r="H6">
        <v>4</v>
      </c>
      <c r="I6" s="6">
        <f t="shared" si="0"/>
        <v>5.1760131094370689E-3</v>
      </c>
      <c r="J6" s="6">
        <f t="shared" si="1"/>
        <v>2.8408651198383279E-4</v>
      </c>
      <c r="K6" s="9">
        <f t="shared" si="2"/>
        <v>4.6192035459487564E-3</v>
      </c>
      <c r="L6" s="9">
        <f t="shared" si="3"/>
        <v>5.7328226729253815E-3</v>
      </c>
    </row>
    <row r="7" spans="2:12" x14ac:dyDescent="0.2">
      <c r="B7">
        <v>2005</v>
      </c>
      <c r="C7" s="4">
        <v>3.7736616964441101E-3</v>
      </c>
      <c r="D7" s="4">
        <f>'RP SE'!G17</f>
        <v>3.145888016485438E-4</v>
      </c>
      <c r="E7" s="6"/>
      <c r="H7">
        <v>5</v>
      </c>
      <c r="I7" s="6">
        <f t="shared" si="0"/>
        <v>3.6772983303422053E-3</v>
      </c>
      <c r="J7" s="6">
        <f t="shared" si="1"/>
        <v>3.1673366166538105E-4</v>
      </c>
      <c r="K7" s="9">
        <f t="shared" si="2"/>
        <v>3.0565003534780586E-3</v>
      </c>
      <c r="L7" s="9">
        <f t="shared" si="3"/>
        <v>4.2980963072063519E-3</v>
      </c>
    </row>
    <row r="8" spans="2:12" x14ac:dyDescent="0.2">
      <c r="B8">
        <v>2006</v>
      </c>
      <c r="C8" s="4">
        <v>2.6967458418119799E-3</v>
      </c>
      <c r="D8" s="4">
        <f>'RP SE'!G18</f>
        <v>3.367065366086787E-4</v>
      </c>
      <c r="E8" s="6"/>
      <c r="H8">
        <v>6</v>
      </c>
      <c r="I8" s="6">
        <f t="shared" si="0"/>
        <v>2.6125395925594395E-3</v>
      </c>
      <c r="J8" s="6">
        <f t="shared" si="1"/>
        <v>3.3840484856578594E-4</v>
      </c>
      <c r="K8" s="9">
        <f t="shared" si="2"/>
        <v>1.9492660893704991E-3</v>
      </c>
      <c r="L8" s="9">
        <f t="shared" si="3"/>
        <v>3.27581309574838E-3</v>
      </c>
    </row>
    <row r="9" spans="2:12" x14ac:dyDescent="0.2">
      <c r="B9">
        <v>2007</v>
      </c>
      <c r="C9" s="4">
        <v>1.9271568890722099E-3</v>
      </c>
      <c r="D9" s="4">
        <f>'RP SE'!G19</f>
        <v>3.5091836949629882E-4</v>
      </c>
      <c r="E9" s="6"/>
      <c r="H9">
        <v>7</v>
      </c>
      <c r="I9" s="6">
        <f t="shared" si="0"/>
        <v>1.8561039768185252E-3</v>
      </c>
      <c r="J9" s="6">
        <f t="shared" si="1"/>
        <v>3.5215290864336915E-4</v>
      </c>
      <c r="K9" s="9">
        <f t="shared" si="2"/>
        <v>1.1658842758775216E-3</v>
      </c>
      <c r="L9" s="9">
        <f t="shared" si="3"/>
        <v>2.5463236777595287E-3</v>
      </c>
    </row>
    <row r="10" spans="2:12" x14ac:dyDescent="0.2">
      <c r="B10">
        <v>2008</v>
      </c>
      <c r="C10" s="4">
        <v>1.3771908414635899E-3</v>
      </c>
      <c r="D10" s="4">
        <f>'RP SE'!G20</f>
        <v>3.5939222539734406E-4</v>
      </c>
      <c r="E10" s="4">
        <v>1.43950552519696E-2</v>
      </c>
      <c r="F10" s="4">
        <f>'RP SE'!H13</f>
        <v>6.8610092115186771E-5</v>
      </c>
      <c r="H10">
        <v>8</v>
      </c>
      <c r="I10" s="6">
        <f t="shared" si="0"/>
        <v>1.3187102279241874E-3</v>
      </c>
      <c r="J10" s="6">
        <f t="shared" si="1"/>
        <v>3.6018256435695799E-4</v>
      </c>
      <c r="K10" s="9">
        <f t="shared" si="2"/>
        <v>6.1275240178454979E-4</v>
      </c>
      <c r="L10" s="9">
        <f t="shared" si="3"/>
        <v>2.0246680540638249E-3</v>
      </c>
    </row>
    <row r="11" spans="2:12" x14ac:dyDescent="0.2">
      <c r="B11">
        <v>2009</v>
      </c>
      <c r="C11" s="4">
        <v>9.8417239642814504E-4</v>
      </c>
      <c r="D11" s="4">
        <f>'RP SE'!G21</f>
        <v>3.6375326934603194E-4</v>
      </c>
      <c r="E11" s="4">
        <v>1.01643323364597E-2</v>
      </c>
      <c r="F11" s="4">
        <f>'RP SE'!H14</f>
        <v>1.6875052864166089E-4</v>
      </c>
      <c r="H11">
        <v>9</v>
      </c>
      <c r="I11" s="6">
        <f t="shared" si="0"/>
        <v>9.3692845189690809E-4</v>
      </c>
      <c r="J11" s="6">
        <f t="shared" si="1"/>
        <v>3.6414133591768859E-4</v>
      </c>
      <c r="K11" s="9">
        <f t="shared" si="2"/>
        <v>2.2321143349823846E-4</v>
      </c>
      <c r="L11" s="9">
        <f t="shared" si="3"/>
        <v>1.6506454702955777E-3</v>
      </c>
    </row>
    <row r="12" spans="2:12" x14ac:dyDescent="0.2">
      <c r="B12">
        <v>2010</v>
      </c>
      <c r="C12" s="6"/>
      <c r="D12" s="6"/>
      <c r="E12" s="4">
        <v>7.1770236402437602E-3</v>
      </c>
      <c r="F12" s="4">
        <f>'RP SE'!H15</f>
        <v>2.3845259947528224E-4</v>
      </c>
    </row>
    <row r="13" spans="2:12" x14ac:dyDescent="0.2">
      <c r="B13">
        <v>2011</v>
      </c>
      <c r="C13" s="6"/>
      <c r="D13" s="6"/>
      <c r="E13" s="4">
        <v>5.0676883269401901E-3</v>
      </c>
      <c r="F13" s="4">
        <f>'RP SE'!H16</f>
        <v>2.8655864698090696E-4</v>
      </c>
    </row>
    <row r="14" spans="2:12" x14ac:dyDescent="0.2">
      <c r="B14">
        <v>2012</v>
      </c>
      <c r="C14" s="6"/>
      <c r="D14" s="6"/>
      <c r="E14" s="4">
        <v>3.5782890326572199E-3</v>
      </c>
      <c r="F14" s="4">
        <f>'RP SE'!H17</f>
        <v>3.1887852168221824E-4</v>
      </c>
    </row>
    <row r="15" spans="2:12" x14ac:dyDescent="0.2">
      <c r="B15">
        <v>2013</v>
      </c>
      <c r="C15" s="6"/>
      <c r="D15" s="6"/>
      <c r="E15" s="4">
        <v>2.52662586472952E-3</v>
      </c>
      <c r="F15" s="4">
        <f>'RP SE'!H18</f>
        <v>3.4010316052289323E-4</v>
      </c>
    </row>
    <row r="16" spans="2:12" x14ac:dyDescent="0.2">
      <c r="B16">
        <v>2014</v>
      </c>
      <c r="C16" s="6"/>
      <c r="D16" s="6"/>
      <c r="E16" s="4">
        <v>1.7840476836997101E-3</v>
      </c>
      <c r="F16" s="4">
        <f>'RP SE'!H19</f>
        <v>3.5338744779043948E-4</v>
      </c>
    </row>
    <row r="17" spans="2:6" x14ac:dyDescent="0.2">
      <c r="B17">
        <v>2015</v>
      </c>
      <c r="C17" s="6"/>
      <c r="D17" s="6"/>
      <c r="E17" s="4">
        <v>1.2597140645732401E-3</v>
      </c>
      <c r="F17" s="4">
        <f>'RP SE'!H20</f>
        <v>3.6097290331657197E-4</v>
      </c>
    </row>
    <row r="18" spans="2:6" x14ac:dyDescent="0.2">
      <c r="B18">
        <v>2016</v>
      </c>
      <c r="C18" s="6"/>
      <c r="D18" s="6"/>
      <c r="E18" s="4">
        <v>8.8948268534661998E-4</v>
      </c>
      <c r="F18" s="4">
        <f>'RP SE'!H21</f>
        <v>3.6452940248934523E-4</v>
      </c>
    </row>
    <row r="22" spans="2:6" x14ac:dyDescent="0.2">
      <c r="C22" s="11">
        <f>AVERAGE(C3:C11)</f>
        <v>5.3598625770956438E-3</v>
      </c>
      <c r="E22" s="11">
        <f>AVERAGE(E10:E18)</f>
        <v>5.204695431846618E-3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G25" sqref="G25"/>
    </sheetView>
  </sheetViews>
  <sheetFormatPr baseColWidth="10" defaultRowHeight="16" x14ac:dyDescent="0.2"/>
  <cols>
    <col min="2" max="2" width="23.83203125" style="3" bestFit="1" customWidth="1"/>
    <col min="4" max="4" width="21.83203125" bestFit="1" customWidth="1"/>
    <col min="6" max="7" width="21.83203125" bestFit="1" customWidth="1"/>
    <col min="8" max="8" width="22.83203125" bestFit="1" customWidth="1"/>
    <col min="9" max="10" width="17.83203125" bestFit="1" customWidth="1"/>
  </cols>
  <sheetData>
    <row r="1" spans="1:10" x14ac:dyDescent="0.2">
      <c r="A1" t="s">
        <v>1</v>
      </c>
      <c r="B1" s="3" t="s">
        <v>2</v>
      </c>
      <c r="C1" t="s">
        <v>0</v>
      </c>
      <c r="D1" s="3" t="s">
        <v>3</v>
      </c>
      <c r="F1" s="3" t="s">
        <v>4</v>
      </c>
      <c r="G1" s="3" t="s">
        <v>2</v>
      </c>
      <c r="H1" s="3" t="s">
        <v>3</v>
      </c>
      <c r="I1" s="3" t="s">
        <v>5</v>
      </c>
      <c r="J1" s="3" t="s">
        <v>6</v>
      </c>
    </row>
    <row r="2" spans="1:10" x14ac:dyDescent="0.2">
      <c r="A2">
        <v>1</v>
      </c>
      <c r="B2" s="2">
        <v>1.0114389707347899E-5</v>
      </c>
      <c r="C2">
        <v>1</v>
      </c>
      <c r="D2" s="2">
        <v>1.0456908315622799E-5</v>
      </c>
      <c r="F2">
        <v>1</v>
      </c>
      <c r="G2" s="2">
        <f>SUM(B2:B13)</f>
        <v>7.980183034825935E-4</v>
      </c>
      <c r="H2" s="2">
        <f>SUM(D2:D13)</f>
        <v>8.2332110538224125E-4</v>
      </c>
      <c r="I2" s="4">
        <v>1.44695407541326E-2</v>
      </c>
      <c r="J2" s="4">
        <v>1.43950552519696E-2</v>
      </c>
    </row>
    <row r="3" spans="1:10" x14ac:dyDescent="0.2">
      <c r="A3">
        <v>2</v>
      </c>
      <c r="B3" s="2">
        <v>2.20820672277287E-5</v>
      </c>
      <c r="C3">
        <v>1</v>
      </c>
      <c r="D3" s="2">
        <v>2.2621860858030001E-5</v>
      </c>
      <c r="F3">
        <v>2</v>
      </c>
      <c r="G3" s="2">
        <f>SUM(B14:B25)</f>
        <v>1.9744493514381551E-3</v>
      </c>
      <c r="H3" s="2">
        <f>SUM(D14:D25)</f>
        <v>2.0250063436999307E-3</v>
      </c>
      <c r="I3" s="4">
        <v>1.03402681534502E-2</v>
      </c>
      <c r="J3" s="4">
        <v>1.01643323364597E-2</v>
      </c>
    </row>
    <row r="4" spans="1:10" x14ac:dyDescent="0.2">
      <c r="A4">
        <v>3</v>
      </c>
      <c r="B4" s="2">
        <v>3.2779421339186901E-5</v>
      </c>
      <c r="C4">
        <v>1</v>
      </c>
      <c r="D4" s="2">
        <v>3.3767887685210498E-5</v>
      </c>
      <c r="F4">
        <v>3</v>
      </c>
      <c r="G4" s="2">
        <f>SUM(B26:B37)</f>
        <v>2.8018340308089379E-3</v>
      </c>
      <c r="H4" s="2">
        <f>SUM(D26:D37)</f>
        <v>2.8614311937033869E-3</v>
      </c>
      <c r="I4" s="4">
        <v>7.3893945427894996E-3</v>
      </c>
      <c r="J4" s="4">
        <v>7.1770236402437602E-3</v>
      </c>
    </row>
    <row r="5" spans="1:10" x14ac:dyDescent="0.2">
      <c r="A5">
        <v>4</v>
      </c>
      <c r="B5" s="2">
        <v>4.3176452010367701E-5</v>
      </c>
      <c r="C5">
        <v>1</v>
      </c>
      <c r="D5" s="2">
        <v>4.4645869351908797E-5</v>
      </c>
      <c r="F5">
        <v>4</v>
      </c>
      <c r="G5" s="2">
        <f>SUM(B38:B49)</f>
        <v>3.3793725238411036E-3</v>
      </c>
      <c r="H5" s="2">
        <f>SUM(D38:D49)</f>
        <v>3.4387037637708838E-3</v>
      </c>
      <c r="I5" s="4">
        <v>5.2806320782684598E-3</v>
      </c>
      <c r="J5" s="4">
        <v>5.0676883269401901E-3</v>
      </c>
    </row>
    <row r="6" spans="1:10" x14ac:dyDescent="0.2">
      <c r="A6">
        <v>5</v>
      </c>
      <c r="B6" s="2">
        <v>5.3443492652974103E-5</v>
      </c>
      <c r="C6">
        <v>1</v>
      </c>
      <c r="D6" s="2">
        <v>5.5274973911361997E-5</v>
      </c>
      <c r="F6">
        <v>5</v>
      </c>
      <c r="G6" s="2">
        <f>SUM(B50:B61)</f>
        <v>3.7750656197825254E-3</v>
      </c>
      <c r="H6" s="2">
        <f>SUM(D50:D61)</f>
        <v>3.8265422601866188E-3</v>
      </c>
      <c r="I6" s="4">
        <v>3.7736616964441101E-3</v>
      </c>
      <c r="J6" s="4">
        <v>3.5782890326572199E-3</v>
      </c>
    </row>
    <row r="7" spans="1:10" x14ac:dyDescent="0.2">
      <c r="A7">
        <v>6</v>
      </c>
      <c r="B7" s="2">
        <v>6.3373803454050298E-5</v>
      </c>
      <c r="C7">
        <v>1</v>
      </c>
      <c r="D7" s="2">
        <v>6.5670586060816196E-5</v>
      </c>
      <c r="F7">
        <v>6</v>
      </c>
      <c r="G7" s="2">
        <f>SUM(B62:B73)</f>
        <v>4.0404784393041444E-3</v>
      </c>
      <c r="H7" s="2">
        <f>SUM(D62:D73)</f>
        <v>4.081237926274719E-3</v>
      </c>
      <c r="I7" s="4">
        <v>2.6967458418119799E-3</v>
      </c>
      <c r="J7" s="4">
        <v>2.52662586472952E-3</v>
      </c>
    </row>
    <row r="8" spans="1:10" x14ac:dyDescent="0.2">
      <c r="A8">
        <v>7</v>
      </c>
      <c r="B8" s="2">
        <v>7.2999349086429004E-5</v>
      </c>
      <c r="C8">
        <v>1</v>
      </c>
      <c r="D8" s="2">
        <v>7.5504666700831004E-5</v>
      </c>
      <c r="F8">
        <v>7</v>
      </c>
      <c r="G8" s="2">
        <f>SUM(B74:B85)</f>
        <v>4.2110204339555861E-3</v>
      </c>
      <c r="H8" s="2">
        <f>SUM(D74:D85)</f>
        <v>4.2406493734852739E-3</v>
      </c>
      <c r="I8" s="4">
        <v>1.9271568890722099E-3</v>
      </c>
      <c r="J8" s="4">
        <v>1.7840476836997101E-3</v>
      </c>
    </row>
    <row r="9" spans="1:10" x14ac:dyDescent="0.2">
      <c r="A9">
        <v>8</v>
      </c>
      <c r="B9" s="2">
        <v>8.2325553512049002E-5</v>
      </c>
      <c r="C9">
        <v>1</v>
      </c>
      <c r="D9" s="2">
        <v>8.5088157901479106E-5</v>
      </c>
      <c r="F9">
        <v>8</v>
      </c>
      <c r="G9" s="2">
        <f>SUM(B86:B97)</f>
        <v>4.3127067047681288E-3</v>
      </c>
      <c r="H9" s="2">
        <f>SUM(D86:D97)</f>
        <v>4.3316748397988639E-3</v>
      </c>
      <c r="I9" s="4">
        <v>1.3771908414635899E-3</v>
      </c>
      <c r="J9" s="4">
        <v>1.2597140645732401E-3</v>
      </c>
    </row>
    <row r="10" spans="1:10" x14ac:dyDescent="0.2">
      <c r="A10">
        <v>9</v>
      </c>
      <c r="B10" s="2">
        <v>9.1424910528625897E-5</v>
      </c>
      <c r="C10">
        <v>1</v>
      </c>
      <c r="D10" s="2">
        <v>9.4317412905523898E-5</v>
      </c>
      <c r="F10">
        <v>9</v>
      </c>
      <c r="G10" s="2">
        <f>SUM(B98:B109)</f>
        <v>4.3650392321523835E-3</v>
      </c>
      <c r="H10" s="2">
        <f>SUM(D98:D109)</f>
        <v>4.374352829872143E-3</v>
      </c>
      <c r="I10" s="4">
        <v>9.8417239642814504E-4</v>
      </c>
      <c r="J10" s="4">
        <v>8.8948268534661998E-4</v>
      </c>
    </row>
    <row r="11" spans="1:10" x14ac:dyDescent="0.2">
      <c r="A11">
        <v>10</v>
      </c>
      <c r="B11" s="2">
        <v>1.0031829837078E-4</v>
      </c>
      <c r="C11">
        <v>1</v>
      </c>
      <c r="D11" s="2">
        <v>1.03357513449595E-4</v>
      </c>
    </row>
    <row r="12" spans="1:10" x14ac:dyDescent="0.2">
      <c r="A12">
        <v>11</v>
      </c>
      <c r="B12" s="2">
        <v>1.0882004017490501E-4</v>
      </c>
      <c r="C12">
        <v>1</v>
      </c>
      <c r="D12" s="2">
        <v>1.12064872404626E-4</v>
      </c>
      <c r="G12" t="s">
        <v>9</v>
      </c>
    </row>
    <row r="13" spans="1:10" x14ac:dyDescent="0.2">
      <c r="A13">
        <v>12</v>
      </c>
      <c r="B13" s="2">
        <v>1.1716052541814899E-4</v>
      </c>
      <c r="C13">
        <v>1</v>
      </c>
      <c r="D13" s="2">
        <v>1.20550395837236E-4</v>
      </c>
      <c r="G13" s="2">
        <f>AVERAGE(B2:B13)</f>
        <v>6.6501525290216129E-5</v>
      </c>
      <c r="H13" s="2">
        <f>AVERAGE(D2:D13)</f>
        <v>6.8610092115186771E-5</v>
      </c>
      <c r="I13" s="4">
        <v>1.44695407541326E-2</v>
      </c>
      <c r="J13" s="4">
        <v>1.43950552519696E-2</v>
      </c>
    </row>
    <row r="14" spans="1:10" x14ac:dyDescent="0.2">
      <c r="A14">
        <v>1</v>
      </c>
      <c r="B14" s="2">
        <v>1.25233712612462E-4</v>
      </c>
      <c r="C14">
        <v>2</v>
      </c>
      <c r="D14" s="2">
        <v>1.28796093529525E-4</v>
      </c>
      <c r="G14" s="2">
        <f>AVERAGE(B14:B25)</f>
        <v>1.645374459531796E-4</v>
      </c>
      <c r="H14" s="2">
        <f>AVERAGE(D14:D25)</f>
        <v>1.6875052864166089E-4</v>
      </c>
      <c r="I14" s="4">
        <v>1.03402681534502E-2</v>
      </c>
      <c r="J14" s="4">
        <v>1.01643323364597E-2</v>
      </c>
    </row>
    <row r="15" spans="1:10" x14ac:dyDescent="0.2">
      <c r="A15">
        <v>2</v>
      </c>
      <c r="B15" s="2">
        <v>1.3312204459696499E-4</v>
      </c>
      <c r="C15">
        <v>2</v>
      </c>
      <c r="D15" s="2">
        <v>1.3684556041339101E-4</v>
      </c>
      <c r="G15" s="2">
        <f>AVERAGE(B26:B37)</f>
        <v>2.3348616923407815E-4</v>
      </c>
      <c r="H15" s="2">
        <f>AVERAGE(D26:D37)</f>
        <v>2.3845259947528224E-4</v>
      </c>
      <c r="I15" s="4">
        <v>7.3893945427894996E-3</v>
      </c>
      <c r="J15" s="4">
        <v>7.1770236402437602E-3</v>
      </c>
    </row>
    <row r="16" spans="1:10" x14ac:dyDescent="0.2">
      <c r="A16">
        <v>3</v>
      </c>
      <c r="B16" s="2">
        <v>1.40738420205647E-4</v>
      </c>
      <c r="C16">
        <v>2</v>
      </c>
      <c r="D16" s="2">
        <v>1.44600236006263E-4</v>
      </c>
      <c r="G16" s="2">
        <f>AVERAGE(B38:B49)</f>
        <v>2.8161437698675861E-4</v>
      </c>
      <c r="H16" s="2">
        <f>AVERAGE(D38:D49)</f>
        <v>2.8655864698090696E-4</v>
      </c>
      <c r="I16" s="4">
        <v>5.2806320782684598E-3</v>
      </c>
      <c r="J16" s="4">
        <v>5.0676883269401901E-3</v>
      </c>
    </row>
    <row r="17" spans="1:10" x14ac:dyDescent="0.2">
      <c r="A17">
        <v>4</v>
      </c>
      <c r="B17" s="2">
        <v>1.4814183257091501E-4</v>
      </c>
      <c r="C17">
        <v>2</v>
      </c>
      <c r="D17" s="2">
        <v>1.5213030001272099E-4</v>
      </c>
      <c r="G17" s="2">
        <f>AVERAGE(B50:B61)</f>
        <v>3.145888016485438E-4</v>
      </c>
      <c r="H17" s="2">
        <f>AVERAGE(D50:D61)</f>
        <v>3.1887852168221824E-4</v>
      </c>
      <c r="I17" s="4">
        <v>3.7736616964441101E-3</v>
      </c>
      <c r="J17" s="4">
        <v>3.5782890326572199E-3</v>
      </c>
    </row>
    <row r="18" spans="1:10" x14ac:dyDescent="0.2">
      <c r="A18">
        <v>5</v>
      </c>
      <c r="B18" s="2">
        <v>1.55375893177716E-4</v>
      </c>
      <c r="C18">
        <v>2</v>
      </c>
      <c r="D18" s="2">
        <v>1.59410570145807E-4</v>
      </c>
      <c r="G18" s="2">
        <f>AVERAGE(B62:B73)</f>
        <v>3.367065366086787E-4</v>
      </c>
      <c r="H18" s="2">
        <f>AVERAGE(D62:D73)</f>
        <v>3.4010316052289323E-4</v>
      </c>
      <c r="I18" s="4">
        <v>2.6967458418119799E-3</v>
      </c>
      <c r="J18" s="4">
        <v>2.52662586472952E-3</v>
      </c>
    </row>
    <row r="19" spans="1:10" x14ac:dyDescent="0.2">
      <c r="A19">
        <v>6</v>
      </c>
      <c r="B19" s="2">
        <v>1.62395202068839E-4</v>
      </c>
      <c r="C19">
        <v>2</v>
      </c>
      <c r="D19" s="2">
        <v>1.66496143674235E-4</v>
      </c>
      <c r="G19" s="2">
        <f>AVERAGE(B74:B85)</f>
        <v>3.5091836949629882E-4</v>
      </c>
      <c r="H19" s="2">
        <f>AVERAGE(D74:D85)</f>
        <v>3.5338744779043948E-4</v>
      </c>
      <c r="I19" s="4">
        <v>1.9271568890722099E-3</v>
      </c>
      <c r="J19" s="4">
        <v>1.7840476836997101E-3</v>
      </c>
    </row>
    <row r="20" spans="1:10" x14ac:dyDescent="0.2">
      <c r="A20">
        <v>7</v>
      </c>
      <c r="B20" s="2">
        <v>1.69031425885732E-4</v>
      </c>
      <c r="C20">
        <v>2</v>
      </c>
      <c r="D20" s="2">
        <v>1.73368661995227E-4</v>
      </c>
      <c r="G20" s="2">
        <f>AVERAGE(B86:B97)</f>
        <v>3.5939222539734406E-4</v>
      </c>
      <c r="H20" s="2">
        <f>AVERAGE(D86:D97)</f>
        <v>3.6097290331657197E-4</v>
      </c>
      <c r="I20" s="4">
        <v>1.3771908414635899E-3</v>
      </c>
      <c r="J20" s="4">
        <v>1.2597140645732401E-3</v>
      </c>
    </row>
    <row r="21" spans="1:10" x14ac:dyDescent="0.2">
      <c r="A21">
        <v>8</v>
      </c>
      <c r="B21" s="2">
        <v>1.7564619910692101E-4</v>
      </c>
      <c r="C21">
        <v>2</v>
      </c>
      <c r="D21" s="2">
        <v>1.8005450398687699E-4</v>
      </c>
      <c r="G21" s="2">
        <f>AVERAGE(B98:B109)</f>
        <v>3.6375326934603194E-4</v>
      </c>
      <c r="H21" s="2">
        <f>AVERAGE(D98:D109)</f>
        <v>3.6452940248934523E-4</v>
      </c>
      <c r="I21" s="4">
        <v>9.8417239642814504E-4</v>
      </c>
      <c r="J21" s="4">
        <v>8.8948268534661998E-4</v>
      </c>
    </row>
    <row r="22" spans="1:10" x14ac:dyDescent="0.2">
      <c r="A22">
        <v>9</v>
      </c>
      <c r="B22" s="2">
        <v>1.8208074909556701E-4</v>
      </c>
      <c r="C22">
        <v>2</v>
      </c>
      <c r="D22" s="2">
        <v>1.86572796281878E-4</v>
      </c>
    </row>
    <row r="23" spans="1:10" x14ac:dyDescent="0.2">
      <c r="A23">
        <v>10</v>
      </c>
      <c r="B23" s="2">
        <v>1.88265510611414E-4</v>
      </c>
      <c r="C23">
        <v>2</v>
      </c>
      <c r="D23" s="2">
        <v>1.9287040619295201E-4</v>
      </c>
    </row>
    <row r="24" spans="1:10" x14ac:dyDescent="0.2">
      <c r="A24">
        <v>11</v>
      </c>
      <c r="B24" s="2">
        <v>1.9428533874609E-4</v>
      </c>
      <c r="C24">
        <v>2</v>
      </c>
      <c r="D24" s="2">
        <v>1.9897986164028701E-4</v>
      </c>
    </row>
    <row r="25" spans="1:10" x14ac:dyDescent="0.2">
      <c r="A25">
        <v>12</v>
      </c>
      <c r="B25" s="2">
        <v>2.0013302275988701E-4</v>
      </c>
      <c r="C25">
        <v>2</v>
      </c>
      <c r="D25" s="2">
        <v>2.0488120982076801E-4</v>
      </c>
    </row>
    <row r="26" spans="1:10" x14ac:dyDescent="0.2">
      <c r="A26">
        <v>1</v>
      </c>
      <c r="B26" s="2">
        <v>2.0582634464079999E-4</v>
      </c>
      <c r="C26">
        <v>3</v>
      </c>
      <c r="D26" s="2">
        <v>2.1066580908718E-4</v>
      </c>
    </row>
    <row r="27" spans="1:10" x14ac:dyDescent="0.2">
      <c r="A27">
        <v>2</v>
      </c>
      <c r="B27" s="2">
        <v>2.1138364844658499E-4</v>
      </c>
      <c r="C27">
        <v>3</v>
      </c>
      <c r="D27" s="2">
        <v>2.16226427239728E-4</v>
      </c>
    </row>
    <row r="28" spans="1:10" x14ac:dyDescent="0.2">
      <c r="A28">
        <v>3</v>
      </c>
      <c r="B28" s="2">
        <v>2.1675662602401E-4</v>
      </c>
      <c r="C28">
        <v>3</v>
      </c>
      <c r="D28" s="2">
        <v>2.2168057883159301E-4</v>
      </c>
    </row>
    <row r="29" spans="1:10" x14ac:dyDescent="0.2">
      <c r="A29">
        <v>4</v>
      </c>
      <c r="B29" s="2">
        <v>2.2201159944716699E-4</v>
      </c>
      <c r="C29">
        <v>3</v>
      </c>
      <c r="D29" s="2">
        <v>2.26882366859275E-4</v>
      </c>
    </row>
    <row r="30" spans="1:10" x14ac:dyDescent="0.2">
      <c r="A30">
        <v>5</v>
      </c>
      <c r="B30" s="2">
        <v>2.2707306475723901E-4</v>
      </c>
      <c r="C30">
        <v>3</v>
      </c>
      <c r="D30" s="2">
        <v>2.31988285337803E-4</v>
      </c>
    </row>
    <row r="31" spans="1:10" x14ac:dyDescent="0.2">
      <c r="A31">
        <v>6</v>
      </c>
      <c r="B31" s="2">
        <v>2.31948422221077E-4</v>
      </c>
      <c r="C31">
        <v>3</v>
      </c>
      <c r="D31" s="2">
        <v>2.3693748065123599E-4</v>
      </c>
    </row>
    <row r="32" spans="1:10" x14ac:dyDescent="0.2">
      <c r="A32">
        <v>7</v>
      </c>
      <c r="B32" s="2">
        <v>2.36686562311063E-4</v>
      </c>
      <c r="C32">
        <v>3</v>
      </c>
      <c r="D32" s="2">
        <v>2.4173333370661399E-4</v>
      </c>
    </row>
    <row r="33" spans="1:4" x14ac:dyDescent="0.2">
      <c r="A33">
        <v>8</v>
      </c>
      <c r="B33" s="2">
        <v>2.4130748979495599E-4</v>
      </c>
      <c r="C33">
        <v>3</v>
      </c>
      <c r="D33" s="2">
        <v>2.46348090172418E-4</v>
      </c>
    </row>
    <row r="34" spans="1:4" x14ac:dyDescent="0.2">
      <c r="A34">
        <v>9</v>
      </c>
      <c r="B34" s="2">
        <v>2.4581148696470101E-4</v>
      </c>
      <c r="C34">
        <v>3</v>
      </c>
      <c r="D34" s="2">
        <v>2.5083738702782798E-4</v>
      </c>
    </row>
    <row r="35" spans="1:4" x14ac:dyDescent="0.2">
      <c r="A35">
        <v>10</v>
      </c>
      <c r="B35" s="2">
        <v>2.5014907296840797E-4</v>
      </c>
      <c r="C35">
        <v>3</v>
      </c>
      <c r="D35" s="2">
        <v>2.5517729857950502E-4</v>
      </c>
    </row>
    <row r="36" spans="1:4" x14ac:dyDescent="0.2">
      <c r="A36">
        <v>11</v>
      </c>
      <c r="B36" s="2">
        <v>2.5439112939677202E-4</v>
      </c>
      <c r="C36">
        <v>3</v>
      </c>
      <c r="D36" s="2">
        <v>2.59423770757978E-4</v>
      </c>
    </row>
    <row r="37" spans="1:4" x14ac:dyDescent="0.2">
      <c r="A37">
        <v>12</v>
      </c>
      <c r="B37" s="2">
        <v>2.5848858383616E-4</v>
      </c>
      <c r="C37">
        <v>3</v>
      </c>
      <c r="D37" s="2">
        <v>2.6353036545222902E-4</v>
      </c>
    </row>
    <row r="38" spans="1:4" x14ac:dyDescent="0.2">
      <c r="A38">
        <v>1</v>
      </c>
      <c r="B38" s="2">
        <v>2.6250275995857802E-4</v>
      </c>
      <c r="C38">
        <v>4</v>
      </c>
      <c r="D38" s="2">
        <v>2.6750929646813398E-4</v>
      </c>
    </row>
    <row r="39" spans="1:4" x14ac:dyDescent="0.2">
      <c r="A39">
        <v>2</v>
      </c>
      <c r="B39" s="2">
        <v>2.6635717340527402E-4</v>
      </c>
      <c r="C39">
        <v>4</v>
      </c>
      <c r="D39" s="2">
        <v>2.7137176684377898E-4</v>
      </c>
    </row>
    <row r="40" spans="1:4" x14ac:dyDescent="0.2">
      <c r="A40">
        <v>3</v>
      </c>
      <c r="B40" s="2">
        <v>2.7002047297281097E-4</v>
      </c>
      <c r="C40">
        <v>4</v>
      </c>
      <c r="D40" s="2">
        <v>2.7511130300671897E-4</v>
      </c>
    </row>
    <row r="41" spans="1:4" x14ac:dyDescent="0.2">
      <c r="A41">
        <v>4</v>
      </c>
      <c r="B41" s="2">
        <v>2.7366419331168601E-4</v>
      </c>
      <c r="C41">
        <v>4</v>
      </c>
      <c r="D41" s="2">
        <v>2.7870473460917802E-4</v>
      </c>
    </row>
    <row r="42" spans="1:4" x14ac:dyDescent="0.2">
      <c r="A42">
        <v>5</v>
      </c>
      <c r="B42" s="2">
        <v>2.7716399107109702E-4</v>
      </c>
      <c r="C42">
        <v>4</v>
      </c>
      <c r="D42" s="2">
        <v>2.8219547591151598E-4</v>
      </c>
    </row>
    <row r="43" spans="1:4" x14ac:dyDescent="0.2">
      <c r="A43">
        <v>6</v>
      </c>
      <c r="B43" s="2">
        <v>2.8053979841757598E-4</v>
      </c>
      <c r="C43">
        <v>4</v>
      </c>
      <c r="D43" s="2">
        <v>2.85586453557036E-4</v>
      </c>
    </row>
    <row r="44" spans="1:4" x14ac:dyDescent="0.2">
      <c r="A44">
        <v>7</v>
      </c>
      <c r="B44" s="2">
        <v>2.8385655894623102E-4</v>
      </c>
      <c r="C44">
        <v>4</v>
      </c>
      <c r="D44" s="2">
        <v>2.8883583695418698E-4</v>
      </c>
    </row>
    <row r="45" spans="1:4" x14ac:dyDescent="0.2">
      <c r="A45">
        <v>8</v>
      </c>
      <c r="B45" s="2">
        <v>2.8705093311510597E-4</v>
      </c>
      <c r="C45">
        <v>4</v>
      </c>
      <c r="D45" s="2">
        <v>2.9197858610811601E-4</v>
      </c>
    </row>
    <row r="46" spans="1:4" x14ac:dyDescent="0.2">
      <c r="A46">
        <v>9</v>
      </c>
      <c r="B46" s="2">
        <v>2.90138554025073E-4</v>
      </c>
      <c r="C46">
        <v>4</v>
      </c>
      <c r="D46" s="2">
        <v>2.9503428878198298E-4</v>
      </c>
    </row>
    <row r="47" spans="1:4" x14ac:dyDescent="0.2">
      <c r="A47">
        <v>10</v>
      </c>
      <c r="B47" s="2">
        <v>2.9314796991325502E-4</v>
      </c>
      <c r="C47">
        <v>4</v>
      </c>
      <c r="D47" s="2">
        <v>2.9797121169603598E-4</v>
      </c>
    </row>
    <row r="48" spans="1:4" x14ac:dyDescent="0.2">
      <c r="A48">
        <v>11</v>
      </c>
      <c r="B48" s="2">
        <v>2.9605599781636798E-4</v>
      </c>
      <c r="C48">
        <v>4</v>
      </c>
      <c r="D48" s="2">
        <v>3.0083686708026302E-4</v>
      </c>
    </row>
    <row r="49" spans="1:4" x14ac:dyDescent="0.2">
      <c r="A49">
        <v>12</v>
      </c>
      <c r="B49" s="2">
        <v>2.98874120888049E-4</v>
      </c>
      <c r="C49">
        <v>4</v>
      </c>
      <c r="D49" s="2">
        <v>3.0356794275393701E-4</v>
      </c>
    </row>
    <row r="50" spans="1:4" x14ac:dyDescent="0.2">
      <c r="A50">
        <v>1</v>
      </c>
      <c r="B50" s="2">
        <v>3.0159377801322899E-4</v>
      </c>
      <c r="C50">
        <v>5</v>
      </c>
      <c r="D50" s="2">
        <v>3.06225638362578E-4</v>
      </c>
    </row>
    <row r="51" spans="1:4" x14ac:dyDescent="0.2">
      <c r="A51">
        <v>2</v>
      </c>
      <c r="B51" s="2">
        <v>3.0418869986553499E-4</v>
      </c>
      <c r="C51">
        <v>5</v>
      </c>
      <c r="D51" s="2">
        <v>3.08788773738828E-4</v>
      </c>
    </row>
    <row r="52" spans="1:4" x14ac:dyDescent="0.2">
      <c r="A52">
        <v>3</v>
      </c>
      <c r="B52" s="2">
        <v>3.06739039488313E-4</v>
      </c>
      <c r="C52">
        <v>5</v>
      </c>
      <c r="D52" s="2">
        <v>3.1126565157948901E-4</v>
      </c>
    </row>
    <row r="53" spans="1:4" x14ac:dyDescent="0.2">
      <c r="A53">
        <v>4</v>
      </c>
      <c r="B53" s="2">
        <v>3.0920046387179398E-4</v>
      </c>
      <c r="C53">
        <v>5</v>
      </c>
      <c r="D53" s="2">
        <v>3.1366659316849402E-4</v>
      </c>
    </row>
    <row r="54" spans="1:4" x14ac:dyDescent="0.2">
      <c r="A54">
        <v>5</v>
      </c>
      <c r="B54" s="2">
        <v>3.1157630574440401E-4</v>
      </c>
      <c r="C54">
        <v>5</v>
      </c>
      <c r="D54" s="2">
        <v>3.1598131812574998E-4</v>
      </c>
    </row>
    <row r="55" spans="1:4" x14ac:dyDescent="0.2">
      <c r="A55">
        <v>6</v>
      </c>
      <c r="B55" s="2">
        <v>3.1390601195069897E-4</v>
      </c>
      <c r="C55">
        <v>5</v>
      </c>
      <c r="D55" s="2">
        <v>3.18241067380369E-4</v>
      </c>
    </row>
    <row r="56" spans="1:4" x14ac:dyDescent="0.2">
      <c r="A56">
        <v>7</v>
      </c>
      <c r="B56" s="2">
        <v>3.16130960674851E-4</v>
      </c>
      <c r="C56">
        <v>5</v>
      </c>
      <c r="D56" s="2">
        <v>3.2040481230214302E-4</v>
      </c>
    </row>
    <row r="57" spans="1:4" x14ac:dyDescent="0.2">
      <c r="A57">
        <v>8</v>
      </c>
      <c r="B57" s="2">
        <v>3.1829184587164102E-4</v>
      </c>
      <c r="C57">
        <v>5</v>
      </c>
      <c r="D57" s="2">
        <v>3.2251236704734202E-4</v>
      </c>
    </row>
    <row r="58" spans="1:4" x14ac:dyDescent="0.2">
      <c r="A58">
        <v>9</v>
      </c>
      <c r="B58" s="2">
        <v>3.2037650764187898E-4</v>
      </c>
      <c r="C58">
        <v>5</v>
      </c>
      <c r="D58" s="2">
        <v>3.2452759901037501E-4</v>
      </c>
    </row>
    <row r="59" spans="1:4" x14ac:dyDescent="0.2">
      <c r="A59">
        <v>10</v>
      </c>
      <c r="B59" s="2">
        <v>3.2242937692880701E-4</v>
      </c>
      <c r="C59">
        <v>5</v>
      </c>
      <c r="D59" s="2">
        <v>3.2645714209081703E-4</v>
      </c>
    </row>
    <row r="60" spans="1:4" x14ac:dyDescent="0.2">
      <c r="A60">
        <v>11</v>
      </c>
      <c r="B60" s="2">
        <v>3.24377969838351E-4</v>
      </c>
      <c r="C60">
        <v>5</v>
      </c>
      <c r="D60" s="2">
        <v>3.2833107257759997E-4</v>
      </c>
    </row>
    <row r="61" spans="1:4" x14ac:dyDescent="0.2">
      <c r="A61">
        <v>12</v>
      </c>
      <c r="B61" s="2">
        <v>3.2625465989302298E-4</v>
      </c>
      <c r="C61">
        <v>5</v>
      </c>
      <c r="D61" s="2">
        <v>3.3014022480283399E-4</v>
      </c>
    </row>
    <row r="62" spans="1:4" x14ac:dyDescent="0.2">
      <c r="A62">
        <v>1</v>
      </c>
      <c r="B62" s="2">
        <v>3.28082985105316E-4</v>
      </c>
      <c r="C62">
        <v>6</v>
      </c>
      <c r="D62" s="2">
        <v>3.3190041429558801E-4</v>
      </c>
    </row>
    <row r="63" spans="1:4" x14ac:dyDescent="0.2">
      <c r="A63">
        <v>2</v>
      </c>
      <c r="B63" s="2">
        <v>3.29839993617582E-4</v>
      </c>
      <c r="C63">
        <v>6</v>
      </c>
      <c r="D63" s="2">
        <v>3.33571448630368E-4</v>
      </c>
    </row>
    <row r="64" spans="1:4" x14ac:dyDescent="0.2">
      <c r="A64">
        <v>3</v>
      </c>
      <c r="B64" s="2">
        <v>3.3154409696785797E-4</v>
      </c>
      <c r="C64">
        <v>6</v>
      </c>
      <c r="D64" s="2">
        <v>3.3518121746627501E-4</v>
      </c>
    </row>
    <row r="65" spans="1:4" x14ac:dyDescent="0.2">
      <c r="A65">
        <v>4</v>
      </c>
      <c r="B65" s="2">
        <v>3.3317918445667201E-4</v>
      </c>
      <c r="C65">
        <v>6</v>
      </c>
      <c r="D65" s="2">
        <v>3.3676103832027798E-4</v>
      </c>
    </row>
    <row r="66" spans="1:4" x14ac:dyDescent="0.2">
      <c r="A66">
        <v>5</v>
      </c>
      <c r="B66" s="2">
        <v>3.3476338680969503E-4</v>
      </c>
      <c r="C66">
        <v>6</v>
      </c>
      <c r="D66" s="2">
        <v>3.38276609289436E-4</v>
      </c>
    </row>
    <row r="67" spans="1:4" x14ac:dyDescent="0.2">
      <c r="A67">
        <v>6</v>
      </c>
      <c r="B67" s="2">
        <v>3.3629254481121001E-4</v>
      </c>
      <c r="C67">
        <v>6</v>
      </c>
      <c r="D67" s="2">
        <v>3.39717324185776E-4</v>
      </c>
    </row>
    <row r="68" spans="1:4" x14ac:dyDescent="0.2">
      <c r="A68">
        <v>7</v>
      </c>
      <c r="B68" s="2">
        <v>3.3775707767992402E-4</v>
      </c>
      <c r="C68">
        <v>6</v>
      </c>
      <c r="D68" s="2">
        <v>3.4111821374673901E-4</v>
      </c>
    </row>
    <row r="69" spans="1:4" x14ac:dyDescent="0.2">
      <c r="A69">
        <v>8</v>
      </c>
      <c r="B69" s="2">
        <v>3.3916882662847101E-4</v>
      </c>
      <c r="C69">
        <v>6</v>
      </c>
      <c r="D69" s="2">
        <v>3.4246242524307602E-4</v>
      </c>
    </row>
    <row r="70" spans="1:4" x14ac:dyDescent="0.2">
      <c r="A70">
        <v>9</v>
      </c>
      <c r="B70" s="2">
        <v>3.4052624988504003E-4</v>
      </c>
      <c r="C70">
        <v>6</v>
      </c>
      <c r="D70" s="2">
        <v>3.4375034419542399E-4</v>
      </c>
    </row>
    <row r="71" spans="1:4" x14ac:dyDescent="0.2">
      <c r="A71">
        <v>10</v>
      </c>
      <c r="B71" s="2">
        <v>3.4186123433468002E-4</v>
      </c>
      <c r="C71">
        <v>6</v>
      </c>
      <c r="D71" s="2">
        <v>3.4498937808492602E-4</v>
      </c>
    </row>
    <row r="72" spans="1:4" x14ac:dyDescent="0.2">
      <c r="A72">
        <v>11</v>
      </c>
      <c r="B72" s="2">
        <v>3.4312803999472102E-4</v>
      </c>
      <c r="C72">
        <v>6</v>
      </c>
      <c r="D72" s="2">
        <v>3.46187118052488E-4</v>
      </c>
    </row>
    <row r="73" spans="1:4" x14ac:dyDescent="0.2">
      <c r="A73">
        <v>12</v>
      </c>
      <c r="B73" s="2">
        <v>3.44334819012976E-4</v>
      </c>
      <c r="C73">
        <v>6</v>
      </c>
      <c r="D73" s="2">
        <v>3.4732239476434503E-4</v>
      </c>
    </row>
    <row r="74" spans="1:4" x14ac:dyDescent="0.2">
      <c r="A74">
        <v>1</v>
      </c>
      <c r="B74" s="2">
        <v>3.4550379006303901E-4</v>
      </c>
      <c r="C74">
        <v>7</v>
      </c>
      <c r="D74" s="2">
        <v>3.4841010644305501E-4</v>
      </c>
    </row>
    <row r="75" spans="1:4" x14ac:dyDescent="0.2">
      <c r="A75">
        <v>2</v>
      </c>
      <c r="B75" s="2">
        <v>3.4663657866239501E-4</v>
      </c>
      <c r="C75">
        <v>7</v>
      </c>
      <c r="D75" s="2">
        <v>3.4944529504213199E-4</v>
      </c>
    </row>
    <row r="76" spans="1:4" x14ac:dyDescent="0.2">
      <c r="A76">
        <v>3</v>
      </c>
      <c r="B76" s="2">
        <v>3.4771733629798598E-4</v>
      </c>
      <c r="C76">
        <v>7</v>
      </c>
      <c r="D76" s="2">
        <v>3.5044823398527999E-4</v>
      </c>
    </row>
    <row r="77" spans="1:4" x14ac:dyDescent="0.2">
      <c r="A77">
        <v>4</v>
      </c>
      <c r="B77" s="2">
        <v>3.4875088937715899E-4</v>
      </c>
      <c r="C77">
        <v>7</v>
      </c>
      <c r="D77" s="2">
        <v>3.5140480526173602E-4</v>
      </c>
    </row>
    <row r="78" spans="1:4" x14ac:dyDescent="0.2">
      <c r="A78">
        <v>5</v>
      </c>
      <c r="B78" s="2">
        <v>3.4974700688600801E-4</v>
      </c>
      <c r="C78">
        <v>7</v>
      </c>
      <c r="D78" s="2">
        <v>3.52325800081009E-4</v>
      </c>
    </row>
    <row r="79" spans="1:4" x14ac:dyDescent="0.2">
      <c r="A79">
        <v>6</v>
      </c>
      <c r="B79" s="2">
        <v>3.5069363089236798E-4</v>
      </c>
      <c r="C79">
        <v>7</v>
      </c>
      <c r="D79" s="2">
        <v>3.5319319433307499E-4</v>
      </c>
    </row>
    <row r="80" spans="1:4" x14ac:dyDescent="0.2">
      <c r="A80">
        <v>7</v>
      </c>
      <c r="B80" s="2">
        <v>3.5160412607944603E-4</v>
      </c>
      <c r="C80">
        <v>7</v>
      </c>
      <c r="D80" s="2">
        <v>3.5402812812751797E-4</v>
      </c>
    </row>
    <row r="81" spans="1:4" x14ac:dyDescent="0.2">
      <c r="A81">
        <v>8</v>
      </c>
      <c r="B81" s="2">
        <v>3.52476908445553E-4</v>
      </c>
      <c r="C81">
        <v>7</v>
      </c>
      <c r="D81" s="2">
        <v>3.5482144979023897E-4</v>
      </c>
    </row>
    <row r="82" spans="1:4" x14ac:dyDescent="0.2">
      <c r="A82">
        <v>9</v>
      </c>
      <c r="B82" s="2">
        <v>3.5331195611834301E-4</v>
      </c>
      <c r="C82">
        <v>7</v>
      </c>
      <c r="D82" s="2">
        <v>3.5559047983805598E-4</v>
      </c>
    </row>
    <row r="83" spans="1:4" x14ac:dyDescent="0.2">
      <c r="A83">
        <v>10</v>
      </c>
      <c r="B83" s="2">
        <v>3.5411129069075798E-4</v>
      </c>
      <c r="C83">
        <v>7</v>
      </c>
      <c r="D83" s="2">
        <v>3.5631626633731301E-4</v>
      </c>
    </row>
    <row r="84" spans="1:4" x14ac:dyDescent="0.2">
      <c r="A84">
        <v>11</v>
      </c>
      <c r="B84" s="2">
        <v>3.5487090312999301E-4</v>
      </c>
      <c r="C84">
        <v>7</v>
      </c>
      <c r="D84" s="2">
        <v>3.5700652971296402E-4</v>
      </c>
    </row>
    <row r="85" spans="1:4" x14ac:dyDescent="0.2">
      <c r="A85">
        <v>12</v>
      </c>
      <c r="B85" s="2">
        <v>3.5559601731253797E-4</v>
      </c>
      <c r="C85">
        <v>7</v>
      </c>
      <c r="D85" s="2">
        <v>3.5765908453289698E-4</v>
      </c>
    </row>
    <row r="86" spans="1:4" x14ac:dyDescent="0.2">
      <c r="A86">
        <v>1</v>
      </c>
      <c r="B86" s="2">
        <v>3.5630179902056402E-4</v>
      </c>
      <c r="C86">
        <v>8</v>
      </c>
      <c r="D86" s="2">
        <v>3.58278569101316E-4</v>
      </c>
    </row>
    <row r="87" spans="1:4" x14ac:dyDescent="0.2">
      <c r="A87">
        <v>2</v>
      </c>
      <c r="B87" s="2">
        <v>3.5696465830841199E-4</v>
      </c>
      <c r="C87">
        <v>8</v>
      </c>
      <c r="D87" s="2">
        <v>3.58869871559821E-4</v>
      </c>
    </row>
    <row r="88" spans="1:4" x14ac:dyDescent="0.2">
      <c r="A88">
        <v>3</v>
      </c>
      <c r="B88" s="2">
        <v>3.5759147970041501E-4</v>
      </c>
      <c r="C88">
        <v>8</v>
      </c>
      <c r="D88" s="2">
        <v>3.5942394758916999E-4</v>
      </c>
    </row>
    <row r="89" spans="1:4" x14ac:dyDescent="0.2">
      <c r="A89">
        <v>4</v>
      </c>
      <c r="B89" s="2">
        <v>3.5819178797082899E-4</v>
      </c>
      <c r="C89">
        <v>8</v>
      </c>
      <c r="D89" s="2">
        <v>3.5995097813235099E-4</v>
      </c>
    </row>
    <row r="90" spans="1:4" x14ac:dyDescent="0.2">
      <c r="A90">
        <v>5</v>
      </c>
      <c r="B90" s="2">
        <v>3.5876033466490198E-4</v>
      </c>
      <c r="C90">
        <v>8</v>
      </c>
      <c r="D90" s="2">
        <v>3.6044809773808897E-4</v>
      </c>
    </row>
    <row r="91" spans="1:4" x14ac:dyDescent="0.2">
      <c r="A91">
        <v>6</v>
      </c>
      <c r="B91" s="2">
        <v>3.5930085983990198E-4</v>
      </c>
      <c r="C91">
        <v>8</v>
      </c>
      <c r="D91" s="2">
        <v>3.6091124869824901E-4</v>
      </c>
    </row>
    <row r="92" spans="1:4" x14ac:dyDescent="0.2">
      <c r="A92">
        <v>7</v>
      </c>
      <c r="B92" s="2">
        <v>3.5981362824931499E-4</v>
      </c>
      <c r="C92">
        <v>8</v>
      </c>
      <c r="D92" s="2">
        <v>3.6135203253472102E-4</v>
      </c>
    </row>
    <row r="93" spans="1:4" x14ac:dyDescent="0.2">
      <c r="A93">
        <v>8</v>
      </c>
      <c r="B93" s="2">
        <v>3.6029631953553401E-4</v>
      </c>
      <c r="C93">
        <v>8</v>
      </c>
      <c r="D93" s="2">
        <v>3.6176367603022098E-4</v>
      </c>
    </row>
    <row r="94" spans="1:4" x14ac:dyDescent="0.2">
      <c r="A94">
        <v>9</v>
      </c>
      <c r="B94" s="2">
        <v>3.6075128652166401E-4</v>
      </c>
      <c r="C94">
        <v>8</v>
      </c>
      <c r="D94" s="2">
        <v>3.6215489663955698E-4</v>
      </c>
    </row>
    <row r="95" spans="1:4" x14ac:dyDescent="0.2">
      <c r="A95">
        <v>10</v>
      </c>
      <c r="B95" s="2">
        <v>3.6117831846067897E-4</v>
      </c>
      <c r="C95">
        <v>8</v>
      </c>
      <c r="D95" s="2">
        <v>3.6251524022699899E-4</v>
      </c>
    </row>
    <row r="96" spans="1:4" x14ac:dyDescent="0.2">
      <c r="A96">
        <v>11</v>
      </c>
      <c r="B96" s="2">
        <v>3.6158807283348299E-4</v>
      </c>
      <c r="C96">
        <v>8</v>
      </c>
      <c r="D96" s="2">
        <v>3.6284883153122699E-4</v>
      </c>
    </row>
    <row r="97" spans="1:4" x14ac:dyDescent="0.2">
      <c r="A97">
        <v>12</v>
      </c>
      <c r="B97" s="2">
        <v>3.6196815966242998E-4</v>
      </c>
      <c r="C97">
        <v>8</v>
      </c>
      <c r="D97" s="2">
        <v>3.6315745001714298E-4</v>
      </c>
    </row>
    <row r="98" spans="1:4" x14ac:dyDescent="0.2">
      <c r="A98">
        <v>1</v>
      </c>
      <c r="B98" s="2">
        <v>3.6231978335943998E-4</v>
      </c>
      <c r="C98">
        <v>9</v>
      </c>
      <c r="D98" s="2">
        <v>3.63449888001723E-4</v>
      </c>
    </row>
    <row r="99" spans="1:4" x14ac:dyDescent="0.2">
      <c r="A99">
        <v>2</v>
      </c>
      <c r="B99" s="2">
        <v>3.6265330229060102E-4</v>
      </c>
      <c r="C99">
        <v>9</v>
      </c>
      <c r="D99" s="2">
        <v>3.6371840021082402E-4</v>
      </c>
    </row>
    <row r="100" spans="1:4" x14ac:dyDescent="0.2">
      <c r="A100">
        <v>3</v>
      </c>
      <c r="B100" s="2">
        <v>3.6296057275492699E-4</v>
      </c>
      <c r="C100">
        <v>9</v>
      </c>
      <c r="D100" s="2">
        <v>3.63964420847845E-4</v>
      </c>
    </row>
    <row r="101" spans="1:4" x14ac:dyDescent="0.2">
      <c r="A101">
        <v>4</v>
      </c>
      <c r="B101" s="2">
        <v>3.6324772403379399E-4</v>
      </c>
      <c r="C101">
        <v>9</v>
      </c>
      <c r="D101" s="2">
        <v>3.64184291451691E-4</v>
      </c>
    </row>
    <row r="102" spans="1:4" x14ac:dyDescent="0.2">
      <c r="A102">
        <v>5</v>
      </c>
      <c r="B102" s="2">
        <v>3.6351792406444101E-4</v>
      </c>
      <c r="C102">
        <v>9</v>
      </c>
      <c r="D102" s="2">
        <v>3.6438696986651801E-4</v>
      </c>
    </row>
    <row r="103" spans="1:4" x14ac:dyDescent="0.2">
      <c r="A103">
        <v>6</v>
      </c>
      <c r="B103" s="2">
        <v>3.6376187229388701E-4</v>
      </c>
      <c r="C103">
        <v>9</v>
      </c>
      <c r="D103" s="2">
        <v>3.64565126869603E-4</v>
      </c>
    </row>
    <row r="104" spans="1:4" x14ac:dyDescent="0.2">
      <c r="A104">
        <v>7</v>
      </c>
      <c r="B104" s="2">
        <v>3.6398926579065099E-4</v>
      </c>
      <c r="C104">
        <v>9</v>
      </c>
      <c r="D104" s="2">
        <v>3.6472685120344898E-4</v>
      </c>
    </row>
    <row r="105" spans="1:4" x14ac:dyDescent="0.2">
      <c r="A105">
        <v>8</v>
      </c>
      <c r="B105" s="2">
        <v>3.6419412715803402E-4</v>
      </c>
      <c r="C105">
        <v>9</v>
      </c>
      <c r="D105" s="2">
        <v>3.6486777305975201E-4</v>
      </c>
    </row>
    <row r="106" spans="1:4" x14ac:dyDescent="0.2">
      <c r="A106">
        <v>9</v>
      </c>
      <c r="B106" s="2">
        <v>3.6437447127096099E-4</v>
      </c>
      <c r="C106">
        <v>9</v>
      </c>
      <c r="D106" s="2">
        <v>3.6498907230478903E-4</v>
      </c>
    </row>
    <row r="107" spans="1:4" x14ac:dyDescent="0.2">
      <c r="A107">
        <v>10</v>
      </c>
      <c r="B107" s="2">
        <v>3.6453560134429801E-4</v>
      </c>
      <c r="C107">
        <v>9</v>
      </c>
      <c r="D107" s="2">
        <v>3.6508828882853499E-4</v>
      </c>
    </row>
    <row r="108" spans="1:4" x14ac:dyDescent="0.2">
      <c r="A108">
        <v>11</v>
      </c>
      <c r="B108" s="2">
        <v>3.6467787483942903E-4</v>
      </c>
      <c r="C108">
        <v>9</v>
      </c>
      <c r="D108" s="2">
        <v>3.6517149726238997E-4</v>
      </c>
    </row>
    <row r="109" spans="1:4" x14ac:dyDescent="0.2">
      <c r="A109">
        <v>12</v>
      </c>
      <c r="B109" s="2">
        <v>3.6480671295192001E-4</v>
      </c>
      <c r="C109">
        <v>9</v>
      </c>
      <c r="D109" s="2">
        <v>3.6524024996502499E-4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Reported TB Cases</vt:lpstr>
      <vt:lpstr>Pop Deaths</vt:lpstr>
      <vt:lpstr>To R (NUSBorn)</vt:lpstr>
      <vt:lpstr>To R</vt:lpstr>
      <vt:lpstr>RP EST</vt:lpstr>
      <vt:lpstr>RP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Mirzazadeh, Ali</cp:lastModifiedBy>
  <dcterms:created xsi:type="dcterms:W3CDTF">2017-09-27T20:36:28Z</dcterms:created>
  <dcterms:modified xsi:type="dcterms:W3CDTF">2018-04-11T23:37:20Z</dcterms:modified>
</cp:coreProperties>
</file>