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ackFlag\Downloads\2017 jan\Assignment-20161229\assign\"/>
    </mc:Choice>
  </mc:AlternateContent>
  <bookViews>
    <workbookView xWindow="120" yWindow="150" windowWidth="15255" windowHeight="79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26" i="1" l="1"/>
  <c r="F4" i="1"/>
  <c r="F3" i="1"/>
  <c r="J2" i="1" s="1"/>
  <c r="J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F2" i="1"/>
  <c r="F1" i="1"/>
  <c r="F11" i="1" s="1"/>
  <c r="F5" i="1" l="1"/>
  <c r="G12" i="1"/>
  <c r="G11" i="1"/>
  <c r="H11" i="1"/>
  <c r="I11" i="1" s="1"/>
  <c r="F12" i="1"/>
  <c r="J11" i="1" l="1"/>
  <c r="K11" i="1" s="1"/>
  <c r="H12" i="1"/>
  <c r="I12" i="1" s="1"/>
  <c r="J12" i="1" s="1"/>
  <c r="K12" i="1" s="1"/>
  <c r="F13" i="1"/>
  <c r="G13" i="1"/>
  <c r="H13" i="1" l="1"/>
  <c r="I13" i="1" s="1"/>
  <c r="J13" i="1" s="1"/>
  <c r="K13" i="1" s="1"/>
  <c r="F14" i="1"/>
  <c r="G14" i="1"/>
  <c r="F15" i="1" l="1"/>
  <c r="G15" i="1"/>
  <c r="H14" i="1"/>
  <c r="I14" i="1" s="1"/>
  <c r="J14" i="1" s="1"/>
  <c r="K14" i="1" s="1"/>
  <c r="H15" i="1" l="1"/>
  <c r="I15" i="1" s="1"/>
  <c r="J15" i="1" s="1"/>
  <c r="K15" i="1" s="1"/>
  <c r="F16" i="1"/>
  <c r="G16" i="1" s="1"/>
  <c r="H16" i="1" l="1"/>
  <c r="I16" i="1" s="1"/>
  <c r="J16" i="1" s="1"/>
  <c r="K16" i="1" s="1"/>
  <c r="F17" i="1"/>
  <c r="G17" i="1"/>
  <c r="H17" i="1" l="1"/>
  <c r="I17" i="1" s="1"/>
  <c r="J17" i="1" s="1"/>
  <c r="K17" i="1" s="1"/>
  <c r="F18" i="1"/>
  <c r="G18" i="1"/>
  <c r="F19" i="1" l="1"/>
  <c r="G19" i="1"/>
  <c r="H18" i="1"/>
  <c r="I18" i="1" s="1"/>
  <c r="J18" i="1" s="1"/>
  <c r="K18" i="1" s="1"/>
  <c r="G20" i="1" l="1"/>
  <c r="H19" i="1"/>
  <c r="I19" i="1" s="1"/>
  <c r="J19" i="1" s="1"/>
  <c r="K19" i="1" s="1"/>
  <c r="F20" i="1"/>
  <c r="H20" i="1" l="1"/>
  <c r="I20" i="1" s="1"/>
  <c r="J20" i="1" s="1"/>
  <c r="K20" i="1" s="1"/>
  <c r="G21" i="1"/>
  <c r="H21" i="1"/>
  <c r="I21" i="1" s="1"/>
  <c r="J21" i="1" l="1"/>
  <c r="K21" i="1" s="1"/>
  <c r="K24" i="1" s="1"/>
  <c r="K29" i="1" s="1"/>
</calcChain>
</file>

<file path=xl/sharedStrings.xml><?xml version="1.0" encoding="utf-8"?>
<sst xmlns="http://schemas.openxmlformats.org/spreadsheetml/2006/main" count="24" uniqueCount="24">
  <si>
    <t>i</t>
  </si>
  <si>
    <t>X(i)</t>
  </si>
  <si>
    <t>Min =</t>
  </si>
  <si>
    <t xml:space="preserve">Fitted Distribution = </t>
  </si>
  <si>
    <t>Exponential</t>
  </si>
  <si>
    <t>Max =</t>
  </si>
  <si>
    <t xml:space="preserve">mean= </t>
  </si>
  <si>
    <t>Mean =</t>
  </si>
  <si>
    <t>lambda =</t>
  </si>
  <si>
    <t>Std Dev =</t>
  </si>
  <si>
    <t>Range =</t>
  </si>
  <si>
    <t xml:space="preserve">Interval = </t>
  </si>
  <si>
    <t>Interval</t>
  </si>
  <si>
    <t>Mark</t>
  </si>
  <si>
    <t>Nj</t>
  </si>
  <si>
    <t>Pj</t>
  </si>
  <si>
    <t>Exp = nPj</t>
  </si>
  <si>
    <t>Nj-Exp</t>
  </si>
  <si>
    <t>(Nj - Exp)^2/Exp</t>
  </si>
  <si>
    <t>MinusInfinity</t>
  </si>
  <si>
    <t>PlusInfinity</t>
  </si>
  <si>
    <t xml:space="preserve">chi - square value = </t>
  </si>
  <si>
    <t>critical chi-2 value=</t>
  </si>
  <si>
    <t xml:space="preserve">Decision=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</si>
</sst>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.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B2" sqref="B2:B101"/>
    </sheetView>
  </sheetViews>
  <sheetFormatPr defaultRowHeight="15" x14ac:dyDescent="0.25"/>
  <sheetData>
    <row r="1" spans="1:11" ht="15.75" thickBot="1" x14ac:dyDescent="0.3">
      <c r="A1" s="1" t="s">
        <v>0</v>
      </c>
      <c r="B1" s="1" t="s">
        <v>1</v>
      </c>
      <c r="E1" t="s">
        <v>2</v>
      </c>
      <c r="F1">
        <f xml:space="preserve"> MIN(B2:B101)</f>
        <v>3.6526700000000001E-4</v>
      </c>
      <c r="I1" t="s">
        <v>3</v>
      </c>
      <c r="K1" t="s">
        <v>4</v>
      </c>
    </row>
    <row r="2" spans="1:11" ht="16.5" thickBot="1" x14ac:dyDescent="0.3">
      <c r="A2" s="2">
        <v>1</v>
      </c>
      <c r="B2" s="3">
        <v>3.6526700000000001E-4</v>
      </c>
      <c r="E2" t="s">
        <v>5</v>
      </c>
      <c r="F2">
        <f>MAX(B2:B101)</f>
        <v>7.5238095000000005E-2</v>
      </c>
      <c r="I2" t="s">
        <v>6</v>
      </c>
      <c r="J2">
        <f xml:space="preserve"> F3</f>
        <v>2.0465709680000003E-2</v>
      </c>
    </row>
    <row r="3" spans="1:11" ht="16.5" thickBot="1" x14ac:dyDescent="0.3">
      <c r="A3" s="2">
        <f xml:space="preserve"> A2 + 1</f>
        <v>2</v>
      </c>
      <c r="B3" s="3">
        <v>4.7228899999999998E-4</v>
      </c>
      <c r="E3" t="s">
        <v>7</v>
      </c>
      <c r="F3">
        <f>AVERAGE(B2:B101)</f>
        <v>2.0465709680000003E-2</v>
      </c>
      <c r="I3" t="s">
        <v>8</v>
      </c>
      <c r="J3">
        <f>1/J2</f>
        <v>48.86221956804382</v>
      </c>
    </row>
    <row r="4" spans="1:11" ht="16.5" thickBot="1" x14ac:dyDescent="0.3">
      <c r="A4" s="2">
        <f t="shared" ref="A4:A67" si="0" xml:space="preserve"> A3 + 1</f>
        <v>3</v>
      </c>
      <c r="B4" s="3">
        <v>5.77156E-4</v>
      </c>
      <c r="E4" t="s">
        <v>9</v>
      </c>
      <c r="F4">
        <f>STDEV(B2:B101)</f>
        <v>1.7832983359116022E-2</v>
      </c>
    </row>
    <row r="5" spans="1:11" ht="16.5" thickBot="1" x14ac:dyDescent="0.3">
      <c r="A5" s="2">
        <f t="shared" si="0"/>
        <v>4</v>
      </c>
      <c r="B5" s="3">
        <v>1.0241269999999999E-3</v>
      </c>
      <c r="E5" t="s">
        <v>10</v>
      </c>
      <c r="F5">
        <f xml:space="preserve"> F2 -F1</f>
        <v>7.4872828000000002E-2</v>
      </c>
    </row>
    <row r="6" spans="1:11" ht="16.5" thickBot="1" x14ac:dyDescent="0.3">
      <c r="A6" s="2">
        <f t="shared" si="0"/>
        <v>5</v>
      </c>
      <c r="B6" s="3">
        <v>1.1116089999999999E-3</v>
      </c>
      <c r="E6" t="s">
        <v>11</v>
      </c>
      <c r="F6">
        <v>11</v>
      </c>
    </row>
    <row r="7" spans="1:11" ht="16.5" thickBot="1" x14ac:dyDescent="0.3">
      <c r="A7" s="2">
        <f t="shared" si="0"/>
        <v>6</v>
      </c>
      <c r="B7" s="3">
        <v>1.259097E-3</v>
      </c>
    </row>
    <row r="8" spans="1:11" ht="16.5" thickBot="1" x14ac:dyDescent="0.3">
      <c r="A8" s="2">
        <f t="shared" si="0"/>
        <v>7</v>
      </c>
      <c r="B8" s="3">
        <v>1.3138169999999999E-3</v>
      </c>
    </row>
    <row r="9" spans="1:11" ht="16.5" thickBot="1" x14ac:dyDescent="0.3">
      <c r="A9" s="2">
        <f t="shared" si="0"/>
        <v>8</v>
      </c>
      <c r="B9" s="3">
        <v>1.339313E-3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17</v>
      </c>
      <c r="K9" t="s">
        <v>18</v>
      </c>
    </row>
    <row r="10" spans="1:11" ht="16.5" thickBot="1" x14ac:dyDescent="0.3">
      <c r="A10" s="2">
        <f t="shared" si="0"/>
        <v>9</v>
      </c>
      <c r="B10" s="3">
        <v>1.431472E-3</v>
      </c>
      <c r="F10" t="s">
        <v>19</v>
      </c>
    </row>
    <row r="11" spans="1:11" ht="16.5" thickBot="1" x14ac:dyDescent="0.3">
      <c r="A11" s="2">
        <f t="shared" si="0"/>
        <v>10</v>
      </c>
      <c r="B11" s="3">
        <v>1.7246150000000001E-3</v>
      </c>
      <c r="E11">
        <v>1</v>
      </c>
      <c r="F11">
        <f>F1</f>
        <v>3.6526700000000001E-4</v>
      </c>
      <c r="G11">
        <f xml:space="preserve"> SUMPRODUCT((($B$2:$B$101)&lt;F11)*1)</f>
        <v>0</v>
      </c>
      <c r="H11">
        <f>EXPONDIST(F11,$J$3,TRUE)</f>
        <v>1.7689428483213008E-2</v>
      </c>
      <c r="I11">
        <f>100 * H11</f>
        <v>1.7689428483213008</v>
      </c>
      <c r="J11">
        <f>G11 - I11</f>
        <v>-1.7689428483213008</v>
      </c>
      <c r="K11">
        <f xml:space="preserve"> J11 * J11 / I11</f>
        <v>1.7689428483213008</v>
      </c>
    </row>
    <row r="12" spans="1:11" ht="16.5" thickBot="1" x14ac:dyDescent="0.3">
      <c r="A12" s="2">
        <f t="shared" si="0"/>
        <v>11</v>
      </c>
      <c r="B12" s="3">
        <v>2.0126720000000001E-3</v>
      </c>
      <c r="E12">
        <v>2</v>
      </c>
      <c r="F12">
        <f xml:space="preserve"> F11 + ($F$5/9)</f>
        <v>8.6844701111111113E-3</v>
      </c>
      <c r="G12">
        <f>SUMPRODUCT(($B$2:$B$101 &gt;= F11) * ($B$2:$B$101&lt;F12))</f>
        <v>36</v>
      </c>
      <c r="H12">
        <f>EXPONDIST(F12,$J$3,TRUE) - EXPONDIST(F11,$J$3,TRUE)</f>
        <v>0.32811078185734277</v>
      </c>
      <c r="I12">
        <f t="shared" ref="I12:I21" si="1">100 * H12</f>
        <v>32.811078185734274</v>
      </c>
      <c r="J12">
        <f t="shared" ref="J12:J21" si="2">G12 - I12</f>
        <v>3.1889218142657256</v>
      </c>
      <c r="K12">
        <f t="shared" ref="K12:K21" si="3" xml:space="preserve"> J12 * J12 / I12</f>
        <v>0.30993258679079982</v>
      </c>
    </row>
    <row r="13" spans="1:11" ht="16.5" thickBot="1" x14ac:dyDescent="0.3">
      <c r="A13" s="2">
        <f t="shared" si="0"/>
        <v>12</v>
      </c>
      <c r="B13" s="3">
        <v>2.3694139999999998E-3</v>
      </c>
      <c r="E13">
        <v>3</v>
      </c>
      <c r="F13">
        <f t="shared" ref="F13:F20" si="4" xml:space="preserve"> F12 + ($F$5/9)</f>
        <v>1.7003673222222224E-2</v>
      </c>
      <c r="G13">
        <f t="shared" ref="G13:G20" si="5">SUMPRODUCT(($B$2:$B$101 &gt;= F12) * ($B$2:$B$101&lt;F13))</f>
        <v>16</v>
      </c>
      <c r="H13">
        <f t="shared" ref="H13:H20" si="6">EXPONDIST(F13,$J$3,TRUE) - EXPONDIST(F12,$J$3,TRUE)</f>
        <v>0.21851541732328922</v>
      </c>
      <c r="I13">
        <f t="shared" si="1"/>
        <v>21.851541732328922</v>
      </c>
      <c r="J13">
        <f t="shared" si="2"/>
        <v>-5.8515417323289221</v>
      </c>
      <c r="K13">
        <f t="shared" si="3"/>
        <v>1.5669622338147775</v>
      </c>
    </row>
    <row r="14" spans="1:11" ht="16.5" thickBot="1" x14ac:dyDescent="0.3">
      <c r="A14" s="2">
        <f t="shared" si="0"/>
        <v>13</v>
      </c>
      <c r="B14" s="3">
        <v>2.6036689999999999E-3</v>
      </c>
      <c r="E14">
        <v>4</v>
      </c>
      <c r="F14">
        <f t="shared" si="4"/>
        <v>2.5322876333333334E-2</v>
      </c>
      <c r="G14">
        <f t="shared" si="5"/>
        <v>14</v>
      </c>
      <c r="H14">
        <f t="shared" si="6"/>
        <v>0.14552703004051759</v>
      </c>
      <c r="I14">
        <f t="shared" si="1"/>
        <v>14.552703004051759</v>
      </c>
      <c r="J14">
        <f t="shared" si="2"/>
        <v>-0.55270300405175909</v>
      </c>
      <c r="K14">
        <f t="shared" si="3"/>
        <v>2.0991331342554508E-2</v>
      </c>
    </row>
    <row r="15" spans="1:11" ht="16.5" thickBot="1" x14ac:dyDescent="0.3">
      <c r="A15" s="2">
        <f t="shared" si="0"/>
        <v>14</v>
      </c>
      <c r="B15" s="3">
        <v>2.6219390000000002E-3</v>
      </c>
      <c r="E15">
        <v>5</v>
      </c>
      <c r="F15">
        <f t="shared" si="4"/>
        <v>3.3642079444444445E-2</v>
      </c>
      <c r="G15">
        <f t="shared" si="5"/>
        <v>13</v>
      </c>
      <c r="H15">
        <f t="shared" si="6"/>
        <v>9.6918179649910563E-2</v>
      </c>
      <c r="I15">
        <f t="shared" si="1"/>
        <v>9.6918179649910563</v>
      </c>
      <c r="J15">
        <f t="shared" si="2"/>
        <v>3.3081820350089437</v>
      </c>
      <c r="K15">
        <f t="shared" si="3"/>
        <v>1.1292069678040033</v>
      </c>
    </row>
    <row r="16" spans="1:11" ht="16.5" thickBot="1" x14ac:dyDescent="0.3">
      <c r="A16" s="2">
        <f t="shared" si="0"/>
        <v>15</v>
      </c>
      <c r="B16" s="3">
        <v>3.234706E-3</v>
      </c>
      <c r="E16">
        <v>6</v>
      </c>
      <c r="F16">
        <f t="shared" si="4"/>
        <v>4.1961282555555555E-2</v>
      </c>
      <c r="G16">
        <f t="shared" si="5"/>
        <v>9</v>
      </c>
      <c r="H16">
        <f t="shared" si="6"/>
        <v>6.4545628011765777E-2</v>
      </c>
      <c r="I16">
        <f t="shared" si="1"/>
        <v>6.4545628011765777</v>
      </c>
      <c r="J16">
        <f t="shared" si="2"/>
        <v>2.5454371988234223</v>
      </c>
      <c r="K16">
        <f t="shared" si="3"/>
        <v>1.0038248496045237</v>
      </c>
    </row>
    <row r="17" spans="1:11" ht="16.5" thickBot="1" x14ac:dyDescent="0.3">
      <c r="A17" s="2">
        <f t="shared" si="0"/>
        <v>16</v>
      </c>
      <c r="B17" s="3">
        <v>3.7805730000000002E-3</v>
      </c>
      <c r="E17">
        <v>7</v>
      </c>
      <c r="F17">
        <f t="shared" si="4"/>
        <v>5.0280485666666666E-2</v>
      </c>
      <c r="G17">
        <f t="shared" si="5"/>
        <v>5</v>
      </c>
      <c r="H17">
        <f t="shared" si="6"/>
        <v>4.2986136455330226E-2</v>
      </c>
      <c r="I17">
        <f t="shared" si="1"/>
        <v>4.2986136455330222</v>
      </c>
      <c r="J17">
        <f t="shared" si="2"/>
        <v>0.70138635446697783</v>
      </c>
      <c r="K17">
        <f t="shared" si="3"/>
        <v>0.11444220364946915</v>
      </c>
    </row>
    <row r="18" spans="1:11" ht="16.5" thickBot="1" x14ac:dyDescent="0.3">
      <c r="A18" s="2">
        <f t="shared" si="0"/>
        <v>17</v>
      </c>
      <c r="B18" s="3">
        <v>4.1462699999999996E-3</v>
      </c>
      <c r="E18">
        <v>8</v>
      </c>
      <c r="F18">
        <f t="shared" si="4"/>
        <v>5.8599688777777777E-2</v>
      </c>
      <c r="G18">
        <f t="shared" si="5"/>
        <v>2</v>
      </c>
      <c r="H18">
        <f t="shared" si="6"/>
        <v>2.8627933204390388E-2</v>
      </c>
      <c r="I18">
        <f t="shared" si="1"/>
        <v>2.8627933204390388</v>
      </c>
      <c r="J18">
        <f t="shared" si="2"/>
        <v>-0.86279332043903878</v>
      </c>
      <c r="K18">
        <f t="shared" si="3"/>
        <v>0.26003005822301506</v>
      </c>
    </row>
    <row r="19" spans="1:11" ht="16.5" thickBot="1" x14ac:dyDescent="0.3">
      <c r="A19" s="2">
        <f t="shared" si="0"/>
        <v>18</v>
      </c>
      <c r="B19" s="3">
        <v>4.7299509999999996E-3</v>
      </c>
      <c r="E19">
        <v>9</v>
      </c>
      <c r="F19">
        <f t="shared" si="4"/>
        <v>6.6918891888888887E-2</v>
      </c>
      <c r="G19">
        <f t="shared" si="5"/>
        <v>2</v>
      </c>
      <c r="H19">
        <f t="shared" si="6"/>
        <v>1.9065648302835969E-2</v>
      </c>
      <c r="I19">
        <f t="shared" si="1"/>
        <v>1.9065648302835969</v>
      </c>
      <c r="J19">
        <f t="shared" si="2"/>
        <v>9.3435169716403088E-2</v>
      </c>
      <c r="K19">
        <f t="shared" si="3"/>
        <v>4.5789845701887108E-3</v>
      </c>
    </row>
    <row r="20" spans="1:11" ht="16.5" thickBot="1" x14ac:dyDescent="0.3">
      <c r="A20" s="2">
        <f t="shared" si="0"/>
        <v>19</v>
      </c>
      <c r="B20" s="3">
        <v>4.7598830000000003E-3</v>
      </c>
      <c r="E20">
        <v>10</v>
      </c>
      <c r="F20">
        <f t="shared" si="4"/>
        <v>7.5238095000000005E-2</v>
      </c>
      <c r="G20">
        <f t="shared" si="5"/>
        <v>2</v>
      </c>
      <c r="H20">
        <f t="shared" si="6"/>
        <v>1.2697352009738649E-2</v>
      </c>
      <c r="I20">
        <f t="shared" si="1"/>
        <v>1.2697352009738649</v>
      </c>
      <c r="J20">
        <f t="shared" si="2"/>
        <v>0.73026479902613506</v>
      </c>
      <c r="K20">
        <f t="shared" si="3"/>
        <v>0.4199983400378754</v>
      </c>
    </row>
    <row r="21" spans="1:11" ht="16.5" thickBot="1" x14ac:dyDescent="0.3">
      <c r="A21" s="2">
        <f t="shared" si="0"/>
        <v>20</v>
      </c>
      <c r="B21" s="3">
        <v>4.9208790000000004E-3</v>
      </c>
      <c r="E21">
        <v>11</v>
      </c>
      <c r="F21" t="s">
        <v>20</v>
      </c>
      <c r="G21">
        <f xml:space="preserve"> SUMPRODUCT(B2:B101 &gt;= F20)</f>
        <v>0</v>
      </c>
      <c r="H21">
        <f xml:space="preserve"> 1 - EXPONDIST(F20,J3,TRUE)</f>
        <v>2.5316464661665816E-2</v>
      </c>
      <c r="I21">
        <f t="shared" si="1"/>
        <v>2.5316464661665816</v>
      </c>
      <c r="J21">
        <f t="shared" si="2"/>
        <v>-2.5316464661665816</v>
      </c>
      <c r="K21">
        <f t="shared" si="3"/>
        <v>2.5316464661665816</v>
      </c>
    </row>
    <row r="22" spans="1:11" ht="16.5" thickBot="1" x14ac:dyDescent="0.3">
      <c r="A22" s="2">
        <f t="shared" si="0"/>
        <v>21</v>
      </c>
      <c r="B22" s="3">
        <v>4.9621329999999996E-3</v>
      </c>
    </row>
    <row r="23" spans="1:11" ht="16.5" thickBot="1" x14ac:dyDescent="0.3">
      <c r="A23" s="2">
        <f t="shared" si="0"/>
        <v>22</v>
      </c>
      <c r="B23" s="3">
        <v>4.975269E-3</v>
      </c>
    </row>
    <row r="24" spans="1:11" ht="16.5" thickBot="1" x14ac:dyDescent="0.3">
      <c r="A24" s="2">
        <f t="shared" si="0"/>
        <v>23</v>
      </c>
      <c r="B24" s="3">
        <v>5.7199030000000001E-3</v>
      </c>
      <c r="I24" t="s">
        <v>21</v>
      </c>
      <c r="K24">
        <f>SUM(K11:K21)</f>
        <v>9.1305568703250906</v>
      </c>
    </row>
    <row r="25" spans="1:11" ht="16.5" thickBot="1" x14ac:dyDescent="0.3">
      <c r="A25" s="2">
        <f t="shared" si="0"/>
        <v>24</v>
      </c>
      <c r="B25" s="3">
        <v>5.7478909999999998E-3</v>
      </c>
    </row>
    <row r="26" spans="1:11" ht="16.5" thickBot="1" x14ac:dyDescent="0.3">
      <c r="A26" s="2">
        <f t="shared" si="0"/>
        <v>25</v>
      </c>
      <c r="B26" s="3">
        <v>6.1135449999999997E-3</v>
      </c>
      <c r="I26" t="s">
        <v>22</v>
      </c>
      <c r="K26">
        <f>CHIINV(0.05,10)</f>
        <v>18.307038053275146</v>
      </c>
    </row>
    <row r="27" spans="1:11" ht="16.5" thickBot="1" x14ac:dyDescent="0.3">
      <c r="A27" s="2">
        <f t="shared" si="0"/>
        <v>26</v>
      </c>
      <c r="B27" s="3">
        <v>6.3836880000000002E-3</v>
      </c>
    </row>
    <row r="28" spans="1:11" ht="16.5" thickBot="1" x14ac:dyDescent="0.3">
      <c r="A28" s="2">
        <f t="shared" si="0"/>
        <v>27</v>
      </c>
      <c r="B28" s="3">
        <v>6.8576449999999999E-3</v>
      </c>
    </row>
    <row r="29" spans="1:11" ht="16.5" thickBot="1" x14ac:dyDescent="0.3">
      <c r="A29" s="2">
        <f t="shared" si="0"/>
        <v>28</v>
      </c>
      <c r="B29" s="3">
        <v>7.1766770000000002E-3</v>
      </c>
      <c r="I29" t="s">
        <v>23</v>
      </c>
      <c r="K29" t="str">
        <f>IF(K24&lt;K26, "ACCEPT", "REJECT")</f>
        <v>ACCEPT</v>
      </c>
    </row>
    <row r="30" spans="1:11" ht="16.5" thickBot="1" x14ac:dyDescent="0.3">
      <c r="A30" s="2">
        <f t="shared" si="0"/>
        <v>29</v>
      </c>
      <c r="B30" s="3">
        <v>7.6343210000000003E-3</v>
      </c>
    </row>
    <row r="31" spans="1:11" ht="16.5" thickBot="1" x14ac:dyDescent="0.3">
      <c r="A31" s="2">
        <f t="shared" si="0"/>
        <v>30</v>
      </c>
      <c r="B31" s="3">
        <v>7.7918129999999999E-3</v>
      </c>
    </row>
    <row r="32" spans="1:11" ht="16.5" thickBot="1" x14ac:dyDescent="0.3">
      <c r="A32" s="2">
        <f t="shared" si="0"/>
        <v>31</v>
      </c>
      <c r="B32" s="3">
        <v>7.8394780000000004E-3</v>
      </c>
    </row>
    <row r="33" spans="1:2" ht="16.5" thickBot="1" x14ac:dyDescent="0.3">
      <c r="A33" s="2">
        <f t="shared" si="0"/>
        <v>32</v>
      </c>
      <c r="B33" s="3">
        <v>7.8546959999999996E-3</v>
      </c>
    </row>
    <row r="34" spans="1:2" ht="16.5" thickBot="1" x14ac:dyDescent="0.3">
      <c r="A34" s="2">
        <f t="shared" si="0"/>
        <v>33</v>
      </c>
      <c r="B34" s="3">
        <v>8.0162240000000006E-3</v>
      </c>
    </row>
    <row r="35" spans="1:2" ht="16.5" thickBot="1" x14ac:dyDescent="0.3">
      <c r="A35" s="2">
        <f t="shared" si="0"/>
        <v>34</v>
      </c>
      <c r="B35" s="3">
        <v>8.4664790000000007E-3</v>
      </c>
    </row>
    <row r="36" spans="1:2" ht="16.5" thickBot="1" x14ac:dyDescent="0.3">
      <c r="A36" s="2">
        <f t="shared" si="0"/>
        <v>35</v>
      </c>
      <c r="B36" s="3">
        <v>8.4767980000000007E-3</v>
      </c>
    </row>
    <row r="37" spans="1:2" ht="16.5" thickBot="1" x14ac:dyDescent="0.3">
      <c r="A37" s="2">
        <f t="shared" si="0"/>
        <v>36</v>
      </c>
      <c r="B37" s="3">
        <v>8.484877E-3</v>
      </c>
    </row>
    <row r="38" spans="1:2" ht="16.5" thickBot="1" x14ac:dyDescent="0.3">
      <c r="A38" s="2">
        <f t="shared" si="0"/>
        <v>37</v>
      </c>
      <c r="B38" s="3">
        <v>9.2835379999999992E-3</v>
      </c>
    </row>
    <row r="39" spans="1:2" ht="16.5" thickBot="1" x14ac:dyDescent="0.3">
      <c r="A39" s="2">
        <f t="shared" si="0"/>
        <v>38</v>
      </c>
      <c r="B39" s="3">
        <v>9.5775319999999997E-3</v>
      </c>
    </row>
    <row r="40" spans="1:2" ht="16.5" thickBot="1" x14ac:dyDescent="0.3">
      <c r="A40" s="2">
        <f t="shared" si="0"/>
        <v>39</v>
      </c>
      <c r="B40" s="3">
        <v>1.0154303999999999E-2</v>
      </c>
    </row>
    <row r="41" spans="1:2" ht="16.5" thickBot="1" x14ac:dyDescent="0.3">
      <c r="A41" s="2">
        <f t="shared" si="0"/>
        <v>40</v>
      </c>
      <c r="B41" s="3">
        <v>1.0283601E-2</v>
      </c>
    </row>
    <row r="42" spans="1:2" ht="16.5" thickBot="1" x14ac:dyDescent="0.3">
      <c r="A42" s="2">
        <f t="shared" si="0"/>
        <v>41</v>
      </c>
      <c r="B42" s="3">
        <v>1.1310755E-2</v>
      </c>
    </row>
    <row r="43" spans="1:2" ht="16.5" thickBot="1" x14ac:dyDescent="0.3">
      <c r="A43" s="2">
        <f t="shared" si="0"/>
        <v>42</v>
      </c>
      <c r="B43" s="3">
        <v>1.2026545E-2</v>
      </c>
    </row>
    <row r="44" spans="1:2" ht="16.5" thickBot="1" x14ac:dyDescent="0.3">
      <c r="A44" s="2">
        <f t="shared" si="0"/>
        <v>43</v>
      </c>
      <c r="B44" s="3">
        <v>1.2661853000000001E-2</v>
      </c>
    </row>
    <row r="45" spans="1:2" ht="16.5" thickBot="1" x14ac:dyDescent="0.3">
      <c r="A45" s="2">
        <f t="shared" si="0"/>
        <v>44</v>
      </c>
      <c r="B45" s="3">
        <v>1.3291735000000001E-2</v>
      </c>
    </row>
    <row r="46" spans="1:2" ht="16.5" thickBot="1" x14ac:dyDescent="0.3">
      <c r="A46" s="2">
        <f t="shared" si="0"/>
        <v>45</v>
      </c>
      <c r="B46" s="3">
        <v>1.3941033E-2</v>
      </c>
    </row>
    <row r="47" spans="1:2" ht="16.5" thickBot="1" x14ac:dyDescent="0.3">
      <c r="A47" s="2">
        <f t="shared" si="0"/>
        <v>46</v>
      </c>
      <c r="B47" s="3">
        <v>1.452168E-2</v>
      </c>
    </row>
    <row r="48" spans="1:2" ht="16.5" thickBot="1" x14ac:dyDescent="0.3">
      <c r="A48" s="2">
        <f t="shared" si="0"/>
        <v>47</v>
      </c>
      <c r="B48" s="3">
        <v>1.4624111E-2</v>
      </c>
    </row>
    <row r="49" spans="1:2" ht="16.5" thickBot="1" x14ac:dyDescent="0.3">
      <c r="A49" s="2">
        <f t="shared" si="0"/>
        <v>48</v>
      </c>
      <c r="B49" s="3">
        <v>1.4694449E-2</v>
      </c>
    </row>
    <row r="50" spans="1:2" ht="16.5" thickBot="1" x14ac:dyDescent="0.3">
      <c r="A50" s="2">
        <f t="shared" si="0"/>
        <v>49</v>
      </c>
      <c r="B50" s="3">
        <v>1.4919902000000001E-2</v>
      </c>
    </row>
    <row r="51" spans="1:2" ht="16.5" thickBot="1" x14ac:dyDescent="0.3">
      <c r="A51" s="2">
        <f t="shared" si="0"/>
        <v>50</v>
      </c>
      <c r="B51" s="3">
        <v>1.6019367999999999E-2</v>
      </c>
    </row>
    <row r="52" spans="1:2" ht="16.5" thickBot="1" x14ac:dyDescent="0.3">
      <c r="A52" s="2">
        <f t="shared" si="0"/>
        <v>51</v>
      </c>
      <c r="B52" s="3">
        <v>1.6224775E-2</v>
      </c>
    </row>
    <row r="53" spans="1:2" ht="16.5" thickBot="1" x14ac:dyDescent="0.3">
      <c r="A53" s="2">
        <f t="shared" si="0"/>
        <v>52</v>
      </c>
      <c r="B53" s="3">
        <v>1.6592823E-2</v>
      </c>
    </row>
    <row r="54" spans="1:2" ht="16.5" thickBot="1" x14ac:dyDescent="0.3">
      <c r="A54" s="2">
        <f t="shared" si="0"/>
        <v>53</v>
      </c>
      <c r="B54" s="3">
        <v>1.7357477999999999E-2</v>
      </c>
    </row>
    <row r="55" spans="1:2" ht="16.5" thickBot="1" x14ac:dyDescent="0.3">
      <c r="A55" s="2">
        <f t="shared" si="0"/>
        <v>54</v>
      </c>
      <c r="B55" s="3">
        <v>1.7473265000000002E-2</v>
      </c>
    </row>
    <row r="56" spans="1:2" ht="16.5" thickBot="1" x14ac:dyDescent="0.3">
      <c r="A56" s="2">
        <f t="shared" si="0"/>
        <v>55</v>
      </c>
      <c r="B56" s="3">
        <v>1.8121340999999999E-2</v>
      </c>
    </row>
    <row r="57" spans="1:2" ht="16.5" thickBot="1" x14ac:dyDescent="0.3">
      <c r="A57" s="2">
        <f t="shared" si="0"/>
        <v>56</v>
      </c>
      <c r="B57" s="3">
        <v>1.8770047000000002E-2</v>
      </c>
    </row>
    <row r="58" spans="1:2" ht="16.5" thickBot="1" x14ac:dyDescent="0.3">
      <c r="A58" s="2">
        <f t="shared" si="0"/>
        <v>57</v>
      </c>
      <c r="B58" s="3">
        <v>1.8828826999999999E-2</v>
      </c>
    </row>
    <row r="59" spans="1:2" ht="16.5" thickBot="1" x14ac:dyDescent="0.3">
      <c r="A59" s="2">
        <f t="shared" si="0"/>
        <v>58</v>
      </c>
      <c r="B59" s="3">
        <v>1.9012465999999999E-2</v>
      </c>
    </row>
    <row r="60" spans="1:2" ht="16.5" thickBot="1" x14ac:dyDescent="0.3">
      <c r="A60" s="2">
        <f t="shared" si="0"/>
        <v>59</v>
      </c>
      <c r="B60" s="3">
        <v>1.9692359999999999E-2</v>
      </c>
    </row>
    <row r="61" spans="1:2" ht="16.5" thickBot="1" x14ac:dyDescent="0.3">
      <c r="A61" s="2">
        <f t="shared" si="0"/>
        <v>60</v>
      </c>
      <c r="B61" s="3">
        <v>1.9734747E-2</v>
      </c>
    </row>
    <row r="62" spans="1:2" ht="16.5" thickBot="1" x14ac:dyDescent="0.3">
      <c r="A62" s="2">
        <f t="shared" si="0"/>
        <v>61</v>
      </c>
      <c r="B62" s="3">
        <v>1.9873577E-2</v>
      </c>
    </row>
    <row r="63" spans="1:2" ht="16.5" thickBot="1" x14ac:dyDescent="0.3">
      <c r="A63" s="2">
        <f t="shared" si="0"/>
        <v>62</v>
      </c>
      <c r="B63" s="3">
        <v>2.1367563999999999E-2</v>
      </c>
    </row>
    <row r="64" spans="1:2" ht="16.5" thickBot="1" x14ac:dyDescent="0.3">
      <c r="A64" s="2">
        <f t="shared" si="0"/>
        <v>63</v>
      </c>
      <c r="B64" s="3">
        <v>2.1551735999999998E-2</v>
      </c>
    </row>
    <row r="65" spans="1:2" ht="16.5" thickBot="1" x14ac:dyDescent="0.3">
      <c r="A65" s="2">
        <f t="shared" si="0"/>
        <v>64</v>
      </c>
      <c r="B65" s="3">
        <v>2.1929811E-2</v>
      </c>
    </row>
    <row r="66" spans="1:2" ht="16.5" thickBot="1" x14ac:dyDescent="0.3">
      <c r="A66" s="2">
        <f t="shared" si="0"/>
        <v>65</v>
      </c>
      <c r="B66" s="3">
        <v>2.2077527E-2</v>
      </c>
    </row>
    <row r="67" spans="1:2" ht="16.5" thickBot="1" x14ac:dyDescent="0.3">
      <c r="A67" s="2">
        <f t="shared" si="0"/>
        <v>66</v>
      </c>
      <c r="B67" s="3">
        <v>2.4417310000000001E-2</v>
      </c>
    </row>
    <row r="68" spans="1:2" ht="16.5" thickBot="1" x14ac:dyDescent="0.3">
      <c r="A68" s="2">
        <f t="shared" ref="A68:A101" si="7" xml:space="preserve"> A67 + 1</f>
        <v>67</v>
      </c>
      <c r="B68" s="3">
        <v>2.5729724999999998E-2</v>
      </c>
    </row>
    <row r="69" spans="1:2" ht="16.5" thickBot="1" x14ac:dyDescent="0.3">
      <c r="A69" s="2">
        <f t="shared" si="7"/>
        <v>68</v>
      </c>
      <c r="B69" s="3">
        <v>2.6618368E-2</v>
      </c>
    </row>
    <row r="70" spans="1:2" ht="16.5" thickBot="1" x14ac:dyDescent="0.3">
      <c r="A70" s="2">
        <f t="shared" si="7"/>
        <v>69</v>
      </c>
      <c r="B70" s="3">
        <v>2.6923592999999999E-2</v>
      </c>
    </row>
    <row r="71" spans="1:2" ht="16.5" thickBot="1" x14ac:dyDescent="0.3">
      <c r="A71" s="2">
        <f t="shared" si="7"/>
        <v>70</v>
      </c>
      <c r="B71" s="3">
        <v>2.7542336000000001E-2</v>
      </c>
    </row>
    <row r="72" spans="1:2" ht="16.5" thickBot="1" x14ac:dyDescent="0.3">
      <c r="A72" s="2">
        <f t="shared" si="7"/>
        <v>71</v>
      </c>
      <c r="B72" s="3">
        <v>2.7623950000000001E-2</v>
      </c>
    </row>
    <row r="73" spans="1:2" ht="16.5" thickBot="1" x14ac:dyDescent="0.3">
      <c r="A73" s="2">
        <f t="shared" si="7"/>
        <v>72</v>
      </c>
      <c r="B73" s="3">
        <v>2.8404685999999998E-2</v>
      </c>
    </row>
    <row r="74" spans="1:2" ht="16.5" thickBot="1" x14ac:dyDescent="0.3">
      <c r="A74" s="2">
        <f t="shared" si="7"/>
        <v>73</v>
      </c>
      <c r="B74" s="3">
        <v>2.9016061999999999E-2</v>
      </c>
    </row>
    <row r="75" spans="1:2" ht="16.5" thickBot="1" x14ac:dyDescent="0.3">
      <c r="A75" s="2">
        <f t="shared" si="7"/>
        <v>74</v>
      </c>
      <c r="B75" s="3">
        <v>3.0448869999999999E-2</v>
      </c>
    </row>
    <row r="76" spans="1:2" ht="16.5" thickBot="1" x14ac:dyDescent="0.3">
      <c r="A76" s="2">
        <f t="shared" si="7"/>
        <v>75</v>
      </c>
      <c r="B76" s="3">
        <v>3.1784410999999999E-2</v>
      </c>
    </row>
    <row r="77" spans="1:2" ht="16.5" thickBot="1" x14ac:dyDescent="0.3">
      <c r="A77" s="2">
        <f t="shared" si="7"/>
        <v>76</v>
      </c>
      <c r="B77" s="3">
        <v>3.2245493E-2</v>
      </c>
    </row>
    <row r="78" spans="1:2" ht="16.5" thickBot="1" x14ac:dyDescent="0.3">
      <c r="A78" s="2">
        <f t="shared" si="7"/>
        <v>77</v>
      </c>
      <c r="B78" s="3">
        <v>3.2269845999999998E-2</v>
      </c>
    </row>
    <row r="79" spans="1:2" ht="16.5" thickBot="1" x14ac:dyDescent="0.3">
      <c r="A79" s="2">
        <f t="shared" si="7"/>
        <v>78</v>
      </c>
      <c r="B79" s="3">
        <v>3.2641521E-2</v>
      </c>
    </row>
    <row r="80" spans="1:2" ht="16.5" thickBot="1" x14ac:dyDescent="0.3">
      <c r="A80" s="2">
        <f t="shared" si="7"/>
        <v>79</v>
      </c>
      <c r="B80" s="3">
        <v>3.3527382000000001E-2</v>
      </c>
    </row>
    <row r="81" spans="1:2" ht="16.5" thickBot="1" x14ac:dyDescent="0.3">
      <c r="A81" s="2">
        <f t="shared" si="7"/>
        <v>80</v>
      </c>
      <c r="B81" s="3">
        <v>3.4279823000000001E-2</v>
      </c>
    </row>
    <row r="82" spans="1:2" ht="16.5" thickBot="1" x14ac:dyDescent="0.3">
      <c r="A82" s="2">
        <f t="shared" si="7"/>
        <v>81</v>
      </c>
      <c r="B82" s="3">
        <v>3.4356449999999997E-2</v>
      </c>
    </row>
    <row r="83" spans="1:2" ht="16.5" thickBot="1" x14ac:dyDescent="0.3">
      <c r="A83" s="2">
        <f t="shared" si="7"/>
        <v>82</v>
      </c>
      <c r="B83" s="3">
        <v>3.5095125999999997E-2</v>
      </c>
    </row>
    <row r="84" spans="1:2" ht="16.5" thickBot="1" x14ac:dyDescent="0.3">
      <c r="A84" s="2">
        <f t="shared" si="7"/>
        <v>83</v>
      </c>
      <c r="B84" s="3">
        <v>3.6193582000000002E-2</v>
      </c>
    </row>
    <row r="85" spans="1:2" ht="16.5" thickBot="1" x14ac:dyDescent="0.3">
      <c r="A85" s="2">
        <f t="shared" si="7"/>
        <v>84</v>
      </c>
      <c r="B85" s="3">
        <v>3.6273646999999999E-2</v>
      </c>
    </row>
    <row r="86" spans="1:2" ht="16.5" thickBot="1" x14ac:dyDescent="0.3">
      <c r="A86" s="2">
        <f t="shared" si="7"/>
        <v>85</v>
      </c>
      <c r="B86" s="3">
        <v>3.7012543000000002E-2</v>
      </c>
    </row>
    <row r="87" spans="1:2" ht="16.5" thickBot="1" x14ac:dyDescent="0.3">
      <c r="A87" s="2">
        <f t="shared" si="7"/>
        <v>86</v>
      </c>
      <c r="B87" s="3">
        <v>3.7769148000000002E-2</v>
      </c>
    </row>
    <row r="88" spans="1:2" ht="16.5" thickBot="1" x14ac:dyDescent="0.3">
      <c r="A88" s="2">
        <f t="shared" si="7"/>
        <v>87</v>
      </c>
      <c r="B88" s="3">
        <v>3.9220022E-2</v>
      </c>
    </row>
    <row r="89" spans="1:2" ht="16.5" thickBot="1" x14ac:dyDescent="0.3">
      <c r="A89" s="2">
        <f t="shared" si="7"/>
        <v>88</v>
      </c>
      <c r="B89" s="3">
        <v>4.1703998999999999E-2</v>
      </c>
    </row>
    <row r="90" spans="1:2" ht="16.5" thickBot="1" x14ac:dyDescent="0.3">
      <c r="A90" s="2">
        <f t="shared" si="7"/>
        <v>89</v>
      </c>
      <c r="B90" s="3">
        <v>4.3277197000000003E-2</v>
      </c>
    </row>
    <row r="91" spans="1:2" ht="16.5" thickBot="1" x14ac:dyDescent="0.3">
      <c r="A91" s="2">
        <f t="shared" si="7"/>
        <v>90</v>
      </c>
      <c r="B91" s="3">
        <v>4.5432833999999998E-2</v>
      </c>
    </row>
    <row r="92" spans="1:2" ht="16.5" thickBot="1" x14ac:dyDescent="0.3">
      <c r="A92" s="2">
        <f t="shared" si="7"/>
        <v>91</v>
      </c>
      <c r="B92" s="3">
        <v>4.8200438999999998E-2</v>
      </c>
    </row>
    <row r="93" spans="1:2" ht="16.5" thickBot="1" x14ac:dyDescent="0.3">
      <c r="A93" s="2">
        <f t="shared" si="7"/>
        <v>92</v>
      </c>
      <c r="B93" s="3">
        <v>4.9714040000000001E-2</v>
      </c>
    </row>
    <row r="94" spans="1:2" ht="16.5" thickBot="1" x14ac:dyDescent="0.3">
      <c r="A94" s="2">
        <f t="shared" si="7"/>
        <v>93</v>
      </c>
      <c r="B94" s="3">
        <v>4.9845049000000002E-2</v>
      </c>
    </row>
    <row r="95" spans="1:2" ht="16.5" thickBot="1" x14ac:dyDescent="0.3">
      <c r="A95" s="2">
        <f t="shared" si="7"/>
        <v>94</v>
      </c>
      <c r="B95" s="3">
        <v>5.1544004999999997E-2</v>
      </c>
    </row>
    <row r="96" spans="1:2" ht="16.5" thickBot="1" x14ac:dyDescent="0.3">
      <c r="A96" s="2">
        <f t="shared" si="7"/>
        <v>95</v>
      </c>
      <c r="B96" s="3">
        <v>5.2382658999999998E-2</v>
      </c>
    </row>
    <row r="97" spans="1:2" ht="16.5" thickBot="1" x14ac:dyDescent="0.3">
      <c r="A97" s="2">
        <f t="shared" si="7"/>
        <v>96</v>
      </c>
      <c r="B97" s="3">
        <v>5.8783858000000001E-2</v>
      </c>
    </row>
    <row r="98" spans="1:2" ht="16.5" thickBot="1" x14ac:dyDescent="0.3">
      <c r="A98" s="2">
        <f t="shared" si="7"/>
        <v>97</v>
      </c>
      <c r="B98" s="3">
        <v>5.9234601999999997E-2</v>
      </c>
    </row>
    <row r="99" spans="1:2" ht="16.5" thickBot="1" x14ac:dyDescent="0.3">
      <c r="A99" s="2">
        <f t="shared" si="7"/>
        <v>98</v>
      </c>
      <c r="B99" s="3">
        <v>7.3268464000000005E-2</v>
      </c>
    </row>
    <row r="100" spans="1:2" ht="16.5" thickBot="1" x14ac:dyDescent="0.3">
      <c r="A100" s="2">
        <f t="shared" si="7"/>
        <v>99</v>
      </c>
      <c r="B100" s="3">
        <v>7.4332928000000006E-2</v>
      </c>
    </row>
    <row r="101" spans="1:2" ht="16.5" thickBot="1" x14ac:dyDescent="0.3">
      <c r="A101" s="2">
        <f t="shared" si="7"/>
        <v>100</v>
      </c>
      <c r="B101" s="3">
        <v>7.5238095000000005E-2</v>
      </c>
    </row>
  </sheetData>
  <sortState ref="B2:B101">
    <sortCondition ref="B2"/>
  </sortState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Windows User</cp:lastModifiedBy>
  <dcterms:created xsi:type="dcterms:W3CDTF">2016-12-26T09:46:54Z</dcterms:created>
  <dcterms:modified xsi:type="dcterms:W3CDTF">2016-12-29T15:42:41Z</dcterms:modified>
</cp:coreProperties>
</file>