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4855" windowHeight="14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2" i="1"/>
  <c r="M22"/>
  <c r="L22"/>
  <c r="K22"/>
  <c r="J22"/>
  <c r="I22"/>
  <c r="H22"/>
  <c r="G22"/>
  <c r="F22"/>
  <c r="E22"/>
  <c r="D22"/>
  <c r="C22"/>
  <c r="B22"/>
  <c r="O22"/>
</calcChain>
</file>

<file path=xl/sharedStrings.xml><?xml version="1.0" encoding="utf-8"?>
<sst xmlns="http://schemas.openxmlformats.org/spreadsheetml/2006/main" count="52" uniqueCount="41">
  <si>
    <t>Aprajita Retails</t>
  </si>
  <si>
    <t>Date :</t>
  </si>
  <si>
    <t>22/04/2021</t>
  </si>
  <si>
    <t>TAS DumkaNear Tatashowroom</t>
  </si>
  <si>
    <t/>
  </si>
  <si>
    <t>Jharkhand</t>
  </si>
  <si>
    <t>Sales Trend Analysis</t>
  </si>
  <si>
    <t>Date From 01/04/2021 To 30/04/2021</t>
  </si>
  <si>
    <t>Concept</t>
  </si>
  <si>
    <t>Category</t>
  </si>
  <si>
    <t>Opening Stock</t>
  </si>
  <si>
    <t>Receipt</t>
  </si>
  <si>
    <t>Other Receipt</t>
  </si>
  <si>
    <t>Other Issue</t>
  </si>
  <si>
    <t>Net Receipt</t>
  </si>
  <si>
    <t>Sales Qty</t>
  </si>
  <si>
    <t>Closing Stock</t>
  </si>
  <si>
    <t>SalesVal_Apr21</t>
  </si>
  <si>
    <t>SalesVal_Mar21</t>
  </si>
  <si>
    <t>SalesVal_Feb21</t>
  </si>
  <si>
    <t>SalesCover_Apr21</t>
  </si>
  <si>
    <t>SalesCover_Mar21</t>
  </si>
  <si>
    <t>SalesCover_Feb21</t>
  </si>
  <si>
    <t>Apparel</t>
  </si>
  <si>
    <t>Accessories</t>
  </si>
  <si>
    <t>After Hours</t>
  </si>
  <si>
    <t>Celebration</t>
  </si>
  <si>
    <t>Innerwear</t>
  </si>
  <si>
    <t>Mens Casual</t>
  </si>
  <si>
    <t>Mens Formal</t>
  </si>
  <si>
    <t>Work</t>
  </si>
  <si>
    <t>Broches</t>
  </si>
  <si>
    <t>Arv Accessories</t>
  </si>
  <si>
    <t>Promo</t>
  </si>
  <si>
    <t>Accessory</t>
  </si>
  <si>
    <t>Shirting</t>
  </si>
  <si>
    <t>Non Tresca</t>
  </si>
  <si>
    <t>Tresca</t>
  </si>
  <si>
    <t>Suiting</t>
  </si>
  <si>
    <t>Denim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</si>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</sst>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7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7:O22" totalsRowCount="1" headerRowDxfId="1">
  <autoFilter ref="A7:O21"/>
  <tableColumns count="15">
    <tableColumn id="1" name="Concept" totalsRowLabel="Total" dataDxfId="16"/>
    <tableColumn id="2" name="Category" totalsRowFunction="count" dataDxfId="15"/>
    <tableColumn id="3" name="Opening Stock" totalsRowFunction="sum" dataDxfId="14"/>
    <tableColumn id="4" name="Receipt" totalsRowFunction="sum" dataDxfId="13"/>
    <tableColumn id="5" name="Other Receipt" totalsRowFunction="sum" dataDxfId="12"/>
    <tableColumn id="6" name="Other Issue" totalsRowFunction="sum" dataDxfId="11"/>
    <tableColumn id="7" name="Net Receipt" totalsRowFunction="sum" dataDxfId="10"/>
    <tableColumn id="8" name="Sales Qty" totalsRowFunction="sum" dataDxfId="9"/>
    <tableColumn id="9" name="Closing Stock" totalsRowFunction="sum" dataDxfId="8"/>
    <tableColumn id="10" name="SalesVal_Apr21" totalsRowFunction="sum" dataDxfId="7"/>
    <tableColumn id="11" name="SalesVal_Mar21" totalsRowFunction="sum" dataDxfId="6"/>
    <tableColumn id="12" name="SalesVal_Feb21" totalsRowFunction="sum" dataDxfId="5"/>
    <tableColumn id="13" name="SalesCover_Apr21" totalsRowFunction="sum" dataDxfId="4"/>
    <tableColumn id="14" name="SalesCover_Mar21" totalsRowFunction="sum" dataDxfId="3"/>
    <tableColumn id="15" name="SalesCover_Feb21" totalsRowFunction="sum" dataDxfId="2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5"/>
  <cols>
    <col min="1" max="1" width="10.5703125" style="1" bestFit="1" customWidth="1"/>
    <col min="2" max="2" width="14.85546875" style="1" bestFit="1" customWidth="1"/>
    <col min="3" max="3" width="16.140625" style="2" bestFit="1" customWidth="1"/>
    <col min="4" max="4" width="10" style="2" bestFit="1" customWidth="1"/>
    <col min="5" max="5" width="15.7109375" style="2" bestFit="1" customWidth="1"/>
    <col min="6" max="6" width="13.42578125" style="2" bestFit="1" customWidth="1"/>
    <col min="7" max="7" width="13.7109375" style="2" bestFit="1" customWidth="1"/>
    <col min="8" max="8" width="11.42578125" style="2" bestFit="1" customWidth="1"/>
    <col min="9" max="9" width="14.85546875" style="2" bestFit="1" customWidth="1"/>
    <col min="10" max="10" width="17" style="2" bestFit="1" customWidth="1"/>
    <col min="11" max="11" width="17.42578125" style="2" bestFit="1" customWidth="1"/>
    <col min="12" max="12" width="17.140625" style="2" bestFit="1" customWidth="1"/>
    <col min="13" max="13" width="19.28515625" style="2" bestFit="1" customWidth="1"/>
    <col min="14" max="14" width="19.85546875" style="2" bestFit="1" customWidth="1"/>
    <col min="15" max="15" width="19.5703125" style="2" bestFit="1" customWidth="1"/>
  </cols>
  <sheetData>
    <row r="1" spans="1:15">
      <c r="A1" s="3" t="s">
        <v>0</v>
      </c>
      <c r="B1" s="3"/>
      <c r="C1" s="3"/>
      <c r="D1" s="3"/>
      <c r="E1" s="2" t="s">
        <v>1</v>
      </c>
      <c r="F1" s="1" t="s">
        <v>2</v>
      </c>
    </row>
    <row r="2" spans="1:15">
      <c r="A2" s="3" t="s">
        <v>3</v>
      </c>
      <c r="B2" s="3"/>
      <c r="C2" s="3"/>
      <c r="D2" s="3"/>
    </row>
    <row r="3" spans="1:15">
      <c r="A3" s="3" t="s">
        <v>4</v>
      </c>
      <c r="B3" s="3"/>
      <c r="C3" s="3"/>
      <c r="D3" s="3"/>
    </row>
    <row r="4" spans="1:15">
      <c r="A4" s="3" t="s">
        <v>5</v>
      </c>
      <c r="B4" s="3"/>
      <c r="C4" s="3"/>
      <c r="D4" s="3"/>
    </row>
    <row r="5" spans="1:15">
      <c r="A5" s="4" t="s">
        <v>6</v>
      </c>
      <c r="B5" s="4"/>
      <c r="C5" s="4"/>
      <c r="D5" s="4"/>
      <c r="E5" s="4"/>
      <c r="F5" s="4"/>
    </row>
    <row r="6" spans="1:15">
      <c r="A6" s="4" t="s">
        <v>7</v>
      </c>
      <c r="B6" s="4"/>
      <c r="C6" s="4"/>
      <c r="D6" s="4"/>
      <c r="E6" s="4"/>
      <c r="F6" s="4"/>
    </row>
    <row r="7" spans="1:15">
      <c r="A7" s="5" t="s">
        <v>8</v>
      </c>
      <c r="B7" s="5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</row>
    <row r="8" spans="1:15">
      <c r="A8" s="1" t="s">
        <v>23</v>
      </c>
      <c r="B8" s="1" t="s">
        <v>24</v>
      </c>
      <c r="C8" s="2">
        <v>166</v>
      </c>
      <c r="I8" s="2">
        <v>166</v>
      </c>
    </row>
    <row r="9" spans="1:15">
      <c r="A9" s="1" t="s">
        <v>23</v>
      </c>
      <c r="B9" s="1" t="s">
        <v>25</v>
      </c>
      <c r="C9" s="2">
        <v>153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152</v>
      </c>
      <c r="J9" s="2">
        <v>1899</v>
      </c>
      <c r="K9" s="2">
        <v>12594</v>
      </c>
      <c r="L9" s="2">
        <v>3898</v>
      </c>
      <c r="M9" s="2">
        <v>2</v>
      </c>
      <c r="N9" s="2">
        <v>4</v>
      </c>
      <c r="O9" s="2">
        <v>0</v>
      </c>
    </row>
    <row r="10" spans="1:15">
      <c r="A10" s="1" t="s">
        <v>23</v>
      </c>
      <c r="B10" s="1" t="s">
        <v>26</v>
      </c>
      <c r="C10" s="2">
        <v>7</v>
      </c>
      <c r="I10" s="2">
        <v>7</v>
      </c>
      <c r="K10" s="2">
        <v>3499</v>
      </c>
      <c r="N10" s="2">
        <v>0</v>
      </c>
    </row>
    <row r="11" spans="1:15">
      <c r="A11" s="1" t="s">
        <v>23</v>
      </c>
      <c r="B11" s="1" t="s">
        <v>27</v>
      </c>
      <c r="C11" s="2">
        <v>24</v>
      </c>
      <c r="I11" s="2">
        <v>24</v>
      </c>
      <c r="K11" s="2">
        <v>289</v>
      </c>
      <c r="N11" s="2">
        <v>2</v>
      </c>
    </row>
    <row r="12" spans="1:15">
      <c r="A12" s="1" t="s">
        <v>23</v>
      </c>
      <c r="B12" s="1" t="s">
        <v>28</v>
      </c>
      <c r="C12" s="2">
        <v>486</v>
      </c>
      <c r="I12" s="2">
        <v>486</v>
      </c>
      <c r="K12" s="2">
        <v>45073</v>
      </c>
      <c r="L12" s="2">
        <v>11693</v>
      </c>
      <c r="N12" s="2">
        <v>16</v>
      </c>
      <c r="O12" s="2">
        <v>0</v>
      </c>
    </row>
    <row r="13" spans="1:15">
      <c r="A13" s="1" t="s">
        <v>23</v>
      </c>
      <c r="B13" s="1" t="s">
        <v>29</v>
      </c>
      <c r="C13" s="2">
        <v>381</v>
      </c>
      <c r="D13" s="2">
        <v>0</v>
      </c>
      <c r="E13" s="2">
        <v>0</v>
      </c>
      <c r="F13" s="2">
        <v>0</v>
      </c>
      <c r="G13" s="2">
        <v>0</v>
      </c>
      <c r="H13" s="2">
        <v>2</v>
      </c>
      <c r="I13" s="2">
        <v>379</v>
      </c>
      <c r="J13" s="2">
        <v>4098</v>
      </c>
      <c r="K13" s="2">
        <v>25588</v>
      </c>
      <c r="L13" s="2">
        <v>18892</v>
      </c>
      <c r="M13" s="2">
        <v>0</v>
      </c>
      <c r="N13" s="2">
        <v>5</v>
      </c>
      <c r="O13" s="2">
        <v>3</v>
      </c>
    </row>
    <row r="14" spans="1:15">
      <c r="A14" s="1" t="s">
        <v>23</v>
      </c>
      <c r="B14" s="1" t="s">
        <v>30</v>
      </c>
      <c r="C14" s="2">
        <v>213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211</v>
      </c>
      <c r="J14" s="2">
        <v>4198</v>
      </c>
      <c r="K14" s="2">
        <v>6397</v>
      </c>
      <c r="L14" s="2">
        <v>1999</v>
      </c>
      <c r="M14" s="2">
        <v>2</v>
      </c>
      <c r="N14" s="2">
        <v>4</v>
      </c>
      <c r="O14" s="2">
        <v>3</v>
      </c>
    </row>
    <row r="15" spans="1:15">
      <c r="A15" s="1" t="s">
        <v>31</v>
      </c>
      <c r="B15" s="1" t="s">
        <v>32</v>
      </c>
      <c r="C15" s="2">
        <v>74</v>
      </c>
      <c r="I15" s="2">
        <v>74</v>
      </c>
    </row>
    <row r="16" spans="1:15">
      <c r="A16" s="1" t="s">
        <v>33</v>
      </c>
      <c r="B16" s="1" t="s">
        <v>34</v>
      </c>
      <c r="C16" s="2">
        <v>203</v>
      </c>
      <c r="I16" s="2">
        <v>203</v>
      </c>
    </row>
    <row r="17" spans="1:15">
      <c r="A17" s="1" t="s">
        <v>35</v>
      </c>
      <c r="B17" s="1" t="s">
        <v>36</v>
      </c>
      <c r="C17" s="2">
        <v>1236.2500000000009</v>
      </c>
      <c r="D17" s="2">
        <v>0</v>
      </c>
      <c r="E17" s="2">
        <v>0</v>
      </c>
      <c r="F17" s="2">
        <v>0</v>
      </c>
      <c r="G17" s="2">
        <v>0</v>
      </c>
      <c r="H17" s="2">
        <v>8</v>
      </c>
      <c r="I17" s="2">
        <v>1228.2500000000007</v>
      </c>
      <c r="J17" s="2">
        <v>6625.5</v>
      </c>
      <c r="K17" s="2">
        <v>23097.7</v>
      </c>
      <c r="L17" s="2">
        <v>8250.2000000000007</v>
      </c>
      <c r="M17" s="2">
        <v>11.199299719887954</v>
      </c>
      <c r="N17" s="2">
        <v>31.373864099172685</v>
      </c>
      <c r="O17" s="2">
        <v>19.508986928104576</v>
      </c>
    </row>
    <row r="18" spans="1:15">
      <c r="A18" s="1" t="s">
        <v>35</v>
      </c>
      <c r="B18" s="1" t="s">
        <v>37</v>
      </c>
      <c r="C18" s="2">
        <v>1876.3</v>
      </c>
      <c r="D18" s="2">
        <v>0</v>
      </c>
      <c r="E18" s="2">
        <v>0</v>
      </c>
      <c r="F18" s="2">
        <v>0</v>
      </c>
      <c r="G18" s="2">
        <v>0</v>
      </c>
      <c r="H18" s="2">
        <v>27.2</v>
      </c>
      <c r="I18" s="2">
        <v>1849.0999999999995</v>
      </c>
      <c r="J18" s="2">
        <v>29258.2</v>
      </c>
      <c r="K18" s="2">
        <v>81504.450000000026</v>
      </c>
      <c r="L18" s="2">
        <v>19646.3</v>
      </c>
      <c r="M18" s="2">
        <v>36.099910929284</v>
      </c>
      <c r="N18" s="2">
        <v>84.771135727018063</v>
      </c>
      <c r="O18" s="2">
        <v>29.456985294117644</v>
      </c>
    </row>
    <row r="19" spans="1:15">
      <c r="A19" s="1" t="s">
        <v>38</v>
      </c>
      <c r="B19" s="1" t="s">
        <v>39</v>
      </c>
      <c r="C19" s="2">
        <v>95.550000000000026</v>
      </c>
      <c r="I19" s="2">
        <v>95.550000000000026</v>
      </c>
      <c r="K19" s="2">
        <v>2734.1</v>
      </c>
      <c r="L19" s="2">
        <v>1374.1</v>
      </c>
      <c r="N19" s="2">
        <v>5.0769230769230766</v>
      </c>
      <c r="O19" s="2">
        <v>4.0769230769230766</v>
      </c>
    </row>
    <row r="20" spans="1:15">
      <c r="A20" s="1" t="s">
        <v>38</v>
      </c>
      <c r="B20" s="1" t="s">
        <v>36</v>
      </c>
      <c r="C20" s="2">
        <v>439.89999999999992</v>
      </c>
      <c r="I20" s="2">
        <v>439.89999999999992</v>
      </c>
      <c r="K20" s="2">
        <v>2770.7</v>
      </c>
      <c r="N20" s="2">
        <v>8.1217948717948723</v>
      </c>
    </row>
    <row r="21" spans="1:15">
      <c r="A21" s="1" t="s">
        <v>38</v>
      </c>
      <c r="B21" s="1" t="s">
        <v>37</v>
      </c>
      <c r="C21" s="2">
        <v>2574.7999999999993</v>
      </c>
      <c r="D21" s="2">
        <v>0</v>
      </c>
      <c r="E21" s="2">
        <v>0</v>
      </c>
      <c r="F21" s="2">
        <v>0</v>
      </c>
      <c r="G21" s="2">
        <v>0</v>
      </c>
      <c r="H21" s="2">
        <v>21.5</v>
      </c>
      <c r="I21" s="2">
        <v>2553.2999999999997</v>
      </c>
      <c r="J21" s="2">
        <v>31148.949999999997</v>
      </c>
      <c r="K21" s="2">
        <v>113778.7</v>
      </c>
      <c r="L21" s="2">
        <v>46119.1</v>
      </c>
      <c r="M21" s="2">
        <v>35.278871128871131</v>
      </c>
      <c r="N21" s="2">
        <v>142.64923414687735</v>
      </c>
      <c r="O21" s="2">
        <v>20.258679653679653</v>
      </c>
    </row>
    <row r="22" spans="1:15">
      <c r="A22" t="s">
        <v>40</v>
      </c>
      <c r="B22">
        <f>SUBTOTAL(103,[Category])</f>
        <v>14</v>
      </c>
      <c r="C22" s="2">
        <f>SUBTOTAL(109,[Opening Stock])</f>
        <v>7929.8</v>
      </c>
      <c r="D22" s="2">
        <f>SUBTOTAL(109,[Receipt])</f>
        <v>0</v>
      </c>
      <c r="E22" s="2">
        <f>SUBTOTAL(109,[Other Receipt])</f>
        <v>0</v>
      </c>
      <c r="F22" s="2">
        <f>SUBTOTAL(109,[Other Issue])</f>
        <v>0</v>
      </c>
      <c r="G22" s="2">
        <f>SUBTOTAL(109,[Net Receipt])</f>
        <v>0</v>
      </c>
      <c r="H22" s="2">
        <f>SUBTOTAL(109,[Sales Qty])</f>
        <v>61.7</v>
      </c>
      <c r="I22" s="2">
        <f>SUBTOTAL(109,[Closing Stock])</f>
        <v>7868.1</v>
      </c>
      <c r="J22" s="2">
        <f>SUBTOTAL(109,[SalesVal_Apr21])</f>
        <v>77227.649999999994</v>
      </c>
      <c r="K22" s="2">
        <f>SUBTOTAL(109,[SalesVal_Mar21])</f>
        <v>317325.65000000002</v>
      </c>
      <c r="L22" s="2">
        <f>SUBTOTAL(109,[SalesVal_Feb21])</f>
        <v>111871.70000000001</v>
      </c>
      <c r="M22" s="2">
        <f>SUBTOTAL(109,[SalesCover_Apr21])</f>
        <v>86.578081778043085</v>
      </c>
      <c r="N22" s="2">
        <f>SUBTOTAL(109,[SalesCover_Mar21])</f>
        <v>302.99295192178602</v>
      </c>
      <c r="O22" s="2">
        <f>SUBTOTAL(109,[SalesCover_Feb21])</f>
        <v>79.30157495282495</v>
      </c>
    </row>
  </sheetData>
  <mergeCells count="6">
    <mergeCell ref="A1:D1"/>
    <mergeCell ref="A2:D2"/>
    <mergeCell ref="A3:D3"/>
    <mergeCell ref="A4:D4"/>
    <mergeCell ref="A5:F5"/>
    <mergeCell ref="A6:F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StoreManager</dc:creator>
  <cp:lastModifiedBy>StoreManager</cp:lastModifiedBy>
  <dcterms:created xsi:type="dcterms:W3CDTF">2021-04-22T09:05:29Z</dcterms:created>
  <dcterms:modified xsi:type="dcterms:W3CDTF">2021-04-22T09:05:55Z</dcterms:modified>
</cp:coreProperties>
</file>