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G:\Talks\ML Project Governance Framework\"/>
    </mc:Choice>
  </mc:AlternateContent>
  <xr:revisionPtr revIDLastSave="0" documentId="13_ncr:1_{5F7B65E1-2A97-4FC3-AE66-395CF1E9A901}" xr6:coauthVersionLast="43" xr6:coauthVersionMax="43" xr10:uidLastSave="{00000000-0000-0000-0000-000000000000}"/>
  <bookViews>
    <workbookView xWindow="-120" yWindow="-120" windowWidth="20730" windowHeight="11160" xr2:uid="{DA3D3E90-2B9F-433A-AD58-1BA421E9C858}"/>
  </bookViews>
  <sheets>
    <sheet name="Introduction" sheetId="6" r:id="rId1"/>
    <sheet name="Data Science as a Business" sheetId="3" r:id="rId2"/>
    <sheet name="Defining ROI" sheetId="7" r:id="rId3"/>
    <sheet name="ROI Calculation Worksheet 1" sheetId="8" r:id="rId4"/>
    <sheet name="ROI Calculation Worksheet 2" sheetId="9" r:id="rId5"/>
    <sheet name="ROI Calculation Worksheet 3" sheetId="10" r:id="rId6"/>
    <sheet name="Data Science Solution Plan" sheetId="5" r:id="rId7"/>
    <sheet name="ML Project Lifecycle Phases" sheetId="1" r:id="rId8"/>
    <sheet name="DL Toolsets and Frameworks" sheetId="2" r:id="rId9"/>
    <sheet name="Data Science - Best Practices" sheetId="4"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0" l="1"/>
  <c r="C10" i="10"/>
  <c r="C11" i="10"/>
  <c r="C9" i="10"/>
  <c r="C7" i="10"/>
  <c r="C15" i="9"/>
  <c r="C13" i="9"/>
  <c r="C7" i="8"/>
  <c r="C24" i="8"/>
  <c r="C9" i="9"/>
  <c r="C8" i="9"/>
  <c r="C22" i="8"/>
  <c r="C21" i="8"/>
  <c r="C16" i="8"/>
  <c r="C17" i="8" s="1"/>
  <c r="C13" i="8"/>
</calcChain>
</file>

<file path=xl/sharedStrings.xml><?xml version="1.0" encoding="utf-8"?>
<sst xmlns="http://schemas.openxmlformats.org/spreadsheetml/2006/main" count="242" uniqueCount="166">
  <si>
    <t>Reference: https://www.luminovo.ai/</t>
  </si>
  <si>
    <t>Reference: https://www.business-science.io/bspf.html</t>
  </si>
  <si>
    <t>Supervised Learning Project Lifecycle</t>
  </si>
  <si>
    <t>List of Best Practices practiced by Data Scientists</t>
  </si>
  <si>
    <t>Summary</t>
  </si>
  <si>
    <t>Sr. No.</t>
  </si>
  <si>
    <t>Share Data Referenced in Code</t>
  </si>
  <si>
    <t>Solution</t>
  </si>
  <si>
    <t>Always refer to relative paths in code</t>
  </si>
  <si>
    <t>Use relative paths, global path config variables or d6tpipe to make your data easily accessible.</t>
  </si>
  <si>
    <t>Use d6tpipe to share data files with your code or upload to S3/web/google drive etc or save to a database so the recipient can retrieve files (but don't add them to git).</t>
  </si>
  <si>
    <t>Organize your directory structure</t>
  </si>
  <si>
    <t>Organize your directory into categories, like data, reports, code etc. Use tools mentioned in #1 to store and share data.</t>
  </si>
  <si>
    <t>Do not commit data, unless you use the right tool to do so</t>
  </si>
  <si>
    <t>Use tools mentioned in #1 to store and share data. If you really want to version control data, see d6tpipe, DVC and Git Large File Storage.</t>
  </si>
  <si>
    <t>Write DAGs instead of functions</t>
  </si>
  <si>
    <t>Instead of linearly chaining functions, data science code is better written as a set of tasks with dependencies between them. Use d6tflow or airflow.</t>
  </si>
  <si>
    <t>Do not write for loops</t>
  </si>
  <si>
    <t>Numpy, scipy and pandas have vectorized functions for most things that you think might require for loops.</t>
  </si>
  <si>
    <t>Write unit tests</t>
  </si>
  <si>
    <t>Use assert statements to check for data quality. pandas has equality tests, d6tstack has checks for data ingestion and d6tjoin for data joins.</t>
  </si>
  <si>
    <t>Document your code</t>
  </si>
  <si>
    <t xml:space="preserve">Take the extra time, even if it's after you've delivered the analysis, to document what you did. You will thank yourself and other will do so even more! </t>
  </si>
  <si>
    <t>Use parquet or other binary data formats with data schemas, ideally ones that compress data. d6tflow automatically saves data output of tasks as parquet so you don't have to deal with it.</t>
  </si>
  <si>
    <t>Do not store your data as csv or pickle file</t>
  </si>
  <si>
    <t>Do not use Jupyter Notebooks for writing production grade code</t>
  </si>
  <si>
    <t>Step 1:</t>
  </si>
  <si>
    <t>Business Understanding</t>
  </si>
  <si>
    <t>Keypoints:</t>
  </si>
  <si>
    <t>Primary Owner:</t>
  </si>
  <si>
    <t>Business Analyst</t>
  </si>
  <si>
    <t>Step 2:</t>
  </si>
  <si>
    <t>Evaluate the risk of exposing production data to the team. Use methods like Vignere Cipher to mask PII data. Consult and get approvals from Information Security champion in your team.</t>
  </si>
  <si>
    <t>Identify the problem statement and use KPIs to define it.</t>
  </si>
  <si>
    <t>Identify your customers and users.</t>
  </si>
  <si>
    <t>Do ROI calculation. Clearly define and quantify the business benefits.</t>
  </si>
  <si>
    <t>Do a feasibility analysis for architecting a rule based solution.</t>
  </si>
  <si>
    <t>Inspect the quality of available data at a high level and whether it can be used to build a ML/DL based solution.</t>
  </si>
  <si>
    <t>Remember to involve all stakeholders in the above discussions (Business Owner, BA, Data Scientist, Data Engineers, DevOps, etc.). Do not exercise transactional operating model while building a Data Science solution.</t>
  </si>
  <si>
    <t>Data Acquisition and Understanding</t>
  </si>
  <si>
    <t>Define your Data Source:
- On-premises vs Cloud 
- Database vs Files</t>
  </si>
  <si>
    <t>Define your Data Pipeline: 
- Streaming vs Batches 
- Low vs High Frequency Data</t>
  </si>
  <si>
    <t>Environment Setup:
- On-premises vs Cloud
- Database vs Data Lake
- Small vs Medium vs Big Data</t>
  </si>
  <si>
    <t>Wrangling, Exploration and Cleaning:
- Structured vs Unstructured Data
- Data Validation and Cleanup
- Data Visualization</t>
  </si>
  <si>
    <t># of people:</t>
  </si>
  <si>
    <t>Data Engineer</t>
  </si>
  <si>
    <t>Modeling</t>
  </si>
  <si>
    <t>1 BA and  Business Owner (someone who interacts directly with the users as well as customers).</t>
  </si>
  <si>
    <t>Feature Engineering:
- Work with BA to define  features.
- Evaluate features (in terms of Model evaluation metrics as well as statistical measures).
- Check for corelated features and combine them statistically.
- Document every feature for future reference, even if it is discarded. Discarded feature generation principles can be reused for other projects.</t>
  </si>
  <si>
    <t>Model Training:
- Decide the algorithm to be used. If needed proceed with an Ensemble based approach.
- Do Hyper-parameter optimization and parameter tuning. 
- Retrain the models. Remember to use Transfer Learning judiciously and not overfit the models by retraining repeatedly.
- Manage Model versions.</t>
  </si>
  <si>
    <t>Model Evaluation:
- Use K-fold cross validation to evaluate model performance.
- Report model results using visualization and reporting tools.
- Use A/B testing in UAT and verify if the users notice any abruptions or disruptions.</t>
  </si>
  <si>
    <t>Data Scientist</t>
  </si>
  <si>
    <t>1 Data Scientist with prior experience and knowledge of statistics, linear algebra, calculus, probability and familiarity with State of the Art techniques. 1 junior software engineer or a budding data scientist can be included as a backup and/or for Data Scientist skill building.</t>
  </si>
  <si>
    <t>1 Data Engineer with prior experience using technologies like Apache Spark, Apache Storm, Apache Kafka, HDFS, NoSQL, etc. Optional to have  junior software engineer as a backup.</t>
  </si>
  <si>
    <t>Step 3:</t>
  </si>
  <si>
    <t>Step 4:</t>
  </si>
  <si>
    <t>Deployment</t>
  </si>
  <si>
    <t>Responsible for model storing and exposing them as web services.</t>
  </si>
  <si>
    <t>Responsible for setting up and maintaining the infrastructure.</t>
  </si>
  <si>
    <t>Responsible for model scoring, performance monitoring and giving feedback to the rest of the team on any reported issues or abnormalities.</t>
  </si>
  <si>
    <t>Software Engineer and DevOps Engineer</t>
  </si>
  <si>
    <t xml:space="preserve">1 Software Engineer with prior experience in building web based solutions (building REST APIs, authentication, etc.). 
1 DevOps Engineer with hands-on knowledge of all DevOps related components including containerization (Docker), container orchestration (Kubernetes), continous integration (Jenkins, Travis CI), continous deployment, Infrastructure-as-a-Service and cloud platforms (AWS/GCP/Azure Cloud). </t>
  </si>
  <si>
    <t xml:space="preserve">Reference: https://www.kdnuggets.com/2019/04/top-10-coding-mistakes-data-scientists.html </t>
  </si>
  <si>
    <t>Why is ROI important?</t>
  </si>
  <si>
    <t>A recent Gartner press release says global IT spending is set to reach $3.7 trillion in 2018. It goes on to state, “Looking at some of the key areas driving spending over the next few years, Gartner forecasts $2.9 trillion in new business value opportunities attributable to AI by 2021, as well as the ability to recover 6.2 billion hours of worker productivity.” 
Yet without hard numbers pointing to success, it is difficult for executives to continue to invest hundreds of thousands (or millions) of dollars on the latest data efforts. Indeed, any enterprise that has a data team, it seems, is reevaluating their productivity and return on investment (ROI). And anyone looking to spin up a new data division is doing their homework first, closely examining costs and potential ROI before diving in.</t>
  </si>
  <si>
    <t>Challenges in calculating ROI:</t>
  </si>
  <si>
    <t>Non-tangible factors to consider:</t>
  </si>
  <si>
    <t>Correlate ROI with tools and technologies:</t>
  </si>
  <si>
    <t xml:space="preserve">It’s often difficult to isolate the contribution of data alone to improvements, especially larger business outcomes (like higher profit margins, lower costs, etc.). </t>
  </si>
  <si>
    <t>The calculation is complicated because the value isn’t all in one number - it can be spread across multiple departments and teams.</t>
  </si>
  <si>
    <t>Success Means Greater Team Efficiency</t>
  </si>
  <si>
    <t>Tangible ways to measure Data Science Project ROI/Success:</t>
  </si>
  <si>
    <t>Often one of the biggest costs when it comes to really ramping up the velocity of data projects or building a data team are the tools and technology required to thrive. This can be a difficult investment because it’s inherently difficult to calculate ROI for tools of any kind, but on top of that, data science tools are relatively new, so it’s not necessarily globally accepted that they’re critical (unlike, say, a CRM, which most businesses would use without question). Add that on top of the aforementioned challenges of calculating the ROI of data projects more broadly, and things get complicated quickly. 
3 worksheets are attached illustrating how three different businesses might choose to calculate ROI for their data science tools investment.</t>
  </si>
  <si>
    <t>After onboarding Data Science Tool</t>
  </si>
  <si>
    <t>Before onboarding Data Science Tool</t>
  </si>
  <si>
    <t>Time to Production (# of months):</t>
  </si>
  <si>
    <t>Number of Data Scientists in the team:</t>
  </si>
  <si>
    <t>Effective number of Data Scientists in the team after producitivity gain:</t>
  </si>
  <si>
    <t>(input)</t>
  </si>
  <si>
    <t>CTC of each Data Scientist:</t>
  </si>
  <si>
    <t>Value provided by each Data Scientist to the business:</t>
  </si>
  <si>
    <t>Profit margin per employee before tool onboarding:</t>
  </si>
  <si>
    <t>Note: This parameter may be difficult to calculate in case of evaluation of a relatively new tool in the market.</t>
  </si>
  <si>
    <t>% Reduction in time to production:</t>
  </si>
  <si>
    <t>Success Means Faster Model Deployment</t>
  </si>
  <si>
    <t>Time to Production (# of months, includes time for model validation and audit):</t>
  </si>
  <si>
    <t xml:space="preserve">Minimum annual payback for putting a model into production 
(increased revenue, profitability, or savings): </t>
  </si>
  <si>
    <t>Net benefit per model by delivering it in less time:</t>
  </si>
  <si>
    <t>Incremental benefit per team from increased number of projects delivered overall:</t>
  </si>
  <si>
    <t>Productivity Gain per team member:</t>
  </si>
  <si>
    <t>Savings on spending on staff per team:</t>
  </si>
  <si>
    <t>Boost in profit margin per employee after productivity gain:</t>
  </si>
  <si>
    <t>Cost per year (salary and benefits) per employee:</t>
  </si>
  <si>
    <t>Assumed % increase in productivity of the team:</t>
  </si>
  <si>
    <t>Total Savings:</t>
  </si>
  <si>
    <t>(1 - C6/C5)*100</t>
  </si>
  <si>
    <t>C12*C11%</t>
  </si>
  <si>
    <t>C15 + (C15*C11%)</t>
  </si>
  <si>
    <t>(C16-C15)*C12</t>
  </si>
  <si>
    <t>C20-C19</t>
  </si>
  <si>
    <t>(C20*(100 + C11)%)-C19</t>
  </si>
  <si>
    <t>C17+C22</t>
  </si>
  <si>
    <t>(calculated)</t>
  </si>
  <si>
    <t>(C7/12) * (C5-C6)</t>
  </si>
  <si>
    <t>C8*(C5-C6)</t>
  </si>
  <si>
    <t>C8+C9+C13</t>
  </si>
  <si>
    <r>
      <t xml:space="preserve">The Risk of Non-Compliance: 
</t>
    </r>
    <r>
      <rPr>
        <sz val="11"/>
        <color theme="1"/>
        <rFont val="Calibri"/>
        <family val="2"/>
        <scheme val="minor"/>
      </rPr>
      <t>Not investing in data science more broadly or a data science platform specifically can increase the chances of a catastrophic public relations issue (such as a large data breach) or fines due to regulatory non-compliance (like the EU General Data Protection Regulation - GDPR - for example).</t>
    </r>
  </si>
  <si>
    <r>
      <t xml:space="preserve">Effect on Revenue: 
</t>
    </r>
    <r>
      <rPr>
        <sz val="11"/>
        <color theme="1"/>
        <rFont val="Calibri"/>
        <family val="2"/>
        <scheme val="minor"/>
      </rPr>
      <t>How is the Data Science project affecting the number of customers, spend per customer, etc.?</t>
    </r>
  </si>
  <si>
    <r>
      <t xml:space="preserve">Effect on Operational Costs: 
</t>
    </r>
    <r>
      <rPr>
        <sz val="11"/>
        <color theme="1"/>
        <rFont val="Calibri"/>
        <family val="2"/>
        <scheme val="minor"/>
      </rPr>
      <t>Is the Data Science project resulting in direct or indirect cost savings?</t>
    </r>
  </si>
  <si>
    <r>
      <t>Competitive Edge:</t>
    </r>
    <r>
      <rPr>
        <sz val="11"/>
        <color theme="1"/>
        <rFont val="Calibri"/>
        <family val="2"/>
        <scheme val="minor"/>
      </rPr>
      <t xml:space="preserve"> 
Is the Data Science project bringing something to the business that differentiates it from the competition?</t>
    </r>
  </si>
  <si>
    <r>
      <t xml:space="preserve">Speed-to-Value: 
</t>
    </r>
    <r>
      <rPr>
        <sz val="11"/>
        <color theme="1"/>
        <rFont val="Calibri"/>
        <family val="2"/>
        <scheme val="minor"/>
      </rPr>
      <t>How can the ability of the Data team to deliver more projects in relatively shorter period of time be quantified?</t>
    </r>
  </si>
  <si>
    <r>
      <t xml:space="preserve">Team Efficiency: 
</t>
    </r>
    <r>
      <rPr>
        <sz val="11"/>
        <color theme="1"/>
        <rFont val="Calibri"/>
        <family val="2"/>
        <scheme val="minor"/>
      </rPr>
      <t>What is the effective gain (or savings in operational costs) by making the Data team more efficient at work?</t>
    </r>
  </si>
  <si>
    <r>
      <t xml:space="preserve">The Cost of Disruption:
</t>
    </r>
    <r>
      <rPr>
        <sz val="11"/>
        <color theme="1"/>
        <rFont val="Calibri"/>
        <family val="2"/>
        <scheme val="minor"/>
      </rPr>
      <t>Data-savvy companies are shaking up every industry, so it’s important to consider what the business might be losing by not being the first one and the most innovative one in the space when it comes to machine learning, deep learning, artificial intelligence, etc. Or, at the very least, it’s important to start considering ways to become data-driven so that even if your business isn’t the first in the industry to do so, it also won’t be the last to jump on board. Staff turnover is also a factor here - talented staff might move on to other more cutting-edge companies.</t>
    </r>
  </si>
  <si>
    <r>
      <t xml:space="preserve">The value of Digital Maturity:
</t>
    </r>
    <r>
      <rPr>
        <sz val="11"/>
        <color theme="1"/>
        <rFont val="Calibri"/>
        <family val="2"/>
        <scheme val="minor"/>
      </rPr>
      <t>Today, customers often place more trust in companies that have a high digital maturity, providing more personal information or making more purchases as a result of this trust. The use of data science platforms put enterprises at the forefront of the big data era when it comes to both innovation and data governance, which is more likely to result in this consumer trust (though customer fear of becoming a “product” by providing their data is also a reality).</t>
    </r>
  </si>
  <si>
    <t>Success Means Unlocked Opportunity Cost</t>
  </si>
  <si>
    <t>Number of prioritized projects delivered by the team per year before tool onboarding:</t>
  </si>
  <si>
    <t>C6*C5</t>
  </si>
  <si>
    <t>Assumed % reduce in time to prodution:</t>
  </si>
  <si>
    <t>C5+(C5*50%)</t>
  </si>
  <si>
    <t>C9*C6</t>
  </si>
  <si>
    <t>C10-C7</t>
  </si>
  <si>
    <t>Effective number of prioritized projects that can be delivered after tool onboarding:</t>
  </si>
  <si>
    <t>Profit to the company for delivering prioritized projects before tool onboarding:</t>
  </si>
  <si>
    <t>Benefit of Investment:</t>
  </si>
  <si>
    <t>C11</t>
  </si>
  <si>
    <t>Profit to the company for delivering more prioritized projects after tool onboarding:</t>
  </si>
  <si>
    <t>Reference: http://dataiku.instantmagazine.com/white-papers-and-guidebooks/data-science-roi/</t>
  </si>
  <si>
    <t>*</t>
  </si>
  <si>
    <t>Use Pycharm and/or Spyder.</t>
  </si>
  <si>
    <t>GitHub Link</t>
  </si>
  <si>
    <t>View Business as a Machine</t>
  </si>
  <si>
    <t>Understand the Drivers</t>
  </si>
  <si>
    <t>Measure the Drivers</t>
  </si>
  <si>
    <t>Uncover Problems and Opportunities</t>
  </si>
  <si>
    <t>Build Algorithms</t>
  </si>
  <si>
    <t>Measure Results</t>
  </si>
  <si>
    <t>Report Financial Impact</t>
  </si>
  <si>
    <t>Isolate business unit.</t>
  </si>
  <si>
    <t>Define objectives. Define machine in terms of people and processes.</t>
  </si>
  <si>
    <t>Collect outcomes in terms of feedbacks. Feedback identifies problems.</t>
  </si>
  <si>
    <t>Investigate if objectives are being met.</t>
  </si>
  <si>
    <t>Synthesize outcomes.</t>
  </si>
  <si>
    <t>Hypothesize outcomes.</t>
  </si>
  <si>
    <t>Collect data.</t>
  </si>
  <si>
    <t>Develop KPIs.</t>
  </si>
  <si>
    <t>Evaluate Performance vs KPIs.</t>
  </si>
  <si>
    <t>Highlight potential problem areas.</t>
  </si>
  <si>
    <t xml:space="preserve">Review process and consider what could be missed or needed to answer questions. </t>
  </si>
  <si>
    <t>Develop algorithms to predict and explain the problem.</t>
  </si>
  <si>
    <t>Tie financial value of individual decisions to optimize for profit.</t>
  </si>
  <si>
    <t>Use recommendation algorithms to improve decisions.</t>
  </si>
  <si>
    <t>Capture outcomes after decision making system is implemented.</t>
  </si>
  <si>
    <t>Synthesize results in terms of good and bad outcomes identifying what was done and what happened.</t>
  </si>
  <si>
    <t>Visualize outcomes over time to determine progress.</t>
  </si>
  <si>
    <t>Measure actual results.</t>
  </si>
  <si>
    <t>Tie to financial benefits.</t>
  </si>
  <si>
    <t>Report financial benefit of algorithms to key stakeholders.</t>
  </si>
  <si>
    <t>Define Return-on-Investment (ROI)</t>
  </si>
  <si>
    <t>Data Understanding</t>
  </si>
  <si>
    <t>Data Preparation</t>
  </si>
  <si>
    <t>Evaluation</t>
  </si>
  <si>
    <t>One logical question after working out how to calculate ROI, no matter the results of that calculation, is: how can the business increase ROI from data science tools, platforms, technologies, projects and initiatives? 
The fact is that simply purchasing a tool or hiring a team to do data science will not magically bring ROI - there is no silver bullet. It takes organization change throughout (from high-level management down to each individual contributor) to get value from data.</t>
  </si>
  <si>
    <t>How to increase ROI?</t>
  </si>
  <si>
    <t xml:space="preserve">Data Science Project Governance Framework is a framework that can be followed by any new Data Science business or team. It will help in formulating strategies around how to use Data Science as a business, how to architect Data Science based solutions and team formation strategy, ROI calulation approaches, typical Data Science project lifecycle components, commonly available Deep Learning toolsets and frameworks and best practices used by Data Scientists. </t>
  </si>
  <si>
    <t xml:space="preserve">https://github.com/indranildchandra/DataScience-Project-Governance-Framework </t>
  </si>
  <si>
    <t>Data Science Project Governance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</si>
</sst>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i/>
      <sz val="8"/>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6"/>
      <color theme="4"/>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2" fillId="0" borderId="0" xfId="0" applyFont="1" applyAlignment="1">
      <alignment horizontal="center" vertic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1" fillId="0" borderId="1" xfId="0" applyFont="1" applyBorder="1" applyAlignment="1">
      <alignment vertical="center" wrapText="1"/>
    </xf>
    <xf numFmtId="0" fontId="1" fillId="2" borderId="1" xfId="0" applyFont="1" applyFill="1" applyBorder="1" applyAlignment="1">
      <alignment wrapText="1"/>
    </xf>
    <xf numFmtId="0" fontId="1" fillId="2" borderId="1" xfId="0" applyFont="1" applyFill="1" applyBorder="1"/>
    <xf numFmtId="0" fontId="4" fillId="0" borderId="0" xfId="0" applyFont="1"/>
    <xf numFmtId="0" fontId="1" fillId="0" borderId="1" xfId="0" applyFont="1" applyFill="1" applyBorder="1" applyAlignment="1">
      <alignment wrapText="1"/>
    </xf>
    <xf numFmtId="0" fontId="0" fillId="0" borderId="1" xfId="0" applyFill="1" applyBorder="1"/>
    <xf numFmtId="0" fontId="1" fillId="0" borderId="1" xfId="0" applyFont="1" applyFill="1" applyBorder="1"/>
    <xf numFmtId="0" fontId="0" fillId="0" borderId="1" xfId="0" applyFont="1" applyBorder="1"/>
    <xf numFmtId="0" fontId="5" fillId="2" borderId="1" xfId="0" applyFont="1" applyFill="1" applyBorder="1" applyAlignment="1">
      <alignment wrapText="1"/>
    </xf>
    <xf numFmtId="0" fontId="5" fillId="2" borderId="1" xfId="0" applyFont="1" applyFill="1" applyBorder="1"/>
    <xf numFmtId="0" fontId="7" fillId="2" borderId="1" xfId="0" applyFont="1" applyFill="1" applyBorder="1" applyAlignment="1">
      <alignment wrapText="1"/>
    </xf>
    <xf numFmtId="0" fontId="7" fillId="2" borderId="1" xfId="0" applyFont="1" applyFill="1" applyBorder="1"/>
    <xf numFmtId="0" fontId="3" fillId="0" borderId="1" xfId="1" applyBorder="1" applyAlignment="1">
      <alignment wrapText="1"/>
    </xf>
    <xf numFmtId="0" fontId="1" fillId="3" borderId="1" xfId="0" applyFont="1" applyFill="1" applyBorder="1"/>
    <xf numFmtId="0" fontId="1" fillId="3" borderId="1" xfId="0" applyFont="1" applyFill="1" applyBorder="1" applyAlignment="1">
      <alignment wrapText="1"/>
    </xf>
    <xf numFmtId="0" fontId="1" fillId="3" borderId="1" xfId="0" applyFont="1" applyFill="1" applyBorder="1" applyAlignment="1">
      <alignment horizontal="center" vertical="center" wrapText="1"/>
    </xf>
    <xf numFmtId="0" fontId="5" fillId="3" borderId="1" xfId="0" applyFont="1" applyFill="1" applyBorder="1" applyAlignment="1">
      <alignment vertical="center"/>
    </xf>
    <xf numFmtId="0" fontId="5" fillId="3" borderId="1" xfId="0" applyFont="1" applyFill="1" applyBorder="1" applyAlignment="1">
      <alignment horizontal="center" vertical="center" wrapText="1"/>
    </xf>
    <xf numFmtId="0" fontId="8" fillId="0" borderId="2" xfId="0" applyFont="1"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7</xdr:col>
      <xdr:colOff>9525</xdr:colOff>
      <xdr:row>9</xdr:row>
      <xdr:rowOff>9525</xdr:rowOff>
    </xdr:to>
    <xdr:sp macro="" textlink="">
      <xdr:nvSpPr>
        <xdr:cNvPr id="4" name="Arrow: Right 3">
          <a:extLst>
            <a:ext uri="{FF2B5EF4-FFF2-40B4-BE49-F238E27FC236}">
              <a16:creationId xmlns:a16="http://schemas.microsoft.com/office/drawing/2014/main" id="{EC8419F3-21B8-4536-8F11-5FB3F08FB669}"/>
            </a:ext>
          </a:extLst>
        </xdr:cNvPr>
        <xdr:cNvSpPr/>
      </xdr:nvSpPr>
      <xdr:spPr>
        <a:xfrm>
          <a:off x="619125" y="200025"/>
          <a:ext cx="3600450"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609599</xdr:colOff>
      <xdr:row>1</xdr:row>
      <xdr:rowOff>0</xdr:rowOff>
    </xdr:from>
    <xdr:to>
      <xdr:col>13</xdr:col>
      <xdr:colOff>600074</xdr:colOff>
      <xdr:row>9</xdr:row>
      <xdr:rowOff>0</xdr:rowOff>
    </xdr:to>
    <xdr:sp macro="" textlink="">
      <xdr:nvSpPr>
        <xdr:cNvPr id="6" name="Arrow: Right 5">
          <a:extLst>
            <a:ext uri="{FF2B5EF4-FFF2-40B4-BE49-F238E27FC236}">
              <a16:creationId xmlns:a16="http://schemas.microsoft.com/office/drawing/2014/main" id="{6A5D0161-20DE-4291-9E95-274757924C07}"/>
            </a:ext>
          </a:extLst>
        </xdr:cNvPr>
        <xdr:cNvSpPr/>
      </xdr:nvSpPr>
      <xdr:spPr>
        <a:xfrm>
          <a:off x="4819649" y="190500"/>
          <a:ext cx="364807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0</xdr:colOff>
      <xdr:row>1</xdr:row>
      <xdr:rowOff>0</xdr:rowOff>
    </xdr:from>
    <xdr:to>
      <xdr:col>20</xdr:col>
      <xdr:colOff>600075</xdr:colOff>
      <xdr:row>9</xdr:row>
      <xdr:rowOff>0</xdr:rowOff>
    </xdr:to>
    <xdr:sp macro="" textlink="">
      <xdr:nvSpPr>
        <xdr:cNvPr id="8" name="Arrow: Right 7">
          <a:extLst>
            <a:ext uri="{FF2B5EF4-FFF2-40B4-BE49-F238E27FC236}">
              <a16:creationId xmlns:a16="http://schemas.microsoft.com/office/drawing/2014/main" id="{BF9EE79C-9F9E-4D26-80DD-A9F02B75B6FB}"/>
            </a:ext>
          </a:extLst>
        </xdr:cNvPr>
        <xdr:cNvSpPr/>
      </xdr:nvSpPr>
      <xdr:spPr>
        <a:xfrm>
          <a:off x="9086850" y="190500"/>
          <a:ext cx="364807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0</xdr:colOff>
      <xdr:row>1</xdr:row>
      <xdr:rowOff>0</xdr:rowOff>
    </xdr:from>
    <xdr:to>
      <xdr:col>27</xdr:col>
      <xdr:colOff>600075</xdr:colOff>
      <xdr:row>9</xdr:row>
      <xdr:rowOff>0</xdr:rowOff>
    </xdr:to>
    <xdr:sp macro="" textlink="">
      <xdr:nvSpPr>
        <xdr:cNvPr id="9" name="Arrow: Right 8">
          <a:extLst>
            <a:ext uri="{FF2B5EF4-FFF2-40B4-BE49-F238E27FC236}">
              <a16:creationId xmlns:a16="http://schemas.microsoft.com/office/drawing/2014/main" id="{D60DB65A-59F8-4D56-98C6-ECD84BED9DE2}"/>
            </a:ext>
          </a:extLst>
        </xdr:cNvPr>
        <xdr:cNvSpPr/>
      </xdr:nvSpPr>
      <xdr:spPr>
        <a:xfrm>
          <a:off x="13354050" y="190500"/>
          <a:ext cx="364807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0</xdr:colOff>
      <xdr:row>1</xdr:row>
      <xdr:rowOff>0</xdr:rowOff>
    </xdr:from>
    <xdr:to>
      <xdr:col>34</xdr:col>
      <xdr:colOff>609600</xdr:colOff>
      <xdr:row>9</xdr:row>
      <xdr:rowOff>0</xdr:rowOff>
    </xdr:to>
    <xdr:sp macro="" textlink="">
      <xdr:nvSpPr>
        <xdr:cNvPr id="10" name="Arrow: Right 9">
          <a:extLst>
            <a:ext uri="{FF2B5EF4-FFF2-40B4-BE49-F238E27FC236}">
              <a16:creationId xmlns:a16="http://schemas.microsoft.com/office/drawing/2014/main" id="{E54E8A63-895A-45B9-BD14-CE3827D527A7}"/>
            </a:ext>
          </a:extLst>
        </xdr:cNvPr>
        <xdr:cNvSpPr/>
      </xdr:nvSpPr>
      <xdr:spPr>
        <a:xfrm>
          <a:off x="17883188" y="190500"/>
          <a:ext cx="370522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0</xdr:colOff>
      <xdr:row>1</xdr:row>
      <xdr:rowOff>0</xdr:rowOff>
    </xdr:from>
    <xdr:to>
      <xdr:col>41</xdr:col>
      <xdr:colOff>609600</xdr:colOff>
      <xdr:row>9</xdr:row>
      <xdr:rowOff>0</xdr:rowOff>
    </xdr:to>
    <xdr:sp macro="" textlink="">
      <xdr:nvSpPr>
        <xdr:cNvPr id="11" name="Arrow: Right 10">
          <a:extLst>
            <a:ext uri="{FF2B5EF4-FFF2-40B4-BE49-F238E27FC236}">
              <a16:creationId xmlns:a16="http://schemas.microsoft.com/office/drawing/2014/main" id="{05A99B29-96B6-47C0-A652-CFA86A9E91E7}"/>
            </a:ext>
          </a:extLst>
        </xdr:cNvPr>
        <xdr:cNvSpPr/>
      </xdr:nvSpPr>
      <xdr:spPr>
        <a:xfrm>
          <a:off x="22217063" y="190500"/>
          <a:ext cx="370522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43</xdr:col>
      <xdr:colOff>0</xdr:colOff>
      <xdr:row>1</xdr:row>
      <xdr:rowOff>0</xdr:rowOff>
    </xdr:from>
    <xdr:to>
      <xdr:col>48</xdr:col>
      <xdr:colOff>609600</xdr:colOff>
      <xdr:row>9</xdr:row>
      <xdr:rowOff>0</xdr:rowOff>
    </xdr:to>
    <xdr:sp macro="" textlink="">
      <xdr:nvSpPr>
        <xdr:cNvPr id="12" name="Arrow: Right 11">
          <a:extLst>
            <a:ext uri="{FF2B5EF4-FFF2-40B4-BE49-F238E27FC236}">
              <a16:creationId xmlns:a16="http://schemas.microsoft.com/office/drawing/2014/main" id="{5D676859-D825-458E-B3E7-10F80C97B904}"/>
            </a:ext>
          </a:extLst>
        </xdr:cNvPr>
        <xdr:cNvSpPr/>
      </xdr:nvSpPr>
      <xdr:spPr>
        <a:xfrm>
          <a:off x="26550938" y="190500"/>
          <a:ext cx="370522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0</xdr:colOff>
      <xdr:row>18</xdr:row>
      <xdr:rowOff>171450</xdr:rowOff>
    </xdr:from>
    <xdr:to>
      <xdr:col>27</xdr:col>
      <xdr:colOff>9525</xdr:colOff>
      <xdr:row>21</xdr:row>
      <xdr:rowOff>180975</xdr:rowOff>
    </xdr:to>
    <xdr:sp macro="" textlink="">
      <xdr:nvSpPr>
        <xdr:cNvPr id="13" name="Rectangle 12">
          <a:extLst>
            <a:ext uri="{FF2B5EF4-FFF2-40B4-BE49-F238E27FC236}">
              <a16:creationId xmlns:a16="http://schemas.microsoft.com/office/drawing/2014/main" id="{7DC2E6E6-520F-4267-AABC-3832BF1F799F}"/>
            </a:ext>
          </a:extLst>
        </xdr:cNvPr>
        <xdr:cNvSpPr/>
      </xdr:nvSpPr>
      <xdr:spPr>
        <a:xfrm>
          <a:off x="13354050" y="4229100"/>
          <a:ext cx="3057525" cy="581025"/>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24</xdr:row>
      <xdr:rowOff>9525</xdr:rowOff>
    </xdr:from>
    <xdr:to>
      <xdr:col>26</xdr:col>
      <xdr:colOff>590550</xdr:colOff>
      <xdr:row>27</xdr:row>
      <xdr:rowOff>171450</xdr:rowOff>
    </xdr:to>
    <xdr:sp macro="" textlink="">
      <xdr:nvSpPr>
        <xdr:cNvPr id="14" name="Arrow: Left-Right 13">
          <a:extLst>
            <a:ext uri="{FF2B5EF4-FFF2-40B4-BE49-F238E27FC236}">
              <a16:creationId xmlns:a16="http://schemas.microsoft.com/office/drawing/2014/main" id="{6D78AB88-EBAE-4195-8CB8-38B286349AD1}"/>
            </a:ext>
          </a:extLst>
        </xdr:cNvPr>
        <xdr:cNvSpPr/>
      </xdr:nvSpPr>
      <xdr:spPr>
        <a:xfrm>
          <a:off x="609600" y="5229225"/>
          <a:ext cx="15773400" cy="733425"/>
        </a:xfrm>
        <a:prstGeom prst="leftRightArrow">
          <a:avLst/>
        </a:prstGeom>
        <a:noFill/>
        <a:ln w="190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30</xdr:row>
      <xdr:rowOff>0</xdr:rowOff>
    </xdr:from>
    <xdr:to>
      <xdr:col>26</xdr:col>
      <xdr:colOff>590550</xdr:colOff>
      <xdr:row>33</xdr:row>
      <xdr:rowOff>161925</xdr:rowOff>
    </xdr:to>
    <xdr:sp macro="" textlink="">
      <xdr:nvSpPr>
        <xdr:cNvPr id="15" name="Arrow: Left-Right 14">
          <a:extLst>
            <a:ext uri="{FF2B5EF4-FFF2-40B4-BE49-F238E27FC236}">
              <a16:creationId xmlns:a16="http://schemas.microsoft.com/office/drawing/2014/main" id="{FCC0EC21-81E6-4198-A8F1-E8CE9DADF072}"/>
            </a:ext>
          </a:extLst>
        </xdr:cNvPr>
        <xdr:cNvSpPr/>
      </xdr:nvSpPr>
      <xdr:spPr>
        <a:xfrm>
          <a:off x="609600" y="6343650"/>
          <a:ext cx="15773400" cy="733425"/>
        </a:xfrm>
        <a:prstGeom prst="lef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30</xdr:row>
      <xdr:rowOff>9525</xdr:rowOff>
    </xdr:from>
    <xdr:to>
      <xdr:col>26</xdr:col>
      <xdr:colOff>590550</xdr:colOff>
      <xdr:row>33</xdr:row>
      <xdr:rowOff>171450</xdr:rowOff>
    </xdr:to>
    <xdr:sp macro="" textlink="">
      <xdr:nvSpPr>
        <xdr:cNvPr id="18" name="Arrow: Left-Right 17">
          <a:extLst>
            <a:ext uri="{FF2B5EF4-FFF2-40B4-BE49-F238E27FC236}">
              <a16:creationId xmlns:a16="http://schemas.microsoft.com/office/drawing/2014/main" id="{EE9E2C07-C3B2-4D24-8E6B-CED973912BAE}"/>
            </a:ext>
          </a:extLst>
        </xdr:cNvPr>
        <xdr:cNvSpPr/>
      </xdr:nvSpPr>
      <xdr:spPr>
        <a:xfrm>
          <a:off x="609600" y="5210175"/>
          <a:ext cx="15773400" cy="733425"/>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50008</xdr:colOff>
      <xdr:row>36</xdr:row>
      <xdr:rowOff>35720</xdr:rowOff>
    </xdr:from>
    <xdr:to>
      <xdr:col>35</xdr:col>
      <xdr:colOff>0</xdr:colOff>
      <xdr:row>39</xdr:row>
      <xdr:rowOff>154781</xdr:rowOff>
    </xdr:to>
    <xdr:sp macro="" textlink="">
      <xdr:nvSpPr>
        <xdr:cNvPr id="21" name="Arrow: Left-Right 20">
          <a:extLst>
            <a:ext uri="{FF2B5EF4-FFF2-40B4-BE49-F238E27FC236}">
              <a16:creationId xmlns:a16="http://schemas.microsoft.com/office/drawing/2014/main" id="{E6E3EE0D-CB26-46C3-9676-FCACED0C3E68}"/>
            </a:ext>
          </a:extLst>
        </xdr:cNvPr>
        <xdr:cNvSpPr/>
      </xdr:nvSpPr>
      <xdr:spPr>
        <a:xfrm>
          <a:off x="13349289" y="7524751"/>
          <a:ext cx="7843836" cy="69056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35720</xdr:colOff>
      <xdr:row>42</xdr:row>
      <xdr:rowOff>21433</xdr:rowOff>
    </xdr:from>
    <xdr:to>
      <xdr:col>34</xdr:col>
      <xdr:colOff>592931</xdr:colOff>
      <xdr:row>45</xdr:row>
      <xdr:rowOff>140494</xdr:rowOff>
    </xdr:to>
    <xdr:sp macro="" textlink="">
      <xdr:nvSpPr>
        <xdr:cNvPr id="22" name="Arrow: Left-Right 21">
          <a:extLst>
            <a:ext uri="{FF2B5EF4-FFF2-40B4-BE49-F238E27FC236}">
              <a16:creationId xmlns:a16="http://schemas.microsoft.com/office/drawing/2014/main" id="{65E9026C-6D1F-497F-991E-94CC3ACA690C}"/>
            </a:ext>
          </a:extLst>
        </xdr:cNvPr>
        <xdr:cNvSpPr/>
      </xdr:nvSpPr>
      <xdr:spPr>
        <a:xfrm>
          <a:off x="13335001" y="8653464"/>
          <a:ext cx="7843836" cy="69056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604838</xdr:colOff>
      <xdr:row>48</xdr:row>
      <xdr:rowOff>42864</xdr:rowOff>
    </xdr:from>
    <xdr:to>
      <xdr:col>41</xdr:col>
      <xdr:colOff>595312</xdr:colOff>
      <xdr:row>51</xdr:row>
      <xdr:rowOff>161925</xdr:rowOff>
    </xdr:to>
    <xdr:sp macro="" textlink="">
      <xdr:nvSpPr>
        <xdr:cNvPr id="24" name="Arrow: Left-Right 23">
          <a:extLst>
            <a:ext uri="{FF2B5EF4-FFF2-40B4-BE49-F238E27FC236}">
              <a16:creationId xmlns:a16="http://schemas.microsoft.com/office/drawing/2014/main" id="{CB7DA9C9-5788-4239-9EFD-7396E5A21987}"/>
            </a:ext>
          </a:extLst>
        </xdr:cNvPr>
        <xdr:cNvSpPr/>
      </xdr:nvSpPr>
      <xdr:spPr>
        <a:xfrm>
          <a:off x="17547432" y="9817895"/>
          <a:ext cx="7884318" cy="69056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42863</xdr:colOff>
      <xdr:row>54</xdr:row>
      <xdr:rowOff>28576</xdr:rowOff>
    </xdr:from>
    <xdr:to>
      <xdr:col>49</xdr:col>
      <xdr:colOff>-1</xdr:colOff>
      <xdr:row>58</xdr:row>
      <xdr:rowOff>52387</xdr:rowOff>
    </xdr:to>
    <xdr:sp macro="" textlink="">
      <xdr:nvSpPr>
        <xdr:cNvPr id="25" name="Arrow: Left-Right 24">
          <a:extLst>
            <a:ext uri="{FF2B5EF4-FFF2-40B4-BE49-F238E27FC236}">
              <a16:creationId xmlns:a16="http://schemas.microsoft.com/office/drawing/2014/main" id="{A05B0F91-34DB-4A72-BAD0-7CADF2F18681}"/>
            </a:ext>
          </a:extLst>
        </xdr:cNvPr>
        <xdr:cNvSpPr/>
      </xdr:nvSpPr>
      <xdr:spPr>
        <a:xfrm>
          <a:off x="21843207" y="11041857"/>
          <a:ext cx="7850980" cy="78581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130968</xdr:colOff>
      <xdr:row>0</xdr:row>
      <xdr:rowOff>71437</xdr:rowOff>
    </xdr:from>
    <xdr:to>
      <xdr:col>50</xdr:col>
      <xdr:colOff>11905</xdr:colOff>
      <xdr:row>22</xdr:row>
      <xdr:rowOff>178594</xdr:rowOff>
    </xdr:to>
    <xdr:sp macro="" textlink="">
      <xdr:nvSpPr>
        <xdr:cNvPr id="26" name="Rectangle: Rounded Corners 25">
          <a:extLst>
            <a:ext uri="{FF2B5EF4-FFF2-40B4-BE49-F238E27FC236}">
              <a16:creationId xmlns:a16="http://schemas.microsoft.com/office/drawing/2014/main" id="{19A3E0E2-30F8-4460-ADE5-E1B35C73F139}"/>
            </a:ext>
          </a:extLst>
        </xdr:cNvPr>
        <xdr:cNvSpPr/>
      </xdr:nvSpPr>
      <xdr:spPr>
        <a:xfrm>
          <a:off x="130968" y="71437"/>
          <a:ext cx="30182343" cy="4929188"/>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2</xdr:row>
      <xdr:rowOff>57150</xdr:rowOff>
    </xdr:from>
    <xdr:to>
      <xdr:col>13</xdr:col>
      <xdr:colOff>257175</xdr:colOff>
      <xdr:row>25</xdr:row>
      <xdr:rowOff>123477</xdr:rowOff>
    </xdr:to>
    <xdr:pic>
      <xdr:nvPicPr>
        <xdr:cNvPr id="3" name="Picture 2">
          <a:extLst>
            <a:ext uri="{FF2B5EF4-FFF2-40B4-BE49-F238E27FC236}">
              <a16:creationId xmlns:a16="http://schemas.microsoft.com/office/drawing/2014/main" id="{5983825D-8A33-4EF0-BECE-98634B316F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609600"/>
          <a:ext cx="10058400" cy="44478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38871</xdr:colOff>
      <xdr:row>47</xdr:row>
      <xdr:rowOff>115539</xdr:rowOff>
    </xdr:to>
    <xdr:pic>
      <xdr:nvPicPr>
        <xdr:cNvPr id="7" name="Picture 6">
          <a:extLst>
            <a:ext uri="{FF2B5EF4-FFF2-40B4-BE49-F238E27FC236}">
              <a16:creationId xmlns:a16="http://schemas.microsoft.com/office/drawing/2014/main" id="{7DA624BF-0574-469B-A7DC-A428611F43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90500"/>
          <a:ext cx="5525271" cy="88785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indranildchandra/DataScience-Project-Governance-Frame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B67F-9103-4766-8D42-2CF7AD0C6D34}">
  <dimension ref="B3:C4"/>
  <sheetViews>
    <sheetView tabSelected="1" topLeftCell="B1" workbookViewId="0">
      <selection activeCell="I2" sqref="I2"/>
    </sheetView>
  </sheetViews>
  <sheetFormatPr defaultRowHeight="15" x14ac:dyDescent="0.25"/>
  <cols>
    <col min="1" max="1" width="8" customWidth="1"/>
    <col min="2" max="2" width="32.7109375" bestFit="1" customWidth="1"/>
    <col min="3" max="3" width="107" bestFit="1" customWidth="1"/>
  </cols>
  <sheetData>
    <row r="3" spans="2:3" ht="75" x14ac:dyDescent="0.25">
      <c r="B3" s="32" t="s">
        <v>165</v>
      </c>
      <c r="C3" s="7" t="s">
        <v>163</v>
      </c>
    </row>
    <row r="4" spans="2:3" x14ac:dyDescent="0.25">
      <c r="B4" s="26" t="s">
        <v>129</v>
      </c>
      <c r="C4" s="24" t="s">
        <v>164</v>
      </c>
    </row>
  </sheetData>
  <hyperlinks>
    <hyperlink ref="C4" r:id="rId1" xr:uid="{DCA806E4-5CA6-41F8-8247-242DBD8274C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E8A1-BC03-4FEE-8C08-01F96F3185D5}">
  <dimension ref="A1:D25"/>
  <sheetViews>
    <sheetView workbookViewId="0">
      <selection activeCell="H3" sqref="H3"/>
    </sheetView>
  </sheetViews>
  <sheetFormatPr defaultRowHeight="15" x14ac:dyDescent="0.25"/>
  <cols>
    <col min="1" max="1" width="7.140625" style="3" customWidth="1"/>
    <col min="2" max="2" width="8" style="3" customWidth="1"/>
    <col min="3" max="3" width="45.7109375" style="4" customWidth="1"/>
    <col min="4" max="4" width="93.28515625" style="2" customWidth="1"/>
  </cols>
  <sheetData>
    <row r="1" spans="2:4" ht="15.75" thickBot="1" x14ac:dyDescent="0.3"/>
    <row r="2" spans="2:4" ht="21.75" thickBot="1" x14ac:dyDescent="0.3">
      <c r="B2" s="43" t="s">
        <v>3</v>
      </c>
      <c r="C2" s="44"/>
      <c r="D2" s="45"/>
    </row>
    <row r="3" spans="2:4" x14ac:dyDescent="0.25">
      <c r="D3" s="4"/>
    </row>
    <row r="4" spans="2:4" ht="18.75" x14ac:dyDescent="0.25">
      <c r="B4" s="28" t="s">
        <v>5</v>
      </c>
      <c r="C4" s="29" t="s">
        <v>4</v>
      </c>
      <c r="D4" s="29" t="s">
        <v>7</v>
      </c>
    </row>
    <row r="5" spans="2:4" ht="30" x14ac:dyDescent="0.25">
      <c r="B5" s="5">
        <v>1</v>
      </c>
      <c r="C5" s="6" t="s">
        <v>6</v>
      </c>
      <c r="D5" s="6" t="s">
        <v>10</v>
      </c>
    </row>
    <row r="6" spans="2:4" x14ac:dyDescent="0.25">
      <c r="B6" s="5">
        <v>2</v>
      </c>
      <c r="C6" s="6" t="s">
        <v>8</v>
      </c>
      <c r="D6" s="6" t="s">
        <v>9</v>
      </c>
    </row>
    <row r="7" spans="2:4" ht="30" x14ac:dyDescent="0.25">
      <c r="B7" s="5">
        <v>3</v>
      </c>
      <c r="C7" s="6" t="s">
        <v>11</v>
      </c>
      <c r="D7" s="6" t="s">
        <v>12</v>
      </c>
    </row>
    <row r="8" spans="2:4" ht="30" x14ac:dyDescent="0.25">
      <c r="B8" s="5">
        <v>4</v>
      </c>
      <c r="C8" s="6" t="s">
        <v>13</v>
      </c>
      <c r="D8" s="6" t="s">
        <v>14</v>
      </c>
    </row>
    <row r="9" spans="2:4" ht="30" x14ac:dyDescent="0.25">
      <c r="B9" s="5">
        <v>5</v>
      </c>
      <c r="C9" s="6" t="s">
        <v>15</v>
      </c>
      <c r="D9" s="6" t="s">
        <v>16</v>
      </c>
    </row>
    <row r="10" spans="2:4" ht="30" x14ac:dyDescent="0.25">
      <c r="B10" s="5">
        <v>6</v>
      </c>
      <c r="C10" s="6" t="s">
        <v>17</v>
      </c>
      <c r="D10" s="6" t="s">
        <v>18</v>
      </c>
    </row>
    <row r="11" spans="2:4" ht="30" x14ac:dyDescent="0.25">
      <c r="B11" s="5">
        <v>7</v>
      </c>
      <c r="C11" s="6" t="s">
        <v>19</v>
      </c>
      <c r="D11" s="6" t="s">
        <v>20</v>
      </c>
    </row>
    <row r="12" spans="2:4" ht="30" x14ac:dyDescent="0.25">
      <c r="B12" s="5">
        <v>8</v>
      </c>
      <c r="C12" s="6" t="s">
        <v>21</v>
      </c>
      <c r="D12" s="6" t="s">
        <v>22</v>
      </c>
    </row>
    <row r="13" spans="2:4" ht="30" x14ac:dyDescent="0.25">
      <c r="B13" s="5">
        <v>9</v>
      </c>
      <c r="C13" s="6" t="s">
        <v>24</v>
      </c>
      <c r="D13" s="6" t="s">
        <v>23</v>
      </c>
    </row>
    <row r="14" spans="2:4" ht="30" x14ac:dyDescent="0.25">
      <c r="B14" s="5">
        <v>10</v>
      </c>
      <c r="C14" s="6" t="s">
        <v>25</v>
      </c>
      <c r="D14" s="6" t="s">
        <v>128</v>
      </c>
    </row>
    <row r="15" spans="2:4" x14ac:dyDescent="0.25">
      <c r="D15" s="4"/>
    </row>
    <row r="16" spans="2:4" x14ac:dyDescent="0.25">
      <c r="D16" s="4"/>
    </row>
    <row r="17" spans="4:4" x14ac:dyDescent="0.25">
      <c r="D17" s="4"/>
    </row>
    <row r="18" spans="4:4" x14ac:dyDescent="0.25">
      <c r="D18" s="4"/>
    </row>
    <row r="19" spans="4:4" x14ac:dyDescent="0.25">
      <c r="D19" s="4"/>
    </row>
    <row r="20" spans="4:4" x14ac:dyDescent="0.25">
      <c r="D20" s="4"/>
    </row>
    <row r="21" spans="4:4" x14ac:dyDescent="0.25">
      <c r="D21" s="4"/>
    </row>
    <row r="22" spans="4:4" x14ac:dyDescent="0.25">
      <c r="D22" s="4"/>
    </row>
    <row r="23" spans="4:4" x14ac:dyDescent="0.25">
      <c r="D23" s="4"/>
    </row>
    <row r="24" spans="4:4" x14ac:dyDescent="0.25">
      <c r="D24" s="4"/>
    </row>
    <row r="25" spans="4:4" x14ac:dyDescent="0.25">
      <c r="D25" s="33" t="s">
        <v>62</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7C48-8164-4DF1-B2C3-82E50212DFBC}">
  <dimension ref="B5:AW61"/>
  <sheetViews>
    <sheetView zoomScale="70" zoomScaleNormal="70" workbookViewId="0">
      <selection activeCell="A24" sqref="A24"/>
    </sheetView>
  </sheetViews>
  <sheetFormatPr defaultRowHeight="15" x14ac:dyDescent="0.25"/>
  <cols>
    <col min="7" max="7" width="8.28515625" customWidth="1"/>
    <col min="8" max="8" width="9.140625" customWidth="1"/>
  </cols>
  <sheetData>
    <row r="5" spans="2:49" ht="15" customHeight="1" x14ac:dyDescent="0.25">
      <c r="B5" s="38" t="s">
        <v>130</v>
      </c>
      <c r="C5" s="39"/>
      <c r="D5" s="39"/>
      <c r="E5" s="39"/>
      <c r="F5" s="39"/>
      <c r="I5" s="38" t="s">
        <v>131</v>
      </c>
      <c r="J5" s="38"/>
      <c r="K5" s="38"/>
      <c r="L5" s="38"/>
      <c r="M5" s="38"/>
      <c r="P5" s="38" t="s">
        <v>132</v>
      </c>
      <c r="Q5" s="38"/>
      <c r="R5" s="38"/>
      <c r="S5" s="38"/>
      <c r="T5" s="38"/>
      <c r="W5" s="38" t="s">
        <v>133</v>
      </c>
      <c r="X5" s="38"/>
      <c r="Y5" s="38"/>
      <c r="Z5" s="38"/>
      <c r="AA5" s="38"/>
      <c r="AD5" s="38" t="s">
        <v>134</v>
      </c>
      <c r="AE5" s="38"/>
      <c r="AF5" s="38"/>
      <c r="AG5" s="38"/>
      <c r="AH5" s="38"/>
      <c r="AK5" s="38" t="s">
        <v>135</v>
      </c>
      <c r="AL5" s="38"/>
      <c r="AM5" s="38"/>
      <c r="AN5" s="38"/>
      <c r="AO5" s="38"/>
      <c r="AR5" s="38" t="s">
        <v>136</v>
      </c>
      <c r="AS5" s="38"/>
      <c r="AT5" s="38"/>
      <c r="AU5" s="38"/>
      <c r="AV5" s="38"/>
    </row>
    <row r="6" spans="2:49" ht="15" customHeight="1" x14ac:dyDescent="0.25">
      <c r="B6" s="39"/>
      <c r="C6" s="39"/>
      <c r="D6" s="39"/>
      <c r="E6" s="39"/>
      <c r="F6" s="39"/>
      <c r="I6" s="38"/>
      <c r="J6" s="38"/>
      <c r="K6" s="38"/>
      <c r="L6" s="38"/>
      <c r="M6" s="38"/>
      <c r="P6" s="38"/>
      <c r="Q6" s="38"/>
      <c r="R6" s="38"/>
      <c r="S6" s="38"/>
      <c r="T6" s="38"/>
      <c r="W6" s="38"/>
      <c r="X6" s="38"/>
      <c r="Y6" s="38"/>
      <c r="Z6" s="38"/>
      <c r="AA6" s="38"/>
      <c r="AD6" s="38"/>
      <c r="AE6" s="38"/>
      <c r="AF6" s="38"/>
      <c r="AG6" s="38"/>
      <c r="AH6" s="38"/>
      <c r="AK6" s="38"/>
      <c r="AL6" s="38"/>
      <c r="AM6" s="38"/>
      <c r="AN6" s="38"/>
      <c r="AO6" s="38"/>
      <c r="AR6" s="38"/>
      <c r="AS6" s="38"/>
      <c r="AT6" s="38"/>
      <c r="AU6" s="38"/>
      <c r="AV6" s="38"/>
    </row>
    <row r="11" spans="2:49" x14ac:dyDescent="0.25">
      <c r="B11" s="36" t="s">
        <v>26</v>
      </c>
      <c r="C11" s="36"/>
      <c r="D11" s="36"/>
      <c r="E11" s="36"/>
      <c r="F11" s="36"/>
      <c r="G11" s="36"/>
      <c r="I11" s="36" t="s">
        <v>26</v>
      </c>
      <c r="J11" s="36"/>
      <c r="K11" s="36"/>
      <c r="L11" s="36"/>
      <c r="M11" s="36"/>
      <c r="N11" s="36"/>
      <c r="P11" s="36" t="s">
        <v>26</v>
      </c>
      <c r="Q11" s="36"/>
      <c r="R11" s="36"/>
      <c r="S11" s="36"/>
      <c r="T11" s="36"/>
      <c r="U11" s="36"/>
      <c r="W11" s="36" t="s">
        <v>26</v>
      </c>
      <c r="X11" s="36"/>
      <c r="Y11" s="36"/>
      <c r="Z11" s="36"/>
      <c r="AA11" s="36"/>
      <c r="AB11" s="36"/>
      <c r="AD11" s="36" t="s">
        <v>26</v>
      </c>
      <c r="AE11" s="36"/>
      <c r="AF11" s="36"/>
      <c r="AG11" s="36"/>
      <c r="AH11" s="36"/>
      <c r="AI11" s="36"/>
      <c r="AK11" s="36" t="s">
        <v>26</v>
      </c>
      <c r="AL11" s="36"/>
      <c r="AM11" s="36"/>
      <c r="AN11" s="36"/>
      <c r="AO11" s="36"/>
      <c r="AP11" s="36"/>
      <c r="AR11" s="36" t="s">
        <v>26</v>
      </c>
      <c r="AS11" s="36"/>
      <c r="AT11" s="36"/>
      <c r="AU11" s="36"/>
      <c r="AV11" s="36"/>
      <c r="AW11" s="36"/>
    </row>
    <row r="12" spans="2:49" ht="31.5" customHeight="1" x14ac:dyDescent="0.25">
      <c r="B12" s="37" t="s">
        <v>137</v>
      </c>
      <c r="C12" s="37"/>
      <c r="D12" s="37"/>
      <c r="E12" s="37"/>
      <c r="F12" s="37"/>
      <c r="G12" s="37"/>
      <c r="I12" s="37" t="s">
        <v>140</v>
      </c>
      <c r="J12" s="37"/>
      <c r="K12" s="37"/>
      <c r="L12" s="37"/>
      <c r="M12" s="37"/>
      <c r="N12" s="37"/>
      <c r="P12" s="37" t="s">
        <v>143</v>
      </c>
      <c r="Q12" s="37"/>
      <c r="R12" s="37"/>
      <c r="S12" s="37"/>
      <c r="T12" s="37"/>
      <c r="U12" s="37"/>
      <c r="W12" s="37" t="s">
        <v>145</v>
      </c>
      <c r="X12" s="37"/>
      <c r="Y12" s="37"/>
      <c r="Z12" s="37"/>
      <c r="AA12" s="37"/>
      <c r="AB12" s="37"/>
      <c r="AD12" s="37" t="s">
        <v>148</v>
      </c>
      <c r="AE12" s="37"/>
      <c r="AF12" s="37"/>
      <c r="AG12" s="37"/>
      <c r="AH12" s="37"/>
      <c r="AI12" s="37"/>
      <c r="AK12" s="37" t="s">
        <v>151</v>
      </c>
      <c r="AL12" s="37"/>
      <c r="AM12" s="37"/>
      <c r="AN12" s="37"/>
      <c r="AO12" s="37"/>
      <c r="AP12" s="37"/>
      <c r="AR12" s="37" t="s">
        <v>154</v>
      </c>
      <c r="AS12" s="37"/>
      <c r="AT12" s="37"/>
      <c r="AU12" s="37"/>
      <c r="AV12" s="37"/>
      <c r="AW12" s="37"/>
    </row>
    <row r="13" spans="2:49" x14ac:dyDescent="0.25">
      <c r="B13" s="37"/>
      <c r="C13" s="37"/>
      <c r="D13" s="37"/>
      <c r="E13" s="37"/>
      <c r="F13" s="37"/>
      <c r="G13" s="37"/>
      <c r="I13" s="37"/>
      <c r="J13" s="37"/>
      <c r="K13" s="37"/>
      <c r="L13" s="37"/>
      <c r="M13" s="37"/>
      <c r="N13" s="37"/>
      <c r="P13" s="37"/>
      <c r="Q13" s="37"/>
      <c r="R13" s="37"/>
      <c r="S13" s="37"/>
      <c r="T13" s="37"/>
      <c r="U13" s="37"/>
      <c r="W13" s="37"/>
      <c r="X13" s="37"/>
      <c r="Y13" s="37"/>
      <c r="Z13" s="37"/>
      <c r="AA13" s="37"/>
      <c r="AB13" s="37"/>
      <c r="AD13" s="37"/>
      <c r="AE13" s="37"/>
      <c r="AF13" s="37"/>
      <c r="AG13" s="37"/>
      <c r="AH13" s="37"/>
      <c r="AI13" s="37"/>
      <c r="AK13" s="37"/>
      <c r="AL13" s="37"/>
      <c r="AM13" s="37"/>
      <c r="AN13" s="37"/>
      <c r="AO13" s="37"/>
      <c r="AP13" s="37"/>
      <c r="AR13" s="37"/>
      <c r="AS13" s="37"/>
      <c r="AT13" s="37"/>
      <c r="AU13" s="37"/>
      <c r="AV13" s="37"/>
      <c r="AW13" s="37"/>
    </row>
    <row r="14" spans="2:49" x14ac:dyDescent="0.25">
      <c r="B14" s="36" t="s">
        <v>31</v>
      </c>
      <c r="C14" s="36"/>
      <c r="D14" s="36"/>
      <c r="E14" s="36"/>
      <c r="F14" s="36"/>
      <c r="G14" s="36"/>
      <c r="I14" s="36" t="s">
        <v>31</v>
      </c>
      <c r="J14" s="36"/>
      <c r="K14" s="36"/>
      <c r="L14" s="36"/>
      <c r="M14" s="36"/>
      <c r="N14" s="36"/>
      <c r="P14" s="36" t="s">
        <v>31</v>
      </c>
      <c r="Q14" s="36"/>
      <c r="R14" s="36"/>
      <c r="S14" s="36"/>
      <c r="T14" s="36"/>
      <c r="U14" s="36"/>
      <c r="W14" s="36" t="s">
        <v>31</v>
      </c>
      <c r="X14" s="36"/>
      <c r="Y14" s="36"/>
      <c r="Z14" s="36"/>
      <c r="AA14" s="36"/>
      <c r="AB14" s="36"/>
      <c r="AD14" s="36" t="s">
        <v>31</v>
      </c>
      <c r="AE14" s="36"/>
      <c r="AF14" s="36"/>
      <c r="AG14" s="36"/>
      <c r="AH14" s="36"/>
      <c r="AI14" s="36"/>
      <c r="AK14" s="36" t="s">
        <v>31</v>
      </c>
      <c r="AL14" s="36"/>
      <c r="AM14" s="36"/>
      <c r="AN14" s="36"/>
      <c r="AO14" s="36"/>
      <c r="AP14" s="36"/>
      <c r="AR14" s="36" t="s">
        <v>31</v>
      </c>
      <c r="AS14" s="36"/>
      <c r="AT14" s="36"/>
      <c r="AU14" s="36"/>
      <c r="AV14" s="36"/>
      <c r="AW14" s="36"/>
    </row>
    <row r="15" spans="2:49" ht="32.25" customHeight="1" x14ac:dyDescent="0.25">
      <c r="B15" s="37" t="s">
        <v>138</v>
      </c>
      <c r="C15" s="37"/>
      <c r="D15" s="37"/>
      <c r="E15" s="37"/>
      <c r="F15" s="37"/>
      <c r="G15" s="37"/>
      <c r="I15" s="37" t="s">
        <v>141</v>
      </c>
      <c r="J15" s="37"/>
      <c r="K15" s="37"/>
      <c r="L15" s="37"/>
      <c r="M15" s="37"/>
      <c r="N15" s="37"/>
      <c r="P15" s="37" t="s">
        <v>144</v>
      </c>
      <c r="Q15" s="37"/>
      <c r="R15" s="37"/>
      <c r="S15" s="37"/>
      <c r="T15" s="37"/>
      <c r="U15" s="37"/>
      <c r="W15" s="37" t="s">
        <v>146</v>
      </c>
      <c r="X15" s="37"/>
      <c r="Y15" s="37"/>
      <c r="Z15" s="37"/>
      <c r="AA15" s="37"/>
      <c r="AB15" s="37"/>
      <c r="AD15" s="37" t="s">
        <v>149</v>
      </c>
      <c r="AE15" s="37"/>
      <c r="AF15" s="37"/>
      <c r="AG15" s="37"/>
      <c r="AH15" s="37"/>
      <c r="AI15" s="37"/>
      <c r="AK15" s="37" t="s">
        <v>152</v>
      </c>
      <c r="AL15" s="37"/>
      <c r="AM15" s="37"/>
      <c r="AN15" s="37"/>
      <c r="AO15" s="37"/>
      <c r="AP15" s="37"/>
      <c r="AR15" s="37" t="s">
        <v>155</v>
      </c>
      <c r="AS15" s="37"/>
      <c r="AT15" s="37"/>
      <c r="AU15" s="37"/>
      <c r="AV15" s="37"/>
      <c r="AW15" s="37"/>
    </row>
    <row r="16" spans="2:49" x14ac:dyDescent="0.25">
      <c r="B16" s="37"/>
      <c r="C16" s="37"/>
      <c r="D16" s="37"/>
      <c r="E16" s="37"/>
      <c r="F16" s="37"/>
      <c r="G16" s="37"/>
      <c r="I16" s="37"/>
      <c r="J16" s="37"/>
      <c r="K16" s="37"/>
      <c r="L16" s="37"/>
      <c r="M16" s="37"/>
      <c r="N16" s="37"/>
      <c r="P16" s="37"/>
      <c r="Q16" s="37"/>
      <c r="R16" s="37"/>
      <c r="S16" s="37"/>
      <c r="T16" s="37"/>
      <c r="U16" s="37"/>
      <c r="W16" s="37"/>
      <c r="X16" s="37"/>
      <c r="Y16" s="37"/>
      <c r="Z16" s="37"/>
      <c r="AA16" s="37"/>
      <c r="AB16" s="37"/>
      <c r="AD16" s="37"/>
      <c r="AE16" s="37"/>
      <c r="AF16" s="37"/>
      <c r="AG16" s="37"/>
      <c r="AH16" s="37"/>
      <c r="AI16" s="37"/>
      <c r="AK16" s="37"/>
      <c r="AL16" s="37"/>
      <c r="AM16" s="37"/>
      <c r="AN16" s="37"/>
      <c r="AO16" s="37"/>
      <c r="AP16" s="37"/>
      <c r="AR16" s="37"/>
      <c r="AS16" s="37"/>
      <c r="AT16" s="37"/>
      <c r="AU16" s="37"/>
      <c r="AV16" s="37"/>
      <c r="AW16" s="37"/>
    </row>
    <row r="17" spans="2:49" x14ac:dyDescent="0.25">
      <c r="B17" s="36" t="s">
        <v>54</v>
      </c>
      <c r="C17" s="36"/>
      <c r="D17" s="36"/>
      <c r="E17" s="36"/>
      <c r="F17" s="36"/>
      <c r="G17" s="36"/>
      <c r="I17" s="36" t="s">
        <v>54</v>
      </c>
      <c r="J17" s="36"/>
      <c r="K17" s="36"/>
      <c r="L17" s="36"/>
      <c r="M17" s="36"/>
      <c r="N17" s="36"/>
      <c r="P17" s="36"/>
      <c r="Q17" s="36"/>
      <c r="R17" s="36"/>
      <c r="S17" s="36"/>
      <c r="T17" s="36"/>
      <c r="U17" s="36"/>
      <c r="W17" s="36" t="s">
        <v>54</v>
      </c>
      <c r="X17" s="36"/>
      <c r="Y17" s="36"/>
      <c r="Z17" s="36"/>
      <c r="AA17" s="36"/>
      <c r="AB17" s="36"/>
      <c r="AD17" s="36" t="s">
        <v>54</v>
      </c>
      <c r="AE17" s="36"/>
      <c r="AF17" s="36"/>
      <c r="AG17" s="36"/>
      <c r="AH17" s="36"/>
      <c r="AI17" s="36"/>
      <c r="AK17" s="36" t="s">
        <v>54</v>
      </c>
      <c r="AL17" s="36"/>
      <c r="AM17" s="36"/>
      <c r="AN17" s="36"/>
      <c r="AO17" s="36"/>
      <c r="AP17" s="36"/>
      <c r="AR17" s="36" t="s">
        <v>54</v>
      </c>
      <c r="AS17" s="36"/>
      <c r="AT17" s="36"/>
      <c r="AU17" s="36"/>
      <c r="AV17" s="36"/>
      <c r="AW17" s="36"/>
    </row>
    <row r="18" spans="2:49" ht="30.75" customHeight="1" x14ac:dyDescent="0.25">
      <c r="B18" s="37" t="s">
        <v>139</v>
      </c>
      <c r="C18" s="37"/>
      <c r="D18" s="37"/>
      <c r="E18" s="37"/>
      <c r="F18" s="37"/>
      <c r="G18" s="37"/>
      <c r="I18" s="37" t="s">
        <v>142</v>
      </c>
      <c r="J18" s="37"/>
      <c r="K18" s="37"/>
      <c r="L18" s="37"/>
      <c r="M18" s="37"/>
      <c r="N18" s="37"/>
      <c r="P18" s="37"/>
      <c r="Q18" s="37"/>
      <c r="R18" s="37"/>
      <c r="S18" s="37"/>
      <c r="T18" s="37"/>
      <c r="U18" s="37"/>
      <c r="W18" s="37" t="s">
        <v>147</v>
      </c>
      <c r="X18" s="37"/>
      <c r="Y18" s="37"/>
      <c r="Z18" s="37"/>
      <c r="AA18" s="37"/>
      <c r="AB18" s="37"/>
      <c r="AD18" s="37" t="s">
        <v>150</v>
      </c>
      <c r="AE18" s="37"/>
      <c r="AF18" s="37"/>
      <c r="AG18" s="37"/>
      <c r="AH18" s="37"/>
      <c r="AI18" s="37"/>
      <c r="AK18" s="37" t="s">
        <v>153</v>
      </c>
      <c r="AL18" s="37"/>
      <c r="AM18" s="37"/>
      <c r="AN18" s="37"/>
      <c r="AO18" s="37"/>
      <c r="AP18" s="37"/>
      <c r="AR18" s="37" t="s">
        <v>156</v>
      </c>
      <c r="AS18" s="37"/>
      <c r="AT18" s="37"/>
      <c r="AU18" s="37"/>
      <c r="AV18" s="37"/>
      <c r="AW18" s="37"/>
    </row>
    <row r="19" spans="2:49" x14ac:dyDescent="0.25">
      <c r="B19" s="37"/>
      <c r="C19" s="37"/>
      <c r="D19" s="37"/>
      <c r="E19" s="37"/>
      <c r="F19" s="37"/>
      <c r="G19" s="37"/>
    </row>
    <row r="20" spans="2:49" x14ac:dyDescent="0.25">
      <c r="B20" s="37"/>
      <c r="C20" s="37"/>
      <c r="D20" s="37"/>
      <c r="E20" s="37"/>
      <c r="F20" s="37"/>
      <c r="G20" s="37"/>
      <c r="W20" s="38" t="s">
        <v>157</v>
      </c>
      <c r="X20" s="38"/>
      <c r="Y20" s="38"/>
      <c r="Z20" s="38"/>
      <c r="AA20" s="38"/>
    </row>
    <row r="21" spans="2:49" x14ac:dyDescent="0.25">
      <c r="W21" s="38"/>
      <c r="X21" s="38"/>
      <c r="Y21" s="38"/>
      <c r="Z21" s="38"/>
      <c r="AA21" s="38"/>
    </row>
    <row r="22" spans="2:49" x14ac:dyDescent="0.25">
      <c r="W22" s="38"/>
      <c r="X22" s="38"/>
      <c r="Y22" s="38"/>
      <c r="Z22" s="38"/>
      <c r="AA22" s="38"/>
    </row>
    <row r="26" spans="2:49" x14ac:dyDescent="0.25">
      <c r="B26" s="38" t="s">
        <v>27</v>
      </c>
      <c r="C26" s="38"/>
      <c r="D26" s="38"/>
      <c r="E26" s="38"/>
      <c r="F26" s="38"/>
      <c r="G26" s="38"/>
      <c r="H26" s="38"/>
      <c r="I26" s="38"/>
      <c r="J26" s="38"/>
      <c r="K26" s="38"/>
      <c r="L26" s="38"/>
      <c r="M26" s="38"/>
      <c r="N26" s="38"/>
      <c r="O26" s="38"/>
      <c r="P26" s="38"/>
      <c r="Q26" s="38"/>
      <c r="R26" s="38"/>
      <c r="S26" s="38"/>
      <c r="T26" s="38"/>
      <c r="U26" s="38"/>
      <c r="V26" s="38"/>
      <c r="W26" s="38"/>
      <c r="X26" s="38"/>
      <c r="Y26" s="38"/>
      <c r="Z26" s="38"/>
      <c r="AA26" s="38"/>
    </row>
    <row r="27" spans="2:49" x14ac:dyDescent="0.25">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row>
    <row r="32" spans="2:49" x14ac:dyDescent="0.25">
      <c r="B32" s="38" t="s">
        <v>158</v>
      </c>
      <c r="C32" s="38"/>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2:35" x14ac:dyDescent="0.2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row>
    <row r="38" spans="2:35" x14ac:dyDescent="0.25">
      <c r="W38" s="38" t="s">
        <v>159</v>
      </c>
      <c r="X38" s="38"/>
      <c r="Y38" s="38"/>
      <c r="Z38" s="38"/>
      <c r="AA38" s="38"/>
      <c r="AB38" s="38"/>
      <c r="AC38" s="38"/>
      <c r="AD38" s="38"/>
      <c r="AE38" s="38"/>
      <c r="AF38" s="38"/>
      <c r="AG38" s="38"/>
      <c r="AH38" s="38"/>
      <c r="AI38" s="38"/>
    </row>
    <row r="39" spans="2:35" x14ac:dyDescent="0.25">
      <c r="W39" s="38"/>
      <c r="X39" s="38"/>
      <c r="Y39" s="38"/>
      <c r="Z39" s="38"/>
      <c r="AA39" s="38"/>
      <c r="AB39" s="38"/>
      <c r="AC39" s="38"/>
      <c r="AD39" s="38"/>
      <c r="AE39" s="38"/>
      <c r="AF39" s="38"/>
      <c r="AG39" s="38"/>
      <c r="AH39" s="38"/>
      <c r="AI39" s="38"/>
    </row>
    <row r="40" spans="2:35" x14ac:dyDescent="0.25">
      <c r="G40" s="1"/>
    </row>
    <row r="44" spans="2:35" x14ac:dyDescent="0.25">
      <c r="W44" s="38" t="s">
        <v>46</v>
      </c>
      <c r="X44" s="38"/>
      <c r="Y44" s="38"/>
      <c r="Z44" s="38"/>
      <c r="AA44" s="38"/>
      <c r="AB44" s="38"/>
      <c r="AC44" s="38"/>
      <c r="AD44" s="38"/>
      <c r="AE44" s="38"/>
      <c r="AF44" s="38"/>
      <c r="AG44" s="38"/>
      <c r="AH44" s="38"/>
      <c r="AI44" s="38"/>
    </row>
    <row r="45" spans="2:35" x14ac:dyDescent="0.25">
      <c r="W45" s="38"/>
      <c r="X45" s="38"/>
      <c r="Y45" s="38"/>
      <c r="Z45" s="38"/>
      <c r="AA45" s="38"/>
      <c r="AB45" s="38"/>
      <c r="AC45" s="38"/>
      <c r="AD45" s="38"/>
      <c r="AE45" s="38"/>
      <c r="AF45" s="38"/>
      <c r="AG45" s="38"/>
      <c r="AH45" s="38"/>
      <c r="AI45" s="38"/>
    </row>
    <row r="50" spans="4:49" ht="18.75" customHeight="1" x14ac:dyDescent="0.25">
      <c r="AD50" s="38" t="s">
        <v>160</v>
      </c>
      <c r="AE50" s="38"/>
      <c r="AF50" s="38"/>
      <c r="AG50" s="38"/>
      <c r="AH50" s="38"/>
      <c r="AI50" s="38"/>
      <c r="AJ50" s="38"/>
      <c r="AK50" s="38"/>
      <c r="AL50" s="38"/>
      <c r="AM50" s="38"/>
      <c r="AN50" s="38"/>
      <c r="AO50" s="38"/>
      <c r="AP50" s="38"/>
    </row>
    <row r="51" spans="4:49" ht="18.75" customHeight="1" x14ac:dyDescent="0.25">
      <c r="AD51" s="38"/>
      <c r="AE51" s="38"/>
      <c r="AF51" s="38"/>
      <c r="AG51" s="38"/>
      <c r="AH51" s="38"/>
      <c r="AI51" s="38"/>
      <c r="AJ51" s="38"/>
      <c r="AK51" s="38"/>
      <c r="AL51" s="38"/>
      <c r="AM51" s="38"/>
      <c r="AN51" s="38"/>
      <c r="AO51" s="38"/>
      <c r="AP51" s="38"/>
    </row>
    <row r="56" spans="4:49" x14ac:dyDescent="0.25">
      <c r="AK56" s="38" t="s">
        <v>56</v>
      </c>
      <c r="AL56" s="38"/>
      <c r="AM56" s="38"/>
      <c r="AN56" s="38"/>
      <c r="AO56" s="38"/>
      <c r="AP56" s="38"/>
      <c r="AQ56" s="38"/>
      <c r="AR56" s="38"/>
      <c r="AS56" s="38"/>
      <c r="AT56" s="38"/>
      <c r="AU56" s="38"/>
      <c r="AV56" s="38"/>
      <c r="AW56" s="38"/>
    </row>
    <row r="57" spans="4:49" x14ac:dyDescent="0.25">
      <c r="AK57" s="38"/>
      <c r="AL57" s="38"/>
      <c r="AM57" s="38"/>
      <c r="AN57" s="38"/>
      <c r="AO57" s="38"/>
      <c r="AP57" s="38"/>
      <c r="AQ57" s="38"/>
      <c r="AR57" s="38"/>
      <c r="AS57" s="38"/>
      <c r="AT57" s="38"/>
      <c r="AU57" s="38"/>
      <c r="AV57" s="38"/>
      <c r="AW57" s="38"/>
    </row>
    <row r="61" spans="4:49" x14ac:dyDescent="0.25">
      <c r="D61" s="40" t="s">
        <v>1</v>
      </c>
      <c r="E61" s="40"/>
      <c r="F61" s="40"/>
      <c r="G61" s="40"/>
      <c r="H61" s="40"/>
    </row>
  </sheetData>
  <mergeCells count="73">
    <mergeCell ref="AD50:AP51"/>
    <mergeCell ref="AK56:AW57"/>
    <mergeCell ref="D61:H61"/>
    <mergeCell ref="B26:AA27"/>
    <mergeCell ref="B32:AA33"/>
    <mergeCell ref="B20:G20"/>
    <mergeCell ref="W38:AI39"/>
    <mergeCell ref="W44:AI45"/>
    <mergeCell ref="AR14:AW14"/>
    <mergeCell ref="AR15:AW15"/>
    <mergeCell ref="AR17:AW17"/>
    <mergeCell ref="AR18:AW18"/>
    <mergeCell ref="W20:AA22"/>
    <mergeCell ref="AR16:AW16"/>
    <mergeCell ref="AD17:AI17"/>
    <mergeCell ref="AD18:AI18"/>
    <mergeCell ref="AK11:AP11"/>
    <mergeCell ref="AK12:AP12"/>
    <mergeCell ref="AK13:AP13"/>
    <mergeCell ref="AK14:AP14"/>
    <mergeCell ref="AK15:AP15"/>
    <mergeCell ref="AK16:AP16"/>
    <mergeCell ref="AK17:AP17"/>
    <mergeCell ref="AK18:AP18"/>
    <mergeCell ref="AD11:AI11"/>
    <mergeCell ref="AD12:AI12"/>
    <mergeCell ref="AD13:AI13"/>
    <mergeCell ref="AD14:AI14"/>
    <mergeCell ref="AD15:AI15"/>
    <mergeCell ref="AD16:AI16"/>
    <mergeCell ref="P17:U17"/>
    <mergeCell ref="P18:U18"/>
    <mergeCell ref="W11:AB11"/>
    <mergeCell ref="W12:AB12"/>
    <mergeCell ref="W13:AB13"/>
    <mergeCell ref="W14:AB14"/>
    <mergeCell ref="W15:AB15"/>
    <mergeCell ref="W16:AB16"/>
    <mergeCell ref="W17:AB17"/>
    <mergeCell ref="W18:AB18"/>
    <mergeCell ref="I15:N15"/>
    <mergeCell ref="I16:N16"/>
    <mergeCell ref="I17:N17"/>
    <mergeCell ref="I18:N18"/>
    <mergeCell ref="P11:U11"/>
    <mergeCell ref="P12:U12"/>
    <mergeCell ref="P13:U13"/>
    <mergeCell ref="P14:U14"/>
    <mergeCell ref="P15:U15"/>
    <mergeCell ref="P16:U16"/>
    <mergeCell ref="B15:G15"/>
    <mergeCell ref="B16:G16"/>
    <mergeCell ref="B17:G17"/>
    <mergeCell ref="B18:G18"/>
    <mergeCell ref="B19:G19"/>
    <mergeCell ref="AK5:AO6"/>
    <mergeCell ref="AR5:AV6"/>
    <mergeCell ref="B11:G11"/>
    <mergeCell ref="B12:G12"/>
    <mergeCell ref="B13:G13"/>
    <mergeCell ref="B5:F6"/>
    <mergeCell ref="I5:M6"/>
    <mergeCell ref="P5:T6"/>
    <mergeCell ref="W5:AA6"/>
    <mergeCell ref="AD5:AH6"/>
    <mergeCell ref="AR11:AW11"/>
    <mergeCell ref="AR12:AW12"/>
    <mergeCell ref="AR13:AW13"/>
    <mergeCell ref="B14:G14"/>
    <mergeCell ref="I11:N11"/>
    <mergeCell ref="I12:N12"/>
    <mergeCell ref="I13:N13"/>
    <mergeCell ref="I14:N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7D6E-6DDF-4E20-AE1B-9CC2AD666025}">
  <dimension ref="B2:C37"/>
  <sheetViews>
    <sheetView workbookViewId="0">
      <selection activeCell="I2" sqref="I2"/>
    </sheetView>
  </sheetViews>
  <sheetFormatPr defaultRowHeight="15" x14ac:dyDescent="0.25"/>
  <cols>
    <col min="1" max="1" width="6" style="4" customWidth="1"/>
    <col min="2" max="2" width="5.7109375" style="4" customWidth="1"/>
    <col min="3" max="3" width="114" style="4" customWidth="1"/>
    <col min="4" max="16384" width="9.140625" style="4"/>
  </cols>
  <sheetData>
    <row r="2" spans="2:3" x14ac:dyDescent="0.25">
      <c r="B2" s="27" t="s">
        <v>127</v>
      </c>
      <c r="C2" s="31" t="s">
        <v>63</v>
      </c>
    </row>
    <row r="3" spans="2:3" ht="120" x14ac:dyDescent="0.25">
      <c r="B3" s="6"/>
      <c r="C3" s="6" t="s">
        <v>64</v>
      </c>
    </row>
    <row r="6" spans="2:3" x14ac:dyDescent="0.25">
      <c r="B6" s="27" t="s">
        <v>127</v>
      </c>
      <c r="C6" s="31" t="s">
        <v>65</v>
      </c>
    </row>
    <row r="7" spans="2:3" ht="30" x14ac:dyDescent="0.25">
      <c r="B7" s="6">
        <v>1</v>
      </c>
      <c r="C7" s="6" t="s">
        <v>68</v>
      </c>
    </row>
    <row r="8" spans="2:3" ht="30" x14ac:dyDescent="0.25">
      <c r="B8" s="6">
        <v>2</v>
      </c>
      <c r="C8" s="6" t="s">
        <v>69</v>
      </c>
    </row>
    <row r="11" spans="2:3" x14ac:dyDescent="0.25">
      <c r="B11" s="27" t="s">
        <v>127</v>
      </c>
      <c r="C11" s="31" t="s">
        <v>71</v>
      </c>
    </row>
    <row r="12" spans="2:3" ht="30" x14ac:dyDescent="0.25">
      <c r="B12" s="12">
        <v>1</v>
      </c>
      <c r="C12" s="12" t="s">
        <v>107</v>
      </c>
    </row>
    <row r="13" spans="2:3" ht="30" x14ac:dyDescent="0.25">
      <c r="B13" s="12">
        <v>2</v>
      </c>
      <c r="C13" s="12" t="s">
        <v>108</v>
      </c>
    </row>
    <row r="14" spans="2:3" ht="30" x14ac:dyDescent="0.25">
      <c r="B14" s="12">
        <v>3</v>
      </c>
      <c r="C14" s="12" t="s">
        <v>109</v>
      </c>
    </row>
    <row r="15" spans="2:3" ht="30" x14ac:dyDescent="0.25">
      <c r="B15" s="12">
        <v>4</v>
      </c>
      <c r="C15" s="12" t="s">
        <v>110</v>
      </c>
    </row>
    <row r="16" spans="2:3" ht="30" x14ac:dyDescent="0.25">
      <c r="B16" s="12">
        <v>5</v>
      </c>
      <c r="C16" s="12" t="s">
        <v>111</v>
      </c>
    </row>
    <row r="17" spans="2:3" x14ac:dyDescent="0.25">
      <c r="B17" s="12"/>
      <c r="C17" s="12"/>
    </row>
    <row r="18" spans="2:3" x14ac:dyDescent="0.25">
      <c r="B18" s="27" t="s">
        <v>127</v>
      </c>
      <c r="C18" s="31" t="s">
        <v>66</v>
      </c>
    </row>
    <row r="19" spans="2:3" ht="60" x14ac:dyDescent="0.25">
      <c r="B19" s="12">
        <v>1</v>
      </c>
      <c r="C19" s="12" t="s">
        <v>106</v>
      </c>
    </row>
    <row r="20" spans="2:3" ht="90" x14ac:dyDescent="0.25">
      <c r="B20" s="12">
        <v>2</v>
      </c>
      <c r="C20" s="12" t="s">
        <v>112</v>
      </c>
    </row>
    <row r="21" spans="2:3" ht="75" x14ac:dyDescent="0.25">
      <c r="B21" s="12">
        <v>3</v>
      </c>
      <c r="C21" s="12" t="s">
        <v>113</v>
      </c>
    </row>
    <row r="24" spans="2:3" x14ac:dyDescent="0.25">
      <c r="B24" s="27" t="s">
        <v>127</v>
      </c>
      <c r="C24" s="31" t="s">
        <v>162</v>
      </c>
    </row>
    <row r="25" spans="2:3" ht="90" x14ac:dyDescent="0.25">
      <c r="B25" s="6"/>
      <c r="C25" s="6" t="s">
        <v>161</v>
      </c>
    </row>
    <row r="28" spans="2:3" x14ac:dyDescent="0.25">
      <c r="B28" s="27" t="s">
        <v>127</v>
      </c>
      <c r="C28" s="31" t="s">
        <v>67</v>
      </c>
    </row>
    <row r="29" spans="2:3" ht="120" x14ac:dyDescent="0.25">
      <c r="B29" s="6"/>
      <c r="C29" s="6" t="s">
        <v>72</v>
      </c>
    </row>
    <row r="37" spans="3:3" x14ac:dyDescent="0.25">
      <c r="C37" s="33" t="s">
        <v>126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F699-647A-4494-A88F-82995D104BFE}">
  <dimension ref="A2:E31"/>
  <sheetViews>
    <sheetView workbookViewId="0">
      <selection activeCell="L11" sqref="L11"/>
    </sheetView>
  </sheetViews>
  <sheetFormatPr defaultRowHeight="15" x14ac:dyDescent="0.25"/>
  <cols>
    <col min="1" max="1" width="5.5703125" style="2" customWidth="1"/>
    <col min="2" max="2" width="64.140625" customWidth="1"/>
    <col min="3" max="3" width="11" customWidth="1"/>
    <col min="4" max="4" width="9.42578125" style="15" bestFit="1" customWidth="1"/>
    <col min="5" max="5" width="17.28515625" style="15" bestFit="1" customWidth="1"/>
  </cols>
  <sheetData>
    <row r="2" spans="2:5" ht="18.75" x14ac:dyDescent="0.25">
      <c r="B2" s="41" t="s">
        <v>70</v>
      </c>
      <c r="C2" s="41"/>
    </row>
    <row r="3" spans="2:5" x14ac:dyDescent="0.25">
      <c r="B3" s="2"/>
    </row>
    <row r="4" spans="2:5" x14ac:dyDescent="0.25">
      <c r="B4" s="10" t="s">
        <v>75</v>
      </c>
      <c r="C4" s="9"/>
    </row>
    <row r="5" spans="2:5" x14ac:dyDescent="0.25">
      <c r="B5" s="11" t="s">
        <v>74</v>
      </c>
      <c r="C5" s="9">
        <v>12</v>
      </c>
      <c r="D5" s="15" t="s">
        <v>78</v>
      </c>
    </row>
    <row r="6" spans="2:5" x14ac:dyDescent="0.25">
      <c r="B6" s="11" t="s">
        <v>73</v>
      </c>
      <c r="C6" s="9">
        <v>3</v>
      </c>
      <c r="D6" s="15" t="s">
        <v>78</v>
      </c>
    </row>
    <row r="7" spans="2:5" x14ac:dyDescent="0.25">
      <c r="B7" s="13" t="s">
        <v>83</v>
      </c>
      <c r="C7" s="14">
        <f>(1 - $C$6/$C$5)*100</f>
        <v>75</v>
      </c>
      <c r="D7" s="15" t="s">
        <v>102</v>
      </c>
      <c r="E7" s="15" t="s">
        <v>95</v>
      </c>
    </row>
    <row r="8" spans="2:5" ht="30" x14ac:dyDescent="0.25">
      <c r="B8" s="11" t="s">
        <v>82</v>
      </c>
      <c r="C8" s="9"/>
    </row>
    <row r="9" spans="2:5" x14ac:dyDescent="0.25">
      <c r="B9" s="2"/>
    </row>
    <row r="10" spans="2:5" x14ac:dyDescent="0.25">
      <c r="B10" s="2"/>
    </row>
    <row r="11" spans="2:5" x14ac:dyDescent="0.25">
      <c r="B11" s="10" t="s">
        <v>93</v>
      </c>
      <c r="C11" s="9">
        <v>50</v>
      </c>
      <c r="D11" s="15" t="s">
        <v>78</v>
      </c>
    </row>
    <row r="12" spans="2:5" x14ac:dyDescent="0.25">
      <c r="B12" s="10" t="s">
        <v>92</v>
      </c>
      <c r="C12" s="9">
        <v>200000</v>
      </c>
      <c r="D12" s="15" t="s">
        <v>78</v>
      </c>
    </row>
    <row r="13" spans="2:5" x14ac:dyDescent="0.25">
      <c r="B13" s="13" t="s">
        <v>89</v>
      </c>
      <c r="C13" s="14">
        <f>$C$12*$C$11%</f>
        <v>100000</v>
      </c>
      <c r="D13" s="15" t="s">
        <v>102</v>
      </c>
      <c r="E13" s="15" t="s">
        <v>96</v>
      </c>
    </row>
    <row r="14" spans="2:5" x14ac:dyDescent="0.25">
      <c r="B14" s="11"/>
      <c r="C14" s="9"/>
    </row>
    <row r="15" spans="2:5" x14ac:dyDescent="0.25">
      <c r="B15" s="10" t="s">
        <v>76</v>
      </c>
      <c r="C15" s="9">
        <v>10</v>
      </c>
      <c r="D15" s="15" t="s">
        <v>78</v>
      </c>
    </row>
    <row r="16" spans="2:5" ht="30" x14ac:dyDescent="0.25">
      <c r="B16" s="16" t="s">
        <v>77</v>
      </c>
      <c r="C16" s="17">
        <f>$C$15 + ($C$15*$C$11%)</f>
        <v>15</v>
      </c>
      <c r="D16" s="15" t="s">
        <v>102</v>
      </c>
      <c r="E16" s="15" t="s">
        <v>97</v>
      </c>
    </row>
    <row r="17" spans="2:5" x14ac:dyDescent="0.25">
      <c r="B17" s="13" t="s">
        <v>90</v>
      </c>
      <c r="C17" s="14">
        <f>($C$16-$C$15)*$C$12</f>
        <v>1000000</v>
      </c>
      <c r="D17" s="15" t="s">
        <v>102</v>
      </c>
      <c r="E17" s="15" t="s">
        <v>98</v>
      </c>
    </row>
    <row r="18" spans="2:5" x14ac:dyDescent="0.25">
      <c r="B18" s="11"/>
      <c r="C18" s="9"/>
    </row>
    <row r="19" spans="2:5" x14ac:dyDescent="0.25">
      <c r="B19" s="11" t="s">
        <v>79</v>
      </c>
      <c r="C19" s="9">
        <v>300000</v>
      </c>
      <c r="D19" s="15" t="s">
        <v>78</v>
      </c>
    </row>
    <row r="20" spans="2:5" x14ac:dyDescent="0.25">
      <c r="B20" s="11" t="s">
        <v>80</v>
      </c>
      <c r="C20" s="9">
        <v>500000</v>
      </c>
      <c r="D20" s="15" t="s">
        <v>78</v>
      </c>
    </row>
    <row r="21" spans="2:5" x14ac:dyDescent="0.25">
      <c r="B21" s="16" t="s">
        <v>81</v>
      </c>
      <c r="C21" s="18">
        <f>$C$20-$C$19</f>
        <v>200000</v>
      </c>
      <c r="D21" s="15" t="s">
        <v>102</v>
      </c>
      <c r="E21" s="15" t="s">
        <v>99</v>
      </c>
    </row>
    <row r="22" spans="2:5" x14ac:dyDescent="0.25">
      <c r="B22" s="13" t="s">
        <v>91</v>
      </c>
      <c r="C22" s="14">
        <f>($C$20*(100 + $C$11)%)-$C$19</f>
        <v>450000</v>
      </c>
      <c r="D22" s="15" t="s">
        <v>102</v>
      </c>
      <c r="E22" s="15" t="s">
        <v>100</v>
      </c>
    </row>
    <row r="23" spans="2:5" x14ac:dyDescent="0.25">
      <c r="B23" s="2"/>
    </row>
    <row r="24" spans="2:5" ht="18.75" x14ac:dyDescent="0.3">
      <c r="B24" s="20" t="s">
        <v>94</v>
      </c>
      <c r="C24" s="21">
        <f>$C$17+$C$22</f>
        <v>1450000</v>
      </c>
      <c r="D24" s="15" t="s">
        <v>102</v>
      </c>
      <c r="E24" s="15" t="s">
        <v>101</v>
      </c>
    </row>
    <row r="25" spans="2:5" x14ac:dyDescent="0.25">
      <c r="B25" s="2"/>
    </row>
    <row r="26" spans="2:5" x14ac:dyDescent="0.25">
      <c r="B26" s="2"/>
    </row>
    <row r="27" spans="2:5" x14ac:dyDescent="0.25">
      <c r="B27" s="2"/>
    </row>
    <row r="28" spans="2:5" x14ac:dyDescent="0.25">
      <c r="B28" s="2"/>
    </row>
    <row r="29" spans="2:5" x14ac:dyDescent="0.25">
      <c r="B29" s="2"/>
    </row>
    <row r="30" spans="2:5" x14ac:dyDescent="0.25">
      <c r="B30" s="2"/>
    </row>
    <row r="31" spans="2:5" x14ac:dyDescent="0.25">
      <c r="B31" s="2"/>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796C-B279-4EC9-B118-4A79C1EF876F}">
  <dimension ref="B2:E15"/>
  <sheetViews>
    <sheetView workbookViewId="0">
      <selection activeCell="L11" sqref="L11"/>
    </sheetView>
  </sheetViews>
  <sheetFormatPr defaultRowHeight="15.75" customHeight="1" x14ac:dyDescent="0.25"/>
  <cols>
    <col min="2" max="2" width="75.85546875" style="2" customWidth="1"/>
    <col min="3" max="3" width="12.28515625" bestFit="1" customWidth="1"/>
    <col min="4" max="4" width="9.42578125" bestFit="1" customWidth="1"/>
    <col min="5" max="5" width="12.42578125" bestFit="1" customWidth="1"/>
  </cols>
  <sheetData>
    <row r="2" spans="2:5" ht="15.75" customHeight="1" x14ac:dyDescent="0.3">
      <c r="B2" s="42" t="s">
        <v>84</v>
      </c>
      <c r="C2" s="42"/>
    </row>
    <row r="4" spans="2:5" ht="15.75" customHeight="1" x14ac:dyDescent="0.25">
      <c r="B4" s="10" t="s">
        <v>85</v>
      </c>
      <c r="C4" s="9"/>
    </row>
    <row r="5" spans="2:5" ht="15.75" customHeight="1" x14ac:dyDescent="0.25">
      <c r="B5" s="10" t="s">
        <v>74</v>
      </c>
      <c r="C5" s="9">
        <v>6</v>
      </c>
      <c r="D5" s="15" t="s">
        <v>78</v>
      </c>
    </row>
    <row r="6" spans="2:5" ht="15.75" customHeight="1" x14ac:dyDescent="0.25">
      <c r="B6" s="10" t="s">
        <v>73</v>
      </c>
      <c r="C6" s="9">
        <v>2</v>
      </c>
      <c r="D6" s="15" t="s">
        <v>78</v>
      </c>
    </row>
    <row r="7" spans="2:5" ht="30" x14ac:dyDescent="0.25">
      <c r="B7" s="10" t="s">
        <v>86</v>
      </c>
      <c r="C7" s="19">
        <v>1000000</v>
      </c>
      <c r="D7" s="15" t="s">
        <v>78</v>
      </c>
    </row>
    <row r="8" spans="2:5" ht="15.75" customHeight="1" x14ac:dyDescent="0.25">
      <c r="B8" s="13" t="s">
        <v>87</v>
      </c>
      <c r="C8" s="14">
        <f>ROUND(($C$7/12) * ($C$5-$C$6), 0)</f>
        <v>333333</v>
      </c>
      <c r="D8" s="15" t="s">
        <v>102</v>
      </c>
      <c r="E8" s="15" t="s">
        <v>103</v>
      </c>
    </row>
    <row r="9" spans="2:5" ht="15.75" customHeight="1" x14ac:dyDescent="0.25">
      <c r="B9" s="13" t="s">
        <v>88</v>
      </c>
      <c r="C9" s="14">
        <f>$C$8*($C$5-$C$6)</f>
        <v>1333332</v>
      </c>
      <c r="D9" s="15" t="s">
        <v>102</v>
      </c>
      <c r="E9" s="15" t="s">
        <v>104</v>
      </c>
    </row>
    <row r="11" spans="2:5" ht="15.75" customHeight="1" x14ac:dyDescent="0.25">
      <c r="B11" s="10" t="s">
        <v>93</v>
      </c>
      <c r="C11" s="9">
        <v>50</v>
      </c>
      <c r="D11" s="15" t="s">
        <v>78</v>
      </c>
      <c r="E11" s="15"/>
    </row>
    <row r="12" spans="2:5" ht="15.75" customHeight="1" x14ac:dyDescent="0.25">
      <c r="B12" s="10" t="s">
        <v>92</v>
      </c>
      <c r="C12" s="9">
        <v>200000</v>
      </c>
      <c r="D12" s="15" t="s">
        <v>78</v>
      </c>
      <c r="E12" s="15"/>
    </row>
    <row r="13" spans="2:5" ht="15.75" customHeight="1" x14ac:dyDescent="0.25">
      <c r="B13" s="13" t="s">
        <v>89</v>
      </c>
      <c r="C13" s="14">
        <f>$C$12*$C$11%</f>
        <v>100000</v>
      </c>
      <c r="D13" s="15" t="s">
        <v>102</v>
      </c>
      <c r="E13" s="15" t="s">
        <v>96</v>
      </c>
    </row>
    <row r="15" spans="2:5" ht="21" x14ac:dyDescent="0.35">
      <c r="B15" s="22" t="s">
        <v>94</v>
      </c>
      <c r="C15" s="23">
        <f>$C$8+$C$9+$C$13</f>
        <v>1766665</v>
      </c>
      <c r="D15" s="15" t="s">
        <v>102</v>
      </c>
      <c r="E15" s="15" t="s">
        <v>105</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119-0EC7-42F5-BC85-1EE9FB60EDA9}">
  <dimension ref="B2:E16"/>
  <sheetViews>
    <sheetView workbookViewId="0">
      <selection activeCell="K14" sqref="K14"/>
    </sheetView>
  </sheetViews>
  <sheetFormatPr defaultRowHeight="15.75" customHeight="1" x14ac:dyDescent="0.25"/>
  <cols>
    <col min="2" max="2" width="80" style="2" customWidth="1"/>
    <col min="3" max="3" width="14" bestFit="1" customWidth="1"/>
    <col min="4" max="4" width="9.42578125" bestFit="1" customWidth="1"/>
    <col min="5" max="5" width="12.42578125" bestFit="1" customWidth="1"/>
  </cols>
  <sheetData>
    <row r="2" spans="2:5" ht="15.75" customHeight="1" x14ac:dyDescent="0.3">
      <c r="B2" s="42" t="s">
        <v>114</v>
      </c>
      <c r="C2" s="42"/>
    </row>
    <row r="4" spans="2:5" ht="15.75" customHeight="1" x14ac:dyDescent="0.25">
      <c r="B4" s="10" t="s">
        <v>117</v>
      </c>
      <c r="C4" s="9">
        <v>50</v>
      </c>
      <c r="D4" s="15" t="s">
        <v>78</v>
      </c>
    </row>
    <row r="5" spans="2:5" ht="15.75" customHeight="1" x14ac:dyDescent="0.25">
      <c r="B5" s="10" t="s">
        <v>115</v>
      </c>
      <c r="C5" s="9">
        <v>10</v>
      </c>
      <c r="D5" s="15" t="s">
        <v>78</v>
      </c>
    </row>
    <row r="6" spans="2:5" ht="30" x14ac:dyDescent="0.25">
      <c r="B6" s="10" t="s">
        <v>86</v>
      </c>
      <c r="C6" s="19">
        <v>2000000</v>
      </c>
      <c r="D6" s="15" t="s">
        <v>78</v>
      </c>
    </row>
    <row r="7" spans="2:5" ht="15" x14ac:dyDescent="0.25">
      <c r="B7" s="16" t="s">
        <v>122</v>
      </c>
      <c r="C7" s="18">
        <f>$C$6*$C$5</f>
        <v>20000000</v>
      </c>
      <c r="D7" s="15" t="s">
        <v>102</v>
      </c>
      <c r="E7" s="15" t="s">
        <v>116</v>
      </c>
    </row>
    <row r="8" spans="2:5" ht="15" x14ac:dyDescent="0.25">
      <c r="B8" s="16"/>
      <c r="C8" s="18"/>
      <c r="D8" s="15"/>
      <c r="E8" s="15"/>
    </row>
    <row r="9" spans="2:5" ht="15" x14ac:dyDescent="0.25">
      <c r="B9" s="16" t="s">
        <v>121</v>
      </c>
      <c r="C9" s="18">
        <f>$C$5+($C$5*50%)</f>
        <v>15</v>
      </c>
      <c r="D9" s="15" t="s">
        <v>102</v>
      </c>
      <c r="E9" s="15" t="s">
        <v>118</v>
      </c>
    </row>
    <row r="10" spans="2:5" ht="15" x14ac:dyDescent="0.25">
      <c r="B10" s="16" t="s">
        <v>125</v>
      </c>
      <c r="C10" s="18">
        <f>$C$9*$C$6</f>
        <v>30000000</v>
      </c>
      <c r="D10" s="15" t="s">
        <v>102</v>
      </c>
      <c r="E10" s="15" t="s">
        <v>119</v>
      </c>
    </row>
    <row r="11" spans="2:5" ht="15.75" customHeight="1" x14ac:dyDescent="0.25">
      <c r="B11" s="13" t="s">
        <v>123</v>
      </c>
      <c r="C11" s="14">
        <f>$C$10-$C$7</f>
        <v>10000000</v>
      </c>
      <c r="D11" s="15" t="s">
        <v>102</v>
      </c>
      <c r="E11" s="15" t="s">
        <v>120</v>
      </c>
    </row>
    <row r="12" spans="2:5" ht="15.75" customHeight="1" x14ac:dyDescent="0.25">
      <c r="D12" s="15"/>
      <c r="E12" s="15"/>
    </row>
    <row r="13" spans="2:5" ht="21" x14ac:dyDescent="0.35">
      <c r="B13" s="22" t="s">
        <v>94</v>
      </c>
      <c r="C13" s="23">
        <f>$C$11</f>
        <v>10000000</v>
      </c>
      <c r="D13" s="15" t="s">
        <v>102</v>
      </c>
      <c r="E13" s="15" t="s">
        <v>124</v>
      </c>
    </row>
    <row r="14" spans="2:5" ht="15.75" customHeight="1" x14ac:dyDescent="0.25">
      <c r="B14"/>
      <c r="E14" s="15"/>
    </row>
    <row r="15" spans="2:5" ht="15.75" customHeight="1" x14ac:dyDescent="0.25">
      <c r="B15"/>
    </row>
    <row r="16" spans="2:5" ht="15" x14ac:dyDescent="0.25">
      <c r="D16" s="15"/>
      <c r="E16" s="15"/>
    </row>
  </sheetData>
  <mergeCells count="1">
    <mergeCell ref="B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90F8-FD93-4BA9-9067-84016276698C}">
  <dimension ref="A1:B50"/>
  <sheetViews>
    <sheetView workbookViewId="0">
      <selection activeCell="I12" sqref="I12"/>
    </sheetView>
  </sheetViews>
  <sheetFormatPr defaultRowHeight="15" x14ac:dyDescent="0.25"/>
  <cols>
    <col min="1" max="1" width="15" bestFit="1" customWidth="1"/>
    <col min="2" max="2" width="105" style="2" bestFit="1" customWidth="1"/>
  </cols>
  <sheetData>
    <row r="1" spans="1:2" x14ac:dyDescent="0.25">
      <c r="A1" s="25" t="s">
        <v>26</v>
      </c>
      <c r="B1" s="26" t="s">
        <v>27</v>
      </c>
    </row>
    <row r="2" spans="1:2" x14ac:dyDescent="0.25">
      <c r="A2" s="9"/>
      <c r="B2" s="11"/>
    </row>
    <row r="3" spans="1:2" x14ac:dyDescent="0.25">
      <c r="A3" s="8" t="s">
        <v>28</v>
      </c>
      <c r="B3" s="11"/>
    </row>
    <row r="4" spans="1:2" x14ac:dyDescent="0.25">
      <c r="A4" s="9">
        <v>1</v>
      </c>
      <c r="B4" s="11" t="s">
        <v>33</v>
      </c>
    </row>
    <row r="5" spans="1:2" x14ac:dyDescent="0.25">
      <c r="A5" s="9">
        <v>2</v>
      </c>
      <c r="B5" s="11" t="s">
        <v>34</v>
      </c>
    </row>
    <row r="6" spans="1:2" x14ac:dyDescent="0.25">
      <c r="A6" s="9">
        <v>3</v>
      </c>
      <c r="B6" s="11" t="s">
        <v>35</v>
      </c>
    </row>
    <row r="7" spans="1:2" x14ac:dyDescent="0.25">
      <c r="A7" s="9">
        <v>4</v>
      </c>
      <c r="B7" s="11" t="s">
        <v>36</v>
      </c>
    </row>
    <row r="8" spans="1:2" x14ac:dyDescent="0.25">
      <c r="A8" s="9">
        <v>5</v>
      </c>
      <c r="B8" s="11" t="s">
        <v>37</v>
      </c>
    </row>
    <row r="9" spans="1:2" ht="30" x14ac:dyDescent="0.25">
      <c r="A9" s="9">
        <v>6</v>
      </c>
      <c r="B9" s="11" t="s">
        <v>32</v>
      </c>
    </row>
    <row r="10" spans="1:2" ht="30" x14ac:dyDescent="0.25">
      <c r="A10" s="9">
        <v>7</v>
      </c>
      <c r="B10" s="11" t="s">
        <v>38</v>
      </c>
    </row>
    <row r="11" spans="1:2" x14ac:dyDescent="0.25">
      <c r="A11" s="9"/>
      <c r="B11" s="11"/>
    </row>
    <row r="12" spans="1:2" x14ac:dyDescent="0.25">
      <c r="A12" s="8" t="s">
        <v>29</v>
      </c>
      <c r="B12" s="11" t="s">
        <v>30</v>
      </c>
    </row>
    <row r="13" spans="1:2" x14ac:dyDescent="0.25">
      <c r="A13" s="8" t="s">
        <v>44</v>
      </c>
      <c r="B13" s="11" t="s">
        <v>47</v>
      </c>
    </row>
    <row r="17" spans="1:2" x14ac:dyDescent="0.25">
      <c r="A17" s="25" t="s">
        <v>31</v>
      </c>
      <c r="B17" s="26" t="s">
        <v>39</v>
      </c>
    </row>
    <row r="18" spans="1:2" x14ac:dyDescent="0.25">
      <c r="A18" s="9"/>
      <c r="B18" s="11"/>
    </row>
    <row r="19" spans="1:2" x14ac:dyDescent="0.25">
      <c r="A19" s="8" t="s">
        <v>28</v>
      </c>
      <c r="B19" s="11"/>
    </row>
    <row r="20" spans="1:2" ht="45" x14ac:dyDescent="0.25">
      <c r="A20" s="9">
        <v>1</v>
      </c>
      <c r="B20" s="11" t="s">
        <v>40</v>
      </c>
    </row>
    <row r="21" spans="1:2" ht="45" x14ac:dyDescent="0.25">
      <c r="A21" s="9">
        <v>2</v>
      </c>
      <c r="B21" s="11" t="s">
        <v>41</v>
      </c>
    </row>
    <row r="22" spans="1:2" ht="60" x14ac:dyDescent="0.25">
      <c r="A22" s="9">
        <v>3</v>
      </c>
      <c r="B22" s="11" t="s">
        <v>42</v>
      </c>
    </row>
    <row r="23" spans="1:2" ht="60" x14ac:dyDescent="0.25">
      <c r="A23" s="9">
        <v>4</v>
      </c>
      <c r="B23" s="11" t="s">
        <v>43</v>
      </c>
    </row>
    <row r="24" spans="1:2" x14ac:dyDescent="0.25">
      <c r="A24" s="9"/>
      <c r="B24" s="11"/>
    </row>
    <row r="25" spans="1:2" x14ac:dyDescent="0.25">
      <c r="A25" s="8" t="s">
        <v>29</v>
      </c>
      <c r="B25" s="11" t="s">
        <v>45</v>
      </c>
    </row>
    <row r="26" spans="1:2" ht="30" x14ac:dyDescent="0.25">
      <c r="A26" s="8" t="s">
        <v>44</v>
      </c>
      <c r="B26" s="11" t="s">
        <v>53</v>
      </c>
    </row>
    <row r="30" spans="1:2" x14ac:dyDescent="0.25">
      <c r="A30" s="25" t="s">
        <v>54</v>
      </c>
      <c r="B30" s="26" t="s">
        <v>46</v>
      </c>
    </row>
    <row r="31" spans="1:2" x14ac:dyDescent="0.25">
      <c r="A31" s="9"/>
      <c r="B31" s="11"/>
    </row>
    <row r="32" spans="1:2" x14ac:dyDescent="0.25">
      <c r="A32" s="8" t="s">
        <v>28</v>
      </c>
      <c r="B32" s="11"/>
    </row>
    <row r="33" spans="1:2" ht="90" x14ac:dyDescent="0.25">
      <c r="A33" s="9">
        <v>1</v>
      </c>
      <c r="B33" s="11" t="s">
        <v>48</v>
      </c>
    </row>
    <row r="34" spans="1:2" ht="90" x14ac:dyDescent="0.25">
      <c r="A34" s="9">
        <v>2</v>
      </c>
      <c r="B34" s="11" t="s">
        <v>49</v>
      </c>
    </row>
    <row r="35" spans="1:2" ht="60" x14ac:dyDescent="0.25">
      <c r="A35" s="9">
        <v>3</v>
      </c>
      <c r="B35" s="11" t="s">
        <v>50</v>
      </c>
    </row>
    <row r="36" spans="1:2" x14ac:dyDescent="0.25">
      <c r="A36" s="9"/>
      <c r="B36" s="11"/>
    </row>
    <row r="37" spans="1:2" x14ac:dyDescent="0.25">
      <c r="A37" s="8" t="s">
        <v>29</v>
      </c>
      <c r="B37" s="11" t="s">
        <v>51</v>
      </c>
    </row>
    <row r="38" spans="1:2" ht="45" x14ac:dyDescent="0.25">
      <c r="A38" s="8" t="s">
        <v>44</v>
      </c>
      <c r="B38" s="11" t="s">
        <v>52</v>
      </c>
    </row>
    <row r="42" spans="1:2" x14ac:dyDescent="0.25">
      <c r="A42" s="25" t="s">
        <v>55</v>
      </c>
      <c r="B42" s="26" t="s">
        <v>56</v>
      </c>
    </row>
    <row r="43" spans="1:2" x14ac:dyDescent="0.25">
      <c r="A43" s="9"/>
      <c r="B43" s="11"/>
    </row>
    <row r="44" spans="1:2" x14ac:dyDescent="0.25">
      <c r="A44" s="8" t="s">
        <v>28</v>
      </c>
      <c r="B44" s="11"/>
    </row>
    <row r="45" spans="1:2" x14ac:dyDescent="0.25">
      <c r="A45" s="9">
        <v>1</v>
      </c>
      <c r="B45" s="11" t="s">
        <v>57</v>
      </c>
    </row>
    <row r="46" spans="1:2" x14ac:dyDescent="0.25">
      <c r="A46" s="9">
        <v>2</v>
      </c>
      <c r="B46" s="11" t="s">
        <v>58</v>
      </c>
    </row>
    <row r="47" spans="1:2" ht="30" x14ac:dyDescent="0.25">
      <c r="A47" s="9">
        <v>3</v>
      </c>
      <c r="B47" s="11" t="s">
        <v>59</v>
      </c>
    </row>
    <row r="48" spans="1:2" x14ac:dyDescent="0.25">
      <c r="A48" s="9"/>
      <c r="B48" s="11"/>
    </row>
    <row r="49" spans="1:2" x14ac:dyDescent="0.25">
      <c r="A49" s="8" t="s">
        <v>29</v>
      </c>
      <c r="B49" s="11" t="s">
        <v>60</v>
      </c>
    </row>
    <row r="50" spans="1:2" ht="68.25" customHeight="1" x14ac:dyDescent="0.25">
      <c r="A50" s="8" t="s">
        <v>44</v>
      </c>
      <c r="B50" s="11" t="s">
        <v>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E82AA-87ED-4E66-BE3A-D9F1FF96959B}">
  <dimension ref="G1:G34"/>
  <sheetViews>
    <sheetView workbookViewId="0">
      <selection activeCell="Q7" sqref="Q7"/>
    </sheetView>
  </sheetViews>
  <sheetFormatPr defaultRowHeight="15" x14ac:dyDescent="0.25"/>
  <cols>
    <col min="1" max="1" width="8.7109375" customWidth="1"/>
    <col min="7" max="7" width="49.140625" customWidth="1"/>
    <col min="8" max="8" width="7.5703125" customWidth="1"/>
  </cols>
  <sheetData>
    <row r="1" spans="7:7" ht="15" customHeight="1" thickBot="1" x14ac:dyDescent="0.3"/>
    <row r="2" spans="7:7" ht="21.75" thickBot="1" x14ac:dyDescent="0.3">
      <c r="G2" s="30" t="s">
        <v>2</v>
      </c>
    </row>
    <row r="34" spans="7:7" x14ac:dyDescent="0.25">
      <c r="G34" s="34" t="s">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36FC-5E3F-4E9E-9089-AF20A8432DDD}">
  <dimension ref="M56"/>
  <sheetViews>
    <sheetView workbookViewId="0">
      <selection activeCell="S6" sqref="S6"/>
    </sheetView>
  </sheetViews>
  <sheetFormatPr defaultRowHeight="15" x14ac:dyDescent="0.25"/>
  <cols>
    <col min="13" max="13" width="26.5703125" bestFit="1" customWidth="1"/>
  </cols>
  <sheetData>
    <row r="56" spans="13:13" x14ac:dyDescent="0.25">
      <c r="M56" s="35" t="s">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Data Science as a Business</vt:lpstr>
      <vt:lpstr>Defining ROI</vt:lpstr>
      <vt:lpstr>ROI Calculation Worksheet 1</vt:lpstr>
      <vt:lpstr>ROI Calculation Worksheet 2</vt:lpstr>
      <vt:lpstr>ROI Calculation Worksheet 3</vt:lpstr>
      <vt:lpstr>Data Science Solution Plan</vt:lpstr>
      <vt:lpstr>ML Project Lifecycle Phases</vt:lpstr>
      <vt:lpstr>DL Toolsets and Frameworks</vt:lpstr>
      <vt:lpstr>Data Science - Best Practices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Indranil Chandra</dc:creator>
  <cp:lastModifiedBy>Indranil Chandra</cp:lastModifiedBy>
  <dcterms:created xsi:type="dcterms:W3CDTF">2019-04-04T05:54:08Z</dcterms:created>
  <dcterms:modified xsi:type="dcterms:W3CDTF">2019-04-15T06:04:26Z</dcterms:modified>
</cp:coreProperties>
</file>