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NEW\Desktop\"/>
    </mc:Choice>
  </mc:AlternateContent>
  <xr:revisionPtr revIDLastSave="0" documentId="13_ncr:1_{30A97B00-7083-4384-BE4A-6DC8BA9089FB}" xr6:coauthVersionLast="46" xr6:coauthVersionMax="46" xr10:uidLastSave="{00000000-0000-0000-0000-000000000000}"/>
  <bookViews>
    <workbookView xWindow="-120" yWindow="-120" windowWidth="29040" windowHeight="15840" activeTab="4" xr2:uid="{8B6BC865-3C33-4224-BDE5-E46A06243A9A}"/>
  </bookViews>
  <sheets>
    <sheet name="STAT Progression" sheetId="1" r:id="rId1"/>
    <sheet name="Tablas Ranks" sheetId="3" r:id="rId2"/>
    <sheet name="2.1 Categories" sheetId="4" r:id="rId3"/>
    <sheet name="Talents tables" sheetId="5" r:id="rId4"/>
    <sheet name="STATS" sheetId="2" r:id="rId5"/>
  </sheets>
  <externalReferences>
    <externalReference r:id="rId6"/>
  </externalReferenc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9" i="2" l="1"/>
  <c r="G9" i="2" s="1"/>
  <c r="D8" i="2"/>
  <c r="G8" i="2" s="1"/>
  <c r="D7" i="2"/>
  <c r="G7" i="2" s="1"/>
  <c r="D6" i="2"/>
  <c r="G6" i="2" s="1"/>
  <c r="D5" i="2"/>
  <c r="G5" i="2" s="1"/>
  <c r="D4" i="2"/>
  <c r="G4" i="2" s="1"/>
  <c r="D3" i="2"/>
  <c r="G3" i="2" s="1"/>
  <c r="D2" i="2"/>
  <c r="G2" i="2" s="1"/>
  <c r="C116" i="2"/>
  <c r="C115" i="2"/>
  <c r="C114" i="2"/>
  <c r="C113" i="2"/>
  <c r="C112"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E9" i="2"/>
  <c r="E8" i="2"/>
  <c r="E7" i="2"/>
  <c r="E6" i="2"/>
  <c r="E5" i="2"/>
  <c r="E4" i="2"/>
  <c r="E3" i="2"/>
  <c r="E2" i="2"/>
  <c r="E120" i="5" a="1"/>
  <c r="E120" i="5" s="1"/>
  <c r="F120" i="5" s="1"/>
  <c r="E119" i="5" a="1"/>
  <c r="E119" i="5" s="1"/>
  <c r="F119" i="5" s="1"/>
  <c r="E118" i="5" a="1"/>
  <c r="E118" i="5" s="1"/>
  <c r="F118" i="5" s="1"/>
  <c r="E117" i="5"/>
  <c r="F117" i="5" s="1"/>
  <c r="E117" i="5" a="1"/>
  <c r="E116" i="5"/>
  <c r="F116" i="5" s="1"/>
  <c r="E116" i="5" a="1"/>
  <c r="E115" i="5"/>
  <c r="F115" i="5" s="1"/>
  <c r="E115" i="5" a="1"/>
  <c r="F114" i="5"/>
  <c r="E114" i="5"/>
  <c r="E114" i="5" a="1"/>
  <c r="E113" i="5" a="1"/>
  <c r="E113" i="5" s="1"/>
  <c r="F113" i="5" s="1"/>
  <c r="E112" i="5" a="1"/>
  <c r="E112" i="5" s="1"/>
  <c r="F112" i="5" s="1"/>
  <c r="E111" i="5" a="1"/>
  <c r="E111" i="5" s="1"/>
  <c r="F111" i="5" s="1"/>
  <c r="E110" i="5"/>
  <c r="F110" i="5" s="1"/>
  <c r="E110" i="5" a="1"/>
  <c r="E109" i="5"/>
  <c r="F109" i="5" s="1"/>
  <c r="E109" i="5" a="1"/>
  <c r="E108" i="5"/>
  <c r="F108" i="5" s="1"/>
  <c r="E108" i="5" a="1"/>
  <c r="F107" i="5"/>
  <c r="E107" i="5"/>
  <c r="E107" i="5" a="1"/>
  <c r="E106" i="5" a="1"/>
  <c r="E106" i="5" s="1"/>
  <c r="F106" i="5" s="1"/>
  <c r="E105" i="5" a="1"/>
  <c r="E105" i="5" s="1"/>
  <c r="F105" i="5" s="1"/>
  <c r="E104" i="5" a="1"/>
  <c r="E104" i="5" s="1"/>
  <c r="F104" i="5" s="1"/>
  <c r="E103" i="5" a="1"/>
  <c r="E103" i="5" s="1"/>
  <c r="F103" i="5" s="1"/>
  <c r="E102" i="5"/>
  <c r="F102" i="5" s="1"/>
  <c r="E102" i="5" a="1"/>
  <c r="E101" i="5"/>
  <c r="F101" i="5" s="1"/>
  <c r="E101" i="5" a="1"/>
  <c r="E100" i="5"/>
  <c r="F100" i="5" s="1"/>
  <c r="E100" i="5" a="1"/>
  <c r="F99" i="5"/>
  <c r="E99" i="5"/>
  <c r="E99" i="5" a="1"/>
  <c r="E98" i="5" a="1"/>
  <c r="E98" i="5" s="1"/>
  <c r="F98" i="5" s="1"/>
  <c r="E97" i="5" a="1"/>
  <c r="E97" i="5" s="1"/>
  <c r="F97" i="5" s="1"/>
  <c r="E96" i="5" a="1"/>
  <c r="E96" i="5" s="1"/>
  <c r="F96" i="5" s="1"/>
  <c r="E95" i="5" a="1"/>
  <c r="E95" i="5" s="1"/>
  <c r="F95" i="5" s="1"/>
  <c r="E94" i="5"/>
  <c r="F94" i="5" s="1"/>
  <c r="E94" i="5" a="1"/>
  <c r="E93" i="5" a="1"/>
  <c r="E93" i="5" s="1"/>
  <c r="F93" i="5" s="1"/>
  <c r="E92" i="5" a="1"/>
  <c r="E92" i="5" s="1"/>
  <c r="F92" i="5" s="1"/>
  <c r="F91" i="5"/>
  <c r="E91" i="5"/>
  <c r="E91" i="5" a="1"/>
  <c r="E90" i="5"/>
  <c r="F90" i="5" s="1"/>
  <c r="E90" i="5" a="1"/>
  <c r="E89" i="5" a="1"/>
  <c r="E89" i="5" s="1"/>
  <c r="F89" i="5" s="1"/>
  <c r="E88" i="5" a="1"/>
  <c r="E88" i="5" s="1"/>
  <c r="F88" i="5" s="1"/>
  <c r="E87" i="5" a="1"/>
  <c r="E87" i="5" s="1"/>
  <c r="F87" i="5" s="1"/>
  <c r="E86" i="5"/>
  <c r="F86" i="5" s="1"/>
  <c r="E86" i="5" a="1"/>
  <c r="E85" i="5" a="1"/>
  <c r="E85" i="5" s="1"/>
  <c r="F85" i="5" s="1"/>
  <c r="E84" i="5" a="1"/>
  <c r="E84" i="5" s="1"/>
  <c r="F84" i="5" s="1"/>
  <c r="F83" i="5"/>
  <c r="E83" i="5"/>
  <c r="E83" i="5" a="1"/>
  <c r="E82" i="5" a="1"/>
  <c r="E82" i="5" s="1"/>
  <c r="F82" i="5" s="1"/>
  <c r="E81" i="5" a="1"/>
  <c r="E81" i="5" s="1"/>
  <c r="F81" i="5" s="1"/>
  <c r="E80" i="5" a="1"/>
  <c r="E80" i="5" s="1"/>
  <c r="F80" i="5" s="1"/>
  <c r="E79" i="5" a="1"/>
  <c r="E79" i="5" s="1"/>
  <c r="F79" i="5" s="1"/>
  <c r="E78" i="5"/>
  <c r="F78" i="5" s="1"/>
  <c r="E78" i="5" a="1"/>
  <c r="E77" i="5" a="1"/>
  <c r="E77" i="5" s="1"/>
  <c r="F77" i="5" s="1"/>
  <c r="E76" i="5" a="1"/>
  <c r="E76" i="5" s="1"/>
  <c r="F76" i="5" s="1"/>
  <c r="F75" i="5"/>
  <c r="E75" i="5"/>
  <c r="E75" i="5" a="1"/>
  <c r="E74" i="5" a="1"/>
  <c r="E74" i="5" s="1"/>
  <c r="F74" i="5" s="1"/>
  <c r="E73" i="5" a="1"/>
  <c r="E73" i="5" s="1"/>
  <c r="F73" i="5" s="1"/>
  <c r="E72" i="5" a="1"/>
  <c r="E72" i="5" s="1"/>
  <c r="F72" i="5" s="1"/>
  <c r="E71" i="5" a="1"/>
  <c r="E71" i="5" s="1"/>
  <c r="F71" i="5" s="1"/>
  <c r="E70" i="5"/>
  <c r="F70" i="5" s="1"/>
  <c r="E70" i="5" a="1"/>
  <c r="E69" i="5" a="1"/>
  <c r="E69" i="5" s="1"/>
  <c r="F69" i="5" s="1"/>
  <c r="E68" i="5" a="1"/>
  <c r="E68" i="5" s="1"/>
  <c r="F68" i="5" s="1"/>
  <c r="F67" i="5"/>
  <c r="E67" i="5"/>
  <c r="E67" i="5" a="1"/>
  <c r="E66" i="5" a="1"/>
  <c r="E66" i="5" s="1"/>
  <c r="F66" i="5" s="1"/>
  <c r="E65" i="5" a="1"/>
  <c r="E65" i="5" s="1"/>
  <c r="F65" i="5" s="1"/>
  <c r="E64" i="5" a="1"/>
  <c r="E64" i="5" s="1"/>
  <c r="F64" i="5" s="1"/>
  <c r="E63" i="5" a="1"/>
  <c r="E63" i="5" s="1"/>
  <c r="F63" i="5" s="1"/>
  <c r="E62" i="5"/>
  <c r="F62" i="5" s="1"/>
  <c r="E62" i="5" a="1"/>
  <c r="E61" i="5" a="1"/>
  <c r="E61" i="5" s="1"/>
  <c r="F61" i="5" s="1"/>
  <c r="E60" i="5" a="1"/>
  <c r="E60" i="5" s="1"/>
  <c r="F60" i="5" s="1"/>
  <c r="F59" i="5"/>
  <c r="E59" i="5"/>
  <c r="E59" i="5" a="1"/>
  <c r="E58" i="5" a="1"/>
  <c r="E58" i="5" s="1"/>
  <c r="F58" i="5" s="1"/>
  <c r="E57" i="5" a="1"/>
  <c r="E57" i="5" s="1"/>
  <c r="F57" i="5" s="1"/>
  <c r="E56" i="5" a="1"/>
  <c r="E56" i="5" s="1"/>
  <c r="F56" i="5" s="1"/>
  <c r="E55" i="5" a="1"/>
  <c r="E55" i="5" s="1"/>
  <c r="F55" i="5" s="1"/>
  <c r="E54" i="5"/>
  <c r="F54" i="5" s="1"/>
  <c r="E54" i="5" a="1"/>
  <c r="E53" i="5" a="1"/>
  <c r="E53" i="5" s="1"/>
  <c r="F53" i="5" s="1"/>
  <c r="E52" i="5" a="1"/>
  <c r="E52" i="5" s="1"/>
  <c r="F52" i="5" s="1"/>
  <c r="F51" i="5"/>
  <c r="E51" i="5"/>
  <c r="E51" i="5" a="1"/>
  <c r="E50" i="5" a="1"/>
  <c r="E50" i="5" s="1"/>
  <c r="F50" i="5" s="1"/>
  <c r="E49" i="5" a="1"/>
  <c r="E49" i="5" s="1"/>
  <c r="F49" i="5" s="1"/>
  <c r="E48" i="5" a="1"/>
  <c r="E48" i="5" s="1"/>
  <c r="F48" i="5" s="1"/>
  <c r="E47" i="5" a="1"/>
  <c r="E47" i="5" s="1"/>
  <c r="F47" i="5" s="1"/>
  <c r="E46" i="5"/>
  <c r="F46" i="5" s="1"/>
  <c r="E46" i="5" a="1"/>
  <c r="E45" i="5" a="1"/>
  <c r="E45" i="5" s="1"/>
  <c r="F45" i="5" s="1"/>
  <c r="E44" i="5" a="1"/>
  <c r="E44" i="5" s="1"/>
  <c r="F44" i="5" s="1"/>
  <c r="F43" i="5"/>
  <c r="E43" i="5"/>
  <c r="E43" i="5" a="1"/>
  <c r="E42" i="5" a="1"/>
  <c r="E42" i="5" s="1"/>
  <c r="F42" i="5" s="1"/>
  <c r="E41" i="5" a="1"/>
  <c r="E41" i="5" s="1"/>
  <c r="F41" i="5" s="1"/>
  <c r="E40" i="5" a="1"/>
  <c r="E40" i="5" s="1"/>
  <c r="F40" i="5" s="1"/>
  <c r="E39" i="5" a="1"/>
  <c r="E39" i="5" s="1"/>
  <c r="F39" i="5" s="1"/>
  <c r="E38" i="5"/>
  <c r="F38" i="5" s="1"/>
  <c r="E38" i="5" a="1"/>
  <c r="E37" i="5" a="1"/>
  <c r="E37" i="5" s="1"/>
  <c r="F37" i="5" s="1"/>
  <c r="E36" i="5" a="1"/>
  <c r="E36" i="5" s="1"/>
  <c r="F36" i="5" s="1"/>
  <c r="F35" i="5"/>
  <c r="E35" i="5"/>
  <c r="E35" i="5" a="1"/>
  <c r="E34" i="5" a="1"/>
  <c r="E34" i="5" s="1"/>
  <c r="F34" i="5" s="1"/>
  <c r="E33" i="5" a="1"/>
  <c r="E33" i="5" s="1"/>
  <c r="F33" i="5" s="1"/>
  <c r="E32" i="5" a="1"/>
  <c r="E32" i="5" s="1"/>
  <c r="F32" i="5" s="1"/>
  <c r="E31" i="5" a="1"/>
  <c r="E31" i="5" s="1"/>
  <c r="F31" i="5" s="1"/>
  <c r="E30" i="5"/>
  <c r="F30" i="5" s="1"/>
  <c r="E30" i="5" a="1"/>
  <c r="E29" i="5" a="1"/>
  <c r="E29" i="5" s="1"/>
  <c r="F29" i="5" s="1"/>
  <c r="E28" i="5" a="1"/>
  <c r="E28" i="5" s="1"/>
  <c r="F28" i="5" s="1"/>
  <c r="F27" i="5"/>
  <c r="E27" i="5"/>
  <c r="E27" i="5" a="1"/>
  <c r="E26" i="5" a="1"/>
  <c r="E26" i="5" s="1"/>
  <c r="F26" i="5" s="1"/>
  <c r="E25" i="5" a="1"/>
  <c r="E25" i="5" s="1"/>
  <c r="F25" i="5" s="1"/>
  <c r="E24" i="5" a="1"/>
  <c r="E24" i="5" s="1"/>
  <c r="F24" i="5" s="1"/>
  <c r="E23" i="5" a="1"/>
  <c r="E23" i="5" s="1"/>
  <c r="F23" i="5" s="1"/>
  <c r="E22" i="5"/>
  <c r="F22" i="5" s="1"/>
  <c r="E22" i="5" a="1"/>
  <c r="E21" i="5" a="1"/>
  <c r="E21" i="5" s="1"/>
  <c r="F21" i="5" s="1"/>
  <c r="E20" i="5" a="1"/>
  <c r="E20" i="5" s="1"/>
  <c r="F20" i="5" s="1"/>
  <c r="F19" i="5"/>
  <c r="E19" i="5"/>
  <c r="E19" i="5" a="1"/>
  <c r="E18" i="5" a="1"/>
  <c r="E18" i="5" s="1"/>
  <c r="F18" i="5" s="1"/>
  <c r="E17" i="5" a="1"/>
  <c r="E17" i="5" s="1"/>
  <c r="F17" i="5" s="1"/>
  <c r="E16" i="5" a="1"/>
  <c r="E16" i="5" s="1"/>
  <c r="F16" i="5" s="1"/>
  <c r="E15" i="5"/>
  <c r="F15" i="5" s="1"/>
  <c r="E15" i="5" a="1"/>
  <c r="E14" i="5"/>
  <c r="F14" i="5" s="1"/>
  <c r="E14" i="5" a="1"/>
  <c r="E13" i="5" a="1"/>
  <c r="E13" i="5" s="1"/>
  <c r="F13" i="5" s="1"/>
  <c r="E12" i="5" a="1"/>
  <c r="E12" i="5" s="1"/>
  <c r="F12" i="5" s="1"/>
  <c r="F11" i="5"/>
  <c r="E11" i="5"/>
  <c r="E11" i="5" a="1"/>
  <c r="E10" i="5" a="1"/>
  <c r="E10" i="5" s="1"/>
  <c r="F10" i="5" s="1"/>
  <c r="E9" i="5" a="1"/>
  <c r="E9" i="5" s="1"/>
  <c r="F9" i="5" s="1"/>
  <c r="E8" i="5" a="1"/>
  <c r="E8" i="5" s="1"/>
  <c r="F8" i="5" s="1"/>
  <c r="E7" i="5"/>
  <c r="F7" i="5" s="1"/>
  <c r="E7" i="5" a="1"/>
  <c r="E6" i="5"/>
  <c r="F6" i="5" s="1"/>
  <c r="E6" i="5" a="1"/>
  <c r="E5" i="5" a="1"/>
  <c r="E5" i="5" s="1"/>
  <c r="F5" i="5" s="1"/>
  <c r="E4" i="5" a="1"/>
  <c r="E4" i="5" s="1"/>
  <c r="F4" i="5" s="1"/>
  <c r="F3" i="5"/>
  <c r="E3" i="5"/>
  <c r="E3" i="5" a="1"/>
  <c r="E2" i="5" a="1"/>
  <c r="E2" i="5" s="1"/>
  <c r="F2" i="5" s="1"/>
  <c r="I48" i="4" a="1"/>
  <c r="I48" i="4" s="1"/>
  <c r="H48" i="4" a="1"/>
  <c r="H48" i="4" s="1"/>
  <c r="K48" i="4" s="1"/>
  <c r="L48" i="4" s="1"/>
  <c r="E48" i="4"/>
  <c r="F48" i="4" s="1" a="1"/>
  <c r="F48" i="4" s="1"/>
  <c r="E48" i="4" a="1"/>
  <c r="I47" i="4" a="1"/>
  <c r="I47" i="4" s="1"/>
  <c r="H47" i="4" a="1"/>
  <c r="H47" i="4" s="1"/>
  <c r="K47" i="4" s="1"/>
  <c r="L47" i="4" s="1"/>
  <c r="E47" i="4" a="1"/>
  <c r="E47" i="4" s="1"/>
  <c r="F47" i="4" s="1" a="1"/>
  <c r="F47" i="4" s="1"/>
  <c r="I46" i="4" a="1"/>
  <c r="I46" i="4" s="1"/>
  <c r="H46" i="4"/>
  <c r="H46" i="4" a="1"/>
  <c r="E46" i="4" a="1"/>
  <c r="E46" i="4" s="1"/>
  <c r="F46" i="4" s="1" a="1"/>
  <c r="F46" i="4" s="1"/>
  <c r="I45" i="4"/>
  <c r="I45" i="4" a="1"/>
  <c r="H45" i="4" a="1"/>
  <c r="H45" i="4" s="1"/>
  <c r="K45" i="4" s="1"/>
  <c r="L45" i="4" s="1"/>
  <c r="E45" i="4" a="1"/>
  <c r="E45" i="4" s="1"/>
  <c r="F45" i="4" s="1" a="1"/>
  <c r="F45" i="4" s="1"/>
  <c r="I44" i="4" a="1"/>
  <c r="I44" i="4" s="1"/>
  <c r="H44" i="4" a="1"/>
  <c r="H44" i="4" s="1"/>
  <c r="E44" i="4"/>
  <c r="F44" i="4" s="1" a="1"/>
  <c r="F44" i="4" s="1"/>
  <c r="E44" i="4" a="1"/>
  <c r="I43" i="4" a="1"/>
  <c r="I43" i="4" s="1"/>
  <c r="H43" i="4" a="1"/>
  <c r="H43" i="4" s="1"/>
  <c r="K43" i="4" s="1"/>
  <c r="L43" i="4" s="1"/>
  <c r="E43" i="4" a="1"/>
  <c r="E43" i="4" s="1"/>
  <c r="F43" i="4" s="1" a="1"/>
  <c r="F43" i="4" s="1"/>
  <c r="I42" i="4" a="1"/>
  <c r="I42" i="4" s="1"/>
  <c r="H42" i="4"/>
  <c r="H42" i="4" a="1"/>
  <c r="E42" i="4" a="1"/>
  <c r="E42" i="4" s="1"/>
  <c r="F42" i="4" s="1" a="1"/>
  <c r="F42" i="4" s="1"/>
  <c r="I41" i="4"/>
  <c r="I41" i="4" a="1"/>
  <c r="H41" i="4" a="1"/>
  <c r="H41" i="4" s="1"/>
  <c r="K41" i="4" s="1"/>
  <c r="L41" i="4" s="1"/>
  <c r="E41" i="4" a="1"/>
  <c r="E41" i="4" s="1"/>
  <c r="F41" i="4" s="1" a="1"/>
  <c r="F41" i="4" s="1"/>
  <c r="I40" i="4" a="1"/>
  <c r="I40" i="4" s="1"/>
  <c r="H40" i="4" a="1"/>
  <c r="H40" i="4" s="1"/>
  <c r="E40" i="4"/>
  <c r="F40" i="4" s="1" a="1"/>
  <c r="F40" i="4" s="1"/>
  <c r="E40" i="4" a="1"/>
  <c r="I39" i="4" a="1"/>
  <c r="I39" i="4" s="1"/>
  <c r="H39" i="4" a="1"/>
  <c r="H39" i="4" s="1"/>
  <c r="E39" i="4" a="1"/>
  <c r="E39" i="4" s="1"/>
  <c r="F39" i="4" s="1" a="1"/>
  <c r="F39" i="4" s="1"/>
  <c r="I38" i="4" a="1"/>
  <c r="I38" i="4" s="1"/>
  <c r="H38" i="4"/>
  <c r="H38" i="4" a="1"/>
  <c r="E38" i="4" a="1"/>
  <c r="E38" i="4" s="1"/>
  <c r="F38" i="4" s="1" a="1"/>
  <c r="F38" i="4" s="1"/>
  <c r="I37" i="4"/>
  <c r="I37" i="4" a="1"/>
  <c r="H37" i="4" a="1"/>
  <c r="H37" i="4" s="1"/>
  <c r="K37" i="4" s="1"/>
  <c r="L37" i="4" s="1"/>
  <c r="E37" i="4" a="1"/>
  <c r="E37" i="4" s="1"/>
  <c r="F37" i="4" s="1" a="1"/>
  <c r="F37" i="4" s="1"/>
  <c r="I36" i="4" a="1"/>
  <c r="I36" i="4" s="1"/>
  <c r="H36" i="4" a="1"/>
  <c r="H36" i="4" s="1"/>
  <c r="E36" i="4"/>
  <c r="F36" i="4" s="1" a="1"/>
  <c r="F36" i="4" s="1"/>
  <c r="E36" i="4" a="1"/>
  <c r="I35" i="4" a="1"/>
  <c r="I35" i="4" s="1"/>
  <c r="H35" i="4" a="1"/>
  <c r="H35" i="4" s="1"/>
  <c r="K35" i="4" s="1"/>
  <c r="L35" i="4" s="1"/>
  <c r="E35" i="4" a="1"/>
  <c r="E35" i="4" s="1"/>
  <c r="F35" i="4" s="1" a="1"/>
  <c r="F35" i="4" s="1"/>
  <c r="I34" i="4" a="1"/>
  <c r="I34" i="4" s="1"/>
  <c r="H34" i="4"/>
  <c r="K34" i="4" s="1"/>
  <c r="L34" i="4" s="1"/>
  <c r="H34" i="4" a="1"/>
  <c r="E34" i="4" a="1"/>
  <c r="E34" i="4" s="1"/>
  <c r="F34" i="4" s="1" a="1"/>
  <c r="F34" i="4" s="1"/>
  <c r="I33" i="4"/>
  <c r="I33" i="4" a="1"/>
  <c r="H33" i="4" a="1"/>
  <c r="H33" i="4" s="1"/>
  <c r="K33" i="4" s="1"/>
  <c r="L33" i="4" s="1"/>
  <c r="E33" i="4" a="1"/>
  <c r="E33" i="4" s="1"/>
  <c r="F33" i="4" s="1" a="1"/>
  <c r="F33" i="4" s="1"/>
  <c r="I32" i="4" a="1"/>
  <c r="I32" i="4" s="1"/>
  <c r="H32" i="4" a="1"/>
  <c r="H32" i="4" s="1"/>
  <c r="K32" i="4" s="1"/>
  <c r="L32" i="4" s="1"/>
  <c r="E32" i="4"/>
  <c r="F32" i="4" s="1" a="1"/>
  <c r="F32" i="4" s="1"/>
  <c r="E32" i="4" a="1"/>
  <c r="I31" i="4" a="1"/>
  <c r="I31" i="4" s="1"/>
  <c r="H31" i="4" a="1"/>
  <c r="H31" i="4" s="1"/>
  <c r="K31" i="4" s="1"/>
  <c r="L31" i="4" s="1"/>
  <c r="E31" i="4" a="1"/>
  <c r="E31" i="4" s="1"/>
  <c r="F31" i="4" s="1" a="1"/>
  <c r="F31" i="4" s="1"/>
  <c r="I30" i="4" a="1"/>
  <c r="I30" i="4" s="1"/>
  <c r="H30" i="4"/>
  <c r="K30" i="4" s="1"/>
  <c r="L30" i="4" s="1"/>
  <c r="H30" i="4" a="1"/>
  <c r="E30" i="4" a="1"/>
  <c r="E30" i="4" s="1"/>
  <c r="F30" i="4" s="1" a="1"/>
  <c r="F30" i="4" s="1"/>
  <c r="I29" i="4"/>
  <c r="I29" i="4" a="1"/>
  <c r="H29" i="4" a="1"/>
  <c r="H29" i="4" s="1"/>
  <c r="K29" i="4" s="1"/>
  <c r="L29" i="4" s="1"/>
  <c r="E29" i="4" a="1"/>
  <c r="E29" i="4" s="1"/>
  <c r="F29" i="4" s="1" a="1"/>
  <c r="F29" i="4" s="1"/>
  <c r="I28" i="4" a="1"/>
  <c r="I28" i="4" s="1"/>
  <c r="H28" i="4" a="1"/>
  <c r="H28" i="4" s="1"/>
  <c r="K28" i="4" s="1"/>
  <c r="L28" i="4" s="1"/>
  <c r="E28" i="4"/>
  <c r="F28" i="4" s="1" a="1"/>
  <c r="F28" i="4" s="1"/>
  <c r="E28" i="4" a="1"/>
  <c r="I27" i="4" a="1"/>
  <c r="I27" i="4" s="1"/>
  <c r="H27" i="4" a="1"/>
  <c r="H27" i="4" s="1"/>
  <c r="E27" i="4" a="1"/>
  <c r="E27" i="4" s="1"/>
  <c r="F27" i="4" s="1" a="1"/>
  <c r="F27" i="4" s="1"/>
  <c r="I26" i="4" a="1"/>
  <c r="I26" i="4" s="1"/>
  <c r="H26" i="4"/>
  <c r="H26" i="4" a="1"/>
  <c r="E26" i="4" a="1"/>
  <c r="E26" i="4" s="1"/>
  <c r="F26" i="4" s="1" a="1"/>
  <c r="F26" i="4" s="1"/>
  <c r="I25" i="4"/>
  <c r="I25" i="4" a="1"/>
  <c r="H25" i="4" a="1"/>
  <c r="H25" i="4" s="1"/>
  <c r="K25" i="4" s="1"/>
  <c r="L25" i="4" s="1"/>
  <c r="E25" i="4" a="1"/>
  <c r="E25" i="4" s="1"/>
  <c r="F25" i="4" s="1" a="1"/>
  <c r="F25" i="4" s="1"/>
  <c r="I24" i="4" a="1"/>
  <c r="I24" i="4" s="1"/>
  <c r="H24" i="4" a="1"/>
  <c r="H24" i="4" s="1"/>
  <c r="E24" i="4"/>
  <c r="F24" i="4" s="1" a="1"/>
  <c r="F24" i="4" s="1"/>
  <c r="E24" i="4" a="1"/>
  <c r="I23" i="4" a="1"/>
  <c r="I23" i="4" s="1"/>
  <c r="H23" i="4" a="1"/>
  <c r="H23" i="4" s="1"/>
  <c r="E23" i="4" a="1"/>
  <c r="E23" i="4" s="1"/>
  <c r="F23" i="4" s="1" a="1"/>
  <c r="F23" i="4" s="1"/>
  <c r="I22" i="4" a="1"/>
  <c r="I22" i="4" s="1"/>
  <c r="H22" i="4"/>
  <c r="K22" i="4" s="1"/>
  <c r="L22" i="4" s="1"/>
  <c r="H22" i="4" a="1"/>
  <c r="E22" i="4" a="1"/>
  <c r="E22" i="4" s="1"/>
  <c r="F22" i="4" s="1" a="1"/>
  <c r="F22" i="4" s="1"/>
  <c r="I21" i="4"/>
  <c r="I21" i="4" a="1"/>
  <c r="H21" i="4" a="1"/>
  <c r="H21" i="4" s="1"/>
  <c r="K21" i="4" s="1"/>
  <c r="L21" i="4" s="1"/>
  <c r="E21" i="4" a="1"/>
  <c r="E21" i="4" s="1"/>
  <c r="F21" i="4" s="1" a="1"/>
  <c r="F21" i="4" s="1"/>
  <c r="I20" i="4" a="1"/>
  <c r="I20" i="4" s="1"/>
  <c r="H20" i="4" a="1"/>
  <c r="H20" i="4" s="1"/>
  <c r="K20" i="4" s="1"/>
  <c r="L20" i="4" s="1"/>
  <c r="E20" i="4"/>
  <c r="F20" i="4" s="1" a="1"/>
  <c r="F20" i="4" s="1"/>
  <c r="E20" i="4" a="1"/>
  <c r="I19" i="4" a="1"/>
  <c r="I19" i="4" s="1"/>
  <c r="H19" i="4" a="1"/>
  <c r="H19" i="4" s="1"/>
  <c r="E19" i="4" a="1"/>
  <c r="E19" i="4" s="1"/>
  <c r="F19" i="4" s="1" a="1"/>
  <c r="F19" i="4" s="1"/>
  <c r="I18" i="4" a="1"/>
  <c r="I18" i="4" s="1"/>
  <c r="H18" i="4"/>
  <c r="H18" i="4" a="1"/>
  <c r="E18" i="4" a="1"/>
  <c r="E18" i="4" s="1"/>
  <c r="F18" i="4" s="1" a="1"/>
  <c r="F18" i="4" s="1"/>
  <c r="I17" i="4"/>
  <c r="I17" i="4" a="1"/>
  <c r="H17" i="4" a="1"/>
  <c r="H17" i="4" s="1"/>
  <c r="K17" i="4" s="1"/>
  <c r="L17" i="4" s="1"/>
  <c r="E17" i="4" a="1"/>
  <c r="E17" i="4" s="1"/>
  <c r="F17" i="4" s="1" a="1"/>
  <c r="F17" i="4" s="1"/>
  <c r="I16" i="4" a="1"/>
  <c r="I16" i="4" s="1"/>
  <c r="H16" i="4" a="1"/>
  <c r="H16" i="4" s="1"/>
  <c r="K16" i="4" s="1"/>
  <c r="L16" i="4" s="1"/>
  <c r="E16" i="4"/>
  <c r="F16" i="4" s="1" a="1"/>
  <c r="F16" i="4" s="1"/>
  <c r="E16" i="4" a="1"/>
  <c r="I15" i="4" a="1"/>
  <c r="I15" i="4" s="1"/>
  <c r="H15" i="4" a="1"/>
  <c r="H15" i="4" s="1"/>
  <c r="K15" i="4" s="1"/>
  <c r="L15" i="4" s="1"/>
  <c r="E15" i="4" a="1"/>
  <c r="E15" i="4" s="1"/>
  <c r="F15" i="4" s="1" a="1"/>
  <c r="F15" i="4" s="1"/>
  <c r="I14" i="4" a="1"/>
  <c r="I14" i="4" s="1"/>
  <c r="H14" i="4"/>
  <c r="H14" i="4" a="1"/>
  <c r="E14" i="4" a="1"/>
  <c r="E14" i="4" s="1"/>
  <c r="F14" i="4" s="1" a="1"/>
  <c r="F14" i="4" s="1"/>
  <c r="I13" i="4"/>
  <c r="I13" i="4" a="1"/>
  <c r="H13" i="4" a="1"/>
  <c r="H13" i="4" s="1"/>
  <c r="K13" i="4" s="1"/>
  <c r="L13" i="4" s="1"/>
  <c r="E13" i="4" a="1"/>
  <c r="E13" i="4" s="1"/>
  <c r="F13" i="4" s="1" a="1"/>
  <c r="F13" i="4" s="1"/>
  <c r="I12" i="4" a="1"/>
  <c r="I12" i="4" s="1"/>
  <c r="H12" i="4" a="1"/>
  <c r="H12" i="4" s="1"/>
  <c r="E12" i="4"/>
  <c r="F12" i="4" s="1" a="1"/>
  <c r="F12" i="4" s="1"/>
  <c r="E12" i="4" a="1"/>
  <c r="I11" i="4" a="1"/>
  <c r="I11" i="4" s="1"/>
  <c r="H11" i="4" a="1"/>
  <c r="H11" i="4" s="1"/>
  <c r="K11" i="4" s="1"/>
  <c r="L11" i="4" s="1"/>
  <c r="E11" i="4" a="1"/>
  <c r="E11" i="4" s="1"/>
  <c r="F11" i="4" s="1" a="1"/>
  <c r="F11" i="4" s="1"/>
  <c r="I10" i="4" a="1"/>
  <c r="I10" i="4" s="1"/>
  <c r="H10" i="4"/>
  <c r="H10" i="4" a="1"/>
  <c r="E10" i="4" a="1"/>
  <c r="E10" i="4" s="1"/>
  <c r="F10" i="4" s="1" a="1"/>
  <c r="F10" i="4" s="1"/>
  <c r="I9" i="4"/>
  <c r="I9" i="4" a="1"/>
  <c r="H9" i="4" a="1"/>
  <c r="H9" i="4" s="1"/>
  <c r="K9" i="4" s="1"/>
  <c r="L9" i="4" s="1"/>
  <c r="E9" i="4" a="1"/>
  <c r="E9" i="4" s="1"/>
  <c r="F9" i="4" s="1" a="1"/>
  <c r="F9" i="4" s="1"/>
  <c r="I8" i="4" a="1"/>
  <c r="I8" i="4" s="1"/>
  <c r="H8" i="4" a="1"/>
  <c r="H8" i="4" s="1"/>
  <c r="E8" i="4"/>
  <c r="F8" i="4" s="1" a="1"/>
  <c r="F8" i="4" s="1"/>
  <c r="E8" i="4" a="1"/>
  <c r="I7" i="4" a="1"/>
  <c r="I7" i="4" s="1"/>
  <c r="K7" i="4" s="1"/>
  <c r="L7" i="4" s="1"/>
  <c r="H7" i="4"/>
  <c r="F7" i="4" a="1"/>
  <c r="F7" i="4" s="1"/>
  <c r="E7" i="4"/>
  <c r="C7" i="4"/>
  <c r="I6" i="4"/>
  <c r="I6" i="4" a="1"/>
  <c r="H6" i="4"/>
  <c r="K6" i="4" s="1"/>
  <c r="L6" i="4" s="1"/>
  <c r="F6" i="4"/>
  <c r="F6" i="4" a="1"/>
  <c r="E6" i="4"/>
  <c r="C6" i="4"/>
  <c r="I5" i="4" a="1"/>
  <c r="I5" i="4" s="1"/>
  <c r="H5" i="4"/>
  <c r="E5" i="4"/>
  <c r="F5" i="4" s="1" a="1"/>
  <c r="F5" i="4" s="1"/>
  <c r="C5" i="4"/>
  <c r="I4" i="4" a="1"/>
  <c r="I4" i="4" s="1"/>
  <c r="H4" i="4"/>
  <c r="F4" i="4" a="1"/>
  <c r="F4" i="4" s="1"/>
  <c r="E4" i="4"/>
  <c r="C4" i="4"/>
  <c r="I3" i="4"/>
  <c r="K3" i="4" s="1"/>
  <c r="L3" i="4" s="1"/>
  <c r="I3" i="4" a="1"/>
  <c r="H3" i="4"/>
  <c r="E3" i="4"/>
  <c r="F3" i="4" s="1" a="1"/>
  <c r="F3" i="4" s="1"/>
  <c r="C3" i="4"/>
  <c r="K2" i="4"/>
  <c r="L2" i="4" s="1"/>
  <c r="I2" i="4"/>
  <c r="I2" i="4" a="1"/>
  <c r="H2" i="4"/>
  <c r="F2" i="4" a="1"/>
  <c r="F2" i="4" s="1"/>
  <c r="E2" i="4"/>
  <c r="C2" i="4"/>
  <c r="O75" i="3"/>
  <c r="N75" i="3"/>
  <c r="M75" i="3"/>
  <c r="L75" i="3"/>
  <c r="K75" i="3"/>
  <c r="J75" i="3"/>
  <c r="I75" i="3"/>
  <c r="H75" i="3"/>
  <c r="G75" i="3"/>
  <c r="F75" i="3"/>
  <c r="E75" i="3"/>
  <c r="D75" i="3"/>
  <c r="C75" i="3"/>
  <c r="B75" i="3"/>
  <c r="C106" i="1"/>
  <c r="C105" i="1"/>
  <c r="C104" i="1"/>
  <c r="C103" i="1"/>
  <c r="C102"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K5" i="4" l="1"/>
  <c r="L5" i="4" s="1"/>
  <c r="K8" i="4"/>
  <c r="L8" i="4" s="1"/>
  <c r="K10" i="4"/>
  <c r="L10" i="4" s="1"/>
  <c r="K23" i="4"/>
  <c r="L23" i="4" s="1"/>
  <c r="K40" i="4"/>
  <c r="L40" i="4" s="1"/>
  <c r="K42" i="4"/>
  <c r="L42" i="4" s="1"/>
  <c r="K19" i="4"/>
  <c r="L19" i="4" s="1"/>
  <c r="K36" i="4"/>
  <c r="L36" i="4" s="1"/>
  <c r="K38" i="4"/>
  <c r="L38" i="4" s="1"/>
  <c r="K4" i="4"/>
  <c r="L4" i="4" s="1"/>
  <c r="K24" i="4"/>
  <c r="L24" i="4" s="1"/>
  <c r="K26" i="4"/>
  <c r="L26" i="4" s="1"/>
  <c r="K39" i="4"/>
  <c r="L39" i="4" s="1"/>
  <c r="K18" i="4"/>
  <c r="L18" i="4" s="1"/>
  <c r="K12" i="4"/>
  <c r="L12" i="4" s="1"/>
  <c r="K14" i="4"/>
  <c r="L14" i="4" s="1"/>
  <c r="K27" i="4"/>
  <c r="L27" i="4" s="1"/>
  <c r="K44" i="4"/>
  <c r="L44" i="4" s="1"/>
  <c r="K46" i="4"/>
  <c r="L46" i="4" s="1"/>
</calcChain>
</file>

<file path=xl/sharedStrings.xml><?xml version="1.0" encoding="utf-8"?>
<sst xmlns="http://schemas.openxmlformats.org/spreadsheetml/2006/main" count="518" uniqueCount="295">
  <si>
    <t>STAT</t>
  </si>
  <si>
    <t>Bonus</t>
  </si>
  <si>
    <t>DPs</t>
  </si>
  <si>
    <t>Cost SKILL</t>
  </si>
  <si>
    <t>Name</t>
  </si>
  <si>
    <t>Stats</t>
  </si>
  <si>
    <t>Race</t>
  </si>
  <si>
    <t>Spec</t>
  </si>
  <si>
    <t>Total</t>
  </si>
  <si>
    <t>Strength</t>
  </si>
  <si>
    <t>st</t>
  </si>
  <si>
    <t>Constitution</t>
  </si>
  <si>
    <t>co</t>
  </si>
  <si>
    <t>Agility</t>
  </si>
  <si>
    <t>ag</t>
  </si>
  <si>
    <t>Quickness</t>
  </si>
  <si>
    <t>qu</t>
  </si>
  <si>
    <t>Self Discipline</t>
  </si>
  <si>
    <t>sd</t>
  </si>
  <si>
    <t>Reasoning</t>
  </si>
  <si>
    <t>re</t>
  </si>
  <si>
    <t>Insight</t>
  </si>
  <si>
    <t>in</t>
  </si>
  <si>
    <t>Presence</t>
  </si>
  <si>
    <t>pr</t>
  </si>
  <si>
    <t>Culture Ranks</t>
  </si>
  <si>
    <t>Woodsmen</t>
  </si>
  <si>
    <t>Hillmen</t>
  </si>
  <si>
    <t>Nomads</t>
  </si>
  <si>
    <t>Urban Man</t>
  </si>
  <si>
    <t>Rural</t>
  </si>
  <si>
    <t>Noble</t>
  </si>
  <si>
    <t>Servant</t>
  </si>
  <si>
    <t>Slave</t>
  </si>
  <si>
    <t>Sailor</t>
  </si>
  <si>
    <t>Religious</t>
  </si>
  <si>
    <t>Scholar</t>
  </si>
  <si>
    <t>Courtier</t>
  </si>
  <si>
    <t>Underground Dwarves</t>
  </si>
  <si>
    <t>Integrated Dwarves</t>
  </si>
  <si>
    <t>Animals</t>
  </si>
  <si>
    <t>Animal Handling</t>
  </si>
  <si>
    <t>Hunting</t>
  </si>
  <si>
    <t>Riding</t>
  </si>
  <si>
    <t>Athletic Stammina</t>
  </si>
  <si>
    <t>Brawling</t>
  </si>
  <si>
    <t>Swimming</t>
  </si>
  <si>
    <t>Climbing</t>
  </si>
  <si>
    <t>Armor</t>
  </si>
  <si>
    <t>Awareness</t>
  </si>
  <si>
    <t>Perception Passive</t>
  </si>
  <si>
    <t>Perception Active</t>
  </si>
  <si>
    <t>Lie Perception</t>
  </si>
  <si>
    <t>Tracking</t>
  </si>
  <si>
    <t>Communication reactive</t>
  </si>
  <si>
    <t>Duping</t>
  </si>
  <si>
    <t>Trade</t>
  </si>
  <si>
    <t>Communication structured</t>
  </si>
  <si>
    <t>Signaling</t>
  </si>
  <si>
    <t>Diplomacy</t>
  </si>
  <si>
    <t>Public Speaking</t>
  </si>
  <si>
    <t>Convince</t>
  </si>
  <si>
    <t>Flora &amp; Fauna</t>
  </si>
  <si>
    <t>Species*</t>
  </si>
  <si>
    <t>Horticulture</t>
  </si>
  <si>
    <t>Botanics</t>
  </si>
  <si>
    <t>Ourtdoors Technical</t>
  </si>
  <si>
    <t>Sailing</t>
  </si>
  <si>
    <t>Foragin</t>
  </si>
  <si>
    <t>Survival</t>
  </si>
  <si>
    <t>Ourtdoors Natural</t>
  </si>
  <si>
    <t>Geography</t>
  </si>
  <si>
    <t>Navigation</t>
  </si>
  <si>
    <t>Specific Region</t>
  </si>
  <si>
    <t>Weather</t>
  </si>
  <si>
    <t>Performance</t>
  </si>
  <si>
    <t>Dancing</t>
  </si>
  <si>
    <t>Play Instrument</t>
  </si>
  <si>
    <t>Story Telling</t>
  </si>
  <si>
    <t>Science Analytic</t>
  </si>
  <si>
    <t>Math</t>
  </si>
  <si>
    <t>Biology</t>
  </si>
  <si>
    <t>Socio Economics</t>
  </si>
  <si>
    <t>Accounting</t>
  </si>
  <si>
    <t>Law</t>
  </si>
  <si>
    <t>Economics</t>
  </si>
  <si>
    <t>Social Sciences</t>
  </si>
  <si>
    <t>Religion</t>
  </si>
  <si>
    <t>History</t>
  </si>
  <si>
    <t>Politics</t>
  </si>
  <si>
    <t>Subterfuge Active</t>
  </si>
  <si>
    <t>Stalking/Hiding</t>
  </si>
  <si>
    <t>Technical/Trained</t>
  </si>
  <si>
    <t>Cooking</t>
  </si>
  <si>
    <t>Fishing</t>
  </si>
  <si>
    <t>Farming</t>
  </si>
  <si>
    <t>Urban</t>
  </si>
  <si>
    <t>Contacting</t>
  </si>
  <si>
    <t>Scrounging</t>
  </si>
  <si>
    <t>Gambling</t>
  </si>
  <si>
    <t>Weapon Melee</t>
  </si>
  <si>
    <t>Weapon 1</t>
  </si>
  <si>
    <t>Weapon Missile</t>
  </si>
  <si>
    <t>Weapon 2</t>
  </si>
  <si>
    <t>Endurance</t>
  </si>
  <si>
    <t>Mundane Lore</t>
  </si>
  <si>
    <t>RR Will</t>
  </si>
  <si>
    <t>RR stam</t>
  </si>
  <si>
    <t>RR Magic</t>
  </si>
  <si>
    <t>Category</t>
  </si>
  <si>
    <t>Stat</t>
  </si>
  <si>
    <t>DP ALLOCATION</t>
  </si>
  <si>
    <t>Cost</t>
  </si>
  <si>
    <t># Ranks</t>
  </si>
  <si>
    <t>Ranks Value</t>
  </si>
  <si>
    <t>Stat Value</t>
  </si>
  <si>
    <t>Talent</t>
  </si>
  <si>
    <t>Special</t>
  </si>
  <si>
    <t>Modified</t>
  </si>
  <si>
    <t>Traits</t>
  </si>
  <si>
    <t>Power Points</t>
  </si>
  <si>
    <t>General Knowledge</t>
  </si>
  <si>
    <t>General</t>
  </si>
  <si>
    <t>Athletic Nimble</t>
  </si>
  <si>
    <t>Athletic Stamina</t>
  </si>
  <si>
    <t>Combat Styles</t>
  </si>
  <si>
    <t>Crafts Fine</t>
  </si>
  <si>
    <t>Crafts Gross</t>
  </si>
  <si>
    <t>Crafting Lores</t>
  </si>
  <si>
    <t>Engenieering</t>
  </si>
  <si>
    <t>Magic Lore</t>
  </si>
  <si>
    <t>Medicine</t>
  </si>
  <si>
    <t>Outdoors Natural</t>
  </si>
  <si>
    <t>Performing</t>
  </si>
  <si>
    <t>Power Sensibility</t>
  </si>
  <si>
    <t>Subterfuge Passive</t>
  </si>
  <si>
    <t>Warfare</t>
  </si>
  <si>
    <t>Weapons</t>
  </si>
  <si>
    <t>Chains</t>
  </si>
  <si>
    <t>Crush &amp; Cleave</t>
  </si>
  <si>
    <t>Swords</t>
  </si>
  <si>
    <t>Misile</t>
  </si>
  <si>
    <t>Misile Powder</t>
  </si>
  <si>
    <t>Polearms</t>
  </si>
  <si>
    <t>Thrown</t>
  </si>
  <si>
    <t>Thrust</t>
  </si>
  <si>
    <t>Slings</t>
  </si>
  <si>
    <t>Spell Casting</t>
  </si>
  <si>
    <t>Circles</t>
  </si>
  <si>
    <t>Weaving</t>
  </si>
  <si>
    <t>Runes</t>
  </si>
  <si>
    <t>Crafting</t>
  </si>
  <si>
    <t>Chanelling</t>
  </si>
  <si>
    <t>Emotions</t>
  </si>
  <si>
    <t>Desc</t>
  </si>
  <si>
    <t>Afected skill</t>
  </si>
  <si>
    <t>Assign</t>
  </si>
  <si>
    <t>Total Bonus</t>
  </si>
  <si>
    <t>Accelerated Healing</t>
  </si>
  <si>
    <t>½ Natural Recovery Healing Time (except Magic Recovery)</t>
  </si>
  <si>
    <t>XXXX</t>
  </si>
  <si>
    <t>Combat Awareness</t>
  </si>
  <si>
    <t>-30 Perception modifier during Combat (as free action) instead of -50</t>
  </si>
  <si>
    <t>Combat Perception</t>
  </si>
  <si>
    <t>Commanding Demeanor</t>
  </si>
  <si>
    <t>+20 to all Command rolls. Successful roll can grant allies a +10 to OB &amp; DD until they get hit</t>
  </si>
  <si>
    <t>Command</t>
  </si>
  <si>
    <t>Ear for Music</t>
  </si>
  <si>
    <t>+25 to Singing &amp; Play Instruments Skills</t>
  </si>
  <si>
    <t>Singing</t>
  </si>
  <si>
    <t>Fair</t>
  </si>
  <si>
    <t>+10 to Communication reactive and Communication structured categories,  and +15 to appearance (max 105). May only be taken on 1st Level.</t>
  </si>
  <si>
    <t>Appearance</t>
  </si>
  <si>
    <t>General Weapon Master</t>
  </si>
  <si>
    <t>+10 to all character weapon categories.</t>
  </si>
  <si>
    <t>Golden Throat</t>
  </si>
  <si>
    <t>+15 to any maneuver where verbally attempts to calm or persuade. (singing, public speaking, duping, trade, acting, etc.). May only be taken at 1st level.</t>
  </si>
  <si>
    <t>Acting</t>
  </si>
  <si>
    <t>Seduction</t>
  </si>
  <si>
    <t>Instinctive Defense</t>
  </si>
  <si>
    <t>+10 to DB for all attacks. If aware of an incoming attack, may apply extra +10 to DB.</t>
  </si>
  <si>
    <t>DB</t>
  </si>
  <si>
    <t>Intensive Eyes</t>
  </si>
  <si>
    <t>+10 to all skill where he interacts with other people (duping, trading, seduction, diplomacy). The other person must be close enough to be looked directly by him.</t>
  </si>
  <si>
    <t>Miracle worker</t>
  </si>
  <si>
    <t>you gain a +20 to Medicine category, also, all fate points spent in healing maneuvers grant an 80 instead of a 50</t>
  </si>
  <si>
    <t>Outdoorsman</t>
  </si>
  <si>
    <t>+15 to outdoors category</t>
  </si>
  <si>
    <t>Resistance -all (Mayor)</t>
  </si>
  <si>
    <t>+10 bonus to all Resistance Rolls. Cannot be taken withother tlents that affect Resistance</t>
  </si>
  <si>
    <t>Resistance -all (Greater)</t>
  </si>
  <si>
    <t>+20 bonus to all Resistance Rolls. Cannot be taken withother tlents that affect Resistance</t>
  </si>
  <si>
    <t>Subtle</t>
  </si>
  <si>
    <t>+10 bonus on all his subterfuge active skills.</t>
  </si>
  <si>
    <t>Natural Commander</t>
  </si>
  <si>
    <t>+10 to warfare category</t>
  </si>
  <si>
    <t>Artistic</t>
  </si>
  <si>
    <t>+10 Performance category</t>
  </si>
  <si>
    <t>Athletic</t>
  </si>
  <si>
    <t>+10 to Skills Climbing, Jumping, Acrobatics, Swimming</t>
  </si>
  <si>
    <t>Acrobatics</t>
  </si>
  <si>
    <t>Jumping</t>
  </si>
  <si>
    <t>Blazing Speed</t>
  </si>
  <si>
    <t>+5' (1.5 m.) to BMR. May only be taken on 1st level</t>
  </si>
  <si>
    <t>BMR</t>
  </si>
  <si>
    <t>Charismatic</t>
  </si>
  <si>
    <t>+10 to skills seduction, trade, public speaking and convince</t>
  </si>
  <si>
    <t>Climber</t>
  </si>
  <si>
    <t>+20 to all Climbing maneuvers</t>
  </si>
  <si>
    <t>Diver</t>
  </si>
  <si>
    <t>+20 to Swimming Skill</t>
  </si>
  <si>
    <t>Trap Specialist</t>
  </si>
  <si>
    <t>+15 bonus to Disarm Locks &amp; Traps</t>
  </si>
  <si>
    <t>Disarm Locks &amp; Traps</t>
  </si>
  <si>
    <t>Enhance Senses</t>
  </si>
  <si>
    <t>+10 to Perception active and passive rolls.</t>
  </si>
  <si>
    <t>Extremely Nimble</t>
  </si>
  <si>
    <t>+10 to Stalking &amp; Hiding, contorsions and Acrobatics skills</t>
  </si>
  <si>
    <t>Contortions</t>
  </si>
  <si>
    <t>Face in the crowd</t>
  </si>
  <si>
    <t>+20 to mingle</t>
  </si>
  <si>
    <t>Mingling</t>
  </si>
  <si>
    <t>Geographical Awareness</t>
  </si>
  <si>
    <t>+10 to navigation and cartography.</t>
  </si>
  <si>
    <t>Cartography</t>
  </si>
  <si>
    <t>Herbalist</t>
  </si>
  <si>
    <t>+5 to cooking, foraging, herbcraft and poison lore.</t>
  </si>
  <si>
    <t>Poisoning</t>
  </si>
  <si>
    <t>Foraging</t>
  </si>
  <si>
    <t>High Jumper</t>
  </si>
  <si>
    <t>+10 to jumping skill.</t>
  </si>
  <si>
    <t>+20 to lie perception maneuvers. Distance may hinder your percetion</t>
  </si>
  <si>
    <t>Lightning Reflexes</t>
  </si>
  <si>
    <t>+5 to initiative roll. Cannot be taken together with Combat Reflexes. If so cancel previous.</t>
  </si>
  <si>
    <t>Initiative</t>
  </si>
  <si>
    <t>Manual Deftness</t>
  </si>
  <si>
    <t>+10 to sleight of hand &amp; disarm locks and traps.</t>
  </si>
  <si>
    <t>Sleight of Hand</t>
  </si>
  <si>
    <t>Master Craftsman</t>
  </si>
  <si>
    <t>+10 bonus to all crafting skills and +35 to a particular one.</t>
  </si>
  <si>
    <t>Natural Facility with Armor</t>
  </si>
  <si>
    <t>+10 to armor skill, reduces the minimum armor penalty by 5</t>
  </si>
  <si>
    <t>Armor Penalty</t>
  </si>
  <si>
    <t>Nimble Skeleton</t>
  </si>
  <si>
    <t>+25 to contortions.</t>
  </si>
  <si>
    <t>Physick</t>
  </si>
  <si>
    <t>+10 bonus to the medicine category</t>
  </si>
  <si>
    <t>Quick Calculator</t>
  </si>
  <si>
    <t>+25 to trading.</t>
  </si>
  <si>
    <t>Quiet Stride</t>
  </si>
  <si>
    <t>+20 to Stalking&amp;Hiding maneuvers.</t>
  </si>
  <si>
    <t>Resistance Stamina (Minor)</t>
  </si>
  <si>
    <t>+10 bonus to all Stamina-based Resistance Rolls. Cannot be taken withother tlents that affect Resistance</t>
  </si>
  <si>
    <t>Resistance Stamina (Mayor)</t>
  </si>
  <si>
    <t>+20 bonus to all Stamina-based Resistance Rolls. Cannot be taken withother tlents that affect Resistance</t>
  </si>
  <si>
    <t>Resistance Will (Minor)</t>
  </si>
  <si>
    <t>+10 bonus to all Will-based Resistance Rolls. Cannot be taken withother tlents that affect Resistance</t>
  </si>
  <si>
    <t>Resistance Will (Mayor)</t>
  </si>
  <si>
    <t>+20 bonus to all Will-based Resistance Rolls. Cannot be taken withother tlents that affect Resistance</t>
  </si>
  <si>
    <t>Ropecraft</t>
  </si>
  <si>
    <t>+25 bonus to the ropemastery skill.</t>
  </si>
  <si>
    <t>Ropemastery</t>
  </si>
  <si>
    <t>+10 bonus to Science Analytic, Socio Economics and Social Sciences skills</t>
  </si>
  <si>
    <t>Shield Training</t>
  </si>
  <si>
    <t>Enables the Trained bonus on any shield</t>
  </si>
  <si>
    <t>DB Shield</t>
  </si>
  <si>
    <t>Taletelling</t>
  </si>
  <si>
    <t>+25 to storytelling and poetry skills</t>
  </si>
  <si>
    <t>Poetry</t>
  </si>
  <si>
    <t>Toughness</t>
  </si>
  <si>
    <t>+20 to endurance skill.</t>
  </si>
  <si>
    <t>Treacherous Blow</t>
  </si>
  <si>
    <t>+10 to Dirty Fighting maneuver</t>
  </si>
  <si>
    <t>Dirty Fighting</t>
  </si>
  <si>
    <t>Battle Confusion</t>
  </si>
  <si>
    <t>You have a -30 penalty to your battle perception</t>
  </si>
  <si>
    <t>Crippled</t>
  </si>
  <si>
    <t>You have lost some mobility because you are crippled in one leg. Your movement is reduced by half. You receive a -10 to all Ag maneuvers and a   -3 to your Qu bonus.</t>
  </si>
  <si>
    <t>Disavowed Weapons</t>
  </si>
  <si>
    <t>You have vowed not to use weapons. You receive a -15 penalty in all the weapon and weapon related skills.</t>
  </si>
  <si>
    <t>Unique Look (Greater)</t>
  </si>
  <si>
    <t>You have a unique look, people always stare at you and notices it. you cannot conceal it, you suffer a -20 to appearance and people react extremely to it.</t>
  </si>
  <si>
    <t>Unique Look (Major)</t>
  </si>
  <si>
    <t>You have a unique look, people always stare at you and notices it, you can conceal it, whether by using a cloak, some product or special clothing. If people see it they will have a negative reaction to it, you suffer a -10 to appearance</t>
  </si>
  <si>
    <t>Wimp</t>
  </si>
  <si>
    <t>You are a wimp, you suffer a penalty of -20 to all the athletic skills, a -2 to your St bonus and you can travel 2 hours less than usual.</t>
  </si>
  <si>
    <t>One Eye</t>
  </si>
  <si>
    <t>You have lost one of your eyes. Your fire missile weapons with a special penalty of -25</t>
  </si>
  <si>
    <t>Oblivious</t>
  </si>
  <si>
    <t>You have a hard time noticing things. You receive a penalty of -15 to your perception maneuvers</t>
  </si>
  <si>
    <t>Not Subtle</t>
  </si>
  <si>
    <t>You are not quiet or subtle, you get a special penalty of -10 to all your skills in the subterfuge category, in addition you receive a -15 to the stalking and hiding skill</t>
  </si>
  <si>
    <t>Ignoble</t>
  </si>
  <si>
    <t>you have -20 to all intrigue skills but composure</t>
  </si>
  <si>
    <t>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</si>
</sst>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sz val="10"/>
      <color theme="1"/>
      <name val="Lora"/>
    </font>
    <font>
      <sz val="10"/>
      <color rgb="FF000000"/>
      <name val="Lora"/>
    </font>
    <font>
      <b/>
      <sz val="10"/>
      <color theme="1"/>
      <name val="Lora"/>
    </font>
    <font>
      <b/>
      <sz val="10"/>
      <color rgb="FF000000"/>
      <name val="Lora"/>
    </font>
    <font>
      <b/>
      <sz val="11"/>
      <color theme="1"/>
      <name val="Lora"/>
    </font>
    <font>
      <b/>
      <sz val="11"/>
      <color rgb="FF000000"/>
      <name val="Lora"/>
    </font>
    <font>
      <sz val="10"/>
      <name val="Arial"/>
      <family val="2"/>
    </font>
    <font>
      <sz val="10"/>
      <color theme="1"/>
      <name val="Arial"/>
      <family val="2"/>
    </font>
    <font>
      <b/>
      <sz val="10"/>
      <color theme="1"/>
      <name val="Arial"/>
      <family val="2"/>
    </font>
    <font>
      <sz val="10"/>
      <color rgb="FF000000"/>
      <name val="Tahoma"/>
      <family val="2"/>
    </font>
    <font>
      <sz val="10"/>
      <color theme="1"/>
      <name val="Tahoma"/>
      <family val="2"/>
    </font>
    <font>
      <sz val="11"/>
      <color rgb="FF4285F4"/>
      <name val="Lora"/>
    </font>
  </fonts>
  <fills count="10">
    <fill>
      <patternFill patternType="none"/>
    </fill>
    <fill>
      <patternFill patternType="gray125"/>
    </fill>
    <fill>
      <patternFill patternType="solid">
        <fgColor rgb="FFD9D2E9"/>
        <bgColor rgb="FFD9D2E9"/>
      </patternFill>
    </fill>
    <fill>
      <patternFill patternType="solid">
        <fgColor rgb="FFFFFFFF"/>
        <bgColor rgb="FFFFFFFF"/>
      </patternFill>
    </fill>
    <fill>
      <patternFill patternType="solid">
        <fgColor rgb="FFD9D9D9"/>
        <bgColor rgb="FFD9D9D9"/>
      </patternFill>
    </fill>
    <fill>
      <patternFill patternType="solid">
        <fgColor rgb="FFC9DAF8"/>
        <bgColor rgb="FFC9DAF8"/>
      </patternFill>
    </fill>
    <fill>
      <patternFill patternType="solid">
        <fgColor rgb="FFFFF2CC"/>
        <bgColor rgb="FFFFF2CC"/>
      </patternFill>
    </fill>
    <fill>
      <patternFill patternType="solid">
        <fgColor rgb="FFF3F3F3"/>
        <bgColor rgb="FFF3F3F3"/>
      </patternFill>
    </fill>
    <fill>
      <patternFill patternType="solid">
        <fgColor rgb="FFFFE599"/>
        <bgColor rgb="FFFFE599"/>
      </patternFill>
    </fill>
    <fill>
      <patternFill patternType="solid">
        <fgColor rgb="FFFFFF0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xf numFmtId="0" fontId="3" fillId="2" borderId="1" xfId="0" applyFont="1" applyFill="1" applyBorder="1" applyAlignment="1">
      <alignment horizontal="right"/>
    </xf>
    <xf numFmtId="0" fontId="3" fillId="2" borderId="0" xfId="0" applyFont="1" applyFill="1" applyAlignment="1">
      <alignment horizontal="right"/>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7" fillId="2" borderId="0" xfId="0" applyFont="1" applyFill="1" applyAlignment="1">
      <alignment horizontal="center" vertical="center" wrapText="1"/>
    </xf>
    <xf numFmtId="0" fontId="1" fillId="0" borderId="0" xfId="0" applyFont="1" applyAlignment="1">
      <alignment horizontal="center" vertical="center"/>
    </xf>
    <xf numFmtId="0" fontId="5" fillId="3" borderId="1" xfId="0" applyFont="1" applyFill="1" applyBorder="1" applyAlignment="1">
      <alignment horizontal="center" vertical="center"/>
    </xf>
    <xf numFmtId="0" fontId="3" fillId="3" borderId="1" xfId="0" applyFont="1" applyFill="1" applyBorder="1"/>
    <xf numFmtId="0" fontId="3" fillId="3" borderId="1" xfId="0" applyFont="1" applyFill="1" applyBorder="1" applyAlignment="1">
      <alignment horizontal="center"/>
    </xf>
    <xf numFmtId="0" fontId="9" fillId="0" borderId="1" xfId="0" applyFont="1" applyBorder="1" applyAlignment="1">
      <alignment horizontal="center"/>
    </xf>
    <xf numFmtId="0" fontId="0" fillId="0" borderId="0" xfId="0" applyFont="1"/>
    <xf numFmtId="0" fontId="9" fillId="0" borderId="1" xfId="0" applyFont="1" applyBorder="1" applyAlignment="1">
      <alignment textRotation="90"/>
    </xf>
    <xf numFmtId="0" fontId="10" fillId="4" borderId="1" xfId="0" applyFont="1" applyFill="1" applyBorder="1"/>
    <xf numFmtId="0" fontId="10" fillId="4" borderId="1" xfId="0" applyFont="1" applyFill="1" applyBorder="1" applyAlignment="1">
      <alignment horizontal="center"/>
    </xf>
    <xf numFmtId="0" fontId="9" fillId="4" borderId="1" xfId="0" applyFont="1" applyFill="1" applyBorder="1"/>
    <xf numFmtId="0" fontId="9" fillId="4" borderId="1" xfId="0" applyFont="1" applyFill="1" applyBorder="1" applyAlignment="1">
      <alignment horizontal="right"/>
    </xf>
    <xf numFmtId="0" fontId="11" fillId="0" borderId="1" xfId="0" applyFont="1" applyBorder="1"/>
    <xf numFmtId="0" fontId="10" fillId="0" borderId="0" xfId="0" applyFont="1" applyAlignment="1">
      <alignment horizontal="center"/>
    </xf>
    <xf numFmtId="0" fontId="9" fillId="0" borderId="0" xfId="0" applyFont="1"/>
    <xf numFmtId="0" fontId="9" fillId="0" borderId="0" xfId="0" applyFont="1" applyAlignment="1">
      <alignment horizontal="right"/>
    </xf>
    <xf numFmtId="0" fontId="9" fillId="0" borderId="1" xfId="0" applyFont="1" applyBorder="1"/>
    <xf numFmtId="0" fontId="10" fillId="0" borderId="1" xfId="0" applyFont="1" applyBorder="1" applyAlignment="1">
      <alignment horizontal="center"/>
    </xf>
    <xf numFmtId="0" fontId="9" fillId="0" borderId="1" xfId="0" applyFont="1" applyBorder="1" applyAlignment="1">
      <alignment horizontal="right"/>
    </xf>
    <xf numFmtId="0" fontId="10" fillId="4" borderId="0" xfId="0" applyFont="1" applyFill="1" applyAlignment="1">
      <alignment horizontal="center"/>
    </xf>
    <xf numFmtId="0" fontId="9" fillId="4" borderId="0" xfId="0" applyFont="1" applyFill="1"/>
    <xf numFmtId="0" fontId="9" fillId="4" borderId="0" xfId="0" applyFont="1" applyFill="1" applyAlignment="1">
      <alignment horizontal="right"/>
    </xf>
    <xf numFmtId="0" fontId="11" fillId="4" borderId="0" xfId="0" applyFont="1" applyFill="1" applyAlignment="1">
      <alignment horizontal="right"/>
    </xf>
    <xf numFmtId="0" fontId="11" fillId="4" borderId="1" xfId="0" applyFont="1" applyFill="1" applyBorder="1" applyAlignment="1">
      <alignment horizontal="right"/>
    </xf>
    <xf numFmtId="0" fontId="12" fillId="0" borderId="1" xfId="0" applyFont="1" applyBorder="1"/>
    <xf numFmtId="0" fontId="11" fillId="0" borderId="0" xfId="0" applyFont="1" applyAlignment="1">
      <alignment horizontal="right"/>
    </xf>
    <xf numFmtId="0" fontId="11" fillId="0" borderId="1" xfId="0" applyFont="1" applyBorder="1" applyAlignment="1">
      <alignment horizontal="right"/>
    </xf>
    <xf numFmtId="0" fontId="11" fillId="0" borderId="0" xfId="0" applyFont="1"/>
    <xf numFmtId="0" fontId="10" fillId="0" borderId="1" xfId="0" applyFont="1" applyBorder="1"/>
    <xf numFmtId="0" fontId="4" fillId="5" borderId="0" xfId="0" applyFont="1" applyFill="1" applyAlignment="1">
      <alignment horizontal="center" wrapText="1"/>
    </xf>
    <xf numFmtId="0" fontId="4" fillId="5" borderId="0" xfId="0" applyFont="1" applyFill="1" applyAlignment="1">
      <alignment horizontal="center" vertical="center" wrapText="1"/>
    </xf>
    <xf numFmtId="0" fontId="2" fillId="3" borderId="0" xfId="0" applyFont="1" applyFill="1" applyAlignment="1">
      <alignment vertical="center"/>
    </xf>
    <xf numFmtId="0" fontId="4" fillId="3" borderId="0" xfId="0" applyFont="1" applyFill="1" applyAlignment="1">
      <alignment horizontal="center" vertical="center"/>
    </xf>
    <xf numFmtId="0" fontId="13" fillId="6" borderId="0" xfId="0" applyFont="1" applyFill="1" applyAlignment="1">
      <alignment horizontal="center" vertical="center"/>
    </xf>
    <xf numFmtId="0" fontId="13" fillId="3" borderId="0" xfId="0" applyFont="1" applyFill="1" applyAlignment="1">
      <alignment horizontal="center" vertical="center"/>
    </xf>
    <xf numFmtId="0" fontId="2" fillId="3" borderId="0" xfId="0" applyFont="1" applyFill="1" applyAlignment="1">
      <alignment horizontal="center" vertical="center"/>
    </xf>
    <xf numFmtId="0" fontId="2" fillId="7" borderId="0" xfId="0" applyFont="1" applyFill="1" applyAlignment="1">
      <alignment vertical="center"/>
    </xf>
    <xf numFmtId="0" fontId="4" fillId="7" borderId="0" xfId="0" applyFont="1" applyFill="1" applyAlignment="1">
      <alignment horizontal="center" vertical="center"/>
    </xf>
    <xf numFmtId="0" fontId="13" fillId="8" borderId="0" xfId="0" applyFont="1" applyFill="1" applyAlignment="1">
      <alignment horizontal="center" vertical="center"/>
    </xf>
    <xf numFmtId="0" fontId="13" fillId="7" borderId="0" xfId="0" applyFont="1" applyFill="1" applyAlignment="1">
      <alignment horizontal="center" vertical="center"/>
    </xf>
    <xf numFmtId="0" fontId="2" fillId="7" borderId="0" xfId="0" applyFont="1" applyFill="1" applyAlignment="1">
      <alignment horizontal="center" vertical="center"/>
    </xf>
    <xf numFmtId="0" fontId="2" fillId="5" borderId="0" xfId="0" applyFont="1" applyFill="1"/>
    <xf numFmtId="0" fontId="2" fillId="3" borderId="0" xfId="0" applyFont="1" applyFill="1"/>
    <xf numFmtId="0" fontId="3" fillId="3" borderId="0" xfId="0" applyFont="1" applyFill="1"/>
    <xf numFmtId="0" fontId="2" fillId="9" borderId="0" xfId="0" applyFont="1" applyFill="1"/>
    <xf numFmtId="0" fontId="2" fillId="0" borderId="0" xfId="0" applyFont="1"/>
    <xf numFmtId="0" fontId="2" fillId="0" borderId="0" xfId="0" applyFont="1" applyAlignment="1">
      <alignment horizontal="center"/>
    </xf>
    <xf numFmtId="0" fontId="3" fillId="3" borderId="0" xfId="0" quotePrefix="1" applyFont="1" applyFill="1"/>
    <xf numFmtId="0" fontId="2" fillId="7" borderId="0" xfId="0" applyFont="1" applyFill="1"/>
    <xf numFmtId="0" fontId="3" fillId="0" borderId="0" xfId="0" applyFont="1"/>
    <xf numFmtId="0" fontId="3" fillId="7" borderId="0" xfId="0" applyFont="1" applyFill="1"/>
    <xf numFmtId="0" fontId="2" fillId="3" borderId="0" xfId="0" quotePrefix="1" applyFont="1" applyFill="1"/>
    <xf numFmtId="0" fontId="4" fillId="0" borderId="0" xfId="0" applyFont="1" applyAlignment="1">
      <alignment vertical="top" textRotation="90"/>
    </xf>
    <xf numFmtId="0" fontId="0" fillId="0" borderId="0" xfId="0"/>
    <xf numFmtId="0" fontId="4" fillId="7" borderId="0" xfId="0" applyFont="1" applyFill="1" applyAlignment="1">
      <alignment vertical="top" textRotation="90"/>
    </xf>
    <xf numFmtId="0" fontId="4" fillId="3" borderId="0" xfId="0" applyFont="1" applyFill="1" applyAlignment="1">
      <alignment horizontal="center" vertical="top" textRotation="90"/>
    </xf>
    <xf numFmtId="0" fontId="4" fillId="7" borderId="0" xfId="0" applyFont="1" applyFill="1" applyAlignment="1">
      <alignment horizontal="center" vertical="top" textRotation="90" wrapText="1"/>
    </xf>
    <xf numFmtId="0" fontId="5" fillId="3" borderId="2" xfId="0" applyFont="1" applyFill="1" applyBorder="1" applyAlignment="1">
      <alignment horizontal="center" vertical="center"/>
    </xf>
    <xf numFmtId="0" fontId="8"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EW/AppData/Roaming/Microsoft/Excel/Xeno%20L&#252;t%20v5%20(version%20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y Dashboard"/>
      <sheetName val="Playing Dashboard"/>
      <sheetName val="Combat Dashboard"/>
      <sheetName val="Equipment"/>
      <sheetName val="1. Stats &amp; Traits"/>
      <sheetName val="2.1 Categories"/>
      <sheetName val="2.2 General Skills"/>
      <sheetName val="2.3 Weapon Dexterity"/>
      <sheetName val="notas"/>
      <sheetName val="2.4 Magic"/>
      <sheetName val="Talents tables"/>
      <sheetName val="2.5 Talents&amp;Flaws"/>
      <sheetName val="Training Packages"/>
      <sheetName val="TALENTS|FLAWS LIST"/>
      <sheetName val="Level Progression"/>
      <sheetName val="Tablas Ranks"/>
    </sheetNames>
    <sheetDataSet>
      <sheetData sheetId="0" refreshError="1"/>
      <sheetData sheetId="1" refreshError="1">
        <row r="7">
          <cell r="B7">
            <v>0</v>
          </cell>
        </row>
      </sheetData>
      <sheetData sheetId="2" refreshError="1"/>
      <sheetData sheetId="3" refreshError="1"/>
      <sheetData sheetId="4" refreshError="1">
        <row r="4">
          <cell r="B4" t="str">
            <v>Noble</v>
          </cell>
        </row>
        <row r="13">
          <cell r="A13" t="str">
            <v>Strength</v>
          </cell>
          <cell r="B13" t="str">
            <v>st</v>
          </cell>
          <cell r="C13">
            <v>54</v>
          </cell>
          <cell r="D13">
            <v>1</v>
          </cell>
          <cell r="E13">
            <v>0</v>
          </cell>
          <cell r="F13">
            <v>0</v>
          </cell>
          <cell r="G13">
            <v>1</v>
          </cell>
        </row>
        <row r="14">
          <cell r="A14" t="str">
            <v>Constitution</v>
          </cell>
          <cell r="B14" t="str">
            <v>co</v>
          </cell>
          <cell r="C14">
            <v>59</v>
          </cell>
          <cell r="D14">
            <v>2</v>
          </cell>
          <cell r="E14">
            <v>0</v>
          </cell>
          <cell r="F14">
            <v>0</v>
          </cell>
          <cell r="G14">
            <v>2</v>
          </cell>
        </row>
        <row r="15">
          <cell r="A15" t="str">
            <v>Agility</v>
          </cell>
          <cell r="B15" t="str">
            <v>ag</v>
          </cell>
          <cell r="C15">
            <v>60</v>
          </cell>
          <cell r="D15">
            <v>2</v>
          </cell>
          <cell r="E15">
            <v>0</v>
          </cell>
          <cell r="F15">
            <v>0</v>
          </cell>
          <cell r="G15">
            <v>2</v>
          </cell>
        </row>
        <row r="16">
          <cell r="A16" t="str">
            <v>Quickness</v>
          </cell>
          <cell r="B16" t="str">
            <v>qu</v>
          </cell>
          <cell r="C16">
            <v>65</v>
          </cell>
          <cell r="D16">
            <v>3</v>
          </cell>
          <cell r="E16">
            <v>0</v>
          </cell>
          <cell r="F16">
            <v>0</v>
          </cell>
          <cell r="G16">
            <v>3</v>
          </cell>
        </row>
        <row r="17">
          <cell r="A17" t="str">
            <v>Self Discipline</v>
          </cell>
          <cell r="B17" t="str">
            <v>sd</v>
          </cell>
          <cell r="C17">
            <v>100</v>
          </cell>
          <cell r="D17">
            <v>11</v>
          </cell>
          <cell r="E17">
            <v>3</v>
          </cell>
          <cell r="F17">
            <v>5</v>
          </cell>
          <cell r="G17">
            <v>19</v>
          </cell>
        </row>
        <row r="18">
          <cell r="A18" t="str">
            <v>Reasoning</v>
          </cell>
          <cell r="B18" t="str">
            <v>re</v>
          </cell>
          <cell r="C18">
            <v>82</v>
          </cell>
          <cell r="D18">
            <v>7</v>
          </cell>
          <cell r="E18">
            <v>2</v>
          </cell>
          <cell r="F18">
            <v>5</v>
          </cell>
          <cell r="G18">
            <v>14</v>
          </cell>
        </row>
        <row r="19">
          <cell r="A19" t="str">
            <v>Insight</v>
          </cell>
          <cell r="B19" t="str">
            <v>in</v>
          </cell>
          <cell r="C19">
            <v>70</v>
          </cell>
          <cell r="D19">
            <v>4</v>
          </cell>
          <cell r="E19">
            <v>2</v>
          </cell>
          <cell r="F19">
            <v>5</v>
          </cell>
          <cell r="G19">
            <v>11</v>
          </cell>
        </row>
        <row r="20">
          <cell r="A20" t="str">
            <v>Presence</v>
          </cell>
          <cell r="B20" t="str">
            <v>pr</v>
          </cell>
          <cell r="C20">
            <v>76</v>
          </cell>
          <cell r="D20">
            <v>6</v>
          </cell>
          <cell r="E20">
            <v>1</v>
          </cell>
          <cell r="F20">
            <v>0</v>
          </cell>
          <cell r="G20">
            <v>7</v>
          </cell>
        </row>
        <row r="25">
          <cell r="B25" t="str">
            <v>co</v>
          </cell>
          <cell r="C25" t="str">
            <v>sd</v>
          </cell>
          <cell r="D25">
            <v>2</v>
          </cell>
          <cell r="G25">
            <v>21</v>
          </cell>
        </row>
        <row r="26">
          <cell r="B26" t="str">
            <v>sd</v>
          </cell>
          <cell r="C26" t="str">
            <v>co</v>
          </cell>
          <cell r="D26">
            <v>2</v>
          </cell>
          <cell r="G26">
            <v>21</v>
          </cell>
        </row>
        <row r="27">
          <cell r="B27" t="str">
            <v>re</v>
          </cell>
          <cell r="C27" t="str">
            <v>in</v>
          </cell>
          <cell r="D27">
            <v>2</v>
          </cell>
          <cell r="G27">
            <v>25</v>
          </cell>
        </row>
        <row r="28">
          <cell r="B28" t="str">
            <v>sd</v>
          </cell>
          <cell r="C28" t="str">
            <v>sd</v>
          </cell>
          <cell r="D28">
            <v>2</v>
          </cell>
          <cell r="G28">
            <v>38</v>
          </cell>
        </row>
        <row r="29">
          <cell r="B29" t="str">
            <v>co</v>
          </cell>
          <cell r="C29" t="str">
            <v>sd</v>
          </cell>
          <cell r="D29">
            <v>2</v>
          </cell>
          <cell r="G29">
            <v>21</v>
          </cell>
        </row>
        <row r="30">
          <cell r="B30" t="str">
            <v>in</v>
          </cell>
          <cell r="C30" t="str">
            <v>sd</v>
          </cell>
          <cell r="D30">
            <v>2</v>
          </cell>
          <cell r="G30">
            <v>30</v>
          </cell>
        </row>
        <row r="86">
          <cell r="A86">
            <v>1</v>
          </cell>
          <cell r="B86">
            <v>-18</v>
          </cell>
          <cell r="C86">
            <v>0</v>
          </cell>
          <cell r="D86">
            <v>15</v>
          </cell>
        </row>
        <row r="87">
          <cell r="A87">
            <v>2</v>
          </cell>
          <cell r="B87">
            <v>-18</v>
          </cell>
          <cell r="C87">
            <v>0</v>
          </cell>
          <cell r="D87">
            <v>15</v>
          </cell>
        </row>
        <row r="88">
          <cell r="A88">
            <v>3</v>
          </cell>
          <cell r="B88">
            <v>-18</v>
          </cell>
          <cell r="C88">
            <v>0</v>
          </cell>
          <cell r="D88">
            <v>15</v>
          </cell>
        </row>
        <row r="89">
          <cell r="A89">
            <v>4</v>
          </cell>
          <cell r="B89">
            <v>-18</v>
          </cell>
          <cell r="C89">
            <v>0</v>
          </cell>
          <cell r="D89">
            <v>15</v>
          </cell>
        </row>
        <row r="90">
          <cell r="A90">
            <v>5</v>
          </cell>
          <cell r="B90">
            <v>-18</v>
          </cell>
          <cell r="C90">
            <v>0</v>
          </cell>
          <cell r="D90">
            <v>15</v>
          </cell>
        </row>
        <row r="91">
          <cell r="A91">
            <v>6</v>
          </cell>
          <cell r="B91">
            <v>-16</v>
          </cell>
          <cell r="C91">
            <v>0</v>
          </cell>
          <cell r="D91">
            <v>15</v>
          </cell>
        </row>
        <row r="92">
          <cell r="A92">
            <v>7</v>
          </cell>
          <cell r="B92">
            <v>-16</v>
          </cell>
          <cell r="C92">
            <v>0</v>
          </cell>
          <cell r="D92">
            <v>15</v>
          </cell>
        </row>
        <row r="93">
          <cell r="A93">
            <v>8</v>
          </cell>
          <cell r="B93">
            <v>-16</v>
          </cell>
          <cell r="C93">
            <v>0</v>
          </cell>
          <cell r="D93">
            <v>15</v>
          </cell>
        </row>
        <row r="94">
          <cell r="A94">
            <v>9</v>
          </cell>
          <cell r="B94">
            <v>-16</v>
          </cell>
          <cell r="C94">
            <v>0</v>
          </cell>
          <cell r="D94">
            <v>15</v>
          </cell>
        </row>
        <row r="95">
          <cell r="A95">
            <v>10</v>
          </cell>
          <cell r="B95">
            <v>-16</v>
          </cell>
          <cell r="C95">
            <v>0</v>
          </cell>
          <cell r="D95">
            <v>15</v>
          </cell>
        </row>
        <row r="96">
          <cell r="A96">
            <v>11</v>
          </cell>
          <cell r="B96">
            <v>-14</v>
          </cell>
          <cell r="C96">
            <v>0</v>
          </cell>
          <cell r="D96">
            <v>15</v>
          </cell>
        </row>
        <row r="97">
          <cell r="A97">
            <v>12</v>
          </cell>
          <cell r="B97">
            <v>-14</v>
          </cell>
          <cell r="C97">
            <v>0</v>
          </cell>
          <cell r="D97">
            <v>15</v>
          </cell>
        </row>
        <row r="98">
          <cell r="A98">
            <v>13</v>
          </cell>
          <cell r="B98">
            <v>-14</v>
          </cell>
          <cell r="C98">
            <v>0</v>
          </cell>
          <cell r="D98">
            <v>15</v>
          </cell>
        </row>
        <row r="99">
          <cell r="A99">
            <v>14</v>
          </cell>
          <cell r="B99">
            <v>-14</v>
          </cell>
          <cell r="C99">
            <v>0</v>
          </cell>
          <cell r="D99">
            <v>15</v>
          </cell>
        </row>
        <row r="100">
          <cell r="A100">
            <v>15</v>
          </cell>
          <cell r="B100">
            <v>-14</v>
          </cell>
          <cell r="C100">
            <v>0</v>
          </cell>
          <cell r="D100">
            <v>15</v>
          </cell>
        </row>
        <row r="101">
          <cell r="A101">
            <v>16</v>
          </cell>
          <cell r="B101">
            <v>-12</v>
          </cell>
          <cell r="C101">
            <v>0</v>
          </cell>
          <cell r="D101">
            <v>10</v>
          </cell>
        </row>
        <row r="102">
          <cell r="A102">
            <v>17</v>
          </cell>
          <cell r="B102">
            <v>-12</v>
          </cell>
          <cell r="C102">
            <v>0</v>
          </cell>
          <cell r="D102">
            <v>10</v>
          </cell>
        </row>
        <row r="103">
          <cell r="A103">
            <v>18</v>
          </cell>
          <cell r="B103">
            <v>-12</v>
          </cell>
          <cell r="C103">
            <v>0</v>
          </cell>
          <cell r="D103">
            <v>10</v>
          </cell>
        </row>
        <row r="104">
          <cell r="A104">
            <v>19</v>
          </cell>
          <cell r="B104">
            <v>-12</v>
          </cell>
          <cell r="C104">
            <v>0</v>
          </cell>
          <cell r="D104">
            <v>10</v>
          </cell>
        </row>
        <row r="105">
          <cell r="A105">
            <v>20</v>
          </cell>
          <cell r="B105">
            <v>-12</v>
          </cell>
          <cell r="C105">
            <v>0</v>
          </cell>
          <cell r="D105">
            <v>10</v>
          </cell>
        </row>
        <row r="106">
          <cell r="A106">
            <v>21</v>
          </cell>
          <cell r="B106">
            <v>-10</v>
          </cell>
          <cell r="C106">
            <v>0</v>
          </cell>
          <cell r="D106">
            <v>10</v>
          </cell>
        </row>
        <row r="107">
          <cell r="A107">
            <v>22</v>
          </cell>
          <cell r="B107">
            <v>-10</v>
          </cell>
          <cell r="C107">
            <v>0</v>
          </cell>
          <cell r="D107">
            <v>10</v>
          </cell>
        </row>
        <row r="108">
          <cell r="A108">
            <v>23</v>
          </cell>
          <cell r="B108">
            <v>-10</v>
          </cell>
          <cell r="C108">
            <v>0</v>
          </cell>
          <cell r="D108">
            <v>10</v>
          </cell>
        </row>
        <row r="109">
          <cell r="A109">
            <v>24</v>
          </cell>
          <cell r="B109">
            <v>-10</v>
          </cell>
          <cell r="C109">
            <v>0</v>
          </cell>
          <cell r="D109">
            <v>10</v>
          </cell>
        </row>
        <row r="110">
          <cell r="A110">
            <v>25</v>
          </cell>
          <cell r="B110">
            <v>-10</v>
          </cell>
          <cell r="C110">
            <v>0</v>
          </cell>
          <cell r="D110">
            <v>10</v>
          </cell>
        </row>
        <row r="111">
          <cell r="A111">
            <v>26</v>
          </cell>
          <cell r="B111">
            <v>-8</v>
          </cell>
          <cell r="C111">
            <v>0</v>
          </cell>
          <cell r="D111">
            <v>10</v>
          </cell>
        </row>
        <row r="112">
          <cell r="A112">
            <v>27</v>
          </cell>
          <cell r="B112">
            <v>-8</v>
          </cell>
          <cell r="C112">
            <v>0</v>
          </cell>
          <cell r="D112">
            <v>10</v>
          </cell>
        </row>
        <row r="113">
          <cell r="A113">
            <v>28</v>
          </cell>
          <cell r="B113">
            <v>-8</v>
          </cell>
          <cell r="C113">
            <v>0</v>
          </cell>
          <cell r="D113">
            <v>10</v>
          </cell>
        </row>
        <row r="114">
          <cell r="A114">
            <v>29</v>
          </cell>
          <cell r="B114">
            <v>-8</v>
          </cell>
          <cell r="C114">
            <v>0</v>
          </cell>
          <cell r="D114">
            <v>10</v>
          </cell>
        </row>
        <row r="115">
          <cell r="A115">
            <v>30</v>
          </cell>
          <cell r="B115">
            <v>-8</v>
          </cell>
          <cell r="C115">
            <v>0</v>
          </cell>
          <cell r="D115">
            <v>10</v>
          </cell>
        </row>
        <row r="116">
          <cell r="A116">
            <v>31</v>
          </cell>
          <cell r="B116">
            <v>-6</v>
          </cell>
          <cell r="C116">
            <v>0</v>
          </cell>
          <cell r="D116">
            <v>6</v>
          </cell>
        </row>
        <row r="117">
          <cell r="A117">
            <v>32</v>
          </cell>
          <cell r="B117">
            <v>-6</v>
          </cell>
          <cell r="C117">
            <v>0</v>
          </cell>
          <cell r="D117">
            <v>6</v>
          </cell>
        </row>
        <row r="118">
          <cell r="A118">
            <v>33</v>
          </cell>
          <cell r="B118">
            <v>-6</v>
          </cell>
          <cell r="C118">
            <v>0</v>
          </cell>
          <cell r="D118">
            <v>6</v>
          </cell>
        </row>
        <row r="119">
          <cell r="A119">
            <v>34</v>
          </cell>
          <cell r="B119">
            <v>-6</v>
          </cell>
          <cell r="C119">
            <v>0</v>
          </cell>
          <cell r="D119">
            <v>6</v>
          </cell>
        </row>
        <row r="120">
          <cell r="A120">
            <v>35</v>
          </cell>
          <cell r="B120">
            <v>-6</v>
          </cell>
          <cell r="C120">
            <v>0</v>
          </cell>
          <cell r="D120">
            <v>6</v>
          </cell>
        </row>
        <row r="121">
          <cell r="A121">
            <v>36</v>
          </cell>
          <cell r="B121">
            <v>-4</v>
          </cell>
          <cell r="C121">
            <v>0</v>
          </cell>
          <cell r="D121">
            <v>6</v>
          </cell>
        </row>
        <row r="122">
          <cell r="A122">
            <v>37</v>
          </cell>
          <cell r="B122">
            <v>-4</v>
          </cell>
          <cell r="C122">
            <v>0</v>
          </cell>
          <cell r="D122">
            <v>6</v>
          </cell>
        </row>
        <row r="123">
          <cell r="A123">
            <v>38</v>
          </cell>
          <cell r="B123">
            <v>-4</v>
          </cell>
          <cell r="C123">
            <v>0</v>
          </cell>
          <cell r="D123">
            <v>6</v>
          </cell>
        </row>
        <row r="124">
          <cell r="A124">
            <v>39</v>
          </cell>
          <cell r="B124">
            <v>-4</v>
          </cell>
          <cell r="C124">
            <v>0</v>
          </cell>
          <cell r="D124">
            <v>6</v>
          </cell>
        </row>
        <row r="125">
          <cell r="A125">
            <v>40</v>
          </cell>
          <cell r="B125">
            <v>-4</v>
          </cell>
          <cell r="C125">
            <v>0</v>
          </cell>
          <cell r="D125">
            <v>6</v>
          </cell>
        </row>
        <row r="126">
          <cell r="A126">
            <v>41</v>
          </cell>
          <cell r="B126">
            <v>-2</v>
          </cell>
          <cell r="C126">
            <v>0</v>
          </cell>
          <cell r="D126">
            <v>5</v>
          </cell>
        </row>
        <row r="127">
          <cell r="A127">
            <v>42</v>
          </cell>
          <cell r="B127">
            <v>-2</v>
          </cell>
          <cell r="C127">
            <v>0</v>
          </cell>
          <cell r="D127">
            <v>5</v>
          </cell>
        </row>
        <row r="128">
          <cell r="A128">
            <v>43</v>
          </cell>
          <cell r="B128">
            <v>-2</v>
          </cell>
          <cell r="C128">
            <v>0</v>
          </cell>
          <cell r="D128">
            <v>5</v>
          </cell>
        </row>
        <row r="129">
          <cell r="A129">
            <v>44</v>
          </cell>
          <cell r="B129">
            <v>-2</v>
          </cell>
          <cell r="C129">
            <v>0</v>
          </cell>
          <cell r="D129">
            <v>5</v>
          </cell>
        </row>
        <row r="130">
          <cell r="A130">
            <v>45</v>
          </cell>
          <cell r="B130">
            <v>-2</v>
          </cell>
          <cell r="C130">
            <v>0</v>
          </cell>
          <cell r="D130">
            <v>5</v>
          </cell>
        </row>
        <row r="131">
          <cell r="A131">
            <v>46</v>
          </cell>
          <cell r="B131">
            <v>0</v>
          </cell>
          <cell r="C131">
            <v>0</v>
          </cell>
          <cell r="D131">
            <v>5</v>
          </cell>
        </row>
        <row r="132">
          <cell r="A132">
            <v>47</v>
          </cell>
          <cell r="B132">
            <v>0</v>
          </cell>
          <cell r="C132">
            <v>0</v>
          </cell>
          <cell r="D132">
            <v>5</v>
          </cell>
        </row>
        <row r="133">
          <cell r="A133">
            <v>48</v>
          </cell>
          <cell r="B133">
            <v>0</v>
          </cell>
          <cell r="C133">
            <v>0</v>
          </cell>
          <cell r="D133">
            <v>5</v>
          </cell>
        </row>
        <row r="134">
          <cell r="A134">
            <v>49</v>
          </cell>
          <cell r="B134">
            <v>0</v>
          </cell>
          <cell r="C134">
            <v>0</v>
          </cell>
          <cell r="D134">
            <v>5</v>
          </cell>
        </row>
        <row r="135">
          <cell r="A135">
            <v>50</v>
          </cell>
          <cell r="B135">
            <v>0</v>
          </cell>
          <cell r="C135">
            <v>0</v>
          </cell>
          <cell r="D135">
            <v>5</v>
          </cell>
        </row>
        <row r="136">
          <cell r="A136">
            <v>51</v>
          </cell>
          <cell r="B136">
            <v>1</v>
          </cell>
          <cell r="C136">
            <v>1</v>
          </cell>
          <cell r="D136">
            <v>4</v>
          </cell>
        </row>
        <row r="137">
          <cell r="A137">
            <v>52</v>
          </cell>
          <cell r="B137">
            <v>1</v>
          </cell>
          <cell r="C137">
            <v>1</v>
          </cell>
          <cell r="D137">
            <v>4</v>
          </cell>
        </row>
        <row r="138">
          <cell r="A138">
            <v>53</v>
          </cell>
          <cell r="B138">
            <v>1</v>
          </cell>
          <cell r="C138">
            <v>1</v>
          </cell>
          <cell r="D138">
            <v>4</v>
          </cell>
        </row>
        <row r="139">
          <cell r="A139">
            <v>54</v>
          </cell>
          <cell r="B139">
            <v>1</v>
          </cell>
          <cell r="C139">
            <v>1</v>
          </cell>
          <cell r="D139">
            <v>4</v>
          </cell>
        </row>
        <row r="140">
          <cell r="A140">
            <v>55</v>
          </cell>
          <cell r="B140">
            <v>1</v>
          </cell>
          <cell r="C140">
            <v>1</v>
          </cell>
          <cell r="D140">
            <v>4</v>
          </cell>
        </row>
        <row r="141">
          <cell r="A141">
            <v>56</v>
          </cell>
          <cell r="B141">
            <v>2</v>
          </cell>
          <cell r="C141">
            <v>2</v>
          </cell>
          <cell r="D141">
            <v>4</v>
          </cell>
        </row>
        <row r="142">
          <cell r="A142">
            <v>57</v>
          </cell>
          <cell r="B142">
            <v>2</v>
          </cell>
          <cell r="C142">
            <v>2</v>
          </cell>
          <cell r="D142">
            <v>4</v>
          </cell>
        </row>
        <row r="143">
          <cell r="A143">
            <v>58</v>
          </cell>
          <cell r="B143">
            <v>2</v>
          </cell>
          <cell r="C143">
            <v>2</v>
          </cell>
          <cell r="D143">
            <v>4</v>
          </cell>
        </row>
        <row r="144">
          <cell r="A144">
            <v>59</v>
          </cell>
          <cell r="B144">
            <v>2</v>
          </cell>
          <cell r="C144">
            <v>2</v>
          </cell>
          <cell r="D144">
            <v>4</v>
          </cell>
        </row>
        <row r="145">
          <cell r="A145">
            <v>60</v>
          </cell>
          <cell r="B145">
            <v>2</v>
          </cell>
          <cell r="C145">
            <v>2</v>
          </cell>
          <cell r="D145">
            <v>4</v>
          </cell>
        </row>
        <row r="146">
          <cell r="A146">
            <v>61</v>
          </cell>
          <cell r="B146">
            <v>3</v>
          </cell>
          <cell r="C146">
            <v>3</v>
          </cell>
          <cell r="D146">
            <v>4</v>
          </cell>
        </row>
        <row r="147">
          <cell r="A147">
            <v>62</v>
          </cell>
          <cell r="B147">
            <v>3</v>
          </cell>
          <cell r="C147">
            <v>3</v>
          </cell>
          <cell r="D147">
            <v>4</v>
          </cell>
        </row>
        <row r="148">
          <cell r="A148">
            <v>63</v>
          </cell>
          <cell r="B148">
            <v>3</v>
          </cell>
          <cell r="C148">
            <v>3</v>
          </cell>
          <cell r="D148">
            <v>4</v>
          </cell>
        </row>
        <row r="149">
          <cell r="A149">
            <v>64</v>
          </cell>
          <cell r="B149">
            <v>3</v>
          </cell>
          <cell r="C149">
            <v>3</v>
          </cell>
          <cell r="D149">
            <v>4</v>
          </cell>
        </row>
        <row r="150">
          <cell r="A150">
            <v>65</v>
          </cell>
          <cell r="B150">
            <v>3</v>
          </cell>
          <cell r="C150">
            <v>3</v>
          </cell>
          <cell r="D150">
            <v>4</v>
          </cell>
        </row>
        <row r="151">
          <cell r="A151">
            <v>66</v>
          </cell>
          <cell r="B151">
            <v>4</v>
          </cell>
          <cell r="C151">
            <v>4</v>
          </cell>
          <cell r="D151">
            <v>4</v>
          </cell>
        </row>
        <row r="152">
          <cell r="A152">
            <v>67</v>
          </cell>
          <cell r="B152">
            <v>4</v>
          </cell>
          <cell r="C152">
            <v>4</v>
          </cell>
          <cell r="D152">
            <v>4</v>
          </cell>
        </row>
        <row r="153">
          <cell r="A153">
            <v>68</v>
          </cell>
          <cell r="B153">
            <v>4</v>
          </cell>
          <cell r="C153">
            <v>4</v>
          </cell>
          <cell r="D153">
            <v>4</v>
          </cell>
        </row>
        <row r="154">
          <cell r="A154">
            <v>69</v>
          </cell>
          <cell r="B154">
            <v>4</v>
          </cell>
          <cell r="C154">
            <v>4</v>
          </cell>
          <cell r="D154">
            <v>4</v>
          </cell>
        </row>
        <row r="155">
          <cell r="A155">
            <v>70</v>
          </cell>
          <cell r="B155">
            <v>4</v>
          </cell>
          <cell r="C155">
            <v>4</v>
          </cell>
          <cell r="D155">
            <v>4</v>
          </cell>
        </row>
        <row r="156">
          <cell r="A156">
            <v>71</v>
          </cell>
          <cell r="B156">
            <v>5</v>
          </cell>
          <cell r="C156">
            <v>5</v>
          </cell>
          <cell r="D156">
            <v>3</v>
          </cell>
        </row>
        <row r="157">
          <cell r="A157">
            <v>72</v>
          </cell>
          <cell r="B157">
            <v>5</v>
          </cell>
          <cell r="C157">
            <v>5</v>
          </cell>
          <cell r="D157">
            <v>3</v>
          </cell>
        </row>
        <row r="158">
          <cell r="A158">
            <v>73</v>
          </cell>
          <cell r="B158">
            <v>5</v>
          </cell>
          <cell r="C158">
            <v>5</v>
          </cell>
          <cell r="D158">
            <v>3</v>
          </cell>
        </row>
        <row r="159">
          <cell r="A159">
            <v>74</v>
          </cell>
          <cell r="B159">
            <v>5</v>
          </cell>
          <cell r="C159">
            <v>5</v>
          </cell>
          <cell r="D159">
            <v>3</v>
          </cell>
        </row>
        <row r="160">
          <cell r="A160">
            <v>75</v>
          </cell>
          <cell r="B160">
            <v>5</v>
          </cell>
          <cell r="C160">
            <v>5</v>
          </cell>
          <cell r="D160">
            <v>3</v>
          </cell>
        </row>
        <row r="161">
          <cell r="A161">
            <v>76</v>
          </cell>
          <cell r="B161">
            <v>6</v>
          </cell>
          <cell r="C161">
            <v>6</v>
          </cell>
          <cell r="D161">
            <v>3</v>
          </cell>
        </row>
        <row r="162">
          <cell r="A162">
            <v>77</v>
          </cell>
          <cell r="B162">
            <v>6</v>
          </cell>
          <cell r="C162">
            <v>6</v>
          </cell>
          <cell r="D162">
            <v>3</v>
          </cell>
        </row>
        <row r="163">
          <cell r="A163">
            <v>78</v>
          </cell>
          <cell r="B163">
            <v>6</v>
          </cell>
          <cell r="C163">
            <v>6</v>
          </cell>
          <cell r="D163">
            <v>3</v>
          </cell>
        </row>
        <row r="164">
          <cell r="A164">
            <v>79</v>
          </cell>
          <cell r="B164">
            <v>6</v>
          </cell>
          <cell r="C164">
            <v>6</v>
          </cell>
          <cell r="D164">
            <v>3</v>
          </cell>
        </row>
        <row r="165">
          <cell r="A165">
            <v>80</v>
          </cell>
          <cell r="B165">
            <v>6</v>
          </cell>
          <cell r="C165">
            <v>6</v>
          </cell>
          <cell r="D165">
            <v>3</v>
          </cell>
        </row>
        <row r="166">
          <cell r="A166">
            <v>81</v>
          </cell>
          <cell r="B166">
            <v>7</v>
          </cell>
          <cell r="C166">
            <v>7</v>
          </cell>
          <cell r="D166">
            <v>3</v>
          </cell>
        </row>
        <row r="167">
          <cell r="A167">
            <v>82</v>
          </cell>
          <cell r="B167">
            <v>7</v>
          </cell>
          <cell r="C167">
            <v>7</v>
          </cell>
          <cell r="D167">
            <v>3</v>
          </cell>
        </row>
        <row r="168">
          <cell r="A168">
            <v>83</v>
          </cell>
          <cell r="B168">
            <v>7</v>
          </cell>
          <cell r="C168">
            <v>7</v>
          </cell>
          <cell r="D168">
            <v>3</v>
          </cell>
        </row>
        <row r="169">
          <cell r="A169">
            <v>84</v>
          </cell>
          <cell r="B169">
            <v>7</v>
          </cell>
          <cell r="C169">
            <v>7</v>
          </cell>
          <cell r="D169">
            <v>3</v>
          </cell>
        </row>
        <row r="170">
          <cell r="A170">
            <v>85</v>
          </cell>
          <cell r="B170">
            <v>7</v>
          </cell>
          <cell r="C170">
            <v>7</v>
          </cell>
          <cell r="D170">
            <v>3</v>
          </cell>
        </row>
        <row r="171">
          <cell r="A171">
            <v>86</v>
          </cell>
          <cell r="B171">
            <v>8</v>
          </cell>
          <cell r="C171">
            <v>8</v>
          </cell>
          <cell r="D171">
            <v>2</v>
          </cell>
        </row>
        <row r="172">
          <cell r="A172">
            <v>87</v>
          </cell>
          <cell r="B172">
            <v>8</v>
          </cell>
          <cell r="C172">
            <v>8</v>
          </cell>
          <cell r="D172">
            <v>2</v>
          </cell>
        </row>
        <row r="173">
          <cell r="A173">
            <v>88</v>
          </cell>
          <cell r="B173">
            <v>8</v>
          </cell>
          <cell r="C173">
            <v>8</v>
          </cell>
          <cell r="D173">
            <v>2</v>
          </cell>
        </row>
        <row r="174">
          <cell r="A174">
            <v>89</v>
          </cell>
          <cell r="B174">
            <v>8</v>
          </cell>
          <cell r="C174">
            <v>8</v>
          </cell>
          <cell r="D174">
            <v>2</v>
          </cell>
        </row>
        <row r="175">
          <cell r="A175">
            <v>90</v>
          </cell>
          <cell r="B175">
            <v>8</v>
          </cell>
          <cell r="C175">
            <v>8</v>
          </cell>
          <cell r="D175">
            <v>2</v>
          </cell>
        </row>
        <row r="176">
          <cell r="A176">
            <v>91</v>
          </cell>
          <cell r="B176">
            <v>9</v>
          </cell>
          <cell r="C176">
            <v>9</v>
          </cell>
          <cell r="D176">
            <v>2</v>
          </cell>
        </row>
        <row r="177">
          <cell r="A177">
            <v>92</v>
          </cell>
          <cell r="B177">
            <v>9</v>
          </cell>
          <cell r="C177">
            <v>9</v>
          </cell>
          <cell r="D177">
            <v>2</v>
          </cell>
        </row>
        <row r="178">
          <cell r="A178">
            <v>93</v>
          </cell>
          <cell r="B178">
            <v>9</v>
          </cell>
          <cell r="C178">
            <v>9</v>
          </cell>
          <cell r="D178">
            <v>2</v>
          </cell>
        </row>
        <row r="179">
          <cell r="A179">
            <v>94</v>
          </cell>
          <cell r="B179">
            <v>9</v>
          </cell>
          <cell r="C179">
            <v>9</v>
          </cell>
          <cell r="D179">
            <v>2</v>
          </cell>
        </row>
        <row r="180">
          <cell r="A180">
            <v>95</v>
          </cell>
          <cell r="B180">
            <v>9</v>
          </cell>
          <cell r="C180">
            <v>9</v>
          </cell>
          <cell r="D180">
            <v>2</v>
          </cell>
        </row>
        <row r="181">
          <cell r="A181">
            <v>96</v>
          </cell>
          <cell r="B181">
            <v>10</v>
          </cell>
          <cell r="C181">
            <v>10</v>
          </cell>
          <cell r="D181">
            <v>2</v>
          </cell>
        </row>
        <row r="182">
          <cell r="A182">
            <v>97</v>
          </cell>
          <cell r="B182">
            <v>10</v>
          </cell>
          <cell r="C182">
            <v>10</v>
          </cell>
          <cell r="D182">
            <v>2</v>
          </cell>
        </row>
        <row r="183">
          <cell r="A183">
            <v>98</v>
          </cell>
          <cell r="B183">
            <v>10</v>
          </cell>
          <cell r="C183">
            <v>10</v>
          </cell>
          <cell r="D183">
            <v>2</v>
          </cell>
        </row>
        <row r="184">
          <cell r="A184">
            <v>99</v>
          </cell>
          <cell r="B184">
            <v>10</v>
          </cell>
          <cell r="C184">
            <v>10</v>
          </cell>
          <cell r="D184">
            <v>2</v>
          </cell>
        </row>
        <row r="185">
          <cell r="A185">
            <v>100</v>
          </cell>
          <cell r="B185">
            <v>11</v>
          </cell>
          <cell r="C185">
            <v>11</v>
          </cell>
          <cell r="D185">
            <v>2</v>
          </cell>
        </row>
        <row r="186">
          <cell r="A186">
            <v>101</v>
          </cell>
          <cell r="B186">
            <v>12</v>
          </cell>
          <cell r="C186">
            <v>12</v>
          </cell>
          <cell r="D186">
            <v>2</v>
          </cell>
        </row>
        <row r="187">
          <cell r="A187">
            <v>102</v>
          </cell>
          <cell r="B187">
            <v>13</v>
          </cell>
          <cell r="C187">
            <v>13</v>
          </cell>
          <cell r="D187">
            <v>2</v>
          </cell>
        </row>
        <row r="188">
          <cell r="A188">
            <v>103</v>
          </cell>
          <cell r="B188">
            <v>14</v>
          </cell>
          <cell r="C188">
            <v>14</v>
          </cell>
          <cell r="D188">
            <v>2</v>
          </cell>
        </row>
        <row r="189">
          <cell r="A189">
            <v>104</v>
          </cell>
          <cell r="B189">
            <v>15</v>
          </cell>
          <cell r="C189">
            <v>15</v>
          </cell>
          <cell r="D189">
            <v>2</v>
          </cell>
        </row>
        <row r="190">
          <cell r="A190">
            <v>105</v>
          </cell>
          <cell r="B190">
            <v>16</v>
          </cell>
          <cell r="C190">
            <v>16</v>
          </cell>
          <cell r="D190">
            <v>2</v>
          </cell>
        </row>
      </sheetData>
      <sheetData sheetId="5" refreshError="1"/>
      <sheetData sheetId="6" refreshError="1"/>
      <sheetData sheetId="7" refreshError="1"/>
      <sheetData sheetId="8" refreshError="1"/>
      <sheetData sheetId="9" refreshError="1"/>
      <sheetData sheetId="10" refreshError="1">
        <row r="3">
          <cell r="I3" t="str">
            <v>Acrobatics</v>
          </cell>
          <cell r="J3">
            <v>0</v>
          </cell>
        </row>
        <row r="4">
          <cell r="I4" t="str">
            <v>Acting</v>
          </cell>
          <cell r="J4">
            <v>0</v>
          </cell>
        </row>
        <row r="5">
          <cell r="I5" t="str">
            <v>ag</v>
          </cell>
          <cell r="J5">
            <v>0</v>
          </cell>
        </row>
        <row r="6">
          <cell r="I6" t="str">
            <v>Appearance</v>
          </cell>
          <cell r="J6">
            <v>0</v>
          </cell>
        </row>
        <row r="7">
          <cell r="I7" t="str">
            <v>Armor</v>
          </cell>
          <cell r="J7">
            <v>0</v>
          </cell>
        </row>
        <row r="8">
          <cell r="I8" t="str">
            <v>Armor Penalty</v>
          </cell>
          <cell r="J8">
            <v>0</v>
          </cell>
        </row>
        <row r="9">
          <cell r="I9" t="str">
            <v>Athletic Nimble</v>
          </cell>
          <cell r="J9">
            <v>0</v>
          </cell>
        </row>
        <row r="10">
          <cell r="I10" t="str">
            <v>Athletic Stamina</v>
          </cell>
          <cell r="J10">
            <v>0</v>
          </cell>
        </row>
        <row r="11">
          <cell r="I11" t="str">
            <v>Awareness</v>
          </cell>
          <cell r="J11">
            <v>0</v>
          </cell>
        </row>
        <row r="12">
          <cell r="I12" t="str">
            <v>BMR</v>
          </cell>
          <cell r="J12">
            <v>0</v>
          </cell>
        </row>
        <row r="13">
          <cell r="I13" t="str">
            <v>Botanics</v>
          </cell>
          <cell r="J13">
            <v>0</v>
          </cell>
        </row>
        <row r="14">
          <cell r="I14" t="str">
            <v>Cartography</v>
          </cell>
          <cell r="J14">
            <v>0</v>
          </cell>
        </row>
        <row r="15">
          <cell r="I15" t="str">
            <v>Chains</v>
          </cell>
          <cell r="J15">
            <v>0</v>
          </cell>
        </row>
        <row r="16">
          <cell r="I16" t="str">
            <v>Climbing</v>
          </cell>
          <cell r="J16">
            <v>0</v>
          </cell>
        </row>
        <row r="17">
          <cell r="I17" t="str">
            <v>Combat Perception</v>
          </cell>
          <cell r="J17">
            <v>0</v>
          </cell>
        </row>
        <row r="18">
          <cell r="I18" t="str">
            <v>Command</v>
          </cell>
          <cell r="J18">
            <v>0</v>
          </cell>
        </row>
        <row r="19">
          <cell r="I19" t="str">
            <v>Communication reactive</v>
          </cell>
          <cell r="J19">
            <v>0</v>
          </cell>
        </row>
        <row r="20">
          <cell r="I20" t="str">
            <v>Communication structured</v>
          </cell>
          <cell r="J20">
            <v>0</v>
          </cell>
        </row>
        <row r="21">
          <cell r="I21" t="str">
            <v>Contortions</v>
          </cell>
          <cell r="J21">
            <v>0</v>
          </cell>
        </row>
        <row r="22">
          <cell r="I22" t="str">
            <v>Convince</v>
          </cell>
          <cell r="J22">
            <v>0</v>
          </cell>
        </row>
        <row r="23">
          <cell r="I23" t="str">
            <v>Cooking</v>
          </cell>
          <cell r="J23">
            <v>0</v>
          </cell>
        </row>
        <row r="24">
          <cell r="I24" t="str">
            <v>Crafting Lores</v>
          </cell>
          <cell r="J24">
            <v>0</v>
          </cell>
        </row>
        <row r="25">
          <cell r="I25" t="str">
            <v>Crafts Fine</v>
          </cell>
          <cell r="J25">
            <v>0</v>
          </cell>
        </row>
        <row r="26">
          <cell r="I26" t="str">
            <v>Crafts Gross</v>
          </cell>
          <cell r="J26">
            <v>0</v>
          </cell>
        </row>
        <row r="27">
          <cell r="I27" t="str">
            <v>Crush &amp; Cleave</v>
          </cell>
          <cell r="J27">
            <v>0</v>
          </cell>
        </row>
        <row r="28">
          <cell r="I28" t="str">
            <v>DB</v>
          </cell>
          <cell r="J28">
            <v>0</v>
          </cell>
        </row>
        <row r="29">
          <cell r="I29" t="str">
            <v>DB Shield</v>
          </cell>
          <cell r="J29">
            <v>0</v>
          </cell>
        </row>
        <row r="30">
          <cell r="I30" t="str">
            <v>Diplomacy</v>
          </cell>
          <cell r="J30">
            <v>0</v>
          </cell>
        </row>
        <row r="31">
          <cell r="I31" t="str">
            <v>Dirty Fighting</v>
          </cell>
          <cell r="J31">
            <v>0</v>
          </cell>
        </row>
        <row r="32">
          <cell r="I32" t="str">
            <v>Disarm Locks &amp; Traps</v>
          </cell>
          <cell r="J32">
            <v>0</v>
          </cell>
        </row>
        <row r="33">
          <cell r="I33" t="str">
            <v>Duping</v>
          </cell>
          <cell r="J33">
            <v>0</v>
          </cell>
        </row>
        <row r="34">
          <cell r="I34" t="str">
            <v>Endurance</v>
          </cell>
          <cell r="J34">
            <v>0</v>
          </cell>
        </row>
        <row r="35">
          <cell r="I35" t="str">
            <v>Foraging</v>
          </cell>
          <cell r="J35">
            <v>0</v>
          </cell>
        </row>
        <row r="36">
          <cell r="I36" t="str">
            <v>Initiative</v>
          </cell>
          <cell r="J36">
            <v>0</v>
          </cell>
        </row>
        <row r="37">
          <cell r="I37" t="str">
            <v>Jumping</v>
          </cell>
          <cell r="J37">
            <v>0</v>
          </cell>
        </row>
        <row r="38">
          <cell r="I38" t="str">
            <v>Lie Perception</v>
          </cell>
          <cell r="J38">
            <v>0</v>
          </cell>
        </row>
        <row r="39">
          <cell r="I39" t="str">
            <v>Medicine</v>
          </cell>
          <cell r="J39">
            <v>0</v>
          </cell>
        </row>
        <row r="40">
          <cell r="I40" t="str">
            <v>Mingling</v>
          </cell>
          <cell r="J40">
            <v>0</v>
          </cell>
        </row>
        <row r="41">
          <cell r="I41" t="str">
            <v>Misile</v>
          </cell>
          <cell r="J41">
            <v>0</v>
          </cell>
        </row>
        <row r="42">
          <cell r="I42" t="str">
            <v>Misile Powder</v>
          </cell>
          <cell r="J42">
            <v>0</v>
          </cell>
        </row>
        <row r="43">
          <cell r="I43" t="str">
            <v>Navigation</v>
          </cell>
          <cell r="J43">
            <v>0</v>
          </cell>
        </row>
        <row r="44">
          <cell r="I44" t="str">
            <v>Ourtdoors Technical</v>
          </cell>
          <cell r="J44">
            <v>0</v>
          </cell>
        </row>
        <row r="45">
          <cell r="I45" t="str">
            <v>Outdoors Natural</v>
          </cell>
          <cell r="J45">
            <v>0</v>
          </cell>
        </row>
        <row r="46">
          <cell r="I46" t="str">
            <v>Perception Active</v>
          </cell>
          <cell r="J46">
            <v>0</v>
          </cell>
        </row>
        <row r="47">
          <cell r="I47" t="str">
            <v>Perception Passive</v>
          </cell>
          <cell r="J47">
            <v>0</v>
          </cell>
        </row>
        <row r="48">
          <cell r="I48" t="str">
            <v>Performing</v>
          </cell>
          <cell r="J48">
            <v>0</v>
          </cell>
        </row>
        <row r="49">
          <cell r="I49" t="str">
            <v>Play Instrument</v>
          </cell>
          <cell r="J49">
            <v>0</v>
          </cell>
        </row>
        <row r="50">
          <cell r="I50" t="str">
            <v>Poetry</v>
          </cell>
          <cell r="J50">
            <v>0</v>
          </cell>
        </row>
        <row r="51">
          <cell r="I51" t="str">
            <v>Poisoning</v>
          </cell>
          <cell r="J51">
            <v>0</v>
          </cell>
        </row>
        <row r="52">
          <cell r="I52" t="str">
            <v>Polearms</v>
          </cell>
          <cell r="J52">
            <v>0</v>
          </cell>
        </row>
        <row r="53">
          <cell r="I53" t="str">
            <v>Public Speaking</v>
          </cell>
          <cell r="J53">
            <v>0</v>
          </cell>
        </row>
        <row r="54">
          <cell r="I54" t="str">
            <v>qu</v>
          </cell>
          <cell r="J54">
            <v>0</v>
          </cell>
        </row>
        <row r="55">
          <cell r="I55" t="str">
            <v>Ropemastery</v>
          </cell>
          <cell r="J55">
            <v>0</v>
          </cell>
        </row>
        <row r="56">
          <cell r="I56" t="str">
            <v>RR Magic</v>
          </cell>
          <cell r="J56">
            <v>0</v>
          </cell>
        </row>
        <row r="57">
          <cell r="I57" t="str">
            <v>RR stam</v>
          </cell>
          <cell r="J57">
            <v>0</v>
          </cell>
        </row>
        <row r="58">
          <cell r="I58" t="str">
            <v>RR Will</v>
          </cell>
          <cell r="J58">
            <v>0</v>
          </cell>
        </row>
        <row r="59">
          <cell r="I59" t="str">
            <v>Science Analytic</v>
          </cell>
          <cell r="J59">
            <v>0</v>
          </cell>
        </row>
        <row r="60">
          <cell r="I60" t="str">
            <v>Seduction</v>
          </cell>
          <cell r="J60">
            <v>0</v>
          </cell>
        </row>
        <row r="61">
          <cell r="I61" t="str">
            <v>Singing</v>
          </cell>
          <cell r="J61">
            <v>0</v>
          </cell>
        </row>
        <row r="62">
          <cell r="I62" t="str">
            <v>Sleight of Hand</v>
          </cell>
          <cell r="J62">
            <v>0</v>
          </cell>
        </row>
        <row r="63">
          <cell r="I63" t="str">
            <v>Slings</v>
          </cell>
          <cell r="J63">
            <v>0</v>
          </cell>
        </row>
        <row r="64">
          <cell r="I64" t="str">
            <v>Social Sciences</v>
          </cell>
          <cell r="J64">
            <v>0</v>
          </cell>
        </row>
        <row r="65">
          <cell r="I65" t="str">
            <v>Socio Economics</v>
          </cell>
          <cell r="J65">
            <v>0</v>
          </cell>
        </row>
        <row r="66">
          <cell r="I66" t="str">
            <v>st</v>
          </cell>
          <cell r="J66">
            <v>0</v>
          </cell>
        </row>
        <row r="67">
          <cell r="I67" t="str">
            <v>Stalking/Hiding</v>
          </cell>
          <cell r="J67">
            <v>0</v>
          </cell>
        </row>
        <row r="68">
          <cell r="I68" t="str">
            <v>Story Telling</v>
          </cell>
          <cell r="J68">
            <v>0</v>
          </cell>
        </row>
        <row r="69">
          <cell r="I69" t="str">
            <v>Subterfuge Active</v>
          </cell>
          <cell r="J69">
            <v>0</v>
          </cell>
        </row>
        <row r="70">
          <cell r="I70" t="str">
            <v>Subterfuge Passive</v>
          </cell>
          <cell r="J70">
            <v>0</v>
          </cell>
        </row>
        <row r="71">
          <cell r="I71" t="str">
            <v>Swimming</v>
          </cell>
          <cell r="J71">
            <v>0</v>
          </cell>
        </row>
        <row r="72">
          <cell r="I72" t="str">
            <v>Swords</v>
          </cell>
          <cell r="J72">
            <v>0</v>
          </cell>
        </row>
        <row r="73">
          <cell r="I73" t="str">
            <v>Thrown</v>
          </cell>
          <cell r="J73">
            <v>0</v>
          </cell>
        </row>
        <row r="74">
          <cell r="I74" t="str">
            <v>Thrust</v>
          </cell>
          <cell r="J74">
            <v>0</v>
          </cell>
        </row>
        <row r="75">
          <cell r="I75" t="str">
            <v>Trade</v>
          </cell>
          <cell r="J75">
            <v>0</v>
          </cell>
        </row>
        <row r="76">
          <cell r="I76" t="str">
            <v>Warfare</v>
          </cell>
          <cell r="J76">
            <v>0</v>
          </cell>
        </row>
        <row r="77">
          <cell r="I77" t="str">
            <v>XXXX</v>
          </cell>
          <cell r="J77">
            <v>0</v>
          </cell>
        </row>
        <row r="78">
          <cell r="I78" t="str">
            <v>XXXXX</v>
          </cell>
          <cell r="J78">
            <v>0</v>
          </cell>
        </row>
        <row r="79">
          <cell r="I79" t="str">
            <v>Grand Total</v>
          </cell>
          <cell r="J79">
            <v>0</v>
          </cell>
        </row>
      </sheetData>
      <sheetData sheetId="11" refreshError="1">
        <row r="3">
          <cell r="F3" t="str">
            <v>Vow (Minor)</v>
          </cell>
          <cell r="G3">
            <v>-7</v>
          </cell>
          <cell r="H3" t="str">
            <v>Have taken a vow to do (or avoid) something. This vow has been sealed by some sort of ritual that left a mark on your soul. Follow your vow or risk loosing XP. Must be part of your way of life, but not ban you from acting fairly normal (Chastity, eating no meat, etc.)</v>
          </cell>
        </row>
        <row r="4">
          <cell r="F4" t="str">
            <v>Animal Bane</v>
          </cell>
          <cell r="G4">
            <v>-10</v>
          </cell>
          <cell r="H4" t="str">
            <v>You produce an aroma that drives a specified kind of animal insane. This cannot be mask, even by magical means. This animal will attack you ferociously. 50% chance a pack of them will hunt you down whenever you are in their territory. (                                                        )</v>
          </cell>
        </row>
        <row r="5">
          <cell r="F5" t="str">
            <v>Sense of Duty (Greater)</v>
          </cell>
          <cell r="G5">
            <v>-15</v>
          </cell>
          <cell r="H5" t="str">
            <v>You feel that you have a responsibility towards towards large group (e.g. country). This is an internal feeling, one you have placed upon yourself. You will never betray, harm or mislead those to whom you have a Sense of Duty.</v>
          </cell>
        </row>
        <row r="6">
          <cell r="G6" t="str">
            <v/>
          </cell>
          <cell r="H6" t="str">
            <v/>
          </cell>
        </row>
        <row r="7">
          <cell r="G7" t="str">
            <v/>
          </cell>
          <cell r="H7" t="str">
            <v/>
          </cell>
        </row>
        <row r="8">
          <cell r="G8" t="str">
            <v/>
          </cell>
          <cell r="H8" t="str">
            <v/>
          </cell>
        </row>
        <row r="9">
          <cell r="G9" t="str">
            <v/>
          </cell>
          <cell r="H9" t="str">
            <v/>
          </cell>
        </row>
        <row r="12">
          <cell r="A12" t="str">
            <v>Stat Bonus (Mayor)</v>
          </cell>
        </row>
        <row r="13">
          <cell r="A13" t="str">
            <v>Stat Bonus (Mayor)</v>
          </cell>
        </row>
        <row r="14">
          <cell r="A14" t="str">
            <v>Academic</v>
          </cell>
        </row>
        <row r="15">
          <cell r="A15" t="str">
            <v>Photographic Memory</v>
          </cell>
        </row>
        <row r="16">
          <cell r="A16" t="str">
            <v>Stat Bonus (Mayor)</v>
          </cell>
        </row>
        <row r="18">
          <cell r="A18" t="str">
            <v>Secondary Talents</v>
          </cell>
        </row>
        <row r="19">
          <cell r="A19" t="str">
            <v>Name</v>
          </cell>
        </row>
        <row r="20">
          <cell r="A20" t="str">
            <v>Speed Reading</v>
          </cell>
        </row>
        <row r="21">
          <cell r="A21" t="str">
            <v>Fluent</v>
          </cell>
        </row>
      </sheetData>
      <sheetData sheetId="12" refreshError="1"/>
      <sheetData sheetId="13" refreshError="1"/>
      <sheetData sheetId="14" refreshError="1"/>
      <sheetData sheetId="15" refreshError="1">
        <row r="1">
          <cell r="A1" t="str">
            <v>Culture Ranks</v>
          </cell>
          <cell r="B1" t="str">
            <v>Woodsmen</v>
          </cell>
          <cell r="C1" t="str">
            <v>Hillmen</v>
          </cell>
          <cell r="D1" t="str">
            <v>Nomads</v>
          </cell>
          <cell r="E1" t="str">
            <v>Urban Man</v>
          </cell>
          <cell r="F1" t="str">
            <v>Rural</v>
          </cell>
          <cell r="G1" t="str">
            <v>Noble</v>
          </cell>
          <cell r="H1" t="str">
            <v>Servant</v>
          </cell>
          <cell r="I1" t="str">
            <v>Slave</v>
          </cell>
          <cell r="J1" t="str">
            <v>Sailor</v>
          </cell>
          <cell r="K1" t="str">
            <v>Religious</v>
          </cell>
          <cell r="L1" t="str">
            <v>Scholar</v>
          </cell>
          <cell r="M1" t="str">
            <v>Courtier</v>
          </cell>
          <cell r="N1" t="str">
            <v>Underground Dwarves</v>
          </cell>
          <cell r="O1" t="str">
            <v>Integrated Dwarves</v>
          </cell>
        </row>
        <row r="2">
          <cell r="A2" t="str">
            <v>Animals</v>
          </cell>
          <cell r="B2">
            <v>1</v>
          </cell>
          <cell r="C2">
            <v>1</v>
          </cell>
          <cell r="D2">
            <v>1</v>
          </cell>
          <cell r="F2">
            <v>1</v>
          </cell>
          <cell r="G2">
            <v>1</v>
          </cell>
          <cell r="H2">
            <v>1</v>
          </cell>
        </row>
        <row r="3">
          <cell r="A3" t="str">
            <v>Animal Handling</v>
          </cell>
          <cell r="B3">
            <v>1</v>
          </cell>
          <cell r="C3">
            <v>1</v>
          </cell>
          <cell r="F3">
            <v>1</v>
          </cell>
          <cell r="H3">
            <v>1</v>
          </cell>
        </row>
        <row r="4">
          <cell r="A4" t="str">
            <v>Hunting</v>
          </cell>
          <cell r="B4">
            <v>3</v>
          </cell>
          <cell r="C4">
            <v>2</v>
          </cell>
          <cell r="D4">
            <v>2</v>
          </cell>
          <cell r="F4">
            <v>1</v>
          </cell>
          <cell r="G4">
            <v>1</v>
          </cell>
          <cell r="H4">
            <v>1</v>
          </cell>
        </row>
        <row r="5">
          <cell r="A5" t="str">
            <v>Riding</v>
          </cell>
          <cell r="D5">
            <v>1</v>
          </cell>
          <cell r="G5">
            <v>1</v>
          </cell>
        </row>
        <row r="6">
          <cell r="A6" t="str">
            <v>Athletic Stammina</v>
          </cell>
          <cell r="B6">
            <v>1</v>
          </cell>
          <cell r="C6">
            <v>1</v>
          </cell>
          <cell r="D6">
            <v>1</v>
          </cell>
          <cell r="F6">
            <v>1</v>
          </cell>
          <cell r="G6">
            <v>1</v>
          </cell>
          <cell r="J6">
            <v>1</v>
          </cell>
          <cell r="N6">
            <v>1</v>
          </cell>
          <cell r="O6">
            <v>1</v>
          </cell>
        </row>
        <row r="7">
          <cell r="A7" t="str">
            <v>Brawling</v>
          </cell>
          <cell r="B7">
            <v>1</v>
          </cell>
          <cell r="C7">
            <v>1</v>
          </cell>
          <cell r="D7">
            <v>1</v>
          </cell>
          <cell r="F7">
            <v>1</v>
          </cell>
          <cell r="J7">
            <v>1</v>
          </cell>
          <cell r="N7">
            <v>1</v>
          </cell>
        </row>
        <row r="8">
          <cell r="A8" t="str">
            <v>Swimming</v>
          </cell>
          <cell r="D8">
            <v>1</v>
          </cell>
          <cell r="G8">
            <v>1</v>
          </cell>
          <cell r="J8">
            <v>3</v>
          </cell>
        </row>
        <row r="9">
          <cell r="A9" t="str">
            <v>Climbing</v>
          </cell>
          <cell r="B9">
            <v>3</v>
          </cell>
          <cell r="C9">
            <v>3</v>
          </cell>
          <cell r="D9">
            <v>1</v>
          </cell>
          <cell r="F9">
            <v>1</v>
          </cell>
          <cell r="J9">
            <v>2</v>
          </cell>
        </row>
        <row r="10">
          <cell r="A10" t="str">
            <v>Armor</v>
          </cell>
          <cell r="G10">
            <v>1</v>
          </cell>
          <cell r="N10">
            <v>3</v>
          </cell>
          <cell r="O10">
            <v>1</v>
          </cell>
        </row>
        <row r="11">
          <cell r="A11" t="str">
            <v>Awareness</v>
          </cell>
          <cell r="B11">
            <v>1</v>
          </cell>
          <cell r="C11">
            <v>1</v>
          </cell>
          <cell r="D11">
            <v>1</v>
          </cell>
          <cell r="E11">
            <v>1</v>
          </cell>
          <cell r="F11">
            <v>1</v>
          </cell>
          <cell r="G11">
            <v>1</v>
          </cell>
          <cell r="H11">
            <v>1</v>
          </cell>
          <cell r="I11">
            <v>1</v>
          </cell>
          <cell r="J11">
            <v>1</v>
          </cell>
          <cell r="K11">
            <v>1</v>
          </cell>
          <cell r="L11">
            <v>1</v>
          </cell>
          <cell r="M11">
            <v>1</v>
          </cell>
          <cell r="N11">
            <v>1</v>
          </cell>
          <cell r="O11">
            <v>1</v>
          </cell>
        </row>
        <row r="12">
          <cell r="A12" t="str">
            <v>Perception Passive</v>
          </cell>
          <cell r="B12">
            <v>2</v>
          </cell>
          <cell r="C12">
            <v>2</v>
          </cell>
          <cell r="D12">
            <v>2</v>
          </cell>
          <cell r="E12">
            <v>1</v>
          </cell>
          <cell r="F12">
            <v>1</v>
          </cell>
          <cell r="G12">
            <v>1</v>
          </cell>
          <cell r="H12">
            <v>1</v>
          </cell>
          <cell r="I12">
            <v>1</v>
          </cell>
          <cell r="J12">
            <v>1</v>
          </cell>
          <cell r="K12">
            <v>1</v>
          </cell>
          <cell r="L12">
            <v>1</v>
          </cell>
          <cell r="M12">
            <v>1</v>
          </cell>
          <cell r="N12">
            <v>1</v>
          </cell>
          <cell r="O12">
            <v>1</v>
          </cell>
        </row>
        <row r="13">
          <cell r="A13" t="str">
            <v>Perception Active</v>
          </cell>
          <cell r="B13">
            <v>1</v>
          </cell>
          <cell r="C13">
            <v>1</v>
          </cell>
          <cell r="D13">
            <v>1</v>
          </cell>
          <cell r="I13">
            <v>1</v>
          </cell>
          <cell r="M13">
            <v>1</v>
          </cell>
        </row>
        <row r="14">
          <cell r="A14" t="str">
            <v>Lie Perception</v>
          </cell>
          <cell r="E14">
            <v>1</v>
          </cell>
          <cell r="I14">
            <v>1</v>
          </cell>
          <cell r="K14">
            <v>1</v>
          </cell>
          <cell r="M14">
            <v>2</v>
          </cell>
        </row>
        <row r="15">
          <cell r="A15" t="str">
            <v>Tracking</v>
          </cell>
          <cell r="B15">
            <v>2</v>
          </cell>
          <cell r="C15">
            <v>1</v>
          </cell>
          <cell r="D15">
            <v>2</v>
          </cell>
        </row>
        <row r="16">
          <cell r="A16" t="str">
            <v>Communication reactive</v>
          </cell>
          <cell r="D16">
            <v>1</v>
          </cell>
          <cell r="E16">
            <v>1</v>
          </cell>
          <cell r="G16">
            <v>1</v>
          </cell>
          <cell r="H16">
            <v>1</v>
          </cell>
          <cell r="J16">
            <v>1</v>
          </cell>
          <cell r="K16">
            <v>1</v>
          </cell>
          <cell r="M16">
            <v>1</v>
          </cell>
          <cell r="N16">
            <v>1</v>
          </cell>
          <cell r="O16">
            <v>1</v>
          </cell>
        </row>
        <row r="17">
          <cell r="A17" t="str">
            <v>Duping</v>
          </cell>
          <cell r="E17">
            <v>1</v>
          </cell>
        </row>
        <row r="18">
          <cell r="A18" t="str">
            <v>Trade</v>
          </cell>
          <cell r="D18">
            <v>1</v>
          </cell>
          <cell r="E18">
            <v>1</v>
          </cell>
          <cell r="G18">
            <v>1</v>
          </cell>
          <cell r="H18">
            <v>1</v>
          </cell>
          <cell r="J18">
            <v>1</v>
          </cell>
          <cell r="N18">
            <v>1</v>
          </cell>
          <cell r="O18">
            <v>2</v>
          </cell>
        </row>
        <row r="19">
          <cell r="A19" t="str">
            <v>Communication structured</v>
          </cell>
          <cell r="B19">
            <v>1</v>
          </cell>
          <cell r="D19">
            <v>1</v>
          </cell>
          <cell r="G19">
            <v>2</v>
          </cell>
          <cell r="K19">
            <v>1</v>
          </cell>
          <cell r="L19">
            <v>1</v>
          </cell>
          <cell r="M19">
            <v>1</v>
          </cell>
        </row>
        <row r="20">
          <cell r="A20" t="str">
            <v>Signaling</v>
          </cell>
          <cell r="B20">
            <v>1</v>
          </cell>
          <cell r="D20">
            <v>1</v>
          </cell>
          <cell r="I20">
            <v>1</v>
          </cell>
        </row>
        <row r="21">
          <cell r="A21" t="str">
            <v>Diplomacy</v>
          </cell>
          <cell r="I21">
            <v>2</v>
          </cell>
          <cell r="M21">
            <v>2</v>
          </cell>
        </row>
        <row r="22">
          <cell r="A22" t="str">
            <v>Public Speaking</v>
          </cell>
          <cell r="K22">
            <v>3</v>
          </cell>
        </row>
        <row r="23">
          <cell r="A23" t="str">
            <v>Convince</v>
          </cell>
          <cell r="G23">
            <v>1</v>
          </cell>
          <cell r="K23">
            <v>1</v>
          </cell>
          <cell r="L23">
            <v>3</v>
          </cell>
          <cell r="M23">
            <v>2</v>
          </cell>
        </row>
        <row r="24">
          <cell r="A24" t="str">
            <v>Flora &amp; Fauna</v>
          </cell>
          <cell r="B24">
            <v>1</v>
          </cell>
          <cell r="C24">
            <v>1</v>
          </cell>
          <cell r="D24">
            <v>1</v>
          </cell>
          <cell r="F24">
            <v>1</v>
          </cell>
        </row>
        <row r="25">
          <cell r="A25" t="str">
            <v>Species*</v>
          </cell>
          <cell r="B25">
            <v>1</v>
          </cell>
          <cell r="C25">
            <v>2</v>
          </cell>
          <cell r="D25">
            <v>2</v>
          </cell>
          <cell r="F25">
            <v>1</v>
          </cell>
        </row>
        <row r="26">
          <cell r="A26" t="str">
            <v>Horticulture</v>
          </cell>
          <cell r="F26">
            <v>2</v>
          </cell>
        </row>
        <row r="27">
          <cell r="A27" t="str">
            <v>Botanics</v>
          </cell>
          <cell r="B27">
            <v>1</v>
          </cell>
          <cell r="F27">
            <v>1</v>
          </cell>
        </row>
        <row r="28">
          <cell r="A28" t="str">
            <v>Ourtdoors Technical</v>
          </cell>
          <cell r="B28">
            <v>1</v>
          </cell>
          <cell r="C28">
            <v>1</v>
          </cell>
          <cell r="D28">
            <v>1</v>
          </cell>
          <cell r="F28">
            <v>1</v>
          </cell>
          <cell r="J28">
            <v>1</v>
          </cell>
          <cell r="N28">
            <v>1</v>
          </cell>
        </row>
        <row r="29">
          <cell r="A29" t="str">
            <v>Sailing</v>
          </cell>
          <cell r="J29">
            <v>3</v>
          </cell>
        </row>
        <row r="30">
          <cell r="A30" t="str">
            <v>Foragin</v>
          </cell>
          <cell r="B30">
            <v>3</v>
          </cell>
          <cell r="C30">
            <v>1</v>
          </cell>
          <cell r="D30">
            <v>3</v>
          </cell>
          <cell r="F30">
            <v>1</v>
          </cell>
        </row>
        <row r="31">
          <cell r="A31" t="str">
            <v>Survival</v>
          </cell>
          <cell r="B31">
            <v>1</v>
          </cell>
          <cell r="D31">
            <v>2</v>
          </cell>
          <cell r="N31">
            <v>1</v>
          </cell>
        </row>
        <row r="32">
          <cell r="A32" t="str">
            <v>Ourtdoors Natural</v>
          </cell>
          <cell r="B32">
            <v>1</v>
          </cell>
          <cell r="C32">
            <v>1</v>
          </cell>
          <cell r="D32">
            <v>2</v>
          </cell>
          <cell r="J32">
            <v>1</v>
          </cell>
        </row>
        <row r="33">
          <cell r="A33" t="str">
            <v>Geography</v>
          </cell>
        </row>
        <row r="34">
          <cell r="A34" t="str">
            <v>Navigation</v>
          </cell>
          <cell r="B34">
            <v>2</v>
          </cell>
          <cell r="C34">
            <v>1</v>
          </cell>
          <cell r="D34">
            <v>3</v>
          </cell>
          <cell r="F34">
            <v>1</v>
          </cell>
          <cell r="J34">
            <v>2</v>
          </cell>
          <cell r="N34">
            <v>2</v>
          </cell>
        </row>
        <row r="35">
          <cell r="A35" t="str">
            <v>Specific Region</v>
          </cell>
          <cell r="B35">
            <v>1</v>
          </cell>
          <cell r="C35">
            <v>1</v>
          </cell>
          <cell r="D35">
            <v>2</v>
          </cell>
          <cell r="J35">
            <v>2</v>
          </cell>
        </row>
        <row r="36">
          <cell r="A36" t="str">
            <v>Weather</v>
          </cell>
          <cell r="B36">
            <v>1</v>
          </cell>
          <cell r="C36">
            <v>1</v>
          </cell>
          <cell r="D36">
            <v>1</v>
          </cell>
          <cell r="F36">
            <v>2</v>
          </cell>
          <cell r="J36">
            <v>1</v>
          </cell>
        </row>
        <row r="37">
          <cell r="A37" t="str">
            <v>Performance</v>
          </cell>
          <cell r="B37">
            <v>1</v>
          </cell>
          <cell r="C37">
            <v>1</v>
          </cell>
          <cell r="D37">
            <v>1</v>
          </cell>
          <cell r="F37">
            <v>1</v>
          </cell>
          <cell r="G37">
            <v>1</v>
          </cell>
          <cell r="M37">
            <v>1</v>
          </cell>
          <cell r="O37">
            <v>1</v>
          </cell>
        </row>
        <row r="38">
          <cell r="A38" t="str">
            <v>Dancing</v>
          </cell>
          <cell r="G38">
            <v>2</v>
          </cell>
          <cell r="M38">
            <v>2</v>
          </cell>
        </row>
        <row r="39">
          <cell r="A39" t="str">
            <v>Play Instrument</v>
          </cell>
        </row>
        <row r="40">
          <cell r="A40" t="str">
            <v>Story Telling</v>
          </cell>
          <cell r="B40">
            <v>1</v>
          </cell>
          <cell r="C40">
            <v>1</v>
          </cell>
          <cell r="D40">
            <v>1</v>
          </cell>
          <cell r="F40">
            <v>1</v>
          </cell>
          <cell r="O40">
            <v>1</v>
          </cell>
        </row>
        <row r="41">
          <cell r="A41" t="str">
            <v>Science Analytic</v>
          </cell>
          <cell r="G41">
            <v>1</v>
          </cell>
          <cell r="K41">
            <v>1</v>
          </cell>
          <cell r="L41">
            <v>2</v>
          </cell>
          <cell r="N41">
            <v>1</v>
          </cell>
          <cell r="O41">
            <v>1</v>
          </cell>
        </row>
        <row r="42">
          <cell r="A42" t="str">
            <v>Math</v>
          </cell>
          <cell r="G42">
            <v>1</v>
          </cell>
          <cell r="K42">
            <v>1</v>
          </cell>
          <cell r="L42">
            <v>2</v>
          </cell>
          <cell r="N42">
            <v>1</v>
          </cell>
          <cell r="O42">
            <v>1</v>
          </cell>
        </row>
        <row r="43">
          <cell r="A43" t="str">
            <v>Biology</v>
          </cell>
          <cell r="L43">
            <v>2</v>
          </cell>
        </row>
        <row r="44">
          <cell r="A44" t="str">
            <v>Socio Economics</v>
          </cell>
          <cell r="E44">
            <v>1</v>
          </cell>
          <cell r="G44">
            <v>2</v>
          </cell>
          <cell r="H44">
            <v>1</v>
          </cell>
          <cell r="K44">
            <v>1</v>
          </cell>
          <cell r="N44">
            <v>1</v>
          </cell>
          <cell r="O44">
            <v>1</v>
          </cell>
        </row>
        <row r="45">
          <cell r="A45" t="str">
            <v>Accounting</v>
          </cell>
          <cell r="G45">
            <v>1</v>
          </cell>
          <cell r="H45">
            <v>1</v>
          </cell>
          <cell r="K45">
            <v>3</v>
          </cell>
          <cell r="N45">
            <v>2</v>
          </cell>
          <cell r="O45">
            <v>2</v>
          </cell>
        </row>
        <row r="46">
          <cell r="A46" t="str">
            <v>Law</v>
          </cell>
          <cell r="G46">
            <v>1</v>
          </cell>
          <cell r="K46">
            <v>1</v>
          </cell>
        </row>
        <row r="47">
          <cell r="A47" t="str">
            <v>Economics</v>
          </cell>
          <cell r="E47">
            <v>1</v>
          </cell>
          <cell r="G47">
            <v>1</v>
          </cell>
          <cell r="K47">
            <v>1</v>
          </cell>
        </row>
        <row r="48">
          <cell r="A48" t="str">
            <v>Social Sciences</v>
          </cell>
          <cell r="B48">
            <v>1</v>
          </cell>
          <cell r="C48">
            <v>1</v>
          </cell>
          <cell r="D48">
            <v>1</v>
          </cell>
          <cell r="E48">
            <v>1</v>
          </cell>
          <cell r="F48">
            <v>1</v>
          </cell>
          <cell r="G48">
            <v>1</v>
          </cell>
          <cell r="H48">
            <v>1</v>
          </cell>
          <cell r="I48">
            <v>1</v>
          </cell>
          <cell r="J48">
            <v>1</v>
          </cell>
          <cell r="K48">
            <v>1</v>
          </cell>
          <cell r="L48">
            <v>1</v>
          </cell>
          <cell r="M48">
            <v>1</v>
          </cell>
          <cell r="N48">
            <v>1</v>
          </cell>
          <cell r="O48">
            <v>1</v>
          </cell>
        </row>
        <row r="49">
          <cell r="A49" t="str">
            <v>Religion</v>
          </cell>
          <cell r="B49">
            <v>1</v>
          </cell>
          <cell r="C49">
            <v>1</v>
          </cell>
          <cell r="D49">
            <v>1</v>
          </cell>
          <cell r="E49">
            <v>1</v>
          </cell>
          <cell r="F49">
            <v>1</v>
          </cell>
          <cell r="G49">
            <v>1</v>
          </cell>
          <cell r="H49">
            <v>1</v>
          </cell>
          <cell r="I49">
            <v>1</v>
          </cell>
          <cell r="J49">
            <v>1</v>
          </cell>
          <cell r="K49">
            <v>5</v>
          </cell>
          <cell r="L49">
            <v>2</v>
          </cell>
          <cell r="M49">
            <v>1</v>
          </cell>
        </row>
        <row r="50">
          <cell r="A50" t="str">
            <v>History</v>
          </cell>
          <cell r="B50">
            <v>1</v>
          </cell>
          <cell r="C50">
            <v>1</v>
          </cell>
          <cell r="D50">
            <v>1</v>
          </cell>
          <cell r="E50">
            <v>1</v>
          </cell>
          <cell r="F50">
            <v>1</v>
          </cell>
          <cell r="G50">
            <v>2</v>
          </cell>
          <cell r="H50">
            <v>1</v>
          </cell>
          <cell r="I50">
            <v>1</v>
          </cell>
          <cell r="J50">
            <v>1</v>
          </cell>
          <cell r="K50">
            <v>2</v>
          </cell>
          <cell r="L50">
            <v>4</v>
          </cell>
          <cell r="M50">
            <v>1</v>
          </cell>
          <cell r="N50">
            <v>5</v>
          </cell>
          <cell r="O50">
            <v>2</v>
          </cell>
        </row>
        <row r="51">
          <cell r="A51" t="str">
            <v>Race</v>
          </cell>
          <cell r="B51">
            <v>1</v>
          </cell>
          <cell r="C51">
            <v>1</v>
          </cell>
          <cell r="D51">
            <v>1</v>
          </cell>
          <cell r="E51">
            <v>1</v>
          </cell>
          <cell r="F51">
            <v>1</v>
          </cell>
          <cell r="G51">
            <v>1</v>
          </cell>
          <cell r="H51">
            <v>1</v>
          </cell>
          <cell r="I51">
            <v>1</v>
          </cell>
          <cell r="J51">
            <v>1</v>
          </cell>
          <cell r="K51">
            <v>1</v>
          </cell>
          <cell r="L51">
            <v>1</v>
          </cell>
          <cell r="M51">
            <v>1</v>
          </cell>
          <cell r="N51">
            <v>1</v>
          </cell>
          <cell r="O51">
            <v>1</v>
          </cell>
        </row>
        <row r="52">
          <cell r="A52" t="str">
            <v>Politics</v>
          </cell>
          <cell r="E52">
            <v>1</v>
          </cell>
          <cell r="G52">
            <v>2</v>
          </cell>
          <cell r="M52">
            <v>2</v>
          </cell>
        </row>
        <row r="53">
          <cell r="A53" t="str">
            <v>Subterfuge Active</v>
          </cell>
          <cell r="B53">
            <v>2</v>
          </cell>
          <cell r="C53">
            <v>1</v>
          </cell>
          <cell r="D53">
            <v>1</v>
          </cell>
          <cell r="F53">
            <v>1</v>
          </cell>
        </row>
        <row r="54">
          <cell r="A54" t="str">
            <v>Stalking/Hiding</v>
          </cell>
          <cell r="B54">
            <v>3</v>
          </cell>
          <cell r="C54">
            <v>1</v>
          </cell>
          <cell r="D54">
            <v>1</v>
          </cell>
          <cell r="F54">
            <v>1</v>
          </cell>
        </row>
        <row r="55">
          <cell r="A55" t="str">
            <v>Technical/Trained</v>
          </cell>
          <cell r="C55">
            <v>1</v>
          </cell>
          <cell r="F55">
            <v>1</v>
          </cell>
          <cell r="H55">
            <v>1</v>
          </cell>
          <cell r="J55">
            <v>1</v>
          </cell>
        </row>
        <row r="56">
          <cell r="A56" t="str">
            <v>Cooking</v>
          </cell>
          <cell r="F56">
            <v>1</v>
          </cell>
          <cell r="H56">
            <v>2</v>
          </cell>
        </row>
        <row r="57">
          <cell r="A57" t="str">
            <v>Fishing</v>
          </cell>
          <cell r="J57">
            <v>3</v>
          </cell>
        </row>
        <row r="58">
          <cell r="A58" t="str">
            <v>Farming</v>
          </cell>
          <cell r="C58">
            <v>2</v>
          </cell>
          <cell r="F58">
            <v>5</v>
          </cell>
        </row>
        <row r="59">
          <cell r="A59" t="str">
            <v>Urban</v>
          </cell>
          <cell r="E59">
            <v>2</v>
          </cell>
          <cell r="H59">
            <v>1</v>
          </cell>
          <cell r="J59">
            <v>1</v>
          </cell>
        </row>
        <row r="60">
          <cell r="A60" t="str">
            <v>Contacting</v>
          </cell>
          <cell r="E60">
            <v>1</v>
          </cell>
          <cell r="H60">
            <v>1</v>
          </cell>
        </row>
        <row r="61">
          <cell r="A61" t="str">
            <v>Scrounging</v>
          </cell>
          <cell r="E61">
            <v>1</v>
          </cell>
          <cell r="H61">
            <v>1</v>
          </cell>
        </row>
        <row r="62">
          <cell r="A62" t="str">
            <v>Gambling</v>
          </cell>
          <cell r="E62">
            <v>2</v>
          </cell>
          <cell r="H62">
            <v>1</v>
          </cell>
          <cell r="J62">
            <v>2</v>
          </cell>
        </row>
        <row r="63">
          <cell r="A63" t="str">
            <v>Weapon Melee</v>
          </cell>
          <cell r="B63">
            <v>1</v>
          </cell>
          <cell r="C63">
            <v>1</v>
          </cell>
          <cell r="D63">
            <v>1</v>
          </cell>
          <cell r="E63">
            <v>1</v>
          </cell>
          <cell r="G63">
            <v>3</v>
          </cell>
          <cell r="J63">
            <v>1</v>
          </cell>
          <cell r="N63">
            <v>1</v>
          </cell>
          <cell r="O63">
            <v>1</v>
          </cell>
        </row>
        <row r="64">
          <cell r="A64" t="str">
            <v>Weapon 1</v>
          </cell>
          <cell r="B64">
            <v>1</v>
          </cell>
          <cell r="C64">
            <v>3</v>
          </cell>
          <cell r="D64">
            <v>2</v>
          </cell>
          <cell r="E64">
            <v>1</v>
          </cell>
          <cell r="G64">
            <v>2</v>
          </cell>
          <cell r="J64">
            <v>2</v>
          </cell>
          <cell r="N64">
            <v>4</v>
          </cell>
          <cell r="O64">
            <v>2</v>
          </cell>
        </row>
        <row r="65">
          <cell r="A65" t="str">
            <v>Weapon Missile</v>
          </cell>
          <cell r="B65">
            <v>1</v>
          </cell>
          <cell r="C65">
            <v>1</v>
          </cell>
          <cell r="D65">
            <v>1</v>
          </cell>
          <cell r="F65">
            <v>1</v>
          </cell>
          <cell r="G65">
            <v>1</v>
          </cell>
          <cell r="O65">
            <v>1</v>
          </cell>
        </row>
        <row r="66">
          <cell r="A66" t="str">
            <v>Weapon 2</v>
          </cell>
          <cell r="B66">
            <v>3</v>
          </cell>
          <cell r="C66">
            <v>1</v>
          </cell>
          <cell r="D66">
            <v>2</v>
          </cell>
          <cell r="F66">
            <v>1</v>
          </cell>
          <cell r="G66">
            <v>2</v>
          </cell>
          <cell r="O66">
            <v>1</v>
          </cell>
        </row>
        <row r="67">
          <cell r="A67" t="str">
            <v>Endurance</v>
          </cell>
          <cell r="B67">
            <v>3</v>
          </cell>
          <cell r="C67">
            <v>3</v>
          </cell>
          <cell r="D67">
            <v>3</v>
          </cell>
          <cell r="E67">
            <v>1</v>
          </cell>
          <cell r="F67">
            <v>2</v>
          </cell>
          <cell r="G67">
            <v>2</v>
          </cell>
          <cell r="H67">
            <v>1</v>
          </cell>
          <cell r="I67">
            <v>3</v>
          </cell>
          <cell r="J67">
            <v>3</v>
          </cell>
          <cell r="K67">
            <v>1</v>
          </cell>
          <cell r="L67">
            <v>1</v>
          </cell>
          <cell r="M67">
            <v>1</v>
          </cell>
          <cell r="N67">
            <v>4</v>
          </cell>
          <cell r="O67">
            <v>3</v>
          </cell>
        </row>
        <row r="68">
          <cell r="A68" t="str">
            <v>Mundane Lore</v>
          </cell>
          <cell r="B68">
            <v>1</v>
          </cell>
          <cell r="C68">
            <v>1</v>
          </cell>
          <cell r="D68">
            <v>1</v>
          </cell>
          <cell r="E68">
            <v>3</v>
          </cell>
          <cell r="F68">
            <v>2</v>
          </cell>
          <cell r="G68">
            <v>2</v>
          </cell>
          <cell r="H68">
            <v>3</v>
          </cell>
          <cell r="I68">
            <v>1</v>
          </cell>
          <cell r="J68">
            <v>2</v>
          </cell>
          <cell r="K68">
            <v>2</v>
          </cell>
          <cell r="L68">
            <v>2</v>
          </cell>
          <cell r="M68">
            <v>2</v>
          </cell>
          <cell r="N68">
            <v>1</v>
          </cell>
          <cell r="O68">
            <v>2</v>
          </cell>
        </row>
        <row r="69">
          <cell r="A69" t="str">
            <v>RR Will</v>
          </cell>
          <cell r="B69">
            <v>2</v>
          </cell>
          <cell r="C69">
            <v>2</v>
          </cell>
          <cell r="D69">
            <v>3</v>
          </cell>
          <cell r="E69">
            <v>1</v>
          </cell>
          <cell r="F69">
            <v>1</v>
          </cell>
          <cell r="G69">
            <v>1</v>
          </cell>
          <cell r="H69">
            <v>1</v>
          </cell>
          <cell r="I69">
            <v>5</v>
          </cell>
          <cell r="J69">
            <v>3</v>
          </cell>
          <cell r="K69">
            <v>3</v>
          </cell>
          <cell r="L69">
            <v>1</v>
          </cell>
          <cell r="M69">
            <v>2</v>
          </cell>
          <cell r="N69">
            <v>4</v>
          </cell>
          <cell r="O69">
            <v>2</v>
          </cell>
        </row>
        <row r="70">
          <cell r="A70" t="str">
            <v>RR stam</v>
          </cell>
          <cell r="B70">
            <v>3</v>
          </cell>
          <cell r="C70">
            <v>2</v>
          </cell>
          <cell r="D70">
            <v>3</v>
          </cell>
          <cell r="E70">
            <v>1</v>
          </cell>
          <cell r="F70">
            <v>2</v>
          </cell>
          <cell r="G70">
            <v>1</v>
          </cell>
          <cell r="H70">
            <v>1</v>
          </cell>
          <cell r="I70">
            <v>2</v>
          </cell>
          <cell r="J70">
            <v>3</v>
          </cell>
          <cell r="K70">
            <v>1</v>
          </cell>
          <cell r="L70">
            <v>1</v>
          </cell>
          <cell r="M70">
            <v>1</v>
          </cell>
          <cell r="N70">
            <v>4</v>
          </cell>
          <cell r="O70">
            <v>3</v>
          </cell>
        </row>
        <row r="71">
          <cell r="A71" t="str">
            <v>RR Magic</v>
          </cell>
          <cell r="B71">
            <v>1</v>
          </cell>
          <cell r="C71">
            <v>1</v>
          </cell>
          <cell r="D71">
            <v>1</v>
          </cell>
          <cell r="E71">
            <v>1</v>
          </cell>
          <cell r="F71">
            <v>1</v>
          </cell>
          <cell r="G71">
            <v>1</v>
          </cell>
          <cell r="H71">
            <v>1</v>
          </cell>
          <cell r="I71">
            <v>1</v>
          </cell>
          <cell r="J71">
            <v>1</v>
          </cell>
          <cell r="K71">
            <v>1</v>
          </cell>
          <cell r="L71">
            <v>1</v>
          </cell>
          <cell r="M71">
            <v>1</v>
          </cell>
          <cell r="N71">
            <v>1</v>
          </cell>
          <cell r="O71">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79D4B-7033-4489-A343-A3620EC269AF}">
  <dimension ref="A1:D106"/>
  <sheetViews>
    <sheetView workbookViewId="0">
      <selection activeCell="D106" sqref="A1:D106"/>
    </sheetView>
  </sheetViews>
  <sheetFormatPr defaultRowHeight="15"/>
  <sheetData>
    <row r="1" spans="1:4" s="6" customFormat="1" ht="30">
      <c r="A1" s="3" t="s">
        <v>0</v>
      </c>
      <c r="B1" s="4" t="s">
        <v>1</v>
      </c>
      <c r="C1" s="4" t="s">
        <v>2</v>
      </c>
      <c r="D1" s="5" t="s">
        <v>3</v>
      </c>
    </row>
    <row r="2" spans="1:4">
      <c r="A2" s="1">
        <v>1</v>
      </c>
      <c r="B2" s="2">
        <v>-18</v>
      </c>
      <c r="C2" s="2">
        <f t="shared" ref="C2:C100" si="0">MAX(B2,0)</f>
        <v>0</v>
      </c>
      <c r="D2" s="2">
        <v>15</v>
      </c>
    </row>
    <row r="3" spans="1:4">
      <c r="A3" s="1">
        <v>2</v>
      </c>
      <c r="B3" s="2">
        <v>-18</v>
      </c>
      <c r="C3" s="2">
        <f t="shared" si="0"/>
        <v>0</v>
      </c>
      <c r="D3" s="2">
        <v>15</v>
      </c>
    </row>
    <row r="4" spans="1:4">
      <c r="A4" s="1">
        <v>3</v>
      </c>
      <c r="B4" s="2">
        <v>-18</v>
      </c>
      <c r="C4" s="2">
        <f t="shared" si="0"/>
        <v>0</v>
      </c>
      <c r="D4" s="2">
        <v>15</v>
      </c>
    </row>
    <row r="5" spans="1:4">
      <c r="A5" s="1">
        <v>4</v>
      </c>
      <c r="B5" s="2">
        <v>-18</v>
      </c>
      <c r="C5" s="2">
        <f t="shared" si="0"/>
        <v>0</v>
      </c>
      <c r="D5" s="2">
        <v>15</v>
      </c>
    </row>
    <row r="6" spans="1:4">
      <c r="A6" s="1">
        <v>5</v>
      </c>
      <c r="B6" s="2">
        <v>-18</v>
      </c>
      <c r="C6" s="2">
        <f t="shared" si="0"/>
        <v>0</v>
      </c>
      <c r="D6" s="2">
        <v>15</v>
      </c>
    </row>
    <row r="7" spans="1:4">
      <c r="A7" s="1">
        <v>6</v>
      </c>
      <c r="B7" s="2">
        <v>-16</v>
      </c>
      <c r="C7" s="2">
        <f t="shared" si="0"/>
        <v>0</v>
      </c>
      <c r="D7" s="2">
        <v>15</v>
      </c>
    </row>
    <row r="8" spans="1:4">
      <c r="A8" s="1">
        <v>7</v>
      </c>
      <c r="B8" s="2">
        <v>-16</v>
      </c>
      <c r="C8" s="2">
        <f t="shared" si="0"/>
        <v>0</v>
      </c>
      <c r="D8" s="2">
        <v>15</v>
      </c>
    </row>
    <row r="9" spans="1:4">
      <c r="A9" s="1">
        <v>8</v>
      </c>
      <c r="B9" s="2">
        <v>-16</v>
      </c>
      <c r="C9" s="2">
        <f t="shared" si="0"/>
        <v>0</v>
      </c>
      <c r="D9" s="2">
        <v>15</v>
      </c>
    </row>
    <row r="10" spans="1:4">
      <c r="A10" s="1">
        <v>9</v>
      </c>
      <c r="B10" s="2">
        <v>-16</v>
      </c>
      <c r="C10" s="2">
        <f t="shared" si="0"/>
        <v>0</v>
      </c>
      <c r="D10" s="2">
        <v>15</v>
      </c>
    </row>
    <row r="11" spans="1:4">
      <c r="A11" s="1">
        <v>10</v>
      </c>
      <c r="B11" s="2">
        <v>-16</v>
      </c>
      <c r="C11" s="2">
        <f t="shared" si="0"/>
        <v>0</v>
      </c>
      <c r="D11" s="2">
        <v>15</v>
      </c>
    </row>
    <row r="12" spans="1:4">
      <c r="A12" s="1">
        <v>11</v>
      </c>
      <c r="B12" s="2">
        <v>-14</v>
      </c>
      <c r="C12" s="2">
        <f t="shared" si="0"/>
        <v>0</v>
      </c>
      <c r="D12" s="2">
        <v>15</v>
      </c>
    </row>
    <row r="13" spans="1:4">
      <c r="A13" s="1">
        <v>12</v>
      </c>
      <c r="B13" s="2">
        <v>-14</v>
      </c>
      <c r="C13" s="2">
        <f t="shared" si="0"/>
        <v>0</v>
      </c>
      <c r="D13" s="2">
        <v>15</v>
      </c>
    </row>
    <row r="14" spans="1:4">
      <c r="A14" s="1">
        <v>13</v>
      </c>
      <c r="B14" s="2">
        <v>-14</v>
      </c>
      <c r="C14" s="2">
        <f t="shared" si="0"/>
        <v>0</v>
      </c>
      <c r="D14" s="2">
        <v>15</v>
      </c>
    </row>
    <row r="15" spans="1:4">
      <c r="A15" s="1">
        <v>14</v>
      </c>
      <c r="B15" s="2">
        <v>-14</v>
      </c>
      <c r="C15" s="2">
        <f t="shared" si="0"/>
        <v>0</v>
      </c>
      <c r="D15" s="2">
        <v>15</v>
      </c>
    </row>
    <row r="16" spans="1:4">
      <c r="A16" s="2">
        <v>15</v>
      </c>
      <c r="B16" s="2">
        <v>-14</v>
      </c>
      <c r="C16" s="2">
        <f t="shared" si="0"/>
        <v>0</v>
      </c>
      <c r="D16" s="2">
        <v>15</v>
      </c>
    </row>
    <row r="17" spans="1:4">
      <c r="A17" s="2">
        <v>16</v>
      </c>
      <c r="B17" s="2">
        <v>-12</v>
      </c>
      <c r="C17" s="2">
        <f t="shared" si="0"/>
        <v>0</v>
      </c>
      <c r="D17" s="2">
        <v>10</v>
      </c>
    </row>
    <row r="18" spans="1:4">
      <c r="A18" s="2">
        <v>17</v>
      </c>
      <c r="B18" s="2">
        <v>-12</v>
      </c>
      <c r="C18" s="2">
        <f t="shared" si="0"/>
        <v>0</v>
      </c>
      <c r="D18" s="2">
        <v>10</v>
      </c>
    </row>
    <row r="19" spans="1:4">
      <c r="A19" s="2">
        <v>18</v>
      </c>
      <c r="B19" s="2">
        <v>-12</v>
      </c>
      <c r="C19" s="2">
        <f t="shared" si="0"/>
        <v>0</v>
      </c>
      <c r="D19" s="2">
        <v>10</v>
      </c>
    </row>
    <row r="20" spans="1:4">
      <c r="A20" s="2">
        <v>19</v>
      </c>
      <c r="B20" s="2">
        <v>-12</v>
      </c>
      <c r="C20" s="2">
        <f t="shared" si="0"/>
        <v>0</v>
      </c>
      <c r="D20" s="2">
        <v>10</v>
      </c>
    </row>
    <row r="21" spans="1:4">
      <c r="A21" s="2">
        <v>20</v>
      </c>
      <c r="B21" s="2">
        <v>-12</v>
      </c>
      <c r="C21" s="2">
        <f t="shared" si="0"/>
        <v>0</v>
      </c>
      <c r="D21" s="2">
        <v>10</v>
      </c>
    </row>
    <row r="22" spans="1:4">
      <c r="A22" s="2">
        <v>21</v>
      </c>
      <c r="B22" s="2">
        <v>-10</v>
      </c>
      <c r="C22" s="2">
        <f t="shared" si="0"/>
        <v>0</v>
      </c>
      <c r="D22" s="2">
        <v>10</v>
      </c>
    </row>
    <row r="23" spans="1:4">
      <c r="A23" s="2">
        <v>22</v>
      </c>
      <c r="B23" s="2">
        <v>-10</v>
      </c>
      <c r="C23" s="2">
        <f t="shared" si="0"/>
        <v>0</v>
      </c>
      <c r="D23" s="2">
        <v>10</v>
      </c>
    </row>
    <row r="24" spans="1:4">
      <c r="A24" s="2">
        <v>23</v>
      </c>
      <c r="B24" s="2">
        <v>-10</v>
      </c>
      <c r="C24" s="2">
        <f t="shared" si="0"/>
        <v>0</v>
      </c>
      <c r="D24" s="2">
        <v>10</v>
      </c>
    </row>
    <row r="25" spans="1:4">
      <c r="A25" s="2">
        <v>24</v>
      </c>
      <c r="B25" s="2">
        <v>-10</v>
      </c>
      <c r="C25" s="2">
        <f t="shared" si="0"/>
        <v>0</v>
      </c>
      <c r="D25" s="2">
        <v>10</v>
      </c>
    </row>
    <row r="26" spans="1:4">
      <c r="A26" s="2">
        <v>25</v>
      </c>
      <c r="B26" s="2">
        <v>-10</v>
      </c>
      <c r="C26" s="2">
        <f t="shared" si="0"/>
        <v>0</v>
      </c>
      <c r="D26" s="2">
        <v>10</v>
      </c>
    </row>
    <row r="27" spans="1:4">
      <c r="A27" s="2">
        <v>26</v>
      </c>
      <c r="B27" s="2">
        <v>-8</v>
      </c>
      <c r="C27" s="2">
        <f t="shared" si="0"/>
        <v>0</v>
      </c>
      <c r="D27" s="2">
        <v>10</v>
      </c>
    </row>
    <row r="28" spans="1:4">
      <c r="A28" s="2">
        <v>27</v>
      </c>
      <c r="B28" s="2">
        <v>-8</v>
      </c>
      <c r="C28" s="2">
        <f t="shared" si="0"/>
        <v>0</v>
      </c>
      <c r="D28" s="2">
        <v>10</v>
      </c>
    </row>
    <row r="29" spans="1:4">
      <c r="A29" s="2">
        <v>28</v>
      </c>
      <c r="B29" s="2">
        <v>-8</v>
      </c>
      <c r="C29" s="2">
        <f t="shared" si="0"/>
        <v>0</v>
      </c>
      <c r="D29" s="2">
        <v>10</v>
      </c>
    </row>
    <row r="30" spans="1:4">
      <c r="A30" s="2">
        <v>29</v>
      </c>
      <c r="B30" s="2">
        <v>-8</v>
      </c>
      <c r="C30" s="2">
        <f t="shared" si="0"/>
        <v>0</v>
      </c>
      <c r="D30" s="2">
        <v>10</v>
      </c>
    </row>
    <row r="31" spans="1:4">
      <c r="A31" s="2">
        <v>30</v>
      </c>
      <c r="B31" s="2">
        <v>-8</v>
      </c>
      <c r="C31" s="2">
        <f t="shared" si="0"/>
        <v>0</v>
      </c>
      <c r="D31" s="2">
        <v>10</v>
      </c>
    </row>
    <row r="32" spans="1:4">
      <c r="A32" s="2">
        <v>31</v>
      </c>
      <c r="B32" s="2">
        <v>-6</v>
      </c>
      <c r="C32" s="2">
        <f t="shared" si="0"/>
        <v>0</v>
      </c>
      <c r="D32" s="2">
        <v>6</v>
      </c>
    </row>
    <row r="33" spans="1:4">
      <c r="A33" s="2">
        <v>32</v>
      </c>
      <c r="B33" s="2">
        <v>-6</v>
      </c>
      <c r="C33" s="2">
        <f t="shared" si="0"/>
        <v>0</v>
      </c>
      <c r="D33" s="2">
        <v>6</v>
      </c>
    </row>
    <row r="34" spans="1:4">
      <c r="A34" s="2">
        <v>33</v>
      </c>
      <c r="B34" s="2">
        <v>-6</v>
      </c>
      <c r="C34" s="2">
        <f t="shared" si="0"/>
        <v>0</v>
      </c>
      <c r="D34" s="2">
        <v>6</v>
      </c>
    </row>
    <row r="35" spans="1:4">
      <c r="A35" s="2">
        <v>34</v>
      </c>
      <c r="B35" s="2">
        <v>-6</v>
      </c>
      <c r="C35" s="2">
        <f t="shared" si="0"/>
        <v>0</v>
      </c>
      <c r="D35" s="2">
        <v>6</v>
      </c>
    </row>
    <row r="36" spans="1:4">
      <c r="A36" s="2">
        <v>35</v>
      </c>
      <c r="B36" s="2">
        <v>-6</v>
      </c>
      <c r="C36" s="2">
        <f t="shared" si="0"/>
        <v>0</v>
      </c>
      <c r="D36" s="2">
        <v>6</v>
      </c>
    </row>
    <row r="37" spans="1:4">
      <c r="A37" s="2">
        <v>36</v>
      </c>
      <c r="B37" s="2">
        <v>-4</v>
      </c>
      <c r="C37" s="2">
        <f t="shared" si="0"/>
        <v>0</v>
      </c>
      <c r="D37" s="2">
        <v>6</v>
      </c>
    </row>
    <row r="38" spans="1:4">
      <c r="A38" s="2">
        <v>37</v>
      </c>
      <c r="B38" s="2">
        <v>-4</v>
      </c>
      <c r="C38" s="2">
        <f t="shared" si="0"/>
        <v>0</v>
      </c>
      <c r="D38" s="2">
        <v>6</v>
      </c>
    </row>
    <row r="39" spans="1:4">
      <c r="A39" s="2">
        <v>38</v>
      </c>
      <c r="B39" s="2">
        <v>-4</v>
      </c>
      <c r="C39" s="2">
        <f t="shared" si="0"/>
        <v>0</v>
      </c>
      <c r="D39" s="2">
        <v>6</v>
      </c>
    </row>
    <row r="40" spans="1:4">
      <c r="A40" s="2">
        <v>39</v>
      </c>
      <c r="B40" s="2">
        <v>-4</v>
      </c>
      <c r="C40" s="2">
        <f t="shared" si="0"/>
        <v>0</v>
      </c>
      <c r="D40" s="2">
        <v>6</v>
      </c>
    </row>
    <row r="41" spans="1:4">
      <c r="A41" s="2">
        <v>40</v>
      </c>
      <c r="B41" s="2">
        <v>-4</v>
      </c>
      <c r="C41" s="2">
        <f t="shared" si="0"/>
        <v>0</v>
      </c>
      <c r="D41" s="2">
        <v>6</v>
      </c>
    </row>
    <row r="42" spans="1:4">
      <c r="A42" s="2">
        <v>41</v>
      </c>
      <c r="B42" s="2">
        <v>-2</v>
      </c>
      <c r="C42" s="2">
        <f t="shared" si="0"/>
        <v>0</v>
      </c>
      <c r="D42" s="2">
        <v>5</v>
      </c>
    </row>
    <row r="43" spans="1:4">
      <c r="A43" s="2">
        <v>42</v>
      </c>
      <c r="B43" s="2">
        <v>-2</v>
      </c>
      <c r="C43" s="2">
        <f t="shared" si="0"/>
        <v>0</v>
      </c>
      <c r="D43" s="2">
        <v>5</v>
      </c>
    </row>
    <row r="44" spans="1:4">
      <c r="A44" s="2">
        <v>43</v>
      </c>
      <c r="B44" s="2">
        <v>-2</v>
      </c>
      <c r="C44" s="2">
        <f t="shared" si="0"/>
        <v>0</v>
      </c>
      <c r="D44" s="2">
        <v>5</v>
      </c>
    </row>
    <row r="45" spans="1:4">
      <c r="A45" s="2">
        <v>44</v>
      </c>
      <c r="B45" s="2">
        <v>-2</v>
      </c>
      <c r="C45" s="2">
        <f t="shared" si="0"/>
        <v>0</v>
      </c>
      <c r="D45" s="2">
        <v>5</v>
      </c>
    </row>
    <row r="46" spans="1:4">
      <c r="A46" s="2">
        <v>45</v>
      </c>
      <c r="B46" s="2">
        <v>-2</v>
      </c>
      <c r="C46" s="2">
        <f t="shared" si="0"/>
        <v>0</v>
      </c>
      <c r="D46" s="2">
        <v>5</v>
      </c>
    </row>
    <row r="47" spans="1:4">
      <c r="A47" s="2">
        <v>46</v>
      </c>
      <c r="B47" s="2">
        <v>0</v>
      </c>
      <c r="C47" s="2">
        <f t="shared" si="0"/>
        <v>0</v>
      </c>
      <c r="D47" s="2">
        <v>5</v>
      </c>
    </row>
    <row r="48" spans="1:4">
      <c r="A48" s="2">
        <v>47</v>
      </c>
      <c r="B48" s="2">
        <v>0</v>
      </c>
      <c r="C48" s="2">
        <f t="shared" si="0"/>
        <v>0</v>
      </c>
      <c r="D48" s="2">
        <v>5</v>
      </c>
    </row>
    <row r="49" spans="1:4">
      <c r="A49" s="2">
        <v>48</v>
      </c>
      <c r="B49" s="2">
        <v>0</v>
      </c>
      <c r="C49" s="2">
        <f t="shared" si="0"/>
        <v>0</v>
      </c>
      <c r="D49" s="2">
        <v>5</v>
      </c>
    </row>
    <row r="50" spans="1:4">
      <c r="A50" s="2">
        <v>49</v>
      </c>
      <c r="B50" s="2">
        <v>0</v>
      </c>
      <c r="C50" s="2">
        <f t="shared" si="0"/>
        <v>0</v>
      </c>
      <c r="D50" s="2">
        <v>5</v>
      </c>
    </row>
    <row r="51" spans="1:4">
      <c r="A51" s="2">
        <v>50</v>
      </c>
      <c r="B51" s="2">
        <v>0</v>
      </c>
      <c r="C51" s="2">
        <f t="shared" si="0"/>
        <v>0</v>
      </c>
      <c r="D51" s="2">
        <v>5</v>
      </c>
    </row>
    <row r="52" spans="1:4">
      <c r="A52" s="2">
        <v>51</v>
      </c>
      <c r="B52" s="2">
        <v>1</v>
      </c>
      <c r="C52" s="2">
        <f t="shared" si="0"/>
        <v>1</v>
      </c>
      <c r="D52" s="2">
        <v>4</v>
      </c>
    </row>
    <row r="53" spans="1:4">
      <c r="A53" s="2">
        <v>52</v>
      </c>
      <c r="B53" s="2">
        <v>1</v>
      </c>
      <c r="C53" s="2">
        <f t="shared" si="0"/>
        <v>1</v>
      </c>
      <c r="D53" s="2">
        <v>4</v>
      </c>
    </row>
    <row r="54" spans="1:4">
      <c r="A54" s="2">
        <v>53</v>
      </c>
      <c r="B54" s="2">
        <v>1</v>
      </c>
      <c r="C54" s="2">
        <f t="shared" si="0"/>
        <v>1</v>
      </c>
      <c r="D54" s="2">
        <v>4</v>
      </c>
    </row>
    <row r="55" spans="1:4">
      <c r="A55" s="2">
        <v>54</v>
      </c>
      <c r="B55" s="2">
        <v>1</v>
      </c>
      <c r="C55" s="2">
        <f t="shared" si="0"/>
        <v>1</v>
      </c>
      <c r="D55" s="2">
        <v>4</v>
      </c>
    </row>
    <row r="56" spans="1:4">
      <c r="A56" s="2">
        <v>55</v>
      </c>
      <c r="B56" s="2">
        <v>1</v>
      </c>
      <c r="C56" s="2">
        <f t="shared" si="0"/>
        <v>1</v>
      </c>
      <c r="D56" s="2">
        <v>4</v>
      </c>
    </row>
    <row r="57" spans="1:4">
      <c r="A57" s="2">
        <v>56</v>
      </c>
      <c r="B57" s="2">
        <v>2</v>
      </c>
      <c r="C57" s="2">
        <f t="shared" si="0"/>
        <v>2</v>
      </c>
      <c r="D57" s="2">
        <v>4</v>
      </c>
    </row>
    <row r="58" spans="1:4">
      <c r="A58" s="2">
        <v>57</v>
      </c>
      <c r="B58" s="2">
        <v>2</v>
      </c>
      <c r="C58" s="2">
        <f t="shared" si="0"/>
        <v>2</v>
      </c>
      <c r="D58" s="2">
        <v>4</v>
      </c>
    </row>
    <row r="59" spans="1:4">
      <c r="A59" s="2">
        <v>58</v>
      </c>
      <c r="B59" s="2">
        <v>2</v>
      </c>
      <c r="C59" s="2">
        <f t="shared" si="0"/>
        <v>2</v>
      </c>
      <c r="D59" s="2">
        <v>4</v>
      </c>
    </row>
    <row r="60" spans="1:4">
      <c r="A60" s="2">
        <v>59</v>
      </c>
      <c r="B60" s="2">
        <v>2</v>
      </c>
      <c r="C60" s="2">
        <f t="shared" si="0"/>
        <v>2</v>
      </c>
      <c r="D60" s="2">
        <v>4</v>
      </c>
    </row>
    <row r="61" spans="1:4">
      <c r="A61" s="2">
        <v>60</v>
      </c>
      <c r="B61" s="2">
        <v>2</v>
      </c>
      <c r="C61" s="2">
        <f t="shared" si="0"/>
        <v>2</v>
      </c>
      <c r="D61" s="2">
        <v>4</v>
      </c>
    </row>
    <row r="62" spans="1:4">
      <c r="A62" s="2">
        <v>61</v>
      </c>
      <c r="B62" s="2">
        <v>3</v>
      </c>
      <c r="C62" s="2">
        <f t="shared" si="0"/>
        <v>3</v>
      </c>
      <c r="D62" s="2">
        <v>4</v>
      </c>
    </row>
    <row r="63" spans="1:4">
      <c r="A63" s="2">
        <v>62</v>
      </c>
      <c r="B63" s="2">
        <v>3</v>
      </c>
      <c r="C63" s="2">
        <f t="shared" si="0"/>
        <v>3</v>
      </c>
      <c r="D63" s="2">
        <v>4</v>
      </c>
    </row>
    <row r="64" spans="1:4">
      <c r="A64" s="2">
        <v>63</v>
      </c>
      <c r="B64" s="2">
        <v>3</v>
      </c>
      <c r="C64" s="2">
        <f t="shared" si="0"/>
        <v>3</v>
      </c>
      <c r="D64" s="2">
        <v>4</v>
      </c>
    </row>
    <row r="65" spans="1:4">
      <c r="A65" s="2">
        <v>64</v>
      </c>
      <c r="B65" s="2">
        <v>3</v>
      </c>
      <c r="C65" s="2">
        <f t="shared" si="0"/>
        <v>3</v>
      </c>
      <c r="D65" s="2">
        <v>4</v>
      </c>
    </row>
    <row r="66" spans="1:4">
      <c r="A66" s="2">
        <v>65</v>
      </c>
      <c r="B66" s="2">
        <v>3</v>
      </c>
      <c r="C66" s="2">
        <f t="shared" si="0"/>
        <v>3</v>
      </c>
      <c r="D66" s="2">
        <v>4</v>
      </c>
    </row>
    <row r="67" spans="1:4">
      <c r="A67" s="2">
        <v>66</v>
      </c>
      <c r="B67" s="2">
        <v>4</v>
      </c>
      <c r="C67" s="2">
        <f t="shared" si="0"/>
        <v>4</v>
      </c>
      <c r="D67" s="2">
        <v>4</v>
      </c>
    </row>
    <row r="68" spans="1:4">
      <c r="A68" s="2">
        <v>67</v>
      </c>
      <c r="B68" s="2">
        <v>4</v>
      </c>
      <c r="C68" s="2">
        <f t="shared" si="0"/>
        <v>4</v>
      </c>
      <c r="D68" s="2">
        <v>4</v>
      </c>
    </row>
    <row r="69" spans="1:4">
      <c r="A69" s="2">
        <v>68</v>
      </c>
      <c r="B69" s="2">
        <v>4</v>
      </c>
      <c r="C69" s="2">
        <f t="shared" si="0"/>
        <v>4</v>
      </c>
      <c r="D69" s="2">
        <v>4</v>
      </c>
    </row>
    <row r="70" spans="1:4">
      <c r="A70" s="2">
        <v>69</v>
      </c>
      <c r="B70" s="2">
        <v>4</v>
      </c>
      <c r="C70" s="2">
        <f t="shared" si="0"/>
        <v>4</v>
      </c>
      <c r="D70" s="2">
        <v>4</v>
      </c>
    </row>
    <row r="71" spans="1:4">
      <c r="A71" s="2">
        <v>70</v>
      </c>
      <c r="B71" s="2">
        <v>4</v>
      </c>
      <c r="C71" s="2">
        <f t="shared" si="0"/>
        <v>4</v>
      </c>
      <c r="D71" s="2">
        <v>4</v>
      </c>
    </row>
    <row r="72" spans="1:4">
      <c r="A72" s="2">
        <v>71</v>
      </c>
      <c r="B72" s="2">
        <v>5</v>
      </c>
      <c r="C72" s="2">
        <f t="shared" si="0"/>
        <v>5</v>
      </c>
      <c r="D72" s="2">
        <v>3</v>
      </c>
    </row>
    <row r="73" spans="1:4">
      <c r="A73" s="2">
        <v>72</v>
      </c>
      <c r="B73" s="2">
        <v>5</v>
      </c>
      <c r="C73" s="2">
        <f t="shared" si="0"/>
        <v>5</v>
      </c>
      <c r="D73" s="2">
        <v>3</v>
      </c>
    </row>
    <row r="74" spans="1:4">
      <c r="A74" s="2">
        <v>73</v>
      </c>
      <c r="B74" s="2">
        <v>5</v>
      </c>
      <c r="C74" s="2">
        <f t="shared" si="0"/>
        <v>5</v>
      </c>
      <c r="D74" s="2">
        <v>3</v>
      </c>
    </row>
    <row r="75" spans="1:4">
      <c r="A75" s="2">
        <v>74</v>
      </c>
      <c r="B75" s="2">
        <v>5</v>
      </c>
      <c r="C75" s="2">
        <f t="shared" si="0"/>
        <v>5</v>
      </c>
      <c r="D75" s="2">
        <v>3</v>
      </c>
    </row>
    <row r="76" spans="1:4">
      <c r="A76" s="2">
        <v>75</v>
      </c>
      <c r="B76" s="2">
        <v>5</v>
      </c>
      <c r="C76" s="2">
        <f t="shared" si="0"/>
        <v>5</v>
      </c>
      <c r="D76" s="2">
        <v>3</v>
      </c>
    </row>
    <row r="77" spans="1:4">
      <c r="A77" s="2">
        <v>76</v>
      </c>
      <c r="B77" s="2">
        <v>6</v>
      </c>
      <c r="C77" s="2">
        <f t="shared" si="0"/>
        <v>6</v>
      </c>
      <c r="D77" s="2">
        <v>3</v>
      </c>
    </row>
    <row r="78" spans="1:4">
      <c r="A78" s="2">
        <v>77</v>
      </c>
      <c r="B78" s="2">
        <v>6</v>
      </c>
      <c r="C78" s="2">
        <f t="shared" si="0"/>
        <v>6</v>
      </c>
      <c r="D78" s="2">
        <v>3</v>
      </c>
    </row>
    <row r="79" spans="1:4">
      <c r="A79" s="2">
        <v>78</v>
      </c>
      <c r="B79" s="2">
        <v>6</v>
      </c>
      <c r="C79" s="2">
        <f t="shared" si="0"/>
        <v>6</v>
      </c>
      <c r="D79" s="2">
        <v>3</v>
      </c>
    </row>
    <row r="80" spans="1:4">
      <c r="A80" s="2">
        <v>79</v>
      </c>
      <c r="B80" s="2">
        <v>6</v>
      </c>
      <c r="C80" s="2">
        <f t="shared" si="0"/>
        <v>6</v>
      </c>
      <c r="D80" s="2">
        <v>3</v>
      </c>
    </row>
    <row r="81" spans="1:4">
      <c r="A81" s="2">
        <v>80</v>
      </c>
      <c r="B81" s="2">
        <v>6</v>
      </c>
      <c r="C81" s="2">
        <f t="shared" si="0"/>
        <v>6</v>
      </c>
      <c r="D81" s="2">
        <v>3</v>
      </c>
    </row>
    <row r="82" spans="1:4">
      <c r="A82" s="2">
        <v>81</v>
      </c>
      <c r="B82" s="2">
        <v>7</v>
      </c>
      <c r="C82" s="2">
        <f t="shared" si="0"/>
        <v>7</v>
      </c>
      <c r="D82" s="2">
        <v>3</v>
      </c>
    </row>
    <row r="83" spans="1:4">
      <c r="A83" s="2">
        <v>82</v>
      </c>
      <c r="B83" s="2">
        <v>7</v>
      </c>
      <c r="C83" s="2">
        <f t="shared" si="0"/>
        <v>7</v>
      </c>
      <c r="D83" s="2">
        <v>3</v>
      </c>
    </row>
    <row r="84" spans="1:4">
      <c r="A84" s="2">
        <v>83</v>
      </c>
      <c r="B84" s="2">
        <v>7</v>
      </c>
      <c r="C84" s="2">
        <f t="shared" si="0"/>
        <v>7</v>
      </c>
      <c r="D84" s="2">
        <v>3</v>
      </c>
    </row>
    <row r="85" spans="1:4">
      <c r="A85" s="2">
        <v>84</v>
      </c>
      <c r="B85" s="2">
        <v>7</v>
      </c>
      <c r="C85" s="2">
        <f t="shared" si="0"/>
        <v>7</v>
      </c>
      <c r="D85" s="2">
        <v>3</v>
      </c>
    </row>
    <row r="86" spans="1:4">
      <c r="A86" s="2">
        <v>85</v>
      </c>
      <c r="B86" s="2">
        <v>7</v>
      </c>
      <c r="C86" s="2">
        <f t="shared" si="0"/>
        <v>7</v>
      </c>
      <c r="D86" s="2">
        <v>3</v>
      </c>
    </row>
    <row r="87" spans="1:4">
      <c r="A87" s="2">
        <v>86</v>
      </c>
      <c r="B87" s="2">
        <v>8</v>
      </c>
      <c r="C87" s="2">
        <f t="shared" si="0"/>
        <v>8</v>
      </c>
      <c r="D87" s="2">
        <v>2</v>
      </c>
    </row>
    <row r="88" spans="1:4">
      <c r="A88" s="2">
        <v>87</v>
      </c>
      <c r="B88" s="2">
        <v>8</v>
      </c>
      <c r="C88" s="2">
        <f t="shared" si="0"/>
        <v>8</v>
      </c>
      <c r="D88" s="2">
        <v>2</v>
      </c>
    </row>
    <row r="89" spans="1:4">
      <c r="A89" s="2">
        <v>88</v>
      </c>
      <c r="B89" s="2">
        <v>8</v>
      </c>
      <c r="C89" s="2">
        <f t="shared" si="0"/>
        <v>8</v>
      </c>
      <c r="D89" s="2">
        <v>2</v>
      </c>
    </row>
    <row r="90" spans="1:4">
      <c r="A90" s="2">
        <v>89</v>
      </c>
      <c r="B90" s="2">
        <v>8</v>
      </c>
      <c r="C90" s="2">
        <f t="shared" si="0"/>
        <v>8</v>
      </c>
      <c r="D90" s="2">
        <v>2</v>
      </c>
    </row>
    <row r="91" spans="1:4">
      <c r="A91" s="2">
        <v>90</v>
      </c>
      <c r="B91" s="2">
        <v>8</v>
      </c>
      <c r="C91" s="2">
        <f t="shared" si="0"/>
        <v>8</v>
      </c>
      <c r="D91" s="2">
        <v>2</v>
      </c>
    </row>
    <row r="92" spans="1:4">
      <c r="A92" s="2">
        <v>91</v>
      </c>
      <c r="B92" s="2">
        <v>9</v>
      </c>
      <c r="C92" s="2">
        <f t="shared" si="0"/>
        <v>9</v>
      </c>
      <c r="D92" s="2">
        <v>2</v>
      </c>
    </row>
    <row r="93" spans="1:4">
      <c r="A93" s="2">
        <v>92</v>
      </c>
      <c r="B93" s="2">
        <v>9</v>
      </c>
      <c r="C93" s="2">
        <f t="shared" si="0"/>
        <v>9</v>
      </c>
      <c r="D93" s="2">
        <v>2</v>
      </c>
    </row>
    <row r="94" spans="1:4">
      <c r="A94" s="2">
        <v>93</v>
      </c>
      <c r="B94" s="2">
        <v>9</v>
      </c>
      <c r="C94" s="2">
        <f t="shared" si="0"/>
        <v>9</v>
      </c>
      <c r="D94" s="2">
        <v>2</v>
      </c>
    </row>
    <row r="95" spans="1:4">
      <c r="A95" s="2">
        <v>94</v>
      </c>
      <c r="B95" s="2">
        <v>9</v>
      </c>
      <c r="C95" s="2">
        <f t="shared" si="0"/>
        <v>9</v>
      </c>
      <c r="D95" s="2">
        <v>2</v>
      </c>
    </row>
    <row r="96" spans="1:4">
      <c r="A96" s="2">
        <v>95</v>
      </c>
      <c r="B96" s="2">
        <v>9</v>
      </c>
      <c r="C96" s="2">
        <f t="shared" si="0"/>
        <v>9</v>
      </c>
      <c r="D96" s="2">
        <v>2</v>
      </c>
    </row>
    <row r="97" spans="1:4">
      <c r="A97" s="2">
        <v>96</v>
      </c>
      <c r="B97" s="2">
        <v>10</v>
      </c>
      <c r="C97" s="2">
        <f t="shared" si="0"/>
        <v>10</v>
      </c>
      <c r="D97" s="2">
        <v>2</v>
      </c>
    </row>
    <row r="98" spans="1:4">
      <c r="A98" s="2">
        <v>97</v>
      </c>
      <c r="B98" s="2">
        <v>10</v>
      </c>
      <c r="C98" s="2">
        <f t="shared" si="0"/>
        <v>10</v>
      </c>
      <c r="D98" s="2">
        <v>2</v>
      </c>
    </row>
    <row r="99" spans="1:4">
      <c r="A99" s="2">
        <v>98</v>
      </c>
      <c r="B99" s="2">
        <v>10</v>
      </c>
      <c r="C99" s="2">
        <f t="shared" si="0"/>
        <v>10</v>
      </c>
      <c r="D99" s="2">
        <v>2</v>
      </c>
    </row>
    <row r="100" spans="1:4">
      <c r="A100" s="2">
        <v>99</v>
      </c>
      <c r="B100" s="2">
        <v>10</v>
      </c>
      <c r="C100" s="2">
        <f t="shared" si="0"/>
        <v>10</v>
      </c>
      <c r="D100" s="2">
        <v>2</v>
      </c>
    </row>
    <row r="101" spans="1:4">
      <c r="A101" s="2">
        <v>100</v>
      </c>
      <c r="B101" s="2">
        <v>11</v>
      </c>
      <c r="C101" s="2">
        <v>11</v>
      </c>
      <c r="D101" s="2">
        <v>2</v>
      </c>
    </row>
    <row r="102" spans="1:4">
      <c r="A102" s="2">
        <v>101</v>
      </c>
      <c r="B102" s="2">
        <v>12</v>
      </c>
      <c r="C102" s="2">
        <f>MAX(B102,0)</f>
        <v>12</v>
      </c>
      <c r="D102" s="2">
        <v>2</v>
      </c>
    </row>
    <row r="103" spans="1:4">
      <c r="A103" s="2">
        <v>102</v>
      </c>
      <c r="B103" s="2">
        <v>13</v>
      </c>
      <c r="C103" s="2">
        <f>MAX(B103,0)</f>
        <v>13</v>
      </c>
      <c r="D103" s="2">
        <v>2</v>
      </c>
    </row>
    <row r="104" spans="1:4">
      <c r="A104" s="2">
        <v>103</v>
      </c>
      <c r="B104" s="2">
        <v>14</v>
      </c>
      <c r="C104" s="2">
        <f>MAX(B104,0)</f>
        <v>14</v>
      </c>
      <c r="D104" s="2">
        <v>2</v>
      </c>
    </row>
    <row r="105" spans="1:4">
      <c r="A105" s="2">
        <v>104</v>
      </c>
      <c r="B105" s="2">
        <v>15</v>
      </c>
      <c r="C105" s="2">
        <f>MAX(B105,0)</f>
        <v>15</v>
      </c>
      <c r="D105" s="2">
        <v>2</v>
      </c>
    </row>
    <row r="106" spans="1:4">
      <c r="A106" s="2">
        <v>105</v>
      </c>
      <c r="B106" s="2">
        <v>16</v>
      </c>
      <c r="C106" s="2">
        <f>MAX(B106,0)</f>
        <v>16</v>
      </c>
      <c r="D106" s="2">
        <v>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9D3D5-5AA3-4538-9BCE-6247FE65EC63}">
  <dimension ref="A1:O75"/>
  <sheetViews>
    <sheetView workbookViewId="0">
      <selection activeCell="N82" sqref="N82"/>
    </sheetView>
  </sheetViews>
  <sheetFormatPr defaultRowHeight="15"/>
  <sheetData>
    <row r="1" spans="1:15" ht="100.5">
      <c r="A1" s="10" t="s">
        <v>25</v>
      </c>
      <c r="B1" s="12" t="s">
        <v>26</v>
      </c>
      <c r="C1" s="12" t="s">
        <v>27</v>
      </c>
      <c r="D1" s="12" t="s">
        <v>28</v>
      </c>
      <c r="E1" s="12" t="s">
        <v>29</v>
      </c>
      <c r="F1" s="12" t="s">
        <v>30</v>
      </c>
      <c r="G1" s="12" t="s">
        <v>31</v>
      </c>
      <c r="H1" s="12" t="s">
        <v>32</v>
      </c>
      <c r="I1" s="12" t="s">
        <v>33</v>
      </c>
      <c r="J1" s="12" t="s">
        <v>34</v>
      </c>
      <c r="K1" s="12" t="s">
        <v>35</v>
      </c>
      <c r="L1" s="12" t="s">
        <v>36</v>
      </c>
      <c r="M1" s="12" t="s">
        <v>37</v>
      </c>
      <c r="N1" s="12" t="s">
        <v>38</v>
      </c>
      <c r="O1" s="12" t="s">
        <v>39</v>
      </c>
    </row>
    <row r="2" spans="1:15">
      <c r="A2" s="13" t="s">
        <v>40</v>
      </c>
      <c r="B2" s="14">
        <v>1</v>
      </c>
      <c r="C2" s="14">
        <v>1</v>
      </c>
      <c r="D2" s="14">
        <v>1</v>
      </c>
      <c r="E2" s="15"/>
      <c r="F2" s="16">
        <v>1</v>
      </c>
      <c r="G2" s="16">
        <v>1</v>
      </c>
      <c r="H2" s="16">
        <v>1</v>
      </c>
      <c r="I2" s="15"/>
      <c r="J2" s="15"/>
      <c r="K2" s="15"/>
      <c r="L2" s="15"/>
      <c r="M2" s="15"/>
      <c r="N2" s="15"/>
      <c r="O2" s="15"/>
    </row>
    <row r="3" spans="1:15">
      <c r="A3" s="17" t="s">
        <v>41</v>
      </c>
      <c r="B3" s="18">
        <v>1</v>
      </c>
      <c r="C3" s="18">
        <v>1</v>
      </c>
      <c r="D3" s="18"/>
      <c r="E3" s="19"/>
      <c r="F3" s="20">
        <v>1</v>
      </c>
      <c r="G3" s="19"/>
      <c r="H3" s="20">
        <v>1</v>
      </c>
      <c r="I3" s="19"/>
      <c r="J3" s="19"/>
      <c r="K3" s="19"/>
      <c r="L3" s="19"/>
      <c r="M3" s="19"/>
      <c r="N3" s="21"/>
      <c r="O3" s="21"/>
    </row>
    <row r="4" spans="1:15">
      <c r="A4" s="17" t="s">
        <v>42</v>
      </c>
      <c r="B4" s="22">
        <v>3</v>
      </c>
      <c r="C4" s="22">
        <v>2</v>
      </c>
      <c r="D4" s="22">
        <v>2</v>
      </c>
      <c r="E4" s="21"/>
      <c r="F4" s="23">
        <v>1</v>
      </c>
      <c r="G4" s="23">
        <v>1</v>
      </c>
      <c r="H4" s="23">
        <v>1</v>
      </c>
      <c r="I4" s="21"/>
      <c r="J4" s="21"/>
      <c r="K4" s="21"/>
      <c r="L4" s="21"/>
      <c r="M4" s="21"/>
      <c r="N4" s="21"/>
      <c r="O4" s="21"/>
    </row>
    <row r="5" spans="1:15">
      <c r="A5" s="17" t="s">
        <v>43</v>
      </c>
      <c r="B5" s="21"/>
      <c r="C5" s="21"/>
      <c r="D5" s="22">
        <v>1</v>
      </c>
      <c r="E5" s="21"/>
      <c r="F5" s="21"/>
      <c r="G5" s="23">
        <v>1</v>
      </c>
      <c r="H5" s="21"/>
      <c r="I5" s="21"/>
      <c r="J5" s="21"/>
      <c r="K5" s="21"/>
      <c r="L5" s="21"/>
      <c r="M5" s="21"/>
      <c r="N5" s="21"/>
      <c r="O5" s="21"/>
    </row>
    <row r="6" spans="1:15">
      <c r="A6" s="13" t="s">
        <v>44</v>
      </c>
      <c r="B6" s="24">
        <v>1</v>
      </c>
      <c r="C6" s="24">
        <v>1</v>
      </c>
      <c r="D6" s="24">
        <v>1</v>
      </c>
      <c r="E6" s="25"/>
      <c r="F6" s="26">
        <v>1</v>
      </c>
      <c r="G6" s="27">
        <v>1</v>
      </c>
      <c r="H6" s="25"/>
      <c r="I6" s="25"/>
      <c r="J6" s="27">
        <v>1</v>
      </c>
      <c r="K6" s="25"/>
      <c r="L6" s="25"/>
      <c r="M6" s="25"/>
      <c r="N6" s="28">
        <v>1</v>
      </c>
      <c r="O6" s="28">
        <v>1</v>
      </c>
    </row>
    <row r="7" spans="1:15">
      <c r="A7" s="29" t="s">
        <v>45</v>
      </c>
      <c r="B7" s="18">
        <v>1</v>
      </c>
      <c r="C7" s="18">
        <v>1</v>
      </c>
      <c r="D7" s="18">
        <v>1</v>
      </c>
      <c r="E7" s="19"/>
      <c r="F7" s="30">
        <v>1</v>
      </c>
      <c r="G7" s="19"/>
      <c r="H7" s="19"/>
      <c r="I7" s="19"/>
      <c r="J7" s="30">
        <v>1</v>
      </c>
      <c r="K7" s="19"/>
      <c r="L7" s="19"/>
      <c r="M7" s="19"/>
      <c r="N7" s="23">
        <v>1</v>
      </c>
      <c r="O7" s="21"/>
    </row>
    <row r="8" spans="1:15">
      <c r="A8" s="17" t="s">
        <v>46</v>
      </c>
      <c r="B8" s="19"/>
      <c r="C8" s="19"/>
      <c r="D8" s="18">
        <v>1</v>
      </c>
      <c r="E8" s="19"/>
      <c r="F8" s="19"/>
      <c r="G8" s="20">
        <v>1</v>
      </c>
      <c r="H8" s="19"/>
      <c r="I8" s="19"/>
      <c r="J8" s="20">
        <v>3</v>
      </c>
      <c r="K8" s="19"/>
      <c r="L8" s="19"/>
      <c r="M8" s="19"/>
      <c r="N8" s="21"/>
      <c r="O8" s="21"/>
    </row>
    <row r="9" spans="1:15">
      <c r="A9" s="17" t="s">
        <v>47</v>
      </c>
      <c r="B9" s="22">
        <v>3</v>
      </c>
      <c r="C9" s="22">
        <v>3</v>
      </c>
      <c r="D9" s="22">
        <v>1</v>
      </c>
      <c r="E9" s="21"/>
      <c r="F9" s="31">
        <v>1</v>
      </c>
      <c r="G9" s="21"/>
      <c r="H9" s="21"/>
      <c r="I9" s="21"/>
      <c r="J9" s="31">
        <v>2</v>
      </c>
      <c r="K9" s="21"/>
      <c r="L9" s="21"/>
      <c r="M9" s="21"/>
      <c r="N9" s="21"/>
      <c r="O9" s="21"/>
    </row>
    <row r="10" spans="1:15">
      <c r="A10" s="21" t="s">
        <v>48</v>
      </c>
      <c r="B10" s="21"/>
      <c r="C10" s="21"/>
      <c r="D10" s="21"/>
      <c r="E10" s="21"/>
      <c r="F10" s="21"/>
      <c r="G10" s="31">
        <v>1</v>
      </c>
      <c r="H10" s="21"/>
      <c r="I10" s="21"/>
      <c r="J10" s="21"/>
      <c r="K10" s="21"/>
      <c r="L10" s="21"/>
      <c r="M10" s="21"/>
      <c r="N10" s="23">
        <v>3</v>
      </c>
      <c r="O10" s="23">
        <v>1</v>
      </c>
    </row>
    <row r="11" spans="1:15">
      <c r="A11" s="13" t="s">
        <v>49</v>
      </c>
      <c r="B11" s="24">
        <v>1</v>
      </c>
      <c r="C11" s="24">
        <v>1</v>
      </c>
      <c r="D11" s="24">
        <v>1</v>
      </c>
      <c r="E11" s="26">
        <v>1</v>
      </c>
      <c r="F11" s="26">
        <v>1</v>
      </c>
      <c r="G11" s="26">
        <v>1</v>
      </c>
      <c r="H11" s="26">
        <v>1</v>
      </c>
      <c r="I11" s="26">
        <v>1</v>
      </c>
      <c r="J11" s="26">
        <v>1</v>
      </c>
      <c r="K11" s="26">
        <v>1</v>
      </c>
      <c r="L11" s="26">
        <v>1</v>
      </c>
      <c r="M11" s="26">
        <v>1</v>
      </c>
      <c r="N11" s="16">
        <v>1</v>
      </c>
      <c r="O11" s="16">
        <v>1</v>
      </c>
    </row>
    <row r="12" spans="1:15">
      <c r="A12" s="21" t="s">
        <v>50</v>
      </c>
      <c r="B12" s="18">
        <v>2</v>
      </c>
      <c r="C12" s="18">
        <v>2</v>
      </c>
      <c r="D12" s="18">
        <v>2</v>
      </c>
      <c r="E12" s="20">
        <v>1</v>
      </c>
      <c r="F12" s="20">
        <v>1</v>
      </c>
      <c r="G12" s="20">
        <v>1</v>
      </c>
      <c r="H12" s="20">
        <v>1</v>
      </c>
      <c r="I12" s="20">
        <v>1</v>
      </c>
      <c r="J12" s="20">
        <v>1</v>
      </c>
      <c r="K12" s="20">
        <v>1</v>
      </c>
      <c r="L12" s="20">
        <v>1</v>
      </c>
      <c r="M12" s="20">
        <v>1</v>
      </c>
      <c r="N12" s="23">
        <v>1</v>
      </c>
      <c r="O12" s="23">
        <v>1</v>
      </c>
    </row>
    <row r="13" spans="1:15">
      <c r="A13" s="17" t="s">
        <v>51</v>
      </c>
      <c r="B13" s="18">
        <v>1</v>
      </c>
      <c r="C13" s="18">
        <v>1</v>
      </c>
      <c r="D13" s="18">
        <v>1</v>
      </c>
      <c r="E13" s="19"/>
      <c r="F13" s="19"/>
      <c r="G13" s="19"/>
      <c r="H13" s="19"/>
      <c r="I13" s="20">
        <v>1</v>
      </c>
      <c r="J13" s="19"/>
      <c r="K13" s="19"/>
      <c r="L13" s="19"/>
      <c r="M13" s="20">
        <v>1</v>
      </c>
      <c r="N13" s="21"/>
      <c r="O13" s="21"/>
    </row>
    <row r="14" spans="1:15">
      <c r="A14" s="17" t="s">
        <v>52</v>
      </c>
      <c r="B14" s="21"/>
      <c r="C14" s="21"/>
      <c r="D14" s="21"/>
      <c r="E14" s="23">
        <v>1</v>
      </c>
      <c r="F14" s="21"/>
      <c r="G14" s="21"/>
      <c r="H14" s="21"/>
      <c r="I14" s="23">
        <v>1</v>
      </c>
      <c r="J14" s="21"/>
      <c r="K14" s="23">
        <v>1</v>
      </c>
      <c r="L14" s="21"/>
      <c r="M14" s="23">
        <v>2</v>
      </c>
      <c r="N14" s="21"/>
      <c r="O14" s="21"/>
    </row>
    <row r="15" spans="1:15">
      <c r="A15" s="17" t="s">
        <v>53</v>
      </c>
      <c r="B15" s="23">
        <v>2</v>
      </c>
      <c r="C15" s="23">
        <v>1</v>
      </c>
      <c r="D15" s="23">
        <v>2</v>
      </c>
      <c r="E15" s="21"/>
      <c r="F15" s="21"/>
      <c r="G15" s="21"/>
      <c r="H15" s="21"/>
      <c r="I15" s="21"/>
      <c r="J15" s="21"/>
      <c r="K15" s="21"/>
      <c r="L15" s="21"/>
      <c r="M15" s="21"/>
      <c r="N15" s="21"/>
      <c r="O15" s="21"/>
    </row>
    <row r="16" spans="1:15">
      <c r="A16" s="13" t="s">
        <v>54</v>
      </c>
      <c r="B16" s="25"/>
      <c r="C16" s="25"/>
      <c r="D16" s="26">
        <v>1</v>
      </c>
      <c r="E16" s="26">
        <v>1</v>
      </c>
      <c r="F16" s="25"/>
      <c r="G16" s="26">
        <v>1</v>
      </c>
      <c r="H16" s="26">
        <v>1</v>
      </c>
      <c r="I16" s="25"/>
      <c r="J16" s="26">
        <v>1</v>
      </c>
      <c r="K16" s="26">
        <v>1</v>
      </c>
      <c r="L16" s="25"/>
      <c r="M16" s="26">
        <v>1</v>
      </c>
      <c r="N16" s="16">
        <v>1</v>
      </c>
      <c r="O16" s="16">
        <v>1</v>
      </c>
    </row>
    <row r="17" spans="1:15">
      <c r="A17" s="21" t="s">
        <v>55</v>
      </c>
      <c r="B17" s="21"/>
      <c r="C17" s="21"/>
      <c r="D17" s="21"/>
      <c r="E17" s="23">
        <v>1</v>
      </c>
      <c r="F17" s="21"/>
      <c r="G17" s="21"/>
      <c r="H17" s="21"/>
      <c r="I17" s="21"/>
      <c r="J17" s="21"/>
      <c r="K17" s="21"/>
      <c r="L17" s="21"/>
      <c r="M17" s="21"/>
      <c r="N17" s="21"/>
      <c r="O17" s="21"/>
    </row>
    <row r="18" spans="1:15">
      <c r="A18" s="17" t="s">
        <v>56</v>
      </c>
      <c r="B18" s="21"/>
      <c r="C18" s="21"/>
      <c r="D18" s="22">
        <v>1</v>
      </c>
      <c r="E18" s="31">
        <v>1</v>
      </c>
      <c r="F18" s="21"/>
      <c r="G18" s="31">
        <v>1</v>
      </c>
      <c r="H18" s="31">
        <v>1</v>
      </c>
      <c r="I18" s="21"/>
      <c r="J18" s="31">
        <v>1</v>
      </c>
      <c r="K18" s="21"/>
      <c r="L18" s="21"/>
      <c r="M18" s="21"/>
      <c r="N18" s="23">
        <v>1</v>
      </c>
      <c r="O18" s="23">
        <v>2</v>
      </c>
    </row>
    <row r="19" spans="1:15">
      <c r="A19" s="13" t="s">
        <v>57</v>
      </c>
      <c r="B19" s="24">
        <v>1</v>
      </c>
      <c r="C19" s="25"/>
      <c r="D19" s="24">
        <v>1</v>
      </c>
      <c r="E19" s="25"/>
      <c r="F19" s="25"/>
      <c r="G19" s="26">
        <v>2</v>
      </c>
      <c r="H19" s="25"/>
      <c r="I19" s="25"/>
      <c r="J19" s="25"/>
      <c r="K19" s="26">
        <v>1</v>
      </c>
      <c r="L19" s="26">
        <v>1</v>
      </c>
      <c r="M19" s="26">
        <v>1</v>
      </c>
      <c r="N19" s="15"/>
      <c r="O19" s="15"/>
    </row>
    <row r="20" spans="1:15">
      <c r="A20" s="17" t="s">
        <v>58</v>
      </c>
      <c r="B20" s="18">
        <v>1</v>
      </c>
      <c r="C20" s="19"/>
      <c r="D20" s="18">
        <v>1</v>
      </c>
      <c r="E20" s="19"/>
      <c r="F20" s="19"/>
      <c r="G20" s="19"/>
      <c r="H20" s="19"/>
      <c r="I20" s="30">
        <v>1</v>
      </c>
      <c r="J20" s="19"/>
      <c r="K20" s="19"/>
      <c r="L20" s="19"/>
      <c r="M20" s="19"/>
      <c r="N20" s="21"/>
      <c r="O20" s="21"/>
    </row>
    <row r="21" spans="1:15">
      <c r="A21" s="17" t="s">
        <v>59</v>
      </c>
      <c r="B21" s="19"/>
      <c r="C21" s="19"/>
      <c r="D21" s="19"/>
      <c r="E21" s="19"/>
      <c r="F21" s="19"/>
      <c r="G21" s="19"/>
      <c r="H21" s="19"/>
      <c r="I21" s="20">
        <v>2</v>
      </c>
      <c r="J21" s="19"/>
      <c r="K21" s="19"/>
      <c r="L21" s="19"/>
      <c r="M21" s="20">
        <v>2</v>
      </c>
      <c r="N21" s="21"/>
      <c r="O21" s="21"/>
    </row>
    <row r="22" spans="1:15">
      <c r="A22" s="17" t="s">
        <v>60</v>
      </c>
      <c r="B22" s="21"/>
      <c r="C22" s="21"/>
      <c r="D22" s="21"/>
      <c r="E22" s="21"/>
      <c r="F22" s="21"/>
      <c r="G22" s="21"/>
      <c r="H22" s="21"/>
      <c r="I22" s="21"/>
      <c r="J22" s="21"/>
      <c r="K22" s="23">
        <v>3</v>
      </c>
      <c r="L22" s="21"/>
      <c r="M22" s="21"/>
      <c r="N22" s="21"/>
      <c r="O22" s="21"/>
    </row>
    <row r="23" spans="1:15">
      <c r="A23" s="21" t="s">
        <v>61</v>
      </c>
      <c r="B23" s="21"/>
      <c r="C23" s="21"/>
      <c r="D23" s="21"/>
      <c r="E23" s="21"/>
      <c r="F23" s="21"/>
      <c r="G23" s="23">
        <v>1</v>
      </c>
      <c r="H23" s="21"/>
      <c r="I23" s="21"/>
      <c r="J23" s="21"/>
      <c r="K23" s="23">
        <v>1</v>
      </c>
      <c r="L23" s="23">
        <v>3</v>
      </c>
      <c r="M23" s="23">
        <v>2</v>
      </c>
      <c r="N23" s="21"/>
      <c r="O23" s="21"/>
    </row>
    <row r="24" spans="1:15">
      <c r="A24" s="13" t="s">
        <v>62</v>
      </c>
      <c r="B24" s="24">
        <v>1</v>
      </c>
      <c r="C24" s="24">
        <v>1</v>
      </c>
      <c r="D24" s="24">
        <v>1</v>
      </c>
      <c r="E24" s="25"/>
      <c r="F24" s="27">
        <v>1</v>
      </c>
      <c r="G24" s="25"/>
      <c r="H24" s="25"/>
      <c r="I24" s="25"/>
      <c r="J24" s="25"/>
      <c r="K24" s="25"/>
      <c r="L24" s="25"/>
      <c r="M24" s="25"/>
      <c r="N24" s="15"/>
      <c r="O24" s="15"/>
    </row>
    <row r="25" spans="1:15">
      <c r="A25" s="21" t="s">
        <v>63</v>
      </c>
      <c r="B25" s="18">
        <v>1</v>
      </c>
      <c r="C25" s="18">
        <v>2</v>
      </c>
      <c r="D25" s="18">
        <v>2</v>
      </c>
      <c r="E25" s="19"/>
      <c r="F25" s="30">
        <v>1</v>
      </c>
      <c r="G25" s="19"/>
      <c r="H25" s="19"/>
      <c r="I25" s="19"/>
      <c r="J25" s="19"/>
      <c r="K25" s="19"/>
      <c r="L25" s="19"/>
      <c r="M25" s="19"/>
      <c r="N25" s="21"/>
      <c r="O25" s="21"/>
    </row>
    <row r="26" spans="1:15">
      <c r="A26" s="21" t="s">
        <v>64</v>
      </c>
      <c r="B26" s="21"/>
      <c r="C26" s="21"/>
      <c r="D26" s="21"/>
      <c r="E26" s="21"/>
      <c r="F26" s="31">
        <v>2</v>
      </c>
      <c r="G26" s="21"/>
      <c r="H26" s="21"/>
      <c r="I26" s="21"/>
      <c r="J26" s="21"/>
      <c r="K26" s="21"/>
      <c r="L26" s="21"/>
      <c r="M26" s="21"/>
      <c r="N26" s="21"/>
      <c r="O26" s="21"/>
    </row>
    <row r="27" spans="1:15">
      <c r="A27" s="21" t="s">
        <v>65</v>
      </c>
      <c r="B27" s="22">
        <v>1</v>
      </c>
      <c r="C27" s="21"/>
      <c r="D27" s="21"/>
      <c r="E27" s="21"/>
      <c r="F27" s="23">
        <v>1</v>
      </c>
      <c r="G27" s="21"/>
      <c r="H27" s="21"/>
      <c r="I27" s="21"/>
      <c r="J27" s="21"/>
      <c r="K27" s="21"/>
      <c r="L27" s="21"/>
      <c r="M27" s="21"/>
      <c r="N27" s="21"/>
      <c r="O27" s="21"/>
    </row>
    <row r="28" spans="1:15">
      <c r="A28" s="13" t="s">
        <v>66</v>
      </c>
      <c r="B28" s="24">
        <v>1</v>
      </c>
      <c r="C28" s="24">
        <v>1</v>
      </c>
      <c r="D28" s="24">
        <v>1</v>
      </c>
      <c r="E28" s="25"/>
      <c r="F28" s="26">
        <v>1</v>
      </c>
      <c r="G28" s="25"/>
      <c r="H28" s="25"/>
      <c r="I28" s="25"/>
      <c r="J28" s="26">
        <v>1</v>
      </c>
      <c r="K28" s="25"/>
      <c r="L28" s="25"/>
      <c r="M28" s="25"/>
      <c r="N28" s="16">
        <v>1</v>
      </c>
      <c r="O28" s="15"/>
    </row>
    <row r="29" spans="1:15">
      <c r="A29" s="17" t="s">
        <v>67</v>
      </c>
      <c r="B29" s="19"/>
      <c r="C29" s="19"/>
      <c r="D29" s="19"/>
      <c r="E29" s="19"/>
      <c r="F29" s="19"/>
      <c r="G29" s="19"/>
      <c r="H29" s="19"/>
      <c r="I29" s="19"/>
      <c r="J29" s="20">
        <v>3</v>
      </c>
      <c r="K29" s="19"/>
      <c r="L29" s="19"/>
      <c r="M29" s="19"/>
      <c r="N29" s="21"/>
      <c r="O29" s="21"/>
    </row>
    <row r="30" spans="1:15">
      <c r="A30" s="17" t="s">
        <v>68</v>
      </c>
      <c r="B30" s="22">
        <v>3</v>
      </c>
      <c r="C30" s="22">
        <v>1</v>
      </c>
      <c r="D30" s="22">
        <v>3</v>
      </c>
      <c r="E30" s="21"/>
      <c r="F30" s="23">
        <v>1</v>
      </c>
      <c r="G30" s="21"/>
      <c r="H30" s="21"/>
      <c r="I30" s="21"/>
      <c r="J30" s="21"/>
      <c r="K30" s="21"/>
      <c r="L30" s="21"/>
      <c r="M30" s="21"/>
      <c r="N30" s="21"/>
      <c r="O30" s="21"/>
    </row>
    <row r="31" spans="1:15">
      <c r="A31" s="21" t="s">
        <v>69</v>
      </c>
      <c r="B31" s="22">
        <v>1</v>
      </c>
      <c r="C31" s="21"/>
      <c r="D31" s="22">
        <v>2</v>
      </c>
      <c r="E31" s="21"/>
      <c r="F31" s="21"/>
      <c r="G31" s="21"/>
      <c r="H31" s="21"/>
      <c r="I31" s="21"/>
      <c r="J31" s="21"/>
      <c r="K31" s="21"/>
      <c r="L31" s="21"/>
      <c r="M31" s="21"/>
      <c r="N31" s="23">
        <v>1</v>
      </c>
      <c r="O31" s="21"/>
    </row>
    <row r="32" spans="1:15">
      <c r="A32" s="13" t="s">
        <v>70</v>
      </c>
      <c r="B32" s="24">
        <v>1</v>
      </c>
      <c r="C32" s="24">
        <v>1</v>
      </c>
      <c r="D32" s="24">
        <v>2</v>
      </c>
      <c r="E32" s="25"/>
      <c r="F32" s="25"/>
      <c r="G32" s="25"/>
      <c r="H32" s="25"/>
      <c r="I32" s="25"/>
      <c r="J32" s="26">
        <v>1</v>
      </c>
      <c r="K32" s="25"/>
      <c r="L32" s="25"/>
      <c r="M32" s="25"/>
      <c r="N32" s="15"/>
      <c r="O32" s="15"/>
    </row>
    <row r="33" spans="1:15">
      <c r="A33" s="19" t="s">
        <v>71</v>
      </c>
      <c r="B33" s="18"/>
      <c r="C33" s="18"/>
      <c r="D33" s="18"/>
      <c r="E33" s="19"/>
      <c r="F33" s="19"/>
      <c r="G33" s="19"/>
      <c r="H33" s="19"/>
      <c r="I33" s="19"/>
      <c r="J33" s="19"/>
      <c r="K33" s="19"/>
      <c r="L33" s="19"/>
      <c r="M33" s="19"/>
      <c r="N33" s="19"/>
      <c r="O33" s="21"/>
    </row>
    <row r="34" spans="1:15">
      <c r="A34" s="32" t="s">
        <v>72</v>
      </c>
      <c r="B34" s="18">
        <v>2</v>
      </c>
      <c r="C34" s="18">
        <v>1</v>
      </c>
      <c r="D34" s="18">
        <v>3</v>
      </c>
      <c r="E34" s="19"/>
      <c r="F34" s="20">
        <v>1</v>
      </c>
      <c r="G34" s="19"/>
      <c r="H34" s="19"/>
      <c r="I34" s="19"/>
      <c r="J34" s="20">
        <v>2</v>
      </c>
      <c r="K34" s="19"/>
      <c r="L34" s="19"/>
      <c r="M34" s="19"/>
      <c r="N34" s="23">
        <v>2</v>
      </c>
      <c r="O34" s="21"/>
    </row>
    <row r="35" spans="1:15">
      <c r="A35" s="19" t="s">
        <v>73</v>
      </c>
      <c r="B35" s="18">
        <v>1</v>
      </c>
      <c r="C35" s="18">
        <v>1</v>
      </c>
      <c r="D35" s="18">
        <v>2</v>
      </c>
      <c r="E35" s="19"/>
      <c r="F35" s="19"/>
      <c r="G35" s="19"/>
      <c r="H35" s="19"/>
      <c r="I35" s="19"/>
      <c r="J35" s="20">
        <v>2</v>
      </c>
      <c r="K35" s="19"/>
      <c r="L35" s="19"/>
      <c r="M35" s="19"/>
      <c r="N35" s="19"/>
      <c r="O35" s="19"/>
    </row>
    <row r="36" spans="1:15">
      <c r="A36" s="21" t="s">
        <v>74</v>
      </c>
      <c r="B36" s="18">
        <v>1</v>
      </c>
      <c r="C36" s="18">
        <v>1</v>
      </c>
      <c r="D36" s="18">
        <v>1</v>
      </c>
      <c r="E36" s="19"/>
      <c r="F36" s="20">
        <v>2</v>
      </c>
      <c r="G36" s="19"/>
      <c r="H36" s="19"/>
      <c r="I36" s="19"/>
      <c r="J36" s="20">
        <v>1</v>
      </c>
      <c r="K36" s="19"/>
      <c r="L36" s="19"/>
      <c r="M36" s="19"/>
      <c r="N36" s="19"/>
      <c r="O36" s="21"/>
    </row>
    <row r="37" spans="1:15">
      <c r="A37" s="13" t="s">
        <v>75</v>
      </c>
      <c r="B37" s="24">
        <v>1</v>
      </c>
      <c r="C37" s="24">
        <v>1</v>
      </c>
      <c r="D37" s="24">
        <v>1</v>
      </c>
      <c r="E37" s="25"/>
      <c r="F37" s="26">
        <v>1</v>
      </c>
      <c r="G37" s="26">
        <v>1</v>
      </c>
      <c r="H37" s="25"/>
      <c r="I37" s="25"/>
      <c r="J37" s="25"/>
      <c r="K37" s="25"/>
      <c r="L37" s="25"/>
      <c r="M37" s="26">
        <v>1</v>
      </c>
      <c r="N37" s="15"/>
      <c r="O37" s="16">
        <v>1</v>
      </c>
    </row>
    <row r="38" spans="1:15">
      <c r="A38" s="17" t="s">
        <v>76</v>
      </c>
      <c r="B38" s="19"/>
      <c r="C38" s="19"/>
      <c r="D38" s="19"/>
      <c r="E38" s="19"/>
      <c r="F38" s="19"/>
      <c r="G38" s="20">
        <v>2</v>
      </c>
      <c r="H38" s="19"/>
      <c r="I38" s="19"/>
      <c r="J38" s="19"/>
      <c r="K38" s="19"/>
      <c r="L38" s="19"/>
      <c r="M38" s="20">
        <v>2</v>
      </c>
      <c r="N38" s="21"/>
      <c r="O38" s="21"/>
    </row>
    <row r="39" spans="1:15">
      <c r="A39" s="17" t="s">
        <v>77</v>
      </c>
      <c r="B39" s="21"/>
      <c r="C39" s="21"/>
      <c r="D39" s="21"/>
      <c r="E39" s="21"/>
      <c r="F39" s="21"/>
      <c r="G39" s="21"/>
      <c r="H39" s="21"/>
      <c r="I39" s="21"/>
      <c r="J39" s="21"/>
      <c r="K39" s="21"/>
      <c r="L39" s="21"/>
      <c r="M39" s="21"/>
      <c r="N39" s="21"/>
      <c r="O39" s="21"/>
    </row>
    <row r="40" spans="1:15">
      <c r="A40" s="17" t="s">
        <v>78</v>
      </c>
      <c r="B40" s="22">
        <v>1</v>
      </c>
      <c r="C40" s="22">
        <v>1</v>
      </c>
      <c r="D40" s="22">
        <v>1</v>
      </c>
      <c r="E40" s="21"/>
      <c r="F40" s="23">
        <v>1</v>
      </c>
      <c r="G40" s="21"/>
      <c r="H40" s="21"/>
      <c r="I40" s="21"/>
      <c r="J40" s="21"/>
      <c r="K40" s="21"/>
      <c r="L40" s="21"/>
      <c r="M40" s="21"/>
      <c r="N40" s="21"/>
      <c r="O40" s="23">
        <v>1</v>
      </c>
    </row>
    <row r="41" spans="1:15">
      <c r="A41" s="13" t="s">
        <v>79</v>
      </c>
      <c r="B41" s="25"/>
      <c r="C41" s="25"/>
      <c r="D41" s="25"/>
      <c r="E41" s="25"/>
      <c r="F41" s="25"/>
      <c r="G41" s="26">
        <v>1</v>
      </c>
      <c r="H41" s="25"/>
      <c r="I41" s="25"/>
      <c r="J41" s="25"/>
      <c r="K41" s="26">
        <v>1</v>
      </c>
      <c r="L41" s="26">
        <v>2</v>
      </c>
      <c r="M41" s="25"/>
      <c r="N41" s="16">
        <v>1</v>
      </c>
      <c r="O41" s="16">
        <v>1</v>
      </c>
    </row>
    <row r="42" spans="1:15">
      <c r="A42" s="21" t="s">
        <v>80</v>
      </c>
      <c r="B42" s="21"/>
      <c r="C42" s="21"/>
      <c r="D42" s="21"/>
      <c r="E42" s="21"/>
      <c r="F42" s="21"/>
      <c r="G42" s="23">
        <v>1</v>
      </c>
      <c r="H42" s="21"/>
      <c r="I42" s="21"/>
      <c r="J42" s="21"/>
      <c r="K42" s="23">
        <v>1</v>
      </c>
      <c r="L42" s="23">
        <v>2</v>
      </c>
      <c r="M42" s="21"/>
      <c r="N42" s="23">
        <v>1</v>
      </c>
      <c r="O42" s="23">
        <v>1</v>
      </c>
    </row>
    <row r="43" spans="1:15">
      <c r="A43" s="21" t="s">
        <v>81</v>
      </c>
      <c r="B43" s="21"/>
      <c r="C43" s="21"/>
      <c r="D43" s="21"/>
      <c r="E43" s="21"/>
      <c r="F43" s="21"/>
      <c r="G43" s="21"/>
      <c r="H43" s="21"/>
      <c r="I43" s="21"/>
      <c r="J43" s="21"/>
      <c r="K43" s="21"/>
      <c r="L43" s="23">
        <v>2</v>
      </c>
      <c r="M43" s="21"/>
      <c r="N43" s="21"/>
      <c r="O43" s="21"/>
    </row>
    <row r="44" spans="1:15">
      <c r="A44" s="13" t="s">
        <v>82</v>
      </c>
      <c r="B44" s="25"/>
      <c r="C44" s="25"/>
      <c r="D44" s="25"/>
      <c r="E44" s="26">
        <v>1</v>
      </c>
      <c r="F44" s="25"/>
      <c r="G44" s="26">
        <v>2</v>
      </c>
      <c r="H44" s="26">
        <v>1</v>
      </c>
      <c r="I44" s="25"/>
      <c r="J44" s="25"/>
      <c r="K44" s="26">
        <v>1</v>
      </c>
      <c r="L44" s="25"/>
      <c r="M44" s="25"/>
      <c r="N44" s="16">
        <v>1</v>
      </c>
      <c r="O44" s="16">
        <v>1</v>
      </c>
    </row>
    <row r="45" spans="1:15">
      <c r="A45" s="21" t="s">
        <v>83</v>
      </c>
      <c r="B45" s="19"/>
      <c r="C45" s="19"/>
      <c r="D45" s="19"/>
      <c r="E45" s="19"/>
      <c r="F45" s="19"/>
      <c r="G45" s="20">
        <v>1</v>
      </c>
      <c r="H45" s="20">
        <v>1</v>
      </c>
      <c r="I45" s="19"/>
      <c r="J45" s="19"/>
      <c r="K45" s="20">
        <v>3</v>
      </c>
      <c r="L45" s="19"/>
      <c r="M45" s="19"/>
      <c r="N45" s="23">
        <v>2</v>
      </c>
      <c r="O45" s="23">
        <v>2</v>
      </c>
    </row>
    <row r="46" spans="1:15">
      <c r="A46" s="21" t="s">
        <v>84</v>
      </c>
      <c r="B46" s="21"/>
      <c r="C46" s="21"/>
      <c r="D46" s="21"/>
      <c r="E46" s="21"/>
      <c r="F46" s="21"/>
      <c r="G46" s="23">
        <v>1</v>
      </c>
      <c r="H46" s="21"/>
      <c r="I46" s="21"/>
      <c r="J46" s="21"/>
      <c r="K46" s="23">
        <v>1</v>
      </c>
      <c r="L46" s="21"/>
      <c r="M46" s="21"/>
      <c r="N46" s="21"/>
      <c r="O46" s="21"/>
    </row>
    <row r="47" spans="1:15">
      <c r="A47" s="21" t="s">
        <v>85</v>
      </c>
      <c r="B47" s="21"/>
      <c r="C47" s="21"/>
      <c r="D47" s="21"/>
      <c r="E47" s="23">
        <v>1</v>
      </c>
      <c r="F47" s="21"/>
      <c r="G47" s="23">
        <v>1</v>
      </c>
      <c r="H47" s="21"/>
      <c r="I47" s="21"/>
      <c r="J47" s="21"/>
      <c r="K47" s="23">
        <v>1</v>
      </c>
      <c r="L47" s="21"/>
      <c r="M47" s="21"/>
      <c r="N47" s="21"/>
      <c r="O47" s="21"/>
    </row>
    <row r="48" spans="1:15">
      <c r="A48" s="13" t="s">
        <v>86</v>
      </c>
      <c r="B48" s="26">
        <v>1</v>
      </c>
      <c r="C48" s="26">
        <v>1</v>
      </c>
      <c r="D48" s="26">
        <v>1</v>
      </c>
      <c r="E48" s="26">
        <v>1</v>
      </c>
      <c r="F48" s="26">
        <v>1</v>
      </c>
      <c r="G48" s="26">
        <v>1</v>
      </c>
      <c r="H48" s="26">
        <v>1</v>
      </c>
      <c r="I48" s="26">
        <v>1</v>
      </c>
      <c r="J48" s="26">
        <v>1</v>
      </c>
      <c r="K48" s="26">
        <v>1</v>
      </c>
      <c r="L48" s="26">
        <v>1</v>
      </c>
      <c r="M48" s="26">
        <v>1</v>
      </c>
      <c r="N48" s="16">
        <v>1</v>
      </c>
      <c r="O48" s="16">
        <v>1</v>
      </c>
    </row>
    <row r="49" spans="1:15">
      <c r="A49" s="21" t="s">
        <v>87</v>
      </c>
      <c r="B49" s="20">
        <v>1</v>
      </c>
      <c r="C49" s="20">
        <v>1</v>
      </c>
      <c r="D49" s="20">
        <v>1</v>
      </c>
      <c r="E49" s="20">
        <v>1</v>
      </c>
      <c r="F49" s="20">
        <v>1</v>
      </c>
      <c r="G49" s="20">
        <v>1</v>
      </c>
      <c r="H49" s="20">
        <v>1</v>
      </c>
      <c r="I49" s="20">
        <v>1</v>
      </c>
      <c r="J49" s="20">
        <v>1</v>
      </c>
      <c r="K49" s="20">
        <v>5</v>
      </c>
      <c r="L49" s="20">
        <v>2</v>
      </c>
      <c r="M49" s="20">
        <v>1</v>
      </c>
      <c r="N49" s="21"/>
      <c r="O49" s="21"/>
    </row>
    <row r="50" spans="1:15">
      <c r="A50" s="21" t="s">
        <v>88</v>
      </c>
      <c r="B50" s="20">
        <v>1</v>
      </c>
      <c r="C50" s="20">
        <v>1</v>
      </c>
      <c r="D50" s="20">
        <v>1</v>
      </c>
      <c r="E50" s="20">
        <v>1</v>
      </c>
      <c r="F50" s="20">
        <v>1</v>
      </c>
      <c r="G50" s="20">
        <v>2</v>
      </c>
      <c r="H50" s="20">
        <v>1</v>
      </c>
      <c r="I50" s="20">
        <v>1</v>
      </c>
      <c r="J50" s="20">
        <v>1</v>
      </c>
      <c r="K50" s="20">
        <v>2</v>
      </c>
      <c r="L50" s="20">
        <v>4</v>
      </c>
      <c r="M50" s="20">
        <v>1</v>
      </c>
      <c r="N50" s="23">
        <v>5</v>
      </c>
      <c r="O50" s="23">
        <v>2</v>
      </c>
    </row>
    <row r="51" spans="1:15">
      <c r="A51" s="21" t="s">
        <v>6</v>
      </c>
      <c r="B51" s="23">
        <v>1</v>
      </c>
      <c r="C51" s="23">
        <v>1</v>
      </c>
      <c r="D51" s="23">
        <v>1</v>
      </c>
      <c r="E51" s="23">
        <v>1</v>
      </c>
      <c r="F51" s="23">
        <v>1</v>
      </c>
      <c r="G51" s="23">
        <v>1</v>
      </c>
      <c r="H51" s="23">
        <v>1</v>
      </c>
      <c r="I51" s="23">
        <v>1</v>
      </c>
      <c r="J51" s="23">
        <v>1</v>
      </c>
      <c r="K51" s="23">
        <v>1</v>
      </c>
      <c r="L51" s="23">
        <v>1</v>
      </c>
      <c r="M51" s="23">
        <v>1</v>
      </c>
      <c r="N51" s="23">
        <v>1</v>
      </c>
      <c r="O51" s="23">
        <v>1</v>
      </c>
    </row>
    <row r="52" spans="1:15">
      <c r="A52" s="21" t="s">
        <v>89</v>
      </c>
      <c r="B52" s="21"/>
      <c r="C52" s="21"/>
      <c r="D52" s="21"/>
      <c r="E52" s="23">
        <v>1</v>
      </c>
      <c r="F52" s="21"/>
      <c r="G52" s="23">
        <v>2</v>
      </c>
      <c r="H52" s="21"/>
      <c r="I52" s="21"/>
      <c r="J52" s="21"/>
      <c r="K52" s="21"/>
      <c r="L52" s="21"/>
      <c r="M52" s="23">
        <v>2</v>
      </c>
      <c r="N52" s="21"/>
      <c r="O52" s="21"/>
    </row>
    <row r="53" spans="1:15">
      <c r="A53" s="13" t="s">
        <v>90</v>
      </c>
      <c r="B53" s="16">
        <v>2</v>
      </c>
      <c r="C53" s="16">
        <v>1</v>
      </c>
      <c r="D53" s="16">
        <v>1</v>
      </c>
      <c r="E53" s="15"/>
      <c r="F53" s="16">
        <v>1</v>
      </c>
      <c r="G53" s="15"/>
      <c r="H53" s="15"/>
      <c r="I53" s="15"/>
      <c r="J53" s="15"/>
      <c r="K53" s="15"/>
      <c r="L53" s="15"/>
      <c r="M53" s="15"/>
      <c r="N53" s="15"/>
      <c r="O53" s="15"/>
    </row>
    <row r="54" spans="1:15">
      <c r="A54" s="17" t="s">
        <v>91</v>
      </c>
      <c r="B54" s="23">
        <v>3</v>
      </c>
      <c r="C54" s="23">
        <v>1</v>
      </c>
      <c r="D54" s="23">
        <v>1</v>
      </c>
      <c r="E54" s="21"/>
      <c r="F54" s="23">
        <v>1</v>
      </c>
      <c r="G54" s="21"/>
      <c r="H54" s="21"/>
      <c r="I54" s="21"/>
      <c r="J54" s="21"/>
      <c r="K54" s="21"/>
      <c r="L54" s="21"/>
      <c r="M54" s="21"/>
      <c r="N54" s="21"/>
      <c r="O54" s="21"/>
    </row>
    <row r="55" spans="1:15">
      <c r="A55" s="13" t="s">
        <v>92</v>
      </c>
      <c r="B55" s="25"/>
      <c r="C55" s="26">
        <v>1</v>
      </c>
      <c r="D55" s="25"/>
      <c r="E55" s="25"/>
      <c r="F55" s="26">
        <v>1</v>
      </c>
      <c r="G55" s="25"/>
      <c r="H55" s="26">
        <v>1</v>
      </c>
      <c r="I55" s="25"/>
      <c r="J55" s="26">
        <v>1</v>
      </c>
      <c r="K55" s="25"/>
      <c r="L55" s="25"/>
      <c r="M55" s="25"/>
      <c r="N55" s="15"/>
      <c r="O55" s="15"/>
    </row>
    <row r="56" spans="1:15">
      <c r="A56" s="21" t="s">
        <v>93</v>
      </c>
      <c r="B56" s="19"/>
      <c r="C56" s="19"/>
      <c r="D56" s="19"/>
      <c r="E56" s="19"/>
      <c r="F56" s="20">
        <v>1</v>
      </c>
      <c r="G56" s="19"/>
      <c r="H56" s="20">
        <v>2</v>
      </c>
      <c r="I56" s="19"/>
      <c r="J56" s="19"/>
      <c r="K56" s="19"/>
      <c r="L56" s="19"/>
      <c r="M56" s="19"/>
      <c r="N56" s="21"/>
      <c r="O56" s="21"/>
    </row>
    <row r="57" spans="1:15">
      <c r="A57" s="21" t="s">
        <v>94</v>
      </c>
      <c r="B57" s="21"/>
      <c r="C57" s="21"/>
      <c r="D57" s="21"/>
      <c r="E57" s="21"/>
      <c r="F57" s="21"/>
      <c r="G57" s="21"/>
      <c r="H57" s="21"/>
      <c r="I57" s="21"/>
      <c r="J57" s="23">
        <v>3</v>
      </c>
      <c r="K57" s="21"/>
      <c r="L57" s="21"/>
      <c r="M57" s="21"/>
      <c r="N57" s="21"/>
      <c r="O57" s="21"/>
    </row>
    <row r="58" spans="1:15">
      <c r="A58" s="21" t="s">
        <v>95</v>
      </c>
      <c r="B58" s="21"/>
      <c r="C58" s="23">
        <v>2</v>
      </c>
      <c r="D58" s="21"/>
      <c r="E58" s="21"/>
      <c r="F58" s="23">
        <v>5</v>
      </c>
      <c r="G58" s="21"/>
      <c r="H58" s="21"/>
      <c r="I58" s="21"/>
      <c r="J58" s="21"/>
      <c r="K58" s="21"/>
      <c r="L58" s="21"/>
      <c r="M58" s="21"/>
      <c r="N58" s="21"/>
      <c r="O58" s="21"/>
    </row>
    <row r="59" spans="1:15">
      <c r="A59" s="13" t="s">
        <v>96</v>
      </c>
      <c r="B59" s="25"/>
      <c r="C59" s="25"/>
      <c r="D59" s="25"/>
      <c r="E59" s="26">
        <v>2</v>
      </c>
      <c r="F59" s="25"/>
      <c r="G59" s="25"/>
      <c r="H59" s="26">
        <v>1</v>
      </c>
      <c r="I59" s="25"/>
      <c r="J59" s="26">
        <v>1</v>
      </c>
      <c r="K59" s="25"/>
      <c r="L59" s="25"/>
      <c r="M59" s="25"/>
      <c r="N59" s="15"/>
      <c r="O59" s="15"/>
    </row>
    <row r="60" spans="1:15">
      <c r="A60" s="21" t="s">
        <v>97</v>
      </c>
      <c r="B60" s="19"/>
      <c r="C60" s="19"/>
      <c r="D60" s="19"/>
      <c r="E60" s="20">
        <v>1</v>
      </c>
      <c r="F60" s="19"/>
      <c r="G60" s="19"/>
      <c r="H60" s="20">
        <v>1</v>
      </c>
      <c r="I60" s="19"/>
      <c r="J60" s="19"/>
      <c r="K60" s="19"/>
      <c r="L60" s="19"/>
      <c r="M60" s="19"/>
      <c r="N60" s="21"/>
      <c r="O60" s="21"/>
    </row>
    <row r="61" spans="1:15">
      <c r="A61" s="21" t="s">
        <v>98</v>
      </c>
      <c r="B61" s="21"/>
      <c r="C61" s="21"/>
      <c r="D61" s="21"/>
      <c r="E61" s="23">
        <v>1</v>
      </c>
      <c r="F61" s="21"/>
      <c r="G61" s="21"/>
      <c r="H61" s="23">
        <v>1</v>
      </c>
      <c r="I61" s="21"/>
      <c r="J61" s="21"/>
      <c r="K61" s="21"/>
      <c r="L61" s="21"/>
      <c r="M61" s="21"/>
      <c r="N61" s="21"/>
      <c r="O61" s="21"/>
    </row>
    <row r="62" spans="1:15">
      <c r="A62" s="21" t="s">
        <v>99</v>
      </c>
      <c r="B62" s="21"/>
      <c r="C62" s="21"/>
      <c r="D62" s="21"/>
      <c r="E62" s="23">
        <v>2</v>
      </c>
      <c r="F62" s="21"/>
      <c r="G62" s="21"/>
      <c r="H62" s="23">
        <v>1</v>
      </c>
      <c r="I62" s="21"/>
      <c r="J62" s="23">
        <v>2</v>
      </c>
      <c r="K62" s="21"/>
      <c r="L62" s="21"/>
      <c r="M62" s="21"/>
      <c r="N62" s="21"/>
      <c r="O62" s="21"/>
    </row>
    <row r="63" spans="1:15">
      <c r="A63" s="13" t="s">
        <v>100</v>
      </c>
      <c r="B63" s="16">
        <v>1</v>
      </c>
      <c r="C63" s="16">
        <v>1</v>
      </c>
      <c r="D63" s="16">
        <v>1</v>
      </c>
      <c r="E63" s="16">
        <v>1</v>
      </c>
      <c r="F63" s="15"/>
      <c r="G63" s="16">
        <v>3</v>
      </c>
      <c r="H63" s="15"/>
      <c r="I63" s="15"/>
      <c r="J63" s="16">
        <v>1</v>
      </c>
      <c r="K63" s="15"/>
      <c r="L63" s="15"/>
      <c r="M63" s="15"/>
      <c r="N63" s="16">
        <v>1</v>
      </c>
      <c r="O63" s="16">
        <v>1</v>
      </c>
    </row>
    <row r="64" spans="1:15">
      <c r="A64" s="21" t="s">
        <v>101</v>
      </c>
      <c r="B64" s="23">
        <v>1</v>
      </c>
      <c r="C64" s="23">
        <v>3</v>
      </c>
      <c r="D64" s="23">
        <v>2</v>
      </c>
      <c r="E64" s="23">
        <v>1</v>
      </c>
      <c r="F64" s="21"/>
      <c r="G64" s="23">
        <v>2</v>
      </c>
      <c r="H64" s="21"/>
      <c r="I64" s="21"/>
      <c r="J64" s="23">
        <v>2</v>
      </c>
      <c r="K64" s="21"/>
      <c r="L64" s="21"/>
      <c r="M64" s="21"/>
      <c r="N64" s="23">
        <v>4</v>
      </c>
      <c r="O64" s="23">
        <v>2</v>
      </c>
    </row>
    <row r="65" spans="1:15">
      <c r="A65" s="13" t="s">
        <v>102</v>
      </c>
      <c r="B65" s="16">
        <v>1</v>
      </c>
      <c r="C65" s="16">
        <v>1</v>
      </c>
      <c r="D65" s="16">
        <v>1</v>
      </c>
      <c r="E65" s="15"/>
      <c r="F65" s="16">
        <v>1</v>
      </c>
      <c r="G65" s="16">
        <v>1</v>
      </c>
      <c r="H65" s="15"/>
      <c r="I65" s="15"/>
      <c r="J65" s="15"/>
      <c r="K65" s="15"/>
      <c r="L65" s="15"/>
      <c r="M65" s="15"/>
      <c r="N65" s="15"/>
      <c r="O65" s="16">
        <v>1</v>
      </c>
    </row>
    <row r="66" spans="1:15">
      <c r="A66" s="21" t="s">
        <v>103</v>
      </c>
      <c r="B66" s="23">
        <v>3</v>
      </c>
      <c r="C66" s="23">
        <v>1</v>
      </c>
      <c r="D66" s="23">
        <v>2</v>
      </c>
      <c r="E66" s="21"/>
      <c r="F66" s="23">
        <v>1</v>
      </c>
      <c r="G66" s="23">
        <v>2</v>
      </c>
      <c r="H66" s="21"/>
      <c r="I66" s="21"/>
      <c r="J66" s="21"/>
      <c r="K66" s="21"/>
      <c r="L66" s="21"/>
      <c r="M66" s="21"/>
      <c r="N66" s="21"/>
      <c r="O66" s="23">
        <v>1</v>
      </c>
    </row>
    <row r="67" spans="1:15">
      <c r="A67" s="33" t="s">
        <v>104</v>
      </c>
      <c r="B67" s="20">
        <v>3</v>
      </c>
      <c r="C67" s="20">
        <v>3</v>
      </c>
      <c r="D67" s="20">
        <v>3</v>
      </c>
      <c r="E67" s="20">
        <v>1</v>
      </c>
      <c r="F67" s="20">
        <v>2</v>
      </c>
      <c r="G67" s="20">
        <v>2</v>
      </c>
      <c r="H67" s="20">
        <v>1</v>
      </c>
      <c r="I67" s="20">
        <v>3</v>
      </c>
      <c r="J67" s="20">
        <v>3</v>
      </c>
      <c r="K67" s="20">
        <v>1</v>
      </c>
      <c r="L67" s="20">
        <v>1</v>
      </c>
      <c r="M67" s="20">
        <v>1</v>
      </c>
      <c r="N67" s="23">
        <v>4</v>
      </c>
      <c r="O67" s="23">
        <v>3</v>
      </c>
    </row>
    <row r="68" spans="1:15">
      <c r="A68" s="33" t="s">
        <v>105</v>
      </c>
      <c r="B68" s="20">
        <v>1</v>
      </c>
      <c r="C68" s="20">
        <v>1</v>
      </c>
      <c r="D68" s="20">
        <v>1</v>
      </c>
      <c r="E68" s="20">
        <v>3</v>
      </c>
      <c r="F68" s="20">
        <v>2</v>
      </c>
      <c r="G68" s="20">
        <v>2</v>
      </c>
      <c r="H68" s="20">
        <v>3</v>
      </c>
      <c r="I68" s="20">
        <v>1</v>
      </c>
      <c r="J68" s="20">
        <v>2</v>
      </c>
      <c r="K68" s="20">
        <v>2</v>
      </c>
      <c r="L68" s="20">
        <v>2</v>
      </c>
      <c r="M68" s="20">
        <v>2</v>
      </c>
      <c r="N68" s="23">
        <v>1</v>
      </c>
      <c r="O68" s="23">
        <v>2</v>
      </c>
    </row>
    <row r="69" spans="1:15">
      <c r="A69" s="33" t="s">
        <v>106</v>
      </c>
      <c r="B69" s="20">
        <v>2</v>
      </c>
      <c r="C69" s="20">
        <v>2</v>
      </c>
      <c r="D69" s="20">
        <v>3</v>
      </c>
      <c r="E69" s="20">
        <v>1</v>
      </c>
      <c r="F69" s="20">
        <v>1</v>
      </c>
      <c r="G69" s="20">
        <v>1</v>
      </c>
      <c r="H69" s="20">
        <v>1</v>
      </c>
      <c r="I69" s="20">
        <v>5</v>
      </c>
      <c r="J69" s="20">
        <v>3</v>
      </c>
      <c r="K69" s="20">
        <v>3</v>
      </c>
      <c r="L69" s="20">
        <v>1</v>
      </c>
      <c r="M69" s="20">
        <v>2</v>
      </c>
      <c r="N69" s="23">
        <v>4</v>
      </c>
      <c r="O69" s="23">
        <v>2</v>
      </c>
    </row>
    <row r="70" spans="1:15">
      <c r="A70" s="33" t="s">
        <v>107</v>
      </c>
      <c r="B70" s="23">
        <v>3</v>
      </c>
      <c r="C70" s="23">
        <v>2</v>
      </c>
      <c r="D70" s="23">
        <v>3</v>
      </c>
      <c r="E70" s="23">
        <v>1</v>
      </c>
      <c r="F70" s="23">
        <v>2</v>
      </c>
      <c r="G70" s="23">
        <v>1</v>
      </c>
      <c r="H70" s="23">
        <v>1</v>
      </c>
      <c r="I70" s="23">
        <v>2</v>
      </c>
      <c r="J70" s="23">
        <v>3</v>
      </c>
      <c r="K70" s="23">
        <v>1</v>
      </c>
      <c r="L70" s="23">
        <v>1</v>
      </c>
      <c r="M70" s="23">
        <v>1</v>
      </c>
      <c r="N70" s="23">
        <v>4</v>
      </c>
      <c r="O70" s="23">
        <v>3</v>
      </c>
    </row>
    <row r="71" spans="1:15">
      <c r="A71" s="33" t="s">
        <v>108</v>
      </c>
      <c r="B71" s="23">
        <v>1</v>
      </c>
      <c r="C71" s="23">
        <v>1</v>
      </c>
      <c r="D71" s="23">
        <v>1</v>
      </c>
      <c r="E71" s="23">
        <v>1</v>
      </c>
      <c r="F71" s="23">
        <v>1</v>
      </c>
      <c r="G71" s="23">
        <v>1</v>
      </c>
      <c r="H71" s="23">
        <v>1</v>
      </c>
      <c r="I71" s="23">
        <v>1</v>
      </c>
      <c r="J71" s="23">
        <v>1</v>
      </c>
      <c r="K71" s="23">
        <v>1</v>
      </c>
      <c r="L71" s="23">
        <v>1</v>
      </c>
      <c r="M71" s="23">
        <v>1</v>
      </c>
      <c r="N71" s="23">
        <v>1</v>
      </c>
      <c r="O71" s="23">
        <v>1</v>
      </c>
    </row>
    <row r="72" spans="1:15">
      <c r="A72" s="21"/>
      <c r="B72" s="19"/>
      <c r="C72" s="19"/>
      <c r="D72" s="19"/>
      <c r="E72" s="19"/>
      <c r="F72" s="19"/>
      <c r="G72" s="19"/>
      <c r="H72" s="19"/>
      <c r="I72" s="19"/>
      <c r="J72" s="19"/>
      <c r="K72" s="19"/>
      <c r="L72" s="19"/>
      <c r="M72" s="19"/>
      <c r="N72" s="19"/>
      <c r="O72" s="19"/>
    </row>
    <row r="73" spans="1:15">
      <c r="A73" s="21"/>
      <c r="B73" s="19"/>
      <c r="C73" s="19"/>
      <c r="D73" s="19"/>
      <c r="E73" s="19"/>
      <c r="F73" s="19"/>
      <c r="G73" s="19"/>
      <c r="H73" s="19"/>
      <c r="I73" s="19"/>
      <c r="J73" s="19"/>
      <c r="K73" s="19"/>
      <c r="L73" s="19"/>
      <c r="M73" s="19"/>
      <c r="N73" s="19"/>
      <c r="O73" s="19"/>
    </row>
    <row r="74" spans="1:15">
      <c r="A74" s="21"/>
      <c r="B74" s="19"/>
      <c r="C74" s="19"/>
      <c r="D74" s="19"/>
      <c r="E74" s="19"/>
      <c r="F74" s="19"/>
      <c r="G74" s="19"/>
      <c r="H74" s="19"/>
      <c r="I74" s="19"/>
      <c r="J74" s="19"/>
      <c r="K74" s="19"/>
      <c r="L74" s="19"/>
      <c r="M74" s="19"/>
      <c r="N74" s="19"/>
      <c r="O74" s="19"/>
    </row>
    <row r="75" spans="1:15">
      <c r="A75" s="21" t="s">
        <v>8</v>
      </c>
      <c r="B75" s="20">
        <f t="shared" ref="B75:O75" si="0">SUM(B2:B74)</f>
        <v>58</v>
      </c>
      <c r="C75" s="20">
        <f t="shared" si="0"/>
        <v>49</v>
      </c>
      <c r="D75" s="20">
        <f t="shared" si="0"/>
        <v>60</v>
      </c>
      <c r="E75" s="20">
        <f t="shared" si="0"/>
        <v>28</v>
      </c>
      <c r="F75" s="20">
        <f t="shared" si="0"/>
        <v>43</v>
      </c>
      <c r="G75" s="20">
        <f t="shared" si="0"/>
        <v>45</v>
      </c>
      <c r="H75" s="20">
        <f t="shared" si="0"/>
        <v>27</v>
      </c>
      <c r="I75" s="20">
        <f t="shared" si="0"/>
        <v>23</v>
      </c>
      <c r="J75" s="20">
        <f t="shared" si="0"/>
        <v>47</v>
      </c>
      <c r="K75" s="20">
        <f t="shared" si="0"/>
        <v>34</v>
      </c>
      <c r="L75" s="20">
        <f t="shared" si="0"/>
        <v>26</v>
      </c>
      <c r="M75" s="20">
        <f t="shared" si="0"/>
        <v>27</v>
      </c>
      <c r="N75" s="20">
        <f t="shared" si="0"/>
        <v>44</v>
      </c>
      <c r="O75" s="20">
        <f t="shared" si="0"/>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C701A-0C4F-4897-9F18-405214911717}">
  <dimension ref="A1:L48"/>
  <sheetViews>
    <sheetView workbookViewId="0">
      <selection activeCell="O11" sqref="O11"/>
    </sheetView>
  </sheetViews>
  <sheetFormatPr defaultRowHeight="15"/>
  <sheetData>
    <row r="1" spans="1:12" ht="38.25">
      <c r="A1" s="34"/>
      <c r="B1" s="35" t="s">
        <v>109</v>
      </c>
      <c r="C1" s="35" t="s">
        <v>110</v>
      </c>
      <c r="D1" s="35" t="s">
        <v>111</v>
      </c>
      <c r="E1" s="35" t="s">
        <v>112</v>
      </c>
      <c r="F1" s="35" t="s">
        <v>113</v>
      </c>
      <c r="G1" s="35" t="s">
        <v>114</v>
      </c>
      <c r="H1" s="35" t="s">
        <v>115</v>
      </c>
      <c r="I1" s="35" t="s">
        <v>116</v>
      </c>
      <c r="J1" s="35" t="s">
        <v>117</v>
      </c>
      <c r="K1" s="35" t="s">
        <v>8</v>
      </c>
      <c r="L1" s="35" t="s">
        <v>118</v>
      </c>
    </row>
    <row r="2" spans="1:12">
      <c r="A2" s="57" t="s">
        <v>119</v>
      </c>
      <c r="B2" s="36" t="s">
        <v>104</v>
      </c>
      <c r="C2" s="37" t="str">
        <f>CONCATENATE('[1]1. Stats &amp; Traits'!B25," / ",'[1]1. Stats &amp; Traits'!C25)</f>
        <v>co / sd</v>
      </c>
      <c r="D2" s="38">
        <v>50</v>
      </c>
      <c r="E2" s="39">
        <f>'[1]1. Stats &amp; Traits'!D25</f>
        <v>2</v>
      </c>
      <c r="F2" s="40">
        <f t="array" ref="F2">ROUNDDOWN(D2/E2,0)+IFERROR(INDEX('[1]Tablas Ranks'!$A$1:$O$74,MATCH(B2,'[1]Tablas Ranks'!$A$1:$A$74,0),MATCH('[1]1. Stats &amp; Traits'!$B$4,'[1]Tablas Ranks'!$A$1:$O$1,0)),0)</f>
        <v>27</v>
      </c>
      <c r="G2" s="40">
        <v>77</v>
      </c>
      <c r="H2" s="40">
        <f>'[1]1. Stats &amp; Traits'!G25</f>
        <v>21</v>
      </c>
      <c r="I2" s="40">
        <f t="array" ref="I2">IFERROR(INDEX('[1]Talents tables'!$I$3:$J$155,MATCH(B2,'[1]Talents tables'!$I$3:$I$155,0),2),0)</f>
        <v>0</v>
      </c>
      <c r="J2" s="40"/>
      <c r="K2" s="40">
        <f t="shared" ref="K2:K48" si="0">G2+H2+I2+J2</f>
        <v>98</v>
      </c>
      <c r="L2" s="40">
        <f>K2</f>
        <v>98</v>
      </c>
    </row>
    <row r="3" spans="1:12">
      <c r="A3" s="58"/>
      <c r="B3" s="36" t="s">
        <v>120</v>
      </c>
      <c r="C3" s="37" t="str">
        <f>CONCATENATE('[1]1. Stats &amp; Traits'!B26," / ",'[1]1. Stats &amp; Traits'!C26)</f>
        <v>sd / co</v>
      </c>
      <c r="D3" s="38">
        <v>100</v>
      </c>
      <c r="E3" s="39">
        <f>'[1]1. Stats &amp; Traits'!D26</f>
        <v>2</v>
      </c>
      <c r="F3" s="40">
        <f t="array" ref="F3">ROUNDDOWN(D3/E3,0)+IFERROR(INDEX('[1]Tablas Ranks'!$A$1:$O$74,MATCH(B3,'[1]Tablas Ranks'!$A$1:$A$74,0),MATCH('[1]1. Stats &amp; Traits'!$B$4,'[1]Tablas Ranks'!$A$1:$O$1,0)),0)</f>
        <v>50</v>
      </c>
      <c r="G3" s="40">
        <v>100</v>
      </c>
      <c r="H3" s="40">
        <f>'[1]1. Stats &amp; Traits'!G26</f>
        <v>21</v>
      </c>
      <c r="I3" s="40">
        <f t="array" ref="I3">IFERROR(INDEX('[1]Talents tables'!$I$3:$J$155,MATCH(B3,'[1]Talents tables'!$I$3:$I$155,0),2),0)</f>
        <v>0</v>
      </c>
      <c r="J3" s="40"/>
      <c r="K3" s="40">
        <f t="shared" si="0"/>
        <v>121</v>
      </c>
      <c r="L3" s="40">
        <f>K3+'[1]Playing Dashboard'!$B$7</f>
        <v>121</v>
      </c>
    </row>
    <row r="4" spans="1:12">
      <c r="A4" s="58"/>
      <c r="B4" s="36" t="s">
        <v>121</v>
      </c>
      <c r="C4" s="37" t="str">
        <f>CONCATENATE('[1]1. Stats &amp; Traits'!B27," / ",'[1]1. Stats &amp; Traits'!C27)</f>
        <v>re / in</v>
      </c>
      <c r="D4" s="38">
        <v>40</v>
      </c>
      <c r="E4" s="39">
        <f>'[1]1. Stats &amp; Traits'!D27</f>
        <v>2</v>
      </c>
      <c r="F4" s="40">
        <f t="array" ref="F4">ROUNDDOWN(D4/E4,0)+IFERROR(INDEX('[1]Tablas Ranks'!$A$1:$O$74,MATCH(B4,'[1]Tablas Ranks'!$A$1:$A$74,0),MATCH('[1]1. Stats &amp; Traits'!$B$4,'[1]Tablas Ranks'!$A$1:$O$1,0)),0)</f>
        <v>20</v>
      </c>
      <c r="G4" s="40">
        <v>70</v>
      </c>
      <c r="H4" s="40">
        <f>'[1]1. Stats &amp; Traits'!G27</f>
        <v>25</v>
      </c>
      <c r="I4" s="40">
        <f t="array" ref="I4">IFERROR(INDEX('[1]Talents tables'!$I$3:$J$155,MATCH(B4,'[1]Talents tables'!$I$3:$I$155,0),2),0)</f>
        <v>0</v>
      </c>
      <c r="J4" s="40"/>
      <c r="K4" s="40">
        <f t="shared" si="0"/>
        <v>95</v>
      </c>
      <c r="L4" s="40">
        <f>K4+'[1]Playing Dashboard'!$B$7</f>
        <v>95</v>
      </c>
    </row>
    <row r="5" spans="1:12">
      <c r="A5" s="58"/>
      <c r="B5" s="36" t="s">
        <v>106</v>
      </c>
      <c r="C5" s="37" t="str">
        <f>CONCATENATE('[1]1. Stats &amp; Traits'!B28," / ",'[1]1. Stats &amp; Traits'!C28)</f>
        <v>sd / sd</v>
      </c>
      <c r="D5" s="38">
        <v>38</v>
      </c>
      <c r="E5" s="39">
        <f>'[1]1. Stats &amp; Traits'!D28</f>
        <v>2</v>
      </c>
      <c r="F5" s="40">
        <f t="array" ref="F5">ROUNDDOWN(D5/E5,0)+IFERROR(INDEX('[1]Tablas Ranks'!$A$1:$O$74,MATCH(B5,'[1]Tablas Ranks'!$A$1:$A$74,0),MATCH('[1]1. Stats &amp; Traits'!$B$4,'[1]Tablas Ranks'!$A$1:$O$1,0)),0)</f>
        <v>20</v>
      </c>
      <c r="G5" s="40">
        <v>70</v>
      </c>
      <c r="H5" s="40">
        <f>'[1]1. Stats &amp; Traits'!G28</f>
        <v>38</v>
      </c>
      <c r="I5" s="40">
        <f t="array" ref="I5">IFERROR(INDEX('[1]Talents tables'!$I$3:$J$155,MATCH(B5,'[1]Talents tables'!$I$3:$I$155,0),2),0)</f>
        <v>0</v>
      </c>
      <c r="J5" s="40">
        <v>10</v>
      </c>
      <c r="K5" s="40">
        <f t="shared" si="0"/>
        <v>118</v>
      </c>
      <c r="L5" s="40">
        <f>K5+'[1]Playing Dashboard'!$B$7</f>
        <v>118</v>
      </c>
    </row>
    <row r="6" spans="1:12">
      <c r="A6" s="58"/>
      <c r="B6" s="36" t="s">
        <v>107</v>
      </c>
      <c r="C6" s="37" t="str">
        <f>CONCATENATE('[1]1. Stats &amp; Traits'!B29," / ",'[1]1. Stats &amp; Traits'!C29)</f>
        <v>co / sd</v>
      </c>
      <c r="D6" s="38">
        <v>80</v>
      </c>
      <c r="E6" s="39">
        <f>'[1]1. Stats &amp; Traits'!D29</f>
        <v>2</v>
      </c>
      <c r="F6" s="40">
        <f t="array" ref="F6">ROUNDDOWN(D6/E6,0)+IFERROR(INDEX('[1]Tablas Ranks'!$A$1:$O$74,MATCH(B6,'[1]Tablas Ranks'!$A$1:$A$74,0),MATCH('[1]1. Stats &amp; Traits'!$B$4,'[1]Tablas Ranks'!$A$1:$O$1,0)),0)</f>
        <v>41</v>
      </c>
      <c r="G6" s="40">
        <v>91</v>
      </c>
      <c r="H6" s="40">
        <f>'[1]1. Stats &amp; Traits'!G29</f>
        <v>21</v>
      </c>
      <c r="I6" s="40">
        <f t="array" ref="I6">IFERROR(INDEX('[1]Talents tables'!$I$3:$J$155,MATCH(B6,'[1]Talents tables'!$I$3:$I$155,0),2),0)</f>
        <v>0</v>
      </c>
      <c r="J6" s="40"/>
      <c r="K6" s="40">
        <f t="shared" si="0"/>
        <v>112</v>
      </c>
      <c r="L6" s="40">
        <f>K6+'[1]Playing Dashboard'!$B$7</f>
        <v>112</v>
      </c>
    </row>
    <row r="7" spans="1:12">
      <c r="A7" s="58"/>
      <c r="B7" s="36" t="s">
        <v>108</v>
      </c>
      <c r="C7" s="37" t="str">
        <f>CONCATENATE('[1]1. Stats &amp; Traits'!B30," / ",'[1]1. Stats &amp; Traits'!C30)</f>
        <v>in / sd</v>
      </c>
      <c r="D7" s="38">
        <v>20</v>
      </c>
      <c r="E7" s="39">
        <f>'[1]1. Stats &amp; Traits'!D30</f>
        <v>2</v>
      </c>
      <c r="F7" s="40">
        <f t="array" ref="F7">ROUNDDOWN(D7/E7,0)+IFERROR(INDEX('[1]Tablas Ranks'!$A$1:$O$74,MATCH(B7,'[1]Tablas Ranks'!$A$1:$A$74,0),MATCH('[1]1. Stats &amp; Traits'!$B$4,'[1]Tablas Ranks'!$A$1:$O$1,0)),0)</f>
        <v>11</v>
      </c>
      <c r="G7" s="40">
        <v>52</v>
      </c>
      <c r="H7" s="40">
        <f>'[1]1. Stats &amp; Traits'!G30</f>
        <v>30</v>
      </c>
      <c r="I7" s="40">
        <f t="array" ref="I7">IFERROR(INDEX('[1]Talents tables'!$I$3:$J$155,MATCH(B7,'[1]Talents tables'!$I$3:$I$155,0),2),0)</f>
        <v>0</v>
      </c>
      <c r="J7" s="40"/>
      <c r="K7" s="40">
        <f t="shared" si="0"/>
        <v>82</v>
      </c>
      <c r="L7" s="40">
        <f>K7+'[1]Playing Dashboard'!$B$7</f>
        <v>82</v>
      </c>
    </row>
    <row r="8" spans="1:12">
      <c r="A8" s="59" t="s">
        <v>122</v>
      </c>
      <c r="B8" s="41" t="s">
        <v>40</v>
      </c>
      <c r="C8" s="42" t="s">
        <v>18</v>
      </c>
      <c r="D8" s="43">
        <v>2</v>
      </c>
      <c r="E8" s="44">
        <f t="array" ref="E8">IFERROR(INDEX('[1]1. Stats &amp; Traits'!$A$86:$D$190, MATCH(INDEX('[1]1. Stats &amp; Traits'!$A$13:$C$20, MATCH(C8,'[1]1. Stats &amp; Traits'!$B$13:$B$20,0),3),'[1]1. Stats &amp; Traits'!$A$86:$A$190,0),4),"-")</f>
        <v>2</v>
      </c>
      <c r="F8" s="45">
        <f t="array" ref="F8">ROUNDDOWN(D8/E8,0)+IFERROR(INDEX('[1]Tablas Ranks'!$A$1:$O$74,MATCH(B8,'[1]Tablas Ranks'!$A$1:$A$74,0),MATCH('[1]1. Stats &amp; Traits'!$B$4,'[1]Tablas Ranks'!$A$1:$O$1,0)),0)</f>
        <v>2</v>
      </c>
      <c r="G8" s="40">
        <v>10</v>
      </c>
      <c r="H8" s="45">
        <f t="array" ref="H8">IFERROR(INDEX('[1]1. Stats &amp; Traits'!$A$13:$G$20,MATCH(C8,'[1]1. Stats &amp; Traits'!$B$13:$B$20,0),7),0)</f>
        <v>19</v>
      </c>
      <c r="I8" s="45">
        <f t="array" ref="I8">IFERROR(INDEX('[1]Talents tables'!$I$3:$J$155,MATCH(B8,'[1]Talents tables'!$I$3:$I$155,0),2),0)</f>
        <v>0</v>
      </c>
      <c r="J8" s="45"/>
      <c r="K8" s="45">
        <f t="shared" si="0"/>
        <v>29</v>
      </c>
      <c r="L8" s="45">
        <f>K8+'[1]Playing Dashboard'!$B$7</f>
        <v>29</v>
      </c>
    </row>
    <row r="9" spans="1:12">
      <c r="A9" s="58"/>
      <c r="B9" s="41" t="s">
        <v>123</v>
      </c>
      <c r="C9" s="42" t="s">
        <v>14</v>
      </c>
      <c r="D9" s="43">
        <v>4</v>
      </c>
      <c r="E9" s="44">
        <f t="array" ref="E9">IFERROR(INDEX('[1]1. Stats &amp; Traits'!$A$86:$D$190, MATCH(INDEX('[1]1. Stats &amp; Traits'!$A$13:$C$20, MATCH(C9,'[1]1. Stats &amp; Traits'!$B$13:$B$20,0),3),'[1]1. Stats &amp; Traits'!$A$86:$A$190,0),4),"-")</f>
        <v>4</v>
      </c>
      <c r="F9" s="45">
        <f t="array" ref="F9">ROUNDDOWN(D9/E9,0)+IFERROR(INDEX('[1]Tablas Ranks'!$A$1:$O$74,MATCH(B9,'[1]Tablas Ranks'!$A$1:$A$74,0),MATCH('[1]1. Stats &amp; Traits'!$B$4,'[1]Tablas Ranks'!$A$1:$O$1,0)),0)</f>
        <v>1</v>
      </c>
      <c r="G9" s="40">
        <v>5</v>
      </c>
      <c r="H9" s="45">
        <f t="array" ref="H9">IFERROR(INDEX('[1]1. Stats &amp; Traits'!$A$13:$G$20,MATCH(C9,'[1]1. Stats &amp; Traits'!$B$13:$B$20,0),7),0)</f>
        <v>2</v>
      </c>
      <c r="I9" s="45">
        <f t="array" ref="I9">IFERROR(INDEX('[1]Talents tables'!$I$3:$J$155,MATCH(B9,'[1]Talents tables'!$I$3:$I$155,0),2),0)</f>
        <v>0</v>
      </c>
      <c r="J9" s="45"/>
      <c r="K9" s="45">
        <f t="shared" si="0"/>
        <v>7</v>
      </c>
      <c r="L9" s="45">
        <f>K9+'[1]Playing Dashboard'!$B$7</f>
        <v>7</v>
      </c>
    </row>
    <row r="10" spans="1:12">
      <c r="A10" s="58"/>
      <c r="B10" s="41" t="s">
        <v>124</v>
      </c>
      <c r="C10" s="42" t="s">
        <v>10</v>
      </c>
      <c r="D10" s="43">
        <v>4</v>
      </c>
      <c r="E10" s="44">
        <f t="array" ref="E10">IFERROR(INDEX('[1]1. Stats &amp; Traits'!$A$86:$D$190, MATCH(INDEX('[1]1. Stats &amp; Traits'!$A$13:$C$20, MATCH(C10,'[1]1. Stats &amp; Traits'!$B$13:$B$20,0),3),'[1]1. Stats &amp; Traits'!$A$86:$A$190,0),4),"-")</f>
        <v>4</v>
      </c>
      <c r="F10" s="45">
        <f t="array" ref="F10">ROUNDDOWN(D10/E10,0)+IFERROR(INDEX('[1]Tablas Ranks'!$A$1:$O$74,MATCH(B10,'[1]Tablas Ranks'!$A$1:$A$74,0),MATCH('[1]1. Stats &amp; Traits'!$B$4,'[1]Tablas Ranks'!$A$1:$O$1,0)),0)</f>
        <v>1</v>
      </c>
      <c r="G10" s="40">
        <v>5</v>
      </c>
      <c r="H10" s="45">
        <f t="array" ref="H10">IFERROR(INDEX('[1]1. Stats &amp; Traits'!$A$13:$G$20,MATCH(C10,'[1]1. Stats &amp; Traits'!$B$13:$B$20,0),7),0)</f>
        <v>1</v>
      </c>
      <c r="I10" s="45">
        <f t="array" ref="I10">IFERROR(INDEX('[1]Talents tables'!$I$3:$J$155,MATCH(B10,'[1]Talents tables'!$I$3:$I$155,0),2),0)</f>
        <v>0</v>
      </c>
      <c r="J10" s="45"/>
      <c r="K10" s="45">
        <f t="shared" si="0"/>
        <v>6</v>
      </c>
      <c r="L10" s="45">
        <f>K10+'[1]Playing Dashboard'!$B$7</f>
        <v>6</v>
      </c>
    </row>
    <row r="11" spans="1:12">
      <c r="A11" s="58"/>
      <c r="B11" s="41" t="s">
        <v>49</v>
      </c>
      <c r="C11" s="42" t="s">
        <v>22</v>
      </c>
      <c r="D11" s="43">
        <v>36</v>
      </c>
      <c r="E11" s="44">
        <f t="array" ref="E11">IFERROR(INDEX('[1]1. Stats &amp; Traits'!$A$86:$D$190, MATCH(INDEX('[1]1. Stats &amp; Traits'!$A$13:$C$20, MATCH(C11,'[1]1. Stats &amp; Traits'!$B$13:$B$20,0),3),'[1]1. Stats &amp; Traits'!$A$86:$A$190,0),4),"-")</f>
        <v>4</v>
      </c>
      <c r="F11" s="45">
        <f t="array" ref="F11">ROUNDDOWN(D11/E11,0)+IFERROR(INDEX('[1]Tablas Ranks'!$A$1:$O$74,MATCH(B11,'[1]Tablas Ranks'!$A$1:$A$74,0),MATCH('[1]1. Stats &amp; Traits'!$B$4,'[1]Tablas Ranks'!$A$1:$O$1,0)),0)</f>
        <v>10</v>
      </c>
      <c r="G11" s="40">
        <v>50</v>
      </c>
      <c r="H11" s="45">
        <f t="array" ref="H11">IFERROR(INDEX('[1]1. Stats &amp; Traits'!$A$13:$G$20,MATCH(C11,'[1]1. Stats &amp; Traits'!$B$13:$B$20,0),7),0)</f>
        <v>11</v>
      </c>
      <c r="I11" s="45">
        <f t="array" ref="I11">IFERROR(INDEX('[1]Talents tables'!$I$3:$J$155,MATCH(B11,'[1]Talents tables'!$I$3:$I$155,0),2),0)</f>
        <v>0</v>
      </c>
      <c r="J11" s="45"/>
      <c r="K11" s="45">
        <f t="shared" si="0"/>
        <v>61</v>
      </c>
      <c r="L11" s="45">
        <f>K11+'[1]Playing Dashboard'!$B$7</f>
        <v>61</v>
      </c>
    </row>
    <row r="12" spans="1:12">
      <c r="A12" s="58"/>
      <c r="B12" s="41" t="s">
        <v>125</v>
      </c>
      <c r="C12" s="42" t="s">
        <v>14</v>
      </c>
      <c r="D12" s="43"/>
      <c r="E12" s="44">
        <f t="array" ref="E12">IFERROR(INDEX('[1]1. Stats &amp; Traits'!$A$86:$D$190, MATCH(INDEX('[1]1. Stats &amp; Traits'!$A$13:$C$20, MATCH(C12,'[1]1. Stats &amp; Traits'!$B$13:$B$20,0),3),'[1]1. Stats &amp; Traits'!$A$86:$A$190,0),4),"-")</f>
        <v>4</v>
      </c>
      <c r="F12" s="45">
        <f t="array" ref="F12">ROUNDDOWN(D12/E12,0)+IFERROR(INDEX('[1]Tablas Ranks'!$A$1:$O$74,MATCH(B12,'[1]Tablas Ranks'!$A$1:$A$74,0),MATCH('[1]1. Stats &amp; Traits'!$B$4,'[1]Tablas Ranks'!$A$1:$O$1,0)),0)</f>
        <v>0</v>
      </c>
      <c r="G12" s="40">
        <v>-25</v>
      </c>
      <c r="H12" s="45">
        <f t="array" ref="H12">IFERROR(INDEX('[1]1. Stats &amp; Traits'!$A$13:$G$20,MATCH(C12,'[1]1. Stats &amp; Traits'!$B$13:$B$20,0),7),0)</f>
        <v>2</v>
      </c>
      <c r="I12" s="45">
        <f t="array" ref="I12">IFERROR(INDEX('[1]Talents tables'!$I$3:$J$155,MATCH(B12,'[1]Talents tables'!$I$3:$I$155,0),2),0)</f>
        <v>0</v>
      </c>
      <c r="J12" s="45"/>
      <c r="K12" s="45">
        <f t="shared" si="0"/>
        <v>-23</v>
      </c>
      <c r="L12" s="45">
        <f>K12+'[1]Playing Dashboard'!$B$7</f>
        <v>-23</v>
      </c>
    </row>
    <row r="13" spans="1:12">
      <c r="A13" s="58"/>
      <c r="B13" s="41" t="s">
        <v>54</v>
      </c>
      <c r="C13" s="42" t="s">
        <v>24</v>
      </c>
      <c r="D13" s="43">
        <v>3</v>
      </c>
      <c r="E13" s="44">
        <f t="array" ref="E13">IFERROR(INDEX('[1]1. Stats &amp; Traits'!$A$86:$D$190, MATCH(INDEX('[1]1. Stats &amp; Traits'!$A$13:$C$20, MATCH(C13,'[1]1. Stats &amp; Traits'!$B$13:$B$20,0),3),'[1]1. Stats &amp; Traits'!$A$86:$A$190,0),4),"-")</f>
        <v>3</v>
      </c>
      <c r="F13" s="45">
        <f t="array" ref="F13">ROUNDDOWN(D13/E13,0)+IFERROR(INDEX('[1]Tablas Ranks'!$A$1:$O$74,MATCH(B13,'[1]Tablas Ranks'!$A$1:$A$74,0),MATCH('[1]1. Stats &amp; Traits'!$B$4,'[1]Tablas Ranks'!$A$1:$O$1,0)),0)</f>
        <v>2</v>
      </c>
      <c r="G13" s="40">
        <v>10</v>
      </c>
      <c r="H13" s="45">
        <f t="array" ref="H13">IFERROR(INDEX('[1]1. Stats &amp; Traits'!$A$13:$G$20,MATCH(C13,'[1]1. Stats &amp; Traits'!$B$13:$B$20,0),7),0)</f>
        <v>7</v>
      </c>
      <c r="I13" s="45">
        <f t="array" ref="I13">IFERROR(INDEX('[1]Talents tables'!$I$3:$J$155,MATCH(B13,'[1]Talents tables'!$I$3:$I$155,0),2),0)</f>
        <v>0</v>
      </c>
      <c r="J13" s="45"/>
      <c r="K13" s="45">
        <f t="shared" si="0"/>
        <v>17</v>
      </c>
      <c r="L13" s="45">
        <f>K13+'[1]Playing Dashboard'!$B$7</f>
        <v>17</v>
      </c>
    </row>
    <row r="14" spans="1:12">
      <c r="A14" s="58"/>
      <c r="B14" s="41" t="s">
        <v>57</v>
      </c>
      <c r="C14" s="42" t="s">
        <v>24</v>
      </c>
      <c r="D14" s="43">
        <v>6</v>
      </c>
      <c r="E14" s="44">
        <f t="array" ref="E14">IFERROR(INDEX('[1]1. Stats &amp; Traits'!$A$86:$D$190, MATCH(INDEX('[1]1. Stats &amp; Traits'!$A$13:$C$20, MATCH(C14,'[1]1. Stats &amp; Traits'!$B$13:$B$20,0),3),'[1]1. Stats &amp; Traits'!$A$86:$A$190,0),4),"-")</f>
        <v>3</v>
      </c>
      <c r="F14" s="45">
        <f t="array" ref="F14">ROUNDDOWN(D14/E14,0)+IFERROR(INDEX('[1]Tablas Ranks'!$A$1:$O$74,MATCH(B14,'[1]Tablas Ranks'!$A$1:$A$74,0),MATCH('[1]1. Stats &amp; Traits'!$B$4,'[1]Tablas Ranks'!$A$1:$O$1,0)),0)</f>
        <v>4</v>
      </c>
      <c r="G14" s="40">
        <v>20</v>
      </c>
      <c r="H14" s="45">
        <f t="array" ref="H14">IFERROR(INDEX('[1]1. Stats &amp; Traits'!$A$13:$G$20,MATCH(C14,'[1]1. Stats &amp; Traits'!$B$13:$B$20,0),7),0)</f>
        <v>7</v>
      </c>
      <c r="I14" s="45">
        <f t="array" ref="I14">IFERROR(INDEX('[1]Talents tables'!$I$3:$J$155,MATCH(B14,'[1]Talents tables'!$I$3:$I$155,0),2),0)</f>
        <v>0</v>
      </c>
      <c r="J14" s="45"/>
      <c r="K14" s="45">
        <f t="shared" si="0"/>
        <v>27</v>
      </c>
      <c r="L14" s="45">
        <f>K14+'[1]Playing Dashboard'!$B$7</f>
        <v>27</v>
      </c>
    </row>
    <row r="15" spans="1:12">
      <c r="A15" s="58"/>
      <c r="B15" s="41" t="s">
        <v>126</v>
      </c>
      <c r="C15" s="42" t="s">
        <v>20</v>
      </c>
      <c r="D15" s="43">
        <v>3</v>
      </c>
      <c r="E15" s="44">
        <f t="array" ref="E15">IFERROR(INDEX('[1]1. Stats &amp; Traits'!$A$86:$D$190, MATCH(INDEX('[1]1. Stats &amp; Traits'!$A$13:$C$20, MATCH(C15,'[1]1. Stats &amp; Traits'!$B$13:$B$20,0),3),'[1]1. Stats &amp; Traits'!$A$86:$A$190,0),4),"-")</f>
        <v>3</v>
      </c>
      <c r="F15" s="45">
        <f t="array" ref="F15">ROUNDDOWN(D15/E15,0)+IFERROR(INDEX('[1]Tablas Ranks'!$A$1:$O$74,MATCH(B15,'[1]Tablas Ranks'!$A$1:$A$74,0),MATCH('[1]1. Stats &amp; Traits'!$B$4,'[1]Tablas Ranks'!$A$1:$O$1,0)),0)</f>
        <v>1</v>
      </c>
      <c r="G15" s="40">
        <v>5</v>
      </c>
      <c r="H15" s="45">
        <f t="array" ref="H15">IFERROR(INDEX('[1]1. Stats &amp; Traits'!$A$13:$G$20,MATCH(C15,'[1]1. Stats &amp; Traits'!$B$13:$B$20,0),7),0)</f>
        <v>14</v>
      </c>
      <c r="I15" s="45">
        <f t="array" ref="I15">IFERROR(INDEX('[1]Talents tables'!$I$3:$J$155,MATCH(B15,'[1]Talents tables'!$I$3:$I$155,0),2),0)</f>
        <v>0</v>
      </c>
      <c r="J15" s="45"/>
      <c r="K15" s="45">
        <f t="shared" si="0"/>
        <v>19</v>
      </c>
      <c r="L15" s="45">
        <f>K15+'[1]Playing Dashboard'!$B$7</f>
        <v>19</v>
      </c>
    </row>
    <row r="16" spans="1:12">
      <c r="A16" s="58"/>
      <c r="B16" s="41" t="s">
        <v>127</v>
      </c>
      <c r="C16" s="42" t="s">
        <v>18</v>
      </c>
      <c r="D16" s="43"/>
      <c r="E16" s="44">
        <f t="array" ref="E16">IFERROR(INDEX('[1]1. Stats &amp; Traits'!$A$86:$D$190, MATCH(INDEX('[1]1. Stats &amp; Traits'!$A$13:$C$20, MATCH(C16,'[1]1. Stats &amp; Traits'!$B$13:$B$20,0),3),'[1]1. Stats &amp; Traits'!$A$86:$A$190,0),4),"-")</f>
        <v>2</v>
      </c>
      <c r="F16" s="45">
        <f t="array" ref="F16">ROUNDDOWN(D16/E16,0)+IFERROR(INDEX('[1]Tablas Ranks'!$A$1:$O$74,MATCH(B16,'[1]Tablas Ranks'!$A$1:$A$74,0),MATCH('[1]1. Stats &amp; Traits'!$B$4,'[1]Tablas Ranks'!$A$1:$O$1,0)),0)</f>
        <v>0</v>
      </c>
      <c r="G16" s="40">
        <v>-25</v>
      </c>
      <c r="H16" s="45">
        <f t="array" ref="H16">IFERROR(INDEX('[1]1. Stats &amp; Traits'!$A$13:$G$20,MATCH(C16,'[1]1. Stats &amp; Traits'!$B$13:$B$20,0),7),0)</f>
        <v>19</v>
      </c>
      <c r="I16" s="45">
        <f t="array" ref="I16">IFERROR(INDEX('[1]Talents tables'!$I$3:$J$155,MATCH(B16,'[1]Talents tables'!$I$3:$I$155,0),2),0)</f>
        <v>0</v>
      </c>
      <c r="J16" s="45"/>
      <c r="K16" s="45">
        <f t="shared" si="0"/>
        <v>-6</v>
      </c>
      <c r="L16" s="45">
        <f>K16+'[1]Playing Dashboard'!$B$7</f>
        <v>-6</v>
      </c>
    </row>
    <row r="17" spans="1:12">
      <c r="A17" s="58"/>
      <c r="B17" s="41" t="s">
        <v>128</v>
      </c>
      <c r="C17" s="42" t="s">
        <v>20</v>
      </c>
      <c r="D17" s="43">
        <v>3</v>
      </c>
      <c r="E17" s="44">
        <f t="array" ref="E17">IFERROR(INDEX('[1]1. Stats &amp; Traits'!$A$86:$D$190, MATCH(INDEX('[1]1. Stats &amp; Traits'!$A$13:$C$20, MATCH(C17,'[1]1. Stats &amp; Traits'!$B$13:$B$20,0),3),'[1]1. Stats &amp; Traits'!$A$86:$A$190,0),4),"-")</f>
        <v>3</v>
      </c>
      <c r="F17" s="45">
        <f t="array" ref="F17">ROUNDDOWN(D17/E17,0)+IFERROR(INDEX('[1]Tablas Ranks'!$A$1:$O$74,MATCH(B17,'[1]Tablas Ranks'!$A$1:$A$74,0),MATCH('[1]1. Stats &amp; Traits'!$B$4,'[1]Tablas Ranks'!$A$1:$O$1,0)),0)</f>
        <v>1</v>
      </c>
      <c r="G17" s="40">
        <v>5</v>
      </c>
      <c r="H17" s="45">
        <f t="array" ref="H17">IFERROR(INDEX('[1]1. Stats &amp; Traits'!$A$13:$G$20,MATCH(C17,'[1]1. Stats &amp; Traits'!$B$13:$B$20,0),7),0)</f>
        <v>14</v>
      </c>
      <c r="I17" s="45">
        <f t="array" ref="I17">IFERROR(INDEX('[1]Talents tables'!$I$3:$J$155,MATCH(B17,'[1]Talents tables'!$I$3:$I$155,0),2),0)</f>
        <v>0</v>
      </c>
      <c r="J17" s="45"/>
      <c r="K17" s="45">
        <f t="shared" si="0"/>
        <v>19</v>
      </c>
      <c r="L17" s="45">
        <f>K17+'[1]Playing Dashboard'!$B$7</f>
        <v>19</v>
      </c>
    </row>
    <row r="18" spans="1:12">
      <c r="A18" s="58"/>
      <c r="B18" s="41" t="s">
        <v>129</v>
      </c>
      <c r="C18" s="42" t="s">
        <v>20</v>
      </c>
      <c r="D18" s="43"/>
      <c r="E18" s="44">
        <f t="array" ref="E18">IFERROR(INDEX('[1]1. Stats &amp; Traits'!$A$86:$D$190, MATCH(INDEX('[1]1. Stats &amp; Traits'!$A$13:$C$20, MATCH(C18,'[1]1. Stats &amp; Traits'!$B$13:$B$20,0),3),'[1]1. Stats &amp; Traits'!$A$86:$A$190,0),4),"-")</f>
        <v>3</v>
      </c>
      <c r="F18" s="45">
        <f t="array" ref="F18">ROUNDDOWN(D18/E18,0)+IFERROR(INDEX('[1]Tablas Ranks'!$A$1:$O$74,MATCH(B18,'[1]Tablas Ranks'!$A$1:$A$74,0),MATCH('[1]1. Stats &amp; Traits'!$B$4,'[1]Tablas Ranks'!$A$1:$O$1,0)),0)</f>
        <v>0</v>
      </c>
      <c r="G18" s="40">
        <v>-25</v>
      </c>
      <c r="H18" s="45">
        <f t="array" ref="H18">IFERROR(INDEX('[1]1. Stats &amp; Traits'!$A$13:$G$20,MATCH(C18,'[1]1. Stats &amp; Traits'!$B$13:$B$20,0),7),0)</f>
        <v>14</v>
      </c>
      <c r="I18" s="45">
        <f t="array" ref="I18">IFERROR(INDEX('[1]Talents tables'!$I$3:$J$155,MATCH(B18,'[1]Talents tables'!$I$3:$I$155,0),2),0)</f>
        <v>0</v>
      </c>
      <c r="J18" s="45"/>
      <c r="K18" s="45">
        <f t="shared" si="0"/>
        <v>-11</v>
      </c>
      <c r="L18" s="45">
        <f>K18+'[1]Playing Dashboard'!$B$7</f>
        <v>-11</v>
      </c>
    </row>
    <row r="19" spans="1:12">
      <c r="A19" s="58"/>
      <c r="B19" s="41" t="s">
        <v>62</v>
      </c>
      <c r="C19" s="42" t="s">
        <v>22</v>
      </c>
      <c r="D19" s="43">
        <v>4</v>
      </c>
      <c r="E19" s="44">
        <f t="array" ref="E19">IFERROR(INDEX('[1]1. Stats &amp; Traits'!$A$86:$D$190, MATCH(INDEX('[1]1. Stats &amp; Traits'!$A$13:$C$20, MATCH(C19,'[1]1. Stats &amp; Traits'!$B$13:$B$20,0),3),'[1]1. Stats &amp; Traits'!$A$86:$A$190,0),4),"-")</f>
        <v>4</v>
      </c>
      <c r="F19" s="45">
        <f t="array" ref="F19">ROUNDDOWN(D19/E19,0)+IFERROR(INDEX('[1]Tablas Ranks'!$A$1:$O$74,MATCH(B19,'[1]Tablas Ranks'!$A$1:$A$74,0),MATCH('[1]1. Stats &amp; Traits'!$B$4,'[1]Tablas Ranks'!$A$1:$O$1,0)),0)</f>
        <v>1</v>
      </c>
      <c r="G19" s="40">
        <v>5</v>
      </c>
      <c r="H19" s="45">
        <f t="array" ref="H19">IFERROR(INDEX('[1]1. Stats &amp; Traits'!$A$13:$G$20,MATCH(C19,'[1]1. Stats &amp; Traits'!$B$13:$B$20,0),7),0)</f>
        <v>11</v>
      </c>
      <c r="I19" s="45">
        <f t="array" ref="I19">IFERROR(INDEX('[1]Talents tables'!$I$3:$J$155,MATCH(B19,'[1]Talents tables'!$I$3:$I$155,0),2),0)</f>
        <v>0</v>
      </c>
      <c r="J19" s="45"/>
      <c r="K19" s="45">
        <f t="shared" si="0"/>
        <v>16</v>
      </c>
      <c r="L19" s="45">
        <f>K19+'[1]Playing Dashboard'!$B$7</f>
        <v>16</v>
      </c>
    </row>
    <row r="20" spans="1:12">
      <c r="A20" s="58"/>
      <c r="B20" s="41" t="s">
        <v>130</v>
      </c>
      <c r="C20" s="42" t="s">
        <v>22</v>
      </c>
      <c r="D20" s="43">
        <v>20</v>
      </c>
      <c r="E20" s="44">
        <f t="array" ref="E20">IFERROR(INDEX('[1]1. Stats &amp; Traits'!$A$86:$D$190, MATCH(INDEX('[1]1. Stats &amp; Traits'!$A$13:$C$20, MATCH(C20,'[1]1. Stats &amp; Traits'!$B$13:$B$20,0),3),'[1]1. Stats &amp; Traits'!$A$86:$A$190,0),4),"-")</f>
        <v>4</v>
      </c>
      <c r="F20" s="45">
        <f t="array" ref="F20">ROUNDDOWN(D20/E20,0)+IFERROR(INDEX('[1]Tablas Ranks'!$A$1:$O$74,MATCH(B20,'[1]Tablas Ranks'!$A$1:$A$74,0),MATCH('[1]1. Stats &amp; Traits'!$B$4,'[1]Tablas Ranks'!$A$1:$O$1,0)),0)</f>
        <v>5</v>
      </c>
      <c r="G20" s="40">
        <v>25</v>
      </c>
      <c r="H20" s="45">
        <f t="array" ref="H20">IFERROR(INDEX('[1]1. Stats &amp; Traits'!$A$13:$G$20,MATCH(C20,'[1]1. Stats &amp; Traits'!$B$13:$B$20,0),7),0)</f>
        <v>11</v>
      </c>
      <c r="I20" s="45">
        <f t="array" ref="I20">IFERROR(INDEX('[1]Talents tables'!$I$3:$J$155,MATCH(B20,'[1]Talents tables'!$I$3:$I$155,0),2),0)</f>
        <v>0</v>
      </c>
      <c r="J20" s="45"/>
      <c r="K20" s="45">
        <f t="shared" si="0"/>
        <v>36</v>
      </c>
      <c r="L20" s="45">
        <f>K20+'[1]Playing Dashboard'!$B$7</f>
        <v>36</v>
      </c>
    </row>
    <row r="21" spans="1:12">
      <c r="A21" s="58"/>
      <c r="B21" s="41" t="s">
        <v>131</v>
      </c>
      <c r="C21" s="42" t="s">
        <v>22</v>
      </c>
      <c r="D21" s="43">
        <v>8</v>
      </c>
      <c r="E21" s="44">
        <f t="array" ref="E21">IFERROR(INDEX('[1]1. Stats &amp; Traits'!$A$86:$D$190, MATCH(INDEX('[1]1. Stats &amp; Traits'!$A$13:$C$20, MATCH(C21,'[1]1. Stats &amp; Traits'!$B$13:$B$20,0),3),'[1]1. Stats &amp; Traits'!$A$86:$A$190,0),4),"-")</f>
        <v>4</v>
      </c>
      <c r="F21" s="45">
        <f t="array" ref="F21">ROUNDDOWN(D21/E21,0)+IFERROR(INDEX('[1]Tablas Ranks'!$A$1:$O$74,MATCH(B21,'[1]Tablas Ranks'!$A$1:$A$74,0),MATCH('[1]1. Stats &amp; Traits'!$B$4,'[1]Tablas Ranks'!$A$1:$O$1,0)),0)</f>
        <v>2</v>
      </c>
      <c r="G21" s="40">
        <v>10</v>
      </c>
      <c r="H21" s="45">
        <f t="array" ref="H21">IFERROR(INDEX('[1]1. Stats &amp; Traits'!$A$13:$G$20,MATCH(C21,'[1]1. Stats &amp; Traits'!$B$13:$B$20,0),7),0)</f>
        <v>11</v>
      </c>
      <c r="I21" s="45">
        <f t="array" ref="I21">IFERROR(INDEX('[1]Talents tables'!$I$3:$J$155,MATCH(B21,'[1]Talents tables'!$I$3:$I$155,0),2),0)</f>
        <v>0</v>
      </c>
      <c r="J21" s="45"/>
      <c r="K21" s="45">
        <f t="shared" si="0"/>
        <v>21</v>
      </c>
      <c r="L21" s="45">
        <f>K21+'[1]Playing Dashboard'!$B$7</f>
        <v>21</v>
      </c>
    </row>
    <row r="22" spans="1:12">
      <c r="A22" s="58"/>
      <c r="B22" s="41" t="s">
        <v>66</v>
      </c>
      <c r="C22" s="42" t="s">
        <v>20</v>
      </c>
      <c r="D22" s="43"/>
      <c r="E22" s="44">
        <f t="array" ref="E22">IFERROR(INDEX('[1]1. Stats &amp; Traits'!$A$86:$D$190, MATCH(INDEX('[1]1. Stats &amp; Traits'!$A$13:$C$20, MATCH(C22,'[1]1. Stats &amp; Traits'!$B$13:$B$20,0),3),'[1]1. Stats &amp; Traits'!$A$86:$A$190,0),4),"-")</f>
        <v>3</v>
      </c>
      <c r="F22" s="45">
        <f t="array" ref="F22">ROUNDDOWN(D22/E22,0)+IFERROR(INDEX('[1]Tablas Ranks'!$A$1:$O$74,MATCH(B22,'[1]Tablas Ranks'!$A$1:$A$74,0),MATCH('[1]1. Stats &amp; Traits'!$B$4,'[1]Tablas Ranks'!$A$1:$O$1,0)),0)</f>
        <v>0</v>
      </c>
      <c r="G22" s="40">
        <v>-25</v>
      </c>
      <c r="H22" s="45">
        <f t="array" ref="H22">IFERROR(INDEX('[1]1. Stats &amp; Traits'!$A$13:$G$20,MATCH(C22,'[1]1. Stats &amp; Traits'!$B$13:$B$20,0),7),0)</f>
        <v>14</v>
      </c>
      <c r="I22" s="45">
        <f t="array" ref="I22">IFERROR(INDEX('[1]Talents tables'!$I$3:$J$155,MATCH(B22,'[1]Talents tables'!$I$3:$I$155,0),2),0)</f>
        <v>0</v>
      </c>
      <c r="J22" s="45"/>
      <c r="K22" s="45">
        <f t="shared" si="0"/>
        <v>-11</v>
      </c>
      <c r="L22" s="45">
        <f>K22+'[1]Playing Dashboard'!$B$7</f>
        <v>-11</v>
      </c>
    </row>
    <row r="23" spans="1:12">
      <c r="A23" s="58"/>
      <c r="B23" s="41" t="s">
        <v>132</v>
      </c>
      <c r="C23" s="42" t="s">
        <v>22</v>
      </c>
      <c r="D23" s="43">
        <v>4</v>
      </c>
      <c r="E23" s="44">
        <f t="array" ref="E23">IFERROR(INDEX('[1]1. Stats &amp; Traits'!$A$86:$D$190, MATCH(INDEX('[1]1. Stats &amp; Traits'!$A$13:$C$20, MATCH(C23,'[1]1. Stats &amp; Traits'!$B$13:$B$20,0),3),'[1]1. Stats &amp; Traits'!$A$86:$A$190,0),4),"-")</f>
        <v>4</v>
      </c>
      <c r="F23" s="45">
        <f t="array" ref="F23">ROUNDDOWN(D23/E23,0)+IFERROR(INDEX('[1]Tablas Ranks'!$A$1:$O$74,MATCH(B23,'[1]Tablas Ranks'!$A$1:$A$74,0),MATCH('[1]1. Stats &amp; Traits'!$B$4,'[1]Tablas Ranks'!$A$1:$O$1,0)),0)</f>
        <v>1</v>
      </c>
      <c r="G23" s="40">
        <v>5</v>
      </c>
      <c r="H23" s="45">
        <f t="array" ref="H23">IFERROR(INDEX('[1]1. Stats &amp; Traits'!$A$13:$G$20,MATCH(C23,'[1]1. Stats &amp; Traits'!$B$13:$B$20,0),7),0)</f>
        <v>11</v>
      </c>
      <c r="I23" s="45">
        <f t="array" ref="I23">IFERROR(INDEX('[1]Talents tables'!$I$3:$J$155,MATCH(B23,'[1]Talents tables'!$I$3:$I$155,0),2),0)</f>
        <v>0</v>
      </c>
      <c r="J23" s="45"/>
      <c r="K23" s="45">
        <f t="shared" si="0"/>
        <v>16</v>
      </c>
      <c r="L23" s="45">
        <f>K23+'[1]Playing Dashboard'!$B$7</f>
        <v>16</v>
      </c>
    </row>
    <row r="24" spans="1:12">
      <c r="A24" s="58"/>
      <c r="B24" s="41" t="s">
        <v>133</v>
      </c>
      <c r="C24" s="42" t="s">
        <v>24</v>
      </c>
      <c r="D24" s="43"/>
      <c r="E24" s="44">
        <f t="array" ref="E24">IFERROR(INDEX('[1]1. Stats &amp; Traits'!$A$86:$D$190, MATCH(INDEX('[1]1. Stats &amp; Traits'!$A$13:$C$20, MATCH(C24,'[1]1. Stats &amp; Traits'!$B$13:$B$20,0),3),'[1]1. Stats &amp; Traits'!$A$86:$A$190,0),4),"-")</f>
        <v>3</v>
      </c>
      <c r="F24" s="45">
        <f t="array" ref="F24">ROUNDDOWN(D24/E24,0)+IFERROR(INDEX('[1]Tablas Ranks'!$A$1:$O$74,MATCH(B24,'[1]Tablas Ranks'!$A$1:$A$74,0),MATCH('[1]1. Stats &amp; Traits'!$B$4,'[1]Tablas Ranks'!$A$1:$O$1,0)),0)</f>
        <v>0</v>
      </c>
      <c r="G24" s="40">
        <v>-25</v>
      </c>
      <c r="H24" s="45">
        <f t="array" ref="H24">IFERROR(INDEX('[1]1. Stats &amp; Traits'!$A$13:$G$20,MATCH(C24,'[1]1. Stats &amp; Traits'!$B$13:$B$20,0),7),0)</f>
        <v>7</v>
      </c>
      <c r="I24" s="45">
        <f t="array" ref="I24">IFERROR(INDEX('[1]Talents tables'!$I$3:$J$155,MATCH(B24,'[1]Talents tables'!$I$3:$I$155,0),2),0)</f>
        <v>0</v>
      </c>
      <c r="J24" s="45"/>
      <c r="K24" s="45">
        <f t="shared" si="0"/>
        <v>-18</v>
      </c>
      <c r="L24" s="45">
        <f>K24+'[1]Playing Dashboard'!$B$7</f>
        <v>-18</v>
      </c>
    </row>
    <row r="25" spans="1:12">
      <c r="A25" s="58"/>
      <c r="B25" s="41" t="s">
        <v>134</v>
      </c>
      <c r="C25" s="42" t="s">
        <v>22</v>
      </c>
      <c r="D25" s="43">
        <v>20</v>
      </c>
      <c r="E25" s="44">
        <f t="array" ref="E25">IFERROR(INDEX('[1]1. Stats &amp; Traits'!$A$86:$D$190, MATCH(INDEX('[1]1. Stats &amp; Traits'!$A$13:$C$20, MATCH(C25,'[1]1. Stats &amp; Traits'!$B$13:$B$20,0),3),'[1]1. Stats &amp; Traits'!$A$86:$A$190,0),4),"-")</f>
        <v>4</v>
      </c>
      <c r="F25" s="45">
        <f t="array" ref="F25">ROUNDDOWN(D25/E25,0)+IFERROR(INDEX('[1]Tablas Ranks'!$A$1:$O$74,MATCH(B25,'[1]Tablas Ranks'!$A$1:$A$74,0),MATCH('[1]1. Stats &amp; Traits'!$B$4,'[1]Tablas Ranks'!$A$1:$O$1,0)),0)</f>
        <v>5</v>
      </c>
      <c r="G25" s="40">
        <v>25</v>
      </c>
      <c r="H25" s="45">
        <f t="array" ref="H25">IFERROR(INDEX('[1]1. Stats &amp; Traits'!$A$13:$G$20,MATCH(C25,'[1]1. Stats &amp; Traits'!$B$13:$B$20,0),7),0)</f>
        <v>11</v>
      </c>
      <c r="I25" s="45">
        <f t="array" ref="I25">IFERROR(INDEX('[1]Talents tables'!$I$3:$J$155,MATCH(B25,'[1]Talents tables'!$I$3:$I$155,0),2),0)</f>
        <v>0</v>
      </c>
      <c r="J25" s="45"/>
      <c r="K25" s="45">
        <f t="shared" si="0"/>
        <v>36</v>
      </c>
      <c r="L25" s="45">
        <f>K25+'[1]Playing Dashboard'!$B$7</f>
        <v>36</v>
      </c>
    </row>
    <row r="26" spans="1:12">
      <c r="A26" s="58"/>
      <c r="B26" s="41" t="s">
        <v>79</v>
      </c>
      <c r="C26" s="42" t="s">
        <v>20</v>
      </c>
      <c r="D26" s="43">
        <v>3</v>
      </c>
      <c r="E26" s="44">
        <f t="array" ref="E26">IFERROR(INDEX('[1]1. Stats &amp; Traits'!$A$86:$D$190, MATCH(INDEX('[1]1. Stats &amp; Traits'!$A$13:$C$20, MATCH(C26,'[1]1. Stats &amp; Traits'!$B$13:$B$20,0),3),'[1]1. Stats &amp; Traits'!$A$86:$A$190,0),4),"-")</f>
        <v>3</v>
      </c>
      <c r="F26" s="45">
        <f t="array" ref="F26">ROUNDDOWN(D26/E26,0)+IFERROR(INDEX('[1]Tablas Ranks'!$A$1:$O$74,MATCH(B26,'[1]Tablas Ranks'!$A$1:$A$74,0),MATCH('[1]1. Stats &amp; Traits'!$B$4,'[1]Tablas Ranks'!$A$1:$O$1,0)),0)</f>
        <v>2</v>
      </c>
      <c r="G26" s="40">
        <v>10</v>
      </c>
      <c r="H26" s="45">
        <f t="array" ref="H26">IFERROR(INDEX('[1]1. Stats &amp; Traits'!$A$13:$G$20,MATCH(C26,'[1]1. Stats &amp; Traits'!$B$13:$B$20,0),7),0)</f>
        <v>14</v>
      </c>
      <c r="I26" s="45">
        <f t="array" ref="I26">IFERROR(INDEX('[1]Talents tables'!$I$3:$J$155,MATCH(B26,'[1]Talents tables'!$I$3:$I$155,0),2),0)</f>
        <v>0</v>
      </c>
      <c r="J26" s="45"/>
      <c r="K26" s="45">
        <f t="shared" si="0"/>
        <v>24</v>
      </c>
      <c r="L26" s="45">
        <f>K26+'[1]Playing Dashboard'!$B$7</f>
        <v>24</v>
      </c>
    </row>
    <row r="27" spans="1:12">
      <c r="A27" s="58"/>
      <c r="B27" s="41" t="s">
        <v>82</v>
      </c>
      <c r="C27" s="42" t="s">
        <v>20</v>
      </c>
      <c r="D27" s="43">
        <v>3</v>
      </c>
      <c r="E27" s="44">
        <f t="array" ref="E27">IFERROR(INDEX('[1]1. Stats &amp; Traits'!$A$86:$D$190, MATCH(INDEX('[1]1. Stats &amp; Traits'!$A$13:$C$20, MATCH(C27,'[1]1. Stats &amp; Traits'!$B$13:$B$20,0),3),'[1]1. Stats &amp; Traits'!$A$86:$A$190,0),4),"-")</f>
        <v>3</v>
      </c>
      <c r="F27" s="45">
        <f t="array" ref="F27">ROUNDDOWN(D27/E27,0)+IFERROR(INDEX('[1]Tablas Ranks'!$A$1:$O$74,MATCH(B27,'[1]Tablas Ranks'!$A$1:$A$74,0),MATCH('[1]1. Stats &amp; Traits'!$B$4,'[1]Tablas Ranks'!$A$1:$O$1,0)),0)</f>
        <v>3</v>
      </c>
      <c r="G27" s="40">
        <v>15</v>
      </c>
      <c r="H27" s="45">
        <f t="array" ref="H27">IFERROR(INDEX('[1]1. Stats &amp; Traits'!$A$13:$G$20,MATCH(C27,'[1]1. Stats &amp; Traits'!$B$13:$B$20,0),7),0)</f>
        <v>14</v>
      </c>
      <c r="I27" s="45">
        <f t="array" ref="I27">IFERROR(INDEX('[1]Talents tables'!$I$3:$J$155,MATCH(B27,'[1]Talents tables'!$I$3:$I$155,0),2),0)</f>
        <v>0</v>
      </c>
      <c r="J27" s="45"/>
      <c r="K27" s="45">
        <f t="shared" si="0"/>
        <v>29</v>
      </c>
      <c r="L27" s="45">
        <f>K27+'[1]Playing Dashboard'!$B$7</f>
        <v>29</v>
      </c>
    </row>
    <row r="28" spans="1:12">
      <c r="A28" s="58"/>
      <c r="B28" s="41" t="s">
        <v>86</v>
      </c>
      <c r="C28" s="42" t="s">
        <v>20</v>
      </c>
      <c r="D28" s="43">
        <v>12</v>
      </c>
      <c r="E28" s="44">
        <f t="array" ref="E28">IFERROR(INDEX('[1]1. Stats &amp; Traits'!$A$86:$D$190, MATCH(INDEX('[1]1. Stats &amp; Traits'!$A$13:$C$20, MATCH(C28,'[1]1. Stats &amp; Traits'!$B$13:$B$20,0),3),'[1]1. Stats &amp; Traits'!$A$86:$A$190,0),4),"-")</f>
        <v>3</v>
      </c>
      <c r="F28" s="45">
        <f t="array" ref="F28">ROUNDDOWN(D28/E28,0)+IFERROR(INDEX('[1]Tablas Ranks'!$A$1:$O$74,MATCH(B28,'[1]Tablas Ranks'!$A$1:$A$74,0),MATCH('[1]1. Stats &amp; Traits'!$B$4,'[1]Tablas Ranks'!$A$1:$O$1,0)),0)</f>
        <v>5</v>
      </c>
      <c r="G28" s="40">
        <v>25</v>
      </c>
      <c r="H28" s="45">
        <f t="array" ref="H28">IFERROR(INDEX('[1]1. Stats &amp; Traits'!$A$13:$G$20,MATCH(C28,'[1]1. Stats &amp; Traits'!$B$13:$B$20,0),7),0)</f>
        <v>14</v>
      </c>
      <c r="I28" s="45">
        <f t="array" ref="I28">IFERROR(INDEX('[1]Talents tables'!$I$3:$J$155,MATCH(B28,'[1]Talents tables'!$I$3:$I$155,0),2),0)</f>
        <v>0</v>
      </c>
      <c r="J28" s="45"/>
      <c r="K28" s="45">
        <f t="shared" si="0"/>
        <v>39</v>
      </c>
      <c r="L28" s="45">
        <f>K28+'[1]Playing Dashboard'!$B$7</f>
        <v>39</v>
      </c>
    </row>
    <row r="29" spans="1:12">
      <c r="A29" s="58"/>
      <c r="B29" s="41" t="s">
        <v>90</v>
      </c>
      <c r="C29" s="42" t="s">
        <v>18</v>
      </c>
      <c r="D29" s="43">
        <v>6</v>
      </c>
      <c r="E29" s="44">
        <f t="array" ref="E29">IFERROR(INDEX('[1]1. Stats &amp; Traits'!$A$86:$D$190, MATCH(INDEX('[1]1. Stats &amp; Traits'!$A$13:$C$20, MATCH(C29,'[1]1. Stats &amp; Traits'!$B$13:$B$20,0),3),'[1]1. Stats &amp; Traits'!$A$86:$A$190,0),4),"-")</f>
        <v>2</v>
      </c>
      <c r="F29" s="45">
        <f t="array" ref="F29">ROUNDDOWN(D29/E29,0)+IFERROR(INDEX('[1]Tablas Ranks'!$A$1:$O$74,MATCH(B29,'[1]Tablas Ranks'!$A$1:$A$74,0),MATCH('[1]1. Stats &amp; Traits'!$B$4,'[1]Tablas Ranks'!$A$1:$O$1,0)),0)</f>
        <v>3</v>
      </c>
      <c r="G29" s="40">
        <v>15</v>
      </c>
      <c r="H29" s="45">
        <f t="array" ref="H29">IFERROR(INDEX('[1]1. Stats &amp; Traits'!$A$13:$G$20,MATCH(C29,'[1]1. Stats &amp; Traits'!$B$13:$B$20,0),7),0)</f>
        <v>19</v>
      </c>
      <c r="I29" s="45">
        <f t="array" ref="I29">IFERROR(INDEX('[1]Talents tables'!$I$3:$J$155,MATCH(B29,'[1]Talents tables'!$I$3:$I$155,0),2),0)</f>
        <v>0</v>
      </c>
      <c r="J29" s="45"/>
      <c r="K29" s="45">
        <f t="shared" si="0"/>
        <v>34</v>
      </c>
      <c r="L29" s="45">
        <f>K29+'[1]Playing Dashboard'!$B$7</f>
        <v>34</v>
      </c>
    </row>
    <row r="30" spans="1:12">
      <c r="A30" s="58"/>
      <c r="B30" s="41" t="s">
        <v>135</v>
      </c>
      <c r="C30" s="42" t="s">
        <v>22</v>
      </c>
      <c r="D30" s="43"/>
      <c r="E30" s="44">
        <f t="array" ref="E30">IFERROR(INDEX('[1]1. Stats &amp; Traits'!$A$86:$D$190, MATCH(INDEX('[1]1. Stats &amp; Traits'!$A$13:$C$20, MATCH(C30,'[1]1. Stats &amp; Traits'!$B$13:$B$20,0),3),'[1]1. Stats &amp; Traits'!$A$86:$A$190,0),4),"-")</f>
        <v>4</v>
      </c>
      <c r="F30" s="45">
        <f t="array" ref="F30">ROUNDDOWN(D30/E30,0)+IFERROR(INDEX('[1]Tablas Ranks'!$A$1:$O$74,MATCH(B30,'[1]Tablas Ranks'!$A$1:$A$74,0),MATCH('[1]1. Stats &amp; Traits'!$B$4,'[1]Tablas Ranks'!$A$1:$O$1,0)),0)</f>
        <v>0</v>
      </c>
      <c r="G30" s="40">
        <v>-25</v>
      </c>
      <c r="H30" s="45">
        <f t="array" ref="H30">IFERROR(INDEX('[1]1. Stats &amp; Traits'!$A$13:$G$20,MATCH(C30,'[1]1. Stats &amp; Traits'!$B$13:$B$20,0),7),0)</f>
        <v>11</v>
      </c>
      <c r="I30" s="45">
        <f t="array" ref="I30">IFERROR(INDEX('[1]Talents tables'!$I$3:$J$155,MATCH(B30,'[1]Talents tables'!$I$3:$I$155,0),2),0)</f>
        <v>0</v>
      </c>
      <c r="J30" s="45"/>
      <c r="K30" s="45">
        <f t="shared" si="0"/>
        <v>-14</v>
      </c>
      <c r="L30" s="45">
        <f>K30+'[1]Playing Dashboard'!$B$7</f>
        <v>-14</v>
      </c>
    </row>
    <row r="31" spans="1:12">
      <c r="A31" s="58"/>
      <c r="B31" s="41" t="s">
        <v>92</v>
      </c>
      <c r="C31" s="42" t="s">
        <v>18</v>
      </c>
      <c r="D31" s="43"/>
      <c r="E31" s="44">
        <f t="array" ref="E31">IFERROR(INDEX('[1]1. Stats &amp; Traits'!$A$86:$D$190, MATCH(INDEX('[1]1. Stats &amp; Traits'!$A$13:$C$20, MATCH(C31,'[1]1. Stats &amp; Traits'!$B$13:$B$20,0),3),'[1]1. Stats &amp; Traits'!$A$86:$A$190,0),4),"-")</f>
        <v>2</v>
      </c>
      <c r="F31" s="45">
        <f t="array" ref="F31">ROUNDDOWN(D31/E31,0)+IFERROR(INDEX('[1]Tablas Ranks'!$A$1:$O$74,MATCH(B31,'[1]Tablas Ranks'!$A$1:$A$74,0),MATCH('[1]1. Stats &amp; Traits'!$B$4,'[1]Tablas Ranks'!$A$1:$O$1,0)),0)</f>
        <v>0</v>
      </c>
      <c r="G31" s="40">
        <v>-25</v>
      </c>
      <c r="H31" s="45">
        <f t="array" ref="H31">IFERROR(INDEX('[1]1. Stats &amp; Traits'!$A$13:$G$20,MATCH(C31,'[1]1. Stats &amp; Traits'!$B$13:$B$20,0),7),0)</f>
        <v>19</v>
      </c>
      <c r="I31" s="45">
        <f t="array" ref="I31">IFERROR(INDEX('[1]Talents tables'!$I$3:$J$155,MATCH(B31,'[1]Talents tables'!$I$3:$I$155,0),2),0)</f>
        <v>0</v>
      </c>
      <c r="J31" s="45"/>
      <c r="K31" s="45">
        <f t="shared" si="0"/>
        <v>-6</v>
      </c>
      <c r="L31" s="45">
        <f>K31+'[1]Playing Dashboard'!$B$7</f>
        <v>-6</v>
      </c>
    </row>
    <row r="32" spans="1:12">
      <c r="A32" s="58"/>
      <c r="B32" s="41" t="s">
        <v>96</v>
      </c>
      <c r="C32" s="42" t="s">
        <v>22</v>
      </c>
      <c r="D32" s="43">
        <v>4</v>
      </c>
      <c r="E32" s="44">
        <f t="array" ref="E32">IFERROR(INDEX('[1]1. Stats &amp; Traits'!$A$86:$D$190, MATCH(INDEX('[1]1. Stats &amp; Traits'!$A$13:$C$20, MATCH(C32,'[1]1. Stats &amp; Traits'!$B$13:$B$20,0),3),'[1]1. Stats &amp; Traits'!$A$86:$A$190,0),4),"-")</f>
        <v>4</v>
      </c>
      <c r="F32" s="45">
        <f t="array" ref="F32">ROUNDDOWN(D32/E32,0)+IFERROR(INDEX('[1]Tablas Ranks'!$A$1:$O$74,MATCH(B32,'[1]Tablas Ranks'!$A$1:$A$74,0),MATCH('[1]1. Stats &amp; Traits'!$B$4,'[1]Tablas Ranks'!$A$1:$O$1,0)),0)</f>
        <v>1</v>
      </c>
      <c r="G32" s="40">
        <v>5</v>
      </c>
      <c r="H32" s="45">
        <f t="array" ref="H32">IFERROR(INDEX('[1]1. Stats &amp; Traits'!$A$13:$G$20,MATCH(C32,'[1]1. Stats &amp; Traits'!$B$13:$B$20,0),7),0)</f>
        <v>11</v>
      </c>
      <c r="I32" s="45">
        <f t="array" ref="I32">IFERROR(INDEX('[1]Talents tables'!$I$3:$J$155,MATCH(B32,'[1]Talents tables'!$I$3:$I$155,0),2),0)</f>
        <v>0</v>
      </c>
      <c r="J32" s="45"/>
      <c r="K32" s="45">
        <f t="shared" si="0"/>
        <v>16</v>
      </c>
      <c r="L32" s="45">
        <f>K32+'[1]Playing Dashboard'!$B$7</f>
        <v>16</v>
      </c>
    </row>
    <row r="33" spans="1:12">
      <c r="A33" s="58"/>
      <c r="B33" s="41" t="s">
        <v>136</v>
      </c>
      <c r="C33" s="42" t="s">
        <v>20</v>
      </c>
      <c r="D33" s="43">
        <v>3</v>
      </c>
      <c r="E33" s="44">
        <f t="array" ref="E33">IFERROR(INDEX('[1]1. Stats &amp; Traits'!$A$86:$D$190, MATCH(INDEX('[1]1. Stats &amp; Traits'!$A$13:$C$20, MATCH(C33,'[1]1. Stats &amp; Traits'!$B$13:$B$20,0),3),'[1]1. Stats &amp; Traits'!$A$86:$A$190,0),4),"-")</f>
        <v>3</v>
      </c>
      <c r="F33" s="45">
        <f t="array" ref="F33">ROUNDDOWN(D33/E33,0)+IFERROR(INDEX('[1]Tablas Ranks'!$A$1:$O$74,MATCH(B33,'[1]Tablas Ranks'!$A$1:$A$74,0),MATCH('[1]1. Stats &amp; Traits'!$B$4,'[1]Tablas Ranks'!$A$1:$O$1,0)),0)</f>
        <v>1</v>
      </c>
      <c r="G33" s="40">
        <v>5</v>
      </c>
      <c r="H33" s="45">
        <f t="array" ref="H33">IFERROR(INDEX('[1]1. Stats &amp; Traits'!$A$13:$G$20,MATCH(C33,'[1]1. Stats &amp; Traits'!$B$13:$B$20,0),7),0)</f>
        <v>14</v>
      </c>
      <c r="I33" s="45">
        <f t="array" ref="I33">IFERROR(INDEX('[1]Talents tables'!$I$3:$J$155,MATCH(B33,'[1]Talents tables'!$I$3:$I$155,0),2),0)</f>
        <v>0</v>
      </c>
      <c r="J33" s="45"/>
      <c r="K33" s="45">
        <f t="shared" si="0"/>
        <v>19</v>
      </c>
      <c r="L33" s="45">
        <f>K33+'[1]Playing Dashboard'!$B$7</f>
        <v>19</v>
      </c>
    </row>
    <row r="34" spans="1:12">
      <c r="A34" s="60" t="s">
        <v>137</v>
      </c>
      <c r="B34" s="36" t="s">
        <v>138</v>
      </c>
      <c r="C34" s="37" t="s">
        <v>14</v>
      </c>
      <c r="D34" s="38"/>
      <c r="E34" s="39">
        <f t="array" ref="E34">IFERROR(INDEX('[1]1. Stats &amp; Traits'!$A$86:$D$190, MATCH(INDEX('[1]1. Stats &amp; Traits'!$A$13:$C$20, MATCH(C34,'[1]1. Stats &amp; Traits'!$B$13:$B$20,0),3),'[1]1. Stats &amp; Traits'!$A$86:$A$190,0),4),"-")</f>
        <v>4</v>
      </c>
      <c r="F34" s="40">
        <f t="array" ref="F34">ROUNDDOWN(D34/E34,0)+IFERROR(INDEX('[1]Tablas Ranks'!$A$1:$O$74,MATCH(B34,'[1]Tablas Ranks'!$A$1:$A$74,0),MATCH('[1]1. Stats &amp; Traits'!$B$4,'[1]Tablas Ranks'!$A$1:$O$1,0)),0)</f>
        <v>0</v>
      </c>
      <c r="G34" s="40">
        <v>-25</v>
      </c>
      <c r="H34" s="40">
        <f t="array" ref="H34">IFERROR(INDEX('[1]1. Stats &amp; Traits'!$A$13:$G$20,MATCH(C34,'[1]1. Stats &amp; Traits'!$B$13:$B$20,0),7),0)</f>
        <v>2</v>
      </c>
      <c r="I34" s="40">
        <f t="array" ref="I34">IFERROR(INDEX('[1]Talents tables'!$I$3:$J$155,MATCH(B34,'[1]Talents tables'!$I$3:$I$155,0),2),0)</f>
        <v>0</v>
      </c>
      <c r="J34" s="40"/>
      <c r="K34" s="40">
        <f t="shared" si="0"/>
        <v>-23</v>
      </c>
      <c r="L34" s="40">
        <f>K34+'[1]Playing Dashboard'!$B$7</f>
        <v>-23</v>
      </c>
    </row>
    <row r="35" spans="1:12">
      <c r="A35" s="58"/>
      <c r="B35" s="36" t="s">
        <v>139</v>
      </c>
      <c r="C35" s="37" t="s">
        <v>10</v>
      </c>
      <c r="D35" s="38"/>
      <c r="E35" s="39">
        <f t="array" ref="E35">IFERROR(INDEX('[1]1. Stats &amp; Traits'!$A$86:$D$190, MATCH(INDEX('[1]1. Stats &amp; Traits'!$A$13:$C$20, MATCH(C35,'[1]1. Stats &amp; Traits'!$B$13:$B$20,0),3),'[1]1. Stats &amp; Traits'!$A$86:$A$190,0),4),"-")</f>
        <v>4</v>
      </c>
      <c r="F35" s="40">
        <f t="array" ref="F35">ROUNDDOWN(D35/E35,0)+IFERROR(INDEX('[1]Tablas Ranks'!$A$1:$O$74,MATCH(B35,'[1]Tablas Ranks'!$A$1:$A$74,0),MATCH('[1]1. Stats &amp; Traits'!$B$4,'[1]Tablas Ranks'!$A$1:$O$1,0)),0)</f>
        <v>0</v>
      </c>
      <c r="G35" s="40">
        <v>-25</v>
      </c>
      <c r="H35" s="40">
        <f t="array" ref="H35">IFERROR(INDEX('[1]1. Stats &amp; Traits'!$A$13:$G$20,MATCH(C35,'[1]1. Stats &amp; Traits'!$B$13:$B$20,0),7),0)</f>
        <v>1</v>
      </c>
      <c r="I35" s="40">
        <f t="array" ref="I35">IFERROR(INDEX('[1]Talents tables'!$I$3:$J$155,MATCH(B35,'[1]Talents tables'!$I$3:$I$155,0),2),0)</f>
        <v>0</v>
      </c>
      <c r="J35" s="40"/>
      <c r="K35" s="40">
        <f t="shared" si="0"/>
        <v>-24</v>
      </c>
      <c r="L35" s="40">
        <f>K35+'[1]Playing Dashboard'!$B$7</f>
        <v>-24</v>
      </c>
    </row>
    <row r="36" spans="1:12">
      <c r="A36" s="58"/>
      <c r="B36" s="36" t="s">
        <v>140</v>
      </c>
      <c r="C36" s="37" t="s">
        <v>10</v>
      </c>
      <c r="D36" s="38">
        <v>48</v>
      </c>
      <c r="E36" s="39">
        <f t="array" ref="E36">IFERROR(INDEX('[1]1. Stats &amp; Traits'!$A$86:$D$190, MATCH(INDEX('[1]1. Stats &amp; Traits'!$A$13:$C$20, MATCH(C36,'[1]1. Stats &amp; Traits'!$B$13:$B$20,0),3),'[1]1. Stats &amp; Traits'!$A$86:$A$190,0),4),"-")</f>
        <v>4</v>
      </c>
      <c r="F36" s="40">
        <f t="array" ref="F36">ROUNDDOWN(D36/E36,0)+IFERROR(INDEX('[1]Tablas Ranks'!$A$1:$O$74,MATCH(B36,'[1]Tablas Ranks'!$A$1:$A$74,0),MATCH('[1]1. Stats &amp; Traits'!$B$4,'[1]Tablas Ranks'!$A$1:$O$1,0)),0)</f>
        <v>12</v>
      </c>
      <c r="G36" s="40">
        <v>32</v>
      </c>
      <c r="H36" s="40">
        <f t="array" ref="H36">IFERROR(INDEX('[1]1. Stats &amp; Traits'!$A$13:$G$20,MATCH(C36,'[1]1. Stats &amp; Traits'!$B$13:$B$20,0),7),0)</f>
        <v>1</v>
      </c>
      <c r="I36" s="40">
        <f t="array" ref="I36">IFERROR(INDEX('[1]Talents tables'!$I$3:$J$155,MATCH(B36,'[1]Talents tables'!$I$3:$I$155,0),2),0)</f>
        <v>0</v>
      </c>
      <c r="J36" s="40"/>
      <c r="K36" s="40">
        <f t="shared" si="0"/>
        <v>33</v>
      </c>
      <c r="L36" s="40">
        <f>K36+'[1]Playing Dashboard'!$B$7</f>
        <v>33</v>
      </c>
    </row>
    <row r="37" spans="1:12">
      <c r="A37" s="58"/>
      <c r="B37" s="36" t="s">
        <v>141</v>
      </c>
      <c r="C37" s="37" t="s">
        <v>14</v>
      </c>
      <c r="D37" s="38"/>
      <c r="E37" s="39">
        <f t="array" ref="E37">IFERROR(INDEX('[1]1. Stats &amp; Traits'!$A$86:$D$190, MATCH(INDEX('[1]1. Stats &amp; Traits'!$A$13:$C$20, MATCH(C37,'[1]1. Stats &amp; Traits'!$B$13:$B$20,0),3),'[1]1. Stats &amp; Traits'!$A$86:$A$190,0),4),"-")</f>
        <v>4</v>
      </c>
      <c r="F37" s="40">
        <f t="array" ref="F37">ROUNDDOWN(D37/E37,0)+IFERROR(INDEX('[1]Tablas Ranks'!$A$1:$O$74,MATCH(B37,'[1]Tablas Ranks'!$A$1:$A$74,0),MATCH('[1]1. Stats &amp; Traits'!$B$4,'[1]Tablas Ranks'!$A$1:$O$1,0)),0)</f>
        <v>0</v>
      </c>
      <c r="G37" s="40">
        <v>-25</v>
      </c>
      <c r="H37" s="40">
        <f t="array" ref="H37">IFERROR(INDEX('[1]1. Stats &amp; Traits'!$A$13:$G$20,MATCH(C37,'[1]1. Stats &amp; Traits'!$B$13:$B$20,0),7),0)</f>
        <v>2</v>
      </c>
      <c r="I37" s="40">
        <f t="array" ref="I37">IFERROR(INDEX('[1]Talents tables'!$I$3:$J$155,MATCH(B37,'[1]Talents tables'!$I$3:$I$155,0),2),0)</f>
        <v>0</v>
      </c>
      <c r="J37" s="40"/>
      <c r="K37" s="40">
        <f t="shared" si="0"/>
        <v>-23</v>
      </c>
      <c r="L37" s="40">
        <f>K37+'[1]Playing Dashboard'!$B$7</f>
        <v>-23</v>
      </c>
    </row>
    <row r="38" spans="1:12">
      <c r="A38" s="58"/>
      <c r="B38" s="36" t="s">
        <v>142</v>
      </c>
      <c r="C38" s="37" t="s">
        <v>14</v>
      </c>
      <c r="D38" s="38"/>
      <c r="E38" s="39">
        <f t="array" ref="E38">IFERROR(INDEX('[1]1. Stats &amp; Traits'!$A$86:$D$190, MATCH(INDEX('[1]1. Stats &amp; Traits'!$A$13:$C$20, MATCH(C38,'[1]1. Stats &amp; Traits'!$B$13:$B$20,0),3),'[1]1. Stats &amp; Traits'!$A$86:$A$190,0),4),"-")</f>
        <v>4</v>
      </c>
      <c r="F38" s="40">
        <f t="array" ref="F38">ROUNDDOWN(D38/E38,0)+IFERROR(INDEX('[1]Tablas Ranks'!$A$1:$O$74,MATCH(B38,'[1]Tablas Ranks'!$A$1:$A$74,0),MATCH('[1]1. Stats &amp; Traits'!$B$4,'[1]Tablas Ranks'!$A$1:$O$1,0)),0)</f>
        <v>0</v>
      </c>
      <c r="G38" s="40">
        <v>-25</v>
      </c>
      <c r="H38" s="40">
        <f t="array" ref="H38">IFERROR(INDEX('[1]1. Stats &amp; Traits'!$A$13:$G$20,MATCH(C38,'[1]1. Stats &amp; Traits'!$B$13:$B$20,0),7),0)</f>
        <v>2</v>
      </c>
      <c r="I38" s="40">
        <f t="array" ref="I38">IFERROR(INDEX('[1]Talents tables'!$I$3:$J$155,MATCH(B38,'[1]Talents tables'!$I$3:$I$155,0),2),0)</f>
        <v>0</v>
      </c>
      <c r="J38" s="40"/>
      <c r="K38" s="40">
        <f t="shared" si="0"/>
        <v>-23</v>
      </c>
      <c r="L38" s="40">
        <f>K38+'[1]Playing Dashboard'!$B$7</f>
        <v>-23</v>
      </c>
    </row>
    <row r="39" spans="1:12">
      <c r="A39" s="58"/>
      <c r="B39" s="36" t="s">
        <v>143</v>
      </c>
      <c r="C39" s="37" t="s">
        <v>14</v>
      </c>
      <c r="D39" s="38"/>
      <c r="E39" s="39">
        <f t="array" ref="E39">IFERROR(INDEX('[1]1. Stats &amp; Traits'!$A$86:$D$190, MATCH(INDEX('[1]1. Stats &amp; Traits'!$A$13:$C$20, MATCH(C39,'[1]1. Stats &amp; Traits'!$B$13:$B$20,0),3),'[1]1. Stats &amp; Traits'!$A$86:$A$190,0),4),"-")</f>
        <v>4</v>
      </c>
      <c r="F39" s="40">
        <f t="array" ref="F39">ROUNDDOWN(D39/E39,0)+IFERROR(INDEX('[1]Tablas Ranks'!$A$1:$O$74,MATCH(B39,'[1]Tablas Ranks'!$A$1:$A$74,0),MATCH('[1]1. Stats &amp; Traits'!$B$4,'[1]Tablas Ranks'!$A$1:$O$1,0)),0)</f>
        <v>0</v>
      </c>
      <c r="G39" s="40">
        <v>-25</v>
      </c>
      <c r="H39" s="40">
        <f t="array" ref="H39">IFERROR(INDEX('[1]1. Stats &amp; Traits'!$A$13:$G$20,MATCH(C39,'[1]1. Stats &amp; Traits'!$B$13:$B$20,0),7),0)</f>
        <v>2</v>
      </c>
      <c r="I39" s="40">
        <f t="array" ref="I39">IFERROR(INDEX('[1]Talents tables'!$I$3:$J$155,MATCH(B39,'[1]Talents tables'!$I$3:$I$155,0),2),0)</f>
        <v>0</v>
      </c>
      <c r="J39" s="40"/>
      <c r="K39" s="40">
        <f t="shared" si="0"/>
        <v>-23</v>
      </c>
      <c r="L39" s="40">
        <f>K39+'[1]Playing Dashboard'!$B$7</f>
        <v>-23</v>
      </c>
    </row>
    <row r="40" spans="1:12">
      <c r="A40" s="58"/>
      <c r="B40" s="36" t="s">
        <v>144</v>
      </c>
      <c r="C40" s="37" t="s">
        <v>14</v>
      </c>
      <c r="D40" s="38"/>
      <c r="E40" s="39">
        <f t="array" ref="E40">IFERROR(INDEX('[1]1. Stats &amp; Traits'!$A$86:$D$190, MATCH(INDEX('[1]1. Stats &amp; Traits'!$A$13:$C$20, MATCH(C40,'[1]1. Stats &amp; Traits'!$B$13:$B$20,0),3),'[1]1. Stats &amp; Traits'!$A$86:$A$190,0),4),"-")</f>
        <v>4</v>
      </c>
      <c r="F40" s="40">
        <f t="array" ref="F40">ROUNDDOWN(D40/E40,0)+IFERROR(INDEX('[1]Tablas Ranks'!$A$1:$O$74,MATCH(B40,'[1]Tablas Ranks'!$A$1:$A$74,0),MATCH('[1]1. Stats &amp; Traits'!$B$4,'[1]Tablas Ranks'!$A$1:$O$1,0)),0)</f>
        <v>0</v>
      </c>
      <c r="G40" s="40">
        <v>-25</v>
      </c>
      <c r="H40" s="40">
        <f t="array" ref="H40">IFERROR(INDEX('[1]1. Stats &amp; Traits'!$A$13:$G$20,MATCH(C40,'[1]1. Stats &amp; Traits'!$B$13:$B$20,0),7),0)</f>
        <v>2</v>
      </c>
      <c r="I40" s="40">
        <f t="array" ref="I40">IFERROR(INDEX('[1]Talents tables'!$I$3:$J$155,MATCH(B40,'[1]Talents tables'!$I$3:$I$155,0),2),0)</f>
        <v>0</v>
      </c>
      <c r="J40" s="40"/>
      <c r="K40" s="40">
        <f t="shared" si="0"/>
        <v>-23</v>
      </c>
      <c r="L40" s="40">
        <f>K40+'[1]Playing Dashboard'!$B$7</f>
        <v>-23</v>
      </c>
    </row>
    <row r="41" spans="1:12">
      <c r="A41" s="58"/>
      <c r="B41" s="36" t="s">
        <v>145</v>
      </c>
      <c r="C41" s="37" t="s">
        <v>14</v>
      </c>
      <c r="D41" s="38"/>
      <c r="E41" s="39">
        <f t="array" ref="E41">IFERROR(INDEX('[1]1. Stats &amp; Traits'!$A$86:$D$190, MATCH(INDEX('[1]1. Stats &amp; Traits'!$A$13:$C$20, MATCH(C41,'[1]1. Stats &amp; Traits'!$B$13:$B$20,0),3),'[1]1. Stats &amp; Traits'!$A$86:$A$190,0),4),"-")</f>
        <v>4</v>
      </c>
      <c r="F41" s="40">
        <f t="array" ref="F41">ROUNDDOWN(D41/E41,0)+IFERROR(INDEX('[1]Tablas Ranks'!$A$1:$O$74,MATCH(B41,'[1]Tablas Ranks'!$A$1:$A$74,0),MATCH('[1]1. Stats &amp; Traits'!$B$4,'[1]Tablas Ranks'!$A$1:$O$1,0)),0)</f>
        <v>0</v>
      </c>
      <c r="G41" s="40">
        <v>-25</v>
      </c>
      <c r="H41" s="40">
        <f t="array" ref="H41">IFERROR(INDEX('[1]1. Stats &amp; Traits'!$A$13:$G$20,MATCH(C41,'[1]1. Stats &amp; Traits'!$B$13:$B$20,0),7),0)</f>
        <v>2</v>
      </c>
      <c r="I41" s="40">
        <f t="array" ref="I41">IFERROR(INDEX('[1]Talents tables'!$I$3:$J$155,MATCH(B41,'[1]Talents tables'!$I$3:$I$155,0),2),0)</f>
        <v>0</v>
      </c>
      <c r="J41" s="40"/>
      <c r="K41" s="40">
        <f t="shared" si="0"/>
        <v>-23</v>
      </c>
      <c r="L41" s="40">
        <f>K41+'[1]Playing Dashboard'!$B$7</f>
        <v>-23</v>
      </c>
    </row>
    <row r="42" spans="1:12">
      <c r="A42" s="58"/>
      <c r="B42" s="36" t="s">
        <v>146</v>
      </c>
      <c r="C42" s="37" t="s">
        <v>14</v>
      </c>
      <c r="D42" s="38"/>
      <c r="E42" s="39">
        <f t="array" ref="E42">IFERROR(INDEX('[1]1. Stats &amp; Traits'!$A$86:$D$190, MATCH(INDEX('[1]1. Stats &amp; Traits'!$A$13:$C$20, MATCH(C42,'[1]1. Stats &amp; Traits'!$B$13:$B$20,0),3),'[1]1. Stats &amp; Traits'!$A$86:$A$190,0),4),"-")</f>
        <v>4</v>
      </c>
      <c r="F42" s="40">
        <f t="array" ref="F42">ROUNDDOWN(D42/E42,0)+IFERROR(INDEX('[1]Tablas Ranks'!$A$1:$O$74,MATCH(B42,'[1]Tablas Ranks'!$A$1:$A$74,0),MATCH('[1]1. Stats &amp; Traits'!$B$4,'[1]Tablas Ranks'!$A$1:$O$1,0)),0)</f>
        <v>0</v>
      </c>
      <c r="G42" s="40">
        <v>-25</v>
      </c>
      <c r="H42" s="40">
        <f t="array" ref="H42">IFERROR(INDEX('[1]1. Stats &amp; Traits'!$A$13:$G$20,MATCH(C42,'[1]1. Stats &amp; Traits'!$B$13:$B$20,0),7),0)</f>
        <v>2</v>
      </c>
      <c r="I42" s="40">
        <f t="array" ref="I42">IFERROR(INDEX('[1]Talents tables'!$I$3:$J$155,MATCH(B42,'[1]Talents tables'!$I$3:$I$155,0),2),0)</f>
        <v>0</v>
      </c>
      <c r="J42" s="40"/>
      <c r="K42" s="40">
        <f t="shared" si="0"/>
        <v>-23</v>
      </c>
      <c r="L42" s="40">
        <f>K42+'[1]Playing Dashboard'!$B$7</f>
        <v>-23</v>
      </c>
    </row>
    <row r="43" spans="1:12">
      <c r="A43" s="61" t="s">
        <v>147</v>
      </c>
      <c r="B43" s="41" t="s">
        <v>148</v>
      </c>
      <c r="C43" s="42" t="s">
        <v>22</v>
      </c>
      <c r="D43" s="43"/>
      <c r="E43" s="44">
        <f t="array" ref="E43">IFERROR(INDEX('[1]1. Stats &amp; Traits'!$A$86:$D$190, MATCH(INDEX('[1]1. Stats &amp; Traits'!$A$13:$C$20, MATCH(C43,'[1]1. Stats &amp; Traits'!$B$13:$B$20,0),3),'[1]1. Stats &amp; Traits'!$A$86:$A$190,0),4),"-")</f>
        <v>4</v>
      </c>
      <c r="F43" s="45">
        <f t="array" ref="F43">ROUNDDOWN(D43/E43,0)+IFERROR(INDEX('[1]Tablas Ranks'!$A$1:$O$74,MATCH(B43,'[1]Tablas Ranks'!$A$1:$A$74,0),MATCH('[1]1. Stats &amp; Traits'!$B$4,'[1]Tablas Ranks'!$A$1:$O$1,0)),0)</f>
        <v>0</v>
      </c>
      <c r="G43" s="40">
        <v>-25</v>
      </c>
      <c r="H43" s="45">
        <f t="array" ref="H43">IFERROR(INDEX('[1]1. Stats &amp; Traits'!$A$13:$G$20,MATCH(C43,'[1]1. Stats &amp; Traits'!$B$13:$B$20,0),7),0)</f>
        <v>11</v>
      </c>
      <c r="I43" s="45">
        <f t="array" ref="I43">IFERROR(INDEX('[1]Talents tables'!$I$3:$J$155,MATCH(B43,'[1]Talents tables'!$I$3:$I$155,0),2),0)</f>
        <v>0</v>
      </c>
      <c r="J43" s="45"/>
      <c r="K43" s="45">
        <f t="shared" si="0"/>
        <v>-14</v>
      </c>
      <c r="L43" s="45">
        <f>K43+'[1]Playing Dashboard'!$B$7</f>
        <v>-14</v>
      </c>
    </row>
    <row r="44" spans="1:12">
      <c r="A44" s="58"/>
      <c r="B44" s="41" t="s">
        <v>149</v>
      </c>
      <c r="C44" s="42" t="s">
        <v>22</v>
      </c>
      <c r="D44" s="43"/>
      <c r="E44" s="44">
        <f t="array" ref="E44">IFERROR(INDEX('[1]1. Stats &amp; Traits'!$A$86:$D$190, MATCH(INDEX('[1]1. Stats &amp; Traits'!$A$13:$C$20, MATCH(C44,'[1]1. Stats &amp; Traits'!$B$13:$B$20,0),3),'[1]1. Stats &amp; Traits'!$A$86:$A$190,0),4),"-")</f>
        <v>4</v>
      </c>
      <c r="F44" s="45">
        <f t="array" ref="F44">ROUNDDOWN(D44/E44,0)+IFERROR(INDEX('[1]Tablas Ranks'!$A$1:$O$74,MATCH(B44,'[1]Tablas Ranks'!$A$1:$A$74,0),MATCH('[1]1. Stats &amp; Traits'!$B$4,'[1]Tablas Ranks'!$A$1:$O$1,0)),0)</f>
        <v>0</v>
      </c>
      <c r="G44" s="40">
        <v>-25</v>
      </c>
      <c r="H44" s="45">
        <f t="array" ref="H44">IFERROR(INDEX('[1]1. Stats &amp; Traits'!$A$13:$G$20,MATCH(C44,'[1]1. Stats &amp; Traits'!$B$13:$B$20,0),7),0)</f>
        <v>11</v>
      </c>
      <c r="I44" s="45">
        <f t="array" ref="I44">IFERROR(INDEX('[1]Talents tables'!$I$3:$J$155,MATCH(B44,'[1]Talents tables'!$I$3:$I$155,0),2),0)</f>
        <v>0</v>
      </c>
      <c r="J44" s="45"/>
      <c r="K44" s="45">
        <f t="shared" si="0"/>
        <v>-14</v>
      </c>
      <c r="L44" s="45">
        <f>K44+'[1]Playing Dashboard'!$B$7</f>
        <v>-14</v>
      </c>
    </row>
    <row r="45" spans="1:12">
      <c r="A45" s="58"/>
      <c r="B45" s="41" t="s">
        <v>150</v>
      </c>
      <c r="C45" s="42" t="s">
        <v>22</v>
      </c>
      <c r="D45" s="43"/>
      <c r="E45" s="44">
        <f t="array" ref="E45">IFERROR(INDEX('[1]1. Stats &amp; Traits'!$A$86:$D$190, MATCH(INDEX('[1]1. Stats &amp; Traits'!$A$13:$C$20, MATCH(C45,'[1]1. Stats &amp; Traits'!$B$13:$B$20,0),3),'[1]1. Stats &amp; Traits'!$A$86:$A$190,0),4),"-")</f>
        <v>4</v>
      </c>
      <c r="F45" s="45">
        <f t="array" ref="F45">ROUNDDOWN(D45/E45,0)+IFERROR(INDEX('[1]Tablas Ranks'!$A$1:$O$74,MATCH(B45,'[1]Tablas Ranks'!$A$1:$A$74,0),MATCH('[1]1. Stats &amp; Traits'!$B$4,'[1]Tablas Ranks'!$A$1:$O$1,0)),0)</f>
        <v>0</v>
      </c>
      <c r="G45" s="40">
        <v>-25</v>
      </c>
      <c r="H45" s="45">
        <f t="array" ref="H45">IFERROR(INDEX('[1]1. Stats &amp; Traits'!$A$13:$G$20,MATCH(C45,'[1]1. Stats &amp; Traits'!$B$13:$B$20,0),7),0)</f>
        <v>11</v>
      </c>
      <c r="I45" s="45">
        <f t="array" ref="I45">IFERROR(INDEX('[1]Talents tables'!$I$3:$J$155,MATCH(B45,'[1]Talents tables'!$I$3:$I$155,0),2),0)</f>
        <v>0</v>
      </c>
      <c r="J45" s="45"/>
      <c r="K45" s="45">
        <f t="shared" si="0"/>
        <v>-14</v>
      </c>
      <c r="L45" s="45">
        <f>K45+'[1]Playing Dashboard'!$B$7</f>
        <v>-14</v>
      </c>
    </row>
    <row r="46" spans="1:12">
      <c r="A46" s="58"/>
      <c r="B46" s="41" t="s">
        <v>151</v>
      </c>
      <c r="C46" s="42" t="s">
        <v>18</v>
      </c>
      <c r="D46" s="43"/>
      <c r="E46" s="44">
        <f t="array" ref="E46">IFERROR(INDEX('[1]1. Stats &amp; Traits'!$A$86:$D$190, MATCH(INDEX('[1]1. Stats &amp; Traits'!$A$13:$C$20, MATCH(C46,'[1]1. Stats &amp; Traits'!$B$13:$B$20,0),3),'[1]1. Stats &amp; Traits'!$A$86:$A$190,0),4),"-")</f>
        <v>2</v>
      </c>
      <c r="F46" s="45">
        <f t="array" ref="F46">ROUNDDOWN(D46/E46,0)+IFERROR(INDEX('[1]Tablas Ranks'!$A$1:$O$74,MATCH(B46,'[1]Tablas Ranks'!$A$1:$A$74,0),MATCH('[1]1. Stats &amp; Traits'!$B$4,'[1]Tablas Ranks'!$A$1:$O$1,0)),0)</f>
        <v>0</v>
      </c>
      <c r="G46" s="40">
        <v>-25</v>
      </c>
      <c r="H46" s="45">
        <f t="array" ref="H46">IFERROR(INDEX('[1]1. Stats &amp; Traits'!$A$13:$G$20,MATCH(C46,'[1]1. Stats &amp; Traits'!$B$13:$B$20,0),7),0)</f>
        <v>19</v>
      </c>
      <c r="I46" s="45">
        <f t="array" ref="I46">IFERROR(INDEX('[1]Talents tables'!$I$3:$J$155,MATCH(B46,'[1]Talents tables'!$I$3:$I$155,0),2),0)</f>
        <v>0</v>
      </c>
      <c r="J46" s="45"/>
      <c r="K46" s="45">
        <f t="shared" si="0"/>
        <v>-6</v>
      </c>
      <c r="L46" s="45">
        <f>K46+'[1]Playing Dashboard'!$B$7</f>
        <v>-6</v>
      </c>
    </row>
    <row r="47" spans="1:12">
      <c r="A47" s="58"/>
      <c r="B47" s="41" t="s">
        <v>152</v>
      </c>
      <c r="C47" s="42" t="s">
        <v>18</v>
      </c>
      <c r="D47" s="43"/>
      <c r="E47" s="44">
        <f t="array" ref="E47">IFERROR(INDEX('[1]1. Stats &amp; Traits'!$A$86:$D$190, MATCH(INDEX('[1]1. Stats &amp; Traits'!$A$13:$C$20, MATCH(C47,'[1]1. Stats &amp; Traits'!$B$13:$B$20,0),3),'[1]1. Stats &amp; Traits'!$A$86:$A$190,0),4),"-")</f>
        <v>2</v>
      </c>
      <c r="F47" s="45">
        <f t="array" ref="F47">ROUNDDOWN(D47/E47,0)+IFERROR(INDEX('[1]Tablas Ranks'!$A$1:$O$74,MATCH(B47,'[1]Tablas Ranks'!$A$1:$A$74,0),MATCH('[1]1. Stats &amp; Traits'!$B$4,'[1]Tablas Ranks'!$A$1:$O$1,0)),0)</f>
        <v>0</v>
      </c>
      <c r="G47" s="40">
        <v>-25</v>
      </c>
      <c r="H47" s="45">
        <f t="array" ref="H47">IFERROR(INDEX('[1]1. Stats &amp; Traits'!$A$13:$G$20,MATCH(C47,'[1]1. Stats &amp; Traits'!$B$13:$B$20,0),7),0)</f>
        <v>19</v>
      </c>
      <c r="I47" s="45">
        <f t="array" ref="I47">IFERROR(INDEX('[1]Talents tables'!$I$3:$J$155,MATCH(B47,'[1]Talents tables'!$I$3:$I$155,0),2),0)</f>
        <v>0</v>
      </c>
      <c r="J47" s="45"/>
      <c r="K47" s="45">
        <f t="shared" si="0"/>
        <v>-6</v>
      </c>
      <c r="L47" s="45">
        <f>K47+'[1]Playing Dashboard'!$B$7</f>
        <v>-6</v>
      </c>
    </row>
    <row r="48" spans="1:12">
      <c r="A48" s="58"/>
      <c r="B48" s="41" t="s">
        <v>153</v>
      </c>
      <c r="C48" s="42" t="s">
        <v>18</v>
      </c>
      <c r="D48" s="43">
        <v>20</v>
      </c>
      <c r="E48" s="44">
        <f t="array" ref="E48">IFERROR(INDEX('[1]1. Stats &amp; Traits'!$A$86:$D$190, MATCH(INDEX('[1]1. Stats &amp; Traits'!$A$13:$C$20, MATCH(C48,'[1]1. Stats &amp; Traits'!$B$13:$B$20,0),3),'[1]1. Stats &amp; Traits'!$A$86:$A$190,0),4),"-")</f>
        <v>2</v>
      </c>
      <c r="F48" s="45">
        <f t="array" ref="F48">ROUNDDOWN(D48/E48,0)+IFERROR(INDEX('[1]Tablas Ranks'!$A$1:$O$74,MATCH(B48,'[1]Tablas Ranks'!$A$1:$A$74,0),MATCH('[1]1. Stats &amp; Traits'!$B$4,'[1]Tablas Ranks'!$A$1:$O$1,0)),0)</f>
        <v>10</v>
      </c>
      <c r="G48" s="40">
        <v>50</v>
      </c>
      <c r="H48" s="45">
        <f t="array" ref="H48">IFERROR(INDEX('[1]1. Stats &amp; Traits'!$A$13:$G$20,MATCH(C48,'[1]1. Stats &amp; Traits'!$B$13:$B$20,0),7),0)</f>
        <v>19</v>
      </c>
      <c r="I48" s="45">
        <f t="array" ref="I48">IFERROR(INDEX('[1]Talents tables'!$I$3:$J$155,MATCH(B48,'[1]Talents tables'!$I$3:$I$155,0),2),0)</f>
        <v>0</v>
      </c>
      <c r="J48" s="45"/>
      <c r="K48" s="45">
        <f t="shared" si="0"/>
        <v>69</v>
      </c>
      <c r="L48" s="45">
        <f>K48+'[1]Playing Dashboard'!$B$7</f>
        <v>69</v>
      </c>
    </row>
  </sheetData>
  <mergeCells count="4">
    <mergeCell ref="A2:A7"/>
    <mergeCell ref="A8:A33"/>
    <mergeCell ref="A34:A42"/>
    <mergeCell ref="A43:A4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4650F-63F1-471A-986F-DE8EE33B19FB}">
  <dimension ref="A1:F120"/>
  <sheetViews>
    <sheetView workbookViewId="0">
      <selection activeCell="J30" sqref="J30"/>
    </sheetView>
  </sheetViews>
  <sheetFormatPr defaultRowHeight="15"/>
  <sheetData>
    <row r="1" spans="1:6">
      <c r="A1" s="46" t="s">
        <v>4</v>
      </c>
      <c r="B1" s="46" t="s">
        <v>154</v>
      </c>
      <c r="C1" s="46" t="s">
        <v>155</v>
      </c>
      <c r="D1" s="46" t="s">
        <v>1</v>
      </c>
      <c r="E1" s="46" t="s">
        <v>156</v>
      </c>
      <c r="F1" s="46" t="s">
        <v>157</v>
      </c>
    </row>
    <row r="2" spans="1:6">
      <c r="A2" s="47" t="s">
        <v>158</v>
      </c>
      <c r="B2" s="48" t="s">
        <v>159</v>
      </c>
      <c r="C2" s="49" t="s">
        <v>160</v>
      </c>
      <c r="D2" s="50"/>
      <c r="E2" s="51">
        <f t="array" ref="E2">IF(IFERROR(INDEX('[1]2.5 Talents&amp;Flaws'!$A$12:$A$70,MATCH(A2,'[1]2.5 Talents&amp;Flaws'!$A$12:$A$70,0),1),"X")=A2,1,IF(IFERROR(INDEX('[1]2.5 Talents&amp;Flaws'!$F$3:$H$15,MATCH(A2,'[1]2.5 Talents&amp;Flaws'!$F$3:$F$15,0),1),"X")=A2,1,0))</f>
        <v>0</v>
      </c>
      <c r="F2" s="51">
        <f t="shared" ref="F2:F120" si="0">E2*D2</f>
        <v>0</v>
      </c>
    </row>
    <row r="3" spans="1:6">
      <c r="A3" s="47" t="s">
        <v>161</v>
      </c>
      <c r="B3" s="48" t="s">
        <v>162</v>
      </c>
      <c r="C3" s="49" t="s">
        <v>163</v>
      </c>
      <c r="D3" s="50">
        <v>20</v>
      </c>
      <c r="E3" s="51">
        <f t="array" ref="E3">IF(IFERROR(INDEX('[1]2.5 Talents&amp;Flaws'!$A$12:$A$70,MATCH(A3,'[1]2.5 Talents&amp;Flaws'!$A$12:$A$70,0),1),"X")=A3,1,IF(IFERROR(INDEX('[1]2.5 Talents&amp;Flaws'!$F$3:$H$15,MATCH(A3,'[1]2.5 Talents&amp;Flaws'!$F$3:$F$15,0),1),"X")=A3,1,0))</f>
        <v>0</v>
      </c>
      <c r="F3" s="51">
        <f t="shared" si="0"/>
        <v>0</v>
      </c>
    </row>
    <row r="4" spans="1:6">
      <c r="A4" s="47" t="s">
        <v>164</v>
      </c>
      <c r="B4" s="52" t="s">
        <v>165</v>
      </c>
      <c r="C4" s="53" t="s">
        <v>166</v>
      </c>
      <c r="D4" s="50">
        <v>20</v>
      </c>
      <c r="E4" s="51">
        <f t="array" ref="E4">IF(IFERROR(INDEX('[1]2.5 Talents&amp;Flaws'!$A$12:$A$70,MATCH(A4,'[1]2.5 Talents&amp;Flaws'!$A$12:$A$70,0),1),"X")=A4,1,IF(IFERROR(INDEX('[1]2.5 Talents&amp;Flaws'!$F$3:$H$15,MATCH(A4,'[1]2.5 Talents&amp;Flaws'!$F$3:$F$15,0),1),"X")=A4,1,0))</f>
        <v>0</v>
      </c>
      <c r="F4" s="51">
        <f t="shared" si="0"/>
        <v>0</v>
      </c>
    </row>
    <row r="5" spans="1:6">
      <c r="A5" s="47" t="s">
        <v>167</v>
      </c>
      <c r="B5" s="48" t="s">
        <v>168</v>
      </c>
      <c r="C5" s="54" t="s">
        <v>77</v>
      </c>
      <c r="D5" s="50">
        <v>25</v>
      </c>
      <c r="E5" s="51">
        <f t="array" ref="E5">IF(IFERROR(INDEX('[1]2.5 Talents&amp;Flaws'!$A$12:$A$70,MATCH(A5,'[1]2.5 Talents&amp;Flaws'!$A$12:$A$70,0),1),"X")=A5,1,IF(IFERROR(INDEX('[1]2.5 Talents&amp;Flaws'!$F$3:$H$15,MATCH(A5,'[1]2.5 Talents&amp;Flaws'!$F$3:$F$15,0),1),"X")=A5,1,0))</f>
        <v>0</v>
      </c>
      <c r="F5" s="51">
        <f t="shared" si="0"/>
        <v>0</v>
      </c>
    </row>
    <row r="6" spans="1:6">
      <c r="A6" s="47" t="s">
        <v>167</v>
      </c>
      <c r="B6" s="48"/>
      <c r="C6" s="54" t="s">
        <v>169</v>
      </c>
      <c r="D6" s="50">
        <v>25</v>
      </c>
      <c r="E6" s="51">
        <f t="array" ref="E6">IF(IFERROR(INDEX('[1]2.5 Talents&amp;Flaws'!$A$12:$A$70,MATCH(A6,'[1]2.5 Talents&amp;Flaws'!$A$12:$A$70,0),1),"X")=A6,1,IF(IFERROR(INDEX('[1]2.5 Talents&amp;Flaws'!$F$3:$H$15,MATCH(A6,'[1]2.5 Talents&amp;Flaws'!$F$3:$F$15,0),1),"X")=A6,1,0))</f>
        <v>0</v>
      </c>
      <c r="F6" s="51">
        <f t="shared" si="0"/>
        <v>0</v>
      </c>
    </row>
    <row r="7" spans="1:6">
      <c r="A7" s="47" t="s">
        <v>170</v>
      </c>
      <c r="B7" s="52" t="s">
        <v>171</v>
      </c>
      <c r="C7" s="41" t="s">
        <v>54</v>
      </c>
      <c r="D7" s="50">
        <v>10</v>
      </c>
      <c r="E7" s="51">
        <f t="array" ref="E7">IF(IFERROR(INDEX('[1]2.5 Talents&amp;Flaws'!$A$12:$A$70,MATCH(A7,'[1]2.5 Talents&amp;Flaws'!$A$12:$A$70,0),1),"X")=A7,1,IF(IFERROR(INDEX('[1]2.5 Talents&amp;Flaws'!$F$3:$H$15,MATCH(A7,'[1]2.5 Talents&amp;Flaws'!$F$3:$F$15,0),1),"X")=A7,1,0))</f>
        <v>0</v>
      </c>
      <c r="F7" s="51">
        <f t="shared" si="0"/>
        <v>0</v>
      </c>
    </row>
    <row r="8" spans="1:6">
      <c r="A8" s="47" t="s">
        <v>170</v>
      </c>
      <c r="B8" s="48"/>
      <c r="C8" s="41" t="s">
        <v>57</v>
      </c>
      <c r="D8" s="50">
        <v>10</v>
      </c>
      <c r="E8" s="51">
        <f t="array" ref="E8">IF(IFERROR(INDEX('[1]2.5 Talents&amp;Flaws'!$A$12:$A$70,MATCH(A8,'[1]2.5 Talents&amp;Flaws'!$A$12:$A$70,0),1),"X")=A8,1,IF(IFERROR(INDEX('[1]2.5 Talents&amp;Flaws'!$F$3:$H$15,MATCH(A8,'[1]2.5 Talents&amp;Flaws'!$F$3:$F$15,0),1),"X")=A8,1,0))</f>
        <v>0</v>
      </c>
      <c r="F8" s="51">
        <f t="shared" si="0"/>
        <v>0</v>
      </c>
    </row>
    <row r="9" spans="1:6">
      <c r="A9" s="47" t="s">
        <v>170</v>
      </c>
      <c r="B9" s="48"/>
      <c r="C9" s="49" t="s">
        <v>172</v>
      </c>
      <c r="D9" s="50">
        <v>15</v>
      </c>
      <c r="E9" s="51">
        <f t="array" ref="E9">IF(IFERROR(INDEX('[1]2.5 Talents&amp;Flaws'!$A$12:$A$70,MATCH(A9,'[1]2.5 Talents&amp;Flaws'!$A$12:$A$70,0),1),"X")=A9,1,IF(IFERROR(INDEX('[1]2.5 Talents&amp;Flaws'!$F$3:$H$15,MATCH(A9,'[1]2.5 Talents&amp;Flaws'!$F$3:$F$15,0),1),"X")=A9,1,0))</f>
        <v>0</v>
      </c>
      <c r="F9" s="51">
        <f t="shared" si="0"/>
        <v>0</v>
      </c>
    </row>
    <row r="10" spans="1:6">
      <c r="A10" s="47" t="s">
        <v>173</v>
      </c>
      <c r="B10" s="52" t="s">
        <v>174</v>
      </c>
      <c r="C10" s="36" t="s">
        <v>138</v>
      </c>
      <c r="D10" s="50">
        <v>10</v>
      </c>
      <c r="E10" s="51">
        <f t="array" ref="E10">IF(IFERROR(INDEX('[1]2.5 Talents&amp;Flaws'!$A$12:$A$70,MATCH(A10,'[1]2.5 Talents&amp;Flaws'!$A$12:$A$70,0),1),"X")=A10,1,IF(IFERROR(INDEX('[1]2.5 Talents&amp;Flaws'!$F$3:$H$15,MATCH(A10,'[1]2.5 Talents&amp;Flaws'!$F$3:$F$15,0),1),"X")=A10,1,0))</f>
        <v>0</v>
      </c>
      <c r="F10" s="51">
        <f t="shared" si="0"/>
        <v>0</v>
      </c>
    </row>
    <row r="11" spans="1:6">
      <c r="A11" s="47" t="s">
        <v>173</v>
      </c>
      <c r="B11" s="48"/>
      <c r="C11" s="36" t="s">
        <v>139</v>
      </c>
      <c r="D11" s="50">
        <v>10</v>
      </c>
      <c r="E11" s="51">
        <f t="array" ref="E11">IF(IFERROR(INDEX('[1]2.5 Talents&amp;Flaws'!$A$12:$A$70,MATCH(A11,'[1]2.5 Talents&amp;Flaws'!$A$12:$A$70,0),1),"X")=A11,1,IF(IFERROR(INDEX('[1]2.5 Talents&amp;Flaws'!$F$3:$H$15,MATCH(A11,'[1]2.5 Talents&amp;Flaws'!$F$3:$F$15,0),1),"X")=A11,1,0))</f>
        <v>0</v>
      </c>
      <c r="F11" s="51">
        <f t="shared" si="0"/>
        <v>0</v>
      </c>
    </row>
    <row r="12" spans="1:6">
      <c r="A12" s="47" t="s">
        <v>173</v>
      </c>
      <c r="B12" s="48"/>
      <c r="C12" s="36" t="s">
        <v>140</v>
      </c>
      <c r="D12" s="50">
        <v>10</v>
      </c>
      <c r="E12" s="51">
        <f t="array" ref="E12">IF(IFERROR(INDEX('[1]2.5 Talents&amp;Flaws'!$A$12:$A$70,MATCH(A12,'[1]2.5 Talents&amp;Flaws'!$A$12:$A$70,0),1),"X")=A12,1,IF(IFERROR(INDEX('[1]2.5 Talents&amp;Flaws'!$F$3:$H$15,MATCH(A12,'[1]2.5 Talents&amp;Flaws'!$F$3:$F$15,0),1),"X")=A12,1,0))</f>
        <v>0</v>
      </c>
      <c r="F12" s="51">
        <f t="shared" si="0"/>
        <v>0</v>
      </c>
    </row>
    <row r="13" spans="1:6">
      <c r="A13" s="47" t="s">
        <v>173</v>
      </c>
      <c r="B13" s="48"/>
      <c r="C13" s="36" t="s">
        <v>141</v>
      </c>
      <c r="D13" s="50">
        <v>10</v>
      </c>
      <c r="E13" s="51">
        <f t="array" ref="E13">IF(IFERROR(INDEX('[1]2.5 Talents&amp;Flaws'!$A$12:$A$70,MATCH(A13,'[1]2.5 Talents&amp;Flaws'!$A$12:$A$70,0),1),"X")=A13,1,IF(IFERROR(INDEX('[1]2.5 Talents&amp;Flaws'!$F$3:$H$15,MATCH(A13,'[1]2.5 Talents&amp;Flaws'!$F$3:$F$15,0),1),"X")=A13,1,0))</f>
        <v>0</v>
      </c>
      <c r="F13" s="51">
        <f t="shared" si="0"/>
        <v>0</v>
      </c>
    </row>
    <row r="14" spans="1:6">
      <c r="A14" s="47" t="s">
        <v>173</v>
      </c>
      <c r="B14" s="48"/>
      <c r="C14" s="36" t="s">
        <v>142</v>
      </c>
      <c r="D14" s="50">
        <v>10</v>
      </c>
      <c r="E14" s="51">
        <f t="array" ref="E14">IF(IFERROR(INDEX('[1]2.5 Talents&amp;Flaws'!$A$12:$A$70,MATCH(A14,'[1]2.5 Talents&amp;Flaws'!$A$12:$A$70,0),1),"X")=A14,1,IF(IFERROR(INDEX('[1]2.5 Talents&amp;Flaws'!$F$3:$H$15,MATCH(A14,'[1]2.5 Talents&amp;Flaws'!$F$3:$F$15,0),1),"X")=A14,1,0))</f>
        <v>0</v>
      </c>
      <c r="F14" s="51">
        <f t="shared" si="0"/>
        <v>0</v>
      </c>
    </row>
    <row r="15" spans="1:6">
      <c r="A15" s="47" t="s">
        <v>173</v>
      </c>
      <c r="B15" s="48"/>
      <c r="C15" s="36" t="s">
        <v>143</v>
      </c>
      <c r="D15" s="50">
        <v>10</v>
      </c>
      <c r="E15" s="51">
        <f t="array" ref="E15">IF(IFERROR(INDEX('[1]2.5 Talents&amp;Flaws'!$A$12:$A$70,MATCH(A15,'[1]2.5 Talents&amp;Flaws'!$A$12:$A$70,0),1),"X")=A15,1,IF(IFERROR(INDEX('[1]2.5 Talents&amp;Flaws'!$F$3:$H$15,MATCH(A15,'[1]2.5 Talents&amp;Flaws'!$F$3:$F$15,0),1),"X")=A15,1,0))</f>
        <v>0</v>
      </c>
      <c r="F15" s="51">
        <f t="shared" si="0"/>
        <v>0</v>
      </c>
    </row>
    <row r="16" spans="1:6">
      <c r="A16" s="47" t="s">
        <v>173</v>
      </c>
      <c r="B16" s="48"/>
      <c r="C16" s="36" t="s">
        <v>144</v>
      </c>
      <c r="D16" s="50">
        <v>10</v>
      </c>
      <c r="E16" s="51">
        <f t="array" ref="E16">IF(IFERROR(INDEX('[1]2.5 Talents&amp;Flaws'!$A$12:$A$70,MATCH(A16,'[1]2.5 Talents&amp;Flaws'!$A$12:$A$70,0),1),"X")=A16,1,IF(IFERROR(INDEX('[1]2.5 Talents&amp;Flaws'!$F$3:$H$15,MATCH(A16,'[1]2.5 Talents&amp;Flaws'!$F$3:$F$15,0),1),"X")=A16,1,0))</f>
        <v>0</v>
      </c>
      <c r="F16" s="51">
        <f t="shared" si="0"/>
        <v>0</v>
      </c>
    </row>
    <row r="17" spans="1:6">
      <c r="A17" s="47" t="s">
        <v>173</v>
      </c>
      <c r="B17" s="48"/>
      <c r="C17" s="36" t="s">
        <v>145</v>
      </c>
      <c r="D17" s="50">
        <v>10</v>
      </c>
      <c r="E17" s="51">
        <f t="array" ref="E17">IF(IFERROR(INDEX('[1]2.5 Talents&amp;Flaws'!$A$12:$A$70,MATCH(A17,'[1]2.5 Talents&amp;Flaws'!$A$12:$A$70,0),1),"X")=A17,1,IF(IFERROR(INDEX('[1]2.5 Talents&amp;Flaws'!$F$3:$H$15,MATCH(A17,'[1]2.5 Talents&amp;Flaws'!$F$3:$F$15,0),1),"X")=A17,1,0))</f>
        <v>0</v>
      </c>
      <c r="F17" s="51">
        <f t="shared" si="0"/>
        <v>0</v>
      </c>
    </row>
    <row r="18" spans="1:6">
      <c r="A18" s="47" t="s">
        <v>173</v>
      </c>
      <c r="B18" s="48"/>
      <c r="C18" s="36" t="s">
        <v>146</v>
      </c>
      <c r="D18" s="50">
        <v>10</v>
      </c>
      <c r="E18" s="51">
        <f t="array" ref="E18">IF(IFERROR(INDEX('[1]2.5 Talents&amp;Flaws'!$A$12:$A$70,MATCH(A18,'[1]2.5 Talents&amp;Flaws'!$A$12:$A$70,0),1),"X")=A18,1,IF(IFERROR(INDEX('[1]2.5 Talents&amp;Flaws'!$F$3:$H$15,MATCH(A18,'[1]2.5 Talents&amp;Flaws'!$F$3:$F$15,0),1),"X")=A18,1,0))</f>
        <v>0</v>
      </c>
      <c r="F18" s="51">
        <f t="shared" si="0"/>
        <v>0</v>
      </c>
    </row>
    <row r="19" spans="1:6">
      <c r="A19" s="47" t="s">
        <v>175</v>
      </c>
      <c r="B19" s="48" t="s">
        <v>176</v>
      </c>
      <c r="C19" s="54" t="s">
        <v>177</v>
      </c>
      <c r="D19" s="50">
        <v>15</v>
      </c>
      <c r="E19" s="51">
        <f t="array" ref="E19">IF(IFERROR(INDEX('[1]2.5 Talents&amp;Flaws'!$A$12:$A$70,MATCH(A19,'[1]2.5 Talents&amp;Flaws'!$A$12:$A$70,0),1),"X")=A19,1,IF(IFERROR(INDEX('[1]2.5 Talents&amp;Flaws'!$F$3:$H$15,MATCH(A19,'[1]2.5 Talents&amp;Flaws'!$F$3:$F$15,0),1),"X")=A19,1,0))</f>
        <v>0</v>
      </c>
      <c r="F19" s="51">
        <f t="shared" si="0"/>
        <v>0</v>
      </c>
    </row>
    <row r="20" spans="1:6">
      <c r="A20" s="47" t="s">
        <v>175</v>
      </c>
      <c r="B20" s="48"/>
      <c r="C20" s="54" t="s">
        <v>169</v>
      </c>
      <c r="D20" s="50">
        <v>15</v>
      </c>
      <c r="E20" s="51">
        <f t="array" ref="E20">IF(IFERROR(INDEX('[1]2.5 Talents&amp;Flaws'!$A$12:$A$70,MATCH(A20,'[1]2.5 Talents&amp;Flaws'!$A$12:$A$70,0),1),"X")=A20,1,IF(IFERROR(INDEX('[1]2.5 Talents&amp;Flaws'!$F$3:$H$15,MATCH(A20,'[1]2.5 Talents&amp;Flaws'!$F$3:$F$15,0),1),"X")=A20,1,0))</f>
        <v>0</v>
      </c>
      <c r="F20" s="51">
        <f t="shared" si="0"/>
        <v>0</v>
      </c>
    </row>
    <row r="21" spans="1:6">
      <c r="A21" s="47" t="s">
        <v>175</v>
      </c>
      <c r="B21" s="48"/>
      <c r="C21" s="54" t="s">
        <v>78</v>
      </c>
      <c r="D21" s="50">
        <v>15</v>
      </c>
      <c r="E21" s="51">
        <f t="array" ref="E21">IF(IFERROR(INDEX('[1]2.5 Talents&amp;Flaws'!$A$12:$A$70,MATCH(A21,'[1]2.5 Talents&amp;Flaws'!$A$12:$A$70,0),1),"X")=A21,1,IF(IFERROR(INDEX('[1]2.5 Talents&amp;Flaws'!$F$3:$H$15,MATCH(A21,'[1]2.5 Talents&amp;Flaws'!$F$3:$F$15,0),1),"X")=A21,1,0))</f>
        <v>0</v>
      </c>
      <c r="F21" s="51">
        <f t="shared" si="0"/>
        <v>0</v>
      </c>
    </row>
    <row r="22" spans="1:6">
      <c r="A22" s="47" t="s">
        <v>175</v>
      </c>
      <c r="B22" s="48"/>
      <c r="C22" s="53" t="s">
        <v>55</v>
      </c>
      <c r="D22" s="50">
        <v>15</v>
      </c>
      <c r="E22" s="51">
        <f t="array" ref="E22">IF(IFERROR(INDEX('[1]2.5 Talents&amp;Flaws'!$A$12:$A$70,MATCH(A22,'[1]2.5 Talents&amp;Flaws'!$A$12:$A$70,0),1),"X")=A22,1,IF(IFERROR(INDEX('[1]2.5 Talents&amp;Flaws'!$F$3:$H$15,MATCH(A22,'[1]2.5 Talents&amp;Flaws'!$F$3:$F$15,0),1),"X")=A22,1,0))</f>
        <v>0</v>
      </c>
      <c r="F22" s="51">
        <f t="shared" si="0"/>
        <v>0</v>
      </c>
    </row>
    <row r="23" spans="1:6">
      <c r="A23" s="47" t="s">
        <v>175</v>
      </c>
      <c r="B23" s="48"/>
      <c r="C23" s="55" t="s">
        <v>56</v>
      </c>
      <c r="D23" s="50">
        <v>15</v>
      </c>
      <c r="E23" s="51">
        <f t="array" ref="E23">IF(IFERROR(INDEX('[1]2.5 Talents&amp;Flaws'!$A$12:$A$70,MATCH(A23,'[1]2.5 Talents&amp;Flaws'!$A$12:$A$70,0),1),"X")=A23,1,IF(IFERROR(INDEX('[1]2.5 Talents&amp;Flaws'!$F$3:$H$15,MATCH(A23,'[1]2.5 Talents&amp;Flaws'!$F$3:$F$15,0),1),"X")=A23,1,0))</f>
        <v>0</v>
      </c>
      <c r="F23" s="51">
        <f t="shared" si="0"/>
        <v>0</v>
      </c>
    </row>
    <row r="24" spans="1:6">
      <c r="A24" s="47" t="s">
        <v>175</v>
      </c>
      <c r="B24" s="48"/>
      <c r="C24" s="50" t="s">
        <v>61</v>
      </c>
      <c r="D24" s="50">
        <v>15</v>
      </c>
      <c r="E24" s="51">
        <f t="array" ref="E24">IF(IFERROR(INDEX('[1]2.5 Talents&amp;Flaws'!$A$12:$A$70,MATCH(A24,'[1]2.5 Talents&amp;Flaws'!$A$12:$A$70,0),1),"X")=A24,1,IF(IFERROR(INDEX('[1]2.5 Talents&amp;Flaws'!$F$3:$H$15,MATCH(A24,'[1]2.5 Talents&amp;Flaws'!$F$3:$F$15,0),1),"X")=A24,1,0))</f>
        <v>0</v>
      </c>
      <c r="F24" s="51">
        <f t="shared" si="0"/>
        <v>0</v>
      </c>
    </row>
    <row r="25" spans="1:6">
      <c r="A25" s="47" t="s">
        <v>175</v>
      </c>
      <c r="B25" s="48"/>
      <c r="C25" s="53" t="s">
        <v>178</v>
      </c>
      <c r="D25" s="50">
        <v>15</v>
      </c>
      <c r="E25" s="51">
        <f t="array" ref="E25">IF(IFERROR(INDEX('[1]2.5 Talents&amp;Flaws'!$A$12:$A$70,MATCH(A25,'[1]2.5 Talents&amp;Flaws'!$A$12:$A$70,0),1),"X")=A25,1,IF(IFERROR(INDEX('[1]2.5 Talents&amp;Flaws'!$F$3:$H$15,MATCH(A25,'[1]2.5 Talents&amp;Flaws'!$F$3:$F$15,0),1),"X")=A25,1,0))</f>
        <v>0</v>
      </c>
      <c r="F25" s="51">
        <f t="shared" si="0"/>
        <v>0</v>
      </c>
    </row>
    <row r="26" spans="1:6">
      <c r="A26" s="47" t="s">
        <v>175</v>
      </c>
      <c r="B26" s="48"/>
      <c r="C26" s="54" t="s">
        <v>60</v>
      </c>
      <c r="D26" s="50">
        <v>15</v>
      </c>
      <c r="E26" s="51">
        <f t="array" ref="E26">IF(IFERROR(INDEX('[1]2.5 Talents&amp;Flaws'!$A$12:$A$70,MATCH(A26,'[1]2.5 Talents&amp;Flaws'!$A$12:$A$70,0),1),"X")=A26,1,IF(IFERROR(INDEX('[1]2.5 Talents&amp;Flaws'!$F$3:$H$15,MATCH(A26,'[1]2.5 Talents&amp;Flaws'!$F$3:$F$15,0),1),"X")=A26,1,0))</f>
        <v>0</v>
      </c>
      <c r="F26" s="51">
        <f t="shared" si="0"/>
        <v>0</v>
      </c>
    </row>
    <row r="27" spans="1:6">
      <c r="A27" s="47" t="s">
        <v>179</v>
      </c>
      <c r="B27" s="52" t="s">
        <v>180</v>
      </c>
      <c r="C27" s="49" t="s">
        <v>181</v>
      </c>
      <c r="D27" s="50">
        <v>10</v>
      </c>
      <c r="E27" s="51">
        <f t="array" ref="E27">IF(IFERROR(INDEX('[1]2.5 Talents&amp;Flaws'!$A$12:$A$70,MATCH(A27,'[1]2.5 Talents&amp;Flaws'!$A$12:$A$70,0),1),"X")=A27,1,IF(IFERROR(INDEX('[1]2.5 Talents&amp;Flaws'!$F$3:$H$15,MATCH(A27,'[1]2.5 Talents&amp;Flaws'!$F$3:$F$15,0),1),"X")=A27,1,0))</f>
        <v>0</v>
      </c>
      <c r="F27" s="51">
        <f t="shared" si="0"/>
        <v>0</v>
      </c>
    </row>
    <row r="28" spans="1:6">
      <c r="A28" s="47" t="s">
        <v>182</v>
      </c>
      <c r="B28" s="48" t="s">
        <v>183</v>
      </c>
      <c r="C28" s="53" t="s">
        <v>55</v>
      </c>
      <c r="D28" s="50">
        <v>10</v>
      </c>
      <c r="E28" s="51">
        <f t="array" ref="E28">IF(IFERROR(INDEX('[1]2.5 Talents&amp;Flaws'!$A$12:$A$70,MATCH(A28,'[1]2.5 Talents&amp;Flaws'!$A$12:$A$70,0),1),"X")=A28,1,IF(IFERROR(INDEX('[1]2.5 Talents&amp;Flaws'!$F$3:$H$15,MATCH(A28,'[1]2.5 Talents&amp;Flaws'!$F$3:$F$15,0),1),"X")=A28,1,0))</f>
        <v>0</v>
      </c>
      <c r="F28" s="51">
        <f t="shared" si="0"/>
        <v>0</v>
      </c>
    </row>
    <row r="29" spans="1:6">
      <c r="A29" s="47" t="s">
        <v>182</v>
      </c>
      <c r="B29" s="48"/>
      <c r="C29" s="53" t="s">
        <v>178</v>
      </c>
      <c r="D29" s="50">
        <v>10</v>
      </c>
      <c r="E29" s="51">
        <f t="array" ref="E29">IF(IFERROR(INDEX('[1]2.5 Talents&amp;Flaws'!$A$12:$A$70,MATCH(A29,'[1]2.5 Talents&amp;Flaws'!$A$12:$A$70,0),1),"X")=A29,1,IF(IFERROR(INDEX('[1]2.5 Talents&amp;Flaws'!$F$3:$H$15,MATCH(A29,'[1]2.5 Talents&amp;Flaws'!$F$3:$F$15,0),1),"X")=A29,1,0))</f>
        <v>0</v>
      </c>
      <c r="F29" s="51">
        <f t="shared" si="0"/>
        <v>0</v>
      </c>
    </row>
    <row r="30" spans="1:6">
      <c r="A30" s="47" t="s">
        <v>182</v>
      </c>
      <c r="B30" s="48"/>
      <c r="C30" s="55" t="s">
        <v>56</v>
      </c>
      <c r="D30" s="50">
        <v>10</v>
      </c>
      <c r="E30" s="51">
        <f t="array" ref="E30">IF(IFERROR(INDEX('[1]2.5 Talents&amp;Flaws'!$A$12:$A$70,MATCH(A30,'[1]2.5 Talents&amp;Flaws'!$A$12:$A$70,0),1),"X")=A30,1,IF(IFERROR(INDEX('[1]2.5 Talents&amp;Flaws'!$F$3:$H$15,MATCH(A30,'[1]2.5 Talents&amp;Flaws'!$F$3:$F$15,0),1),"X")=A30,1,0))</f>
        <v>0</v>
      </c>
      <c r="F30" s="51">
        <f t="shared" si="0"/>
        <v>0</v>
      </c>
    </row>
    <row r="31" spans="1:6">
      <c r="A31" s="47" t="s">
        <v>182</v>
      </c>
      <c r="B31" s="48"/>
      <c r="C31" s="50" t="s">
        <v>59</v>
      </c>
      <c r="D31" s="50">
        <v>10</v>
      </c>
      <c r="E31" s="51">
        <f t="array" ref="E31">IF(IFERROR(INDEX('[1]2.5 Talents&amp;Flaws'!$A$12:$A$70,MATCH(A31,'[1]2.5 Talents&amp;Flaws'!$A$12:$A$70,0),1),"X")=A31,1,IF(IFERROR(INDEX('[1]2.5 Talents&amp;Flaws'!$F$3:$H$15,MATCH(A31,'[1]2.5 Talents&amp;Flaws'!$F$3:$F$15,0),1),"X")=A31,1,0))</f>
        <v>0</v>
      </c>
      <c r="F31" s="51">
        <f t="shared" si="0"/>
        <v>0</v>
      </c>
    </row>
    <row r="32" spans="1:6">
      <c r="A32" s="47" t="s">
        <v>184</v>
      </c>
      <c r="B32" s="48" t="s">
        <v>185</v>
      </c>
      <c r="C32" s="41" t="s">
        <v>131</v>
      </c>
      <c r="D32" s="50">
        <v>20</v>
      </c>
      <c r="E32" s="51">
        <f t="array" ref="E32">IF(IFERROR(INDEX('[1]2.5 Talents&amp;Flaws'!$A$12:$A$70,MATCH(A32,'[1]2.5 Talents&amp;Flaws'!$A$12:$A$70,0),1),"X")=A32,1,IF(IFERROR(INDEX('[1]2.5 Talents&amp;Flaws'!$F$3:$H$15,MATCH(A32,'[1]2.5 Talents&amp;Flaws'!$F$3:$F$15,0),1),"X")=A32,1,0))</f>
        <v>0</v>
      </c>
      <c r="F32" s="51">
        <f t="shared" si="0"/>
        <v>0</v>
      </c>
    </row>
    <row r="33" spans="1:6">
      <c r="A33" s="47" t="s">
        <v>186</v>
      </c>
      <c r="B33" s="52" t="s">
        <v>187</v>
      </c>
      <c r="C33" s="41" t="s">
        <v>66</v>
      </c>
      <c r="D33" s="50">
        <v>15</v>
      </c>
      <c r="E33" s="51">
        <f t="array" ref="E33">IF(IFERROR(INDEX('[1]2.5 Talents&amp;Flaws'!$A$12:$A$70,MATCH(A33,'[1]2.5 Talents&amp;Flaws'!$A$12:$A$70,0),1),"X")=A33,1,IF(IFERROR(INDEX('[1]2.5 Talents&amp;Flaws'!$F$3:$H$15,MATCH(A33,'[1]2.5 Talents&amp;Flaws'!$F$3:$F$15,0),1),"X")=A33,1,0))</f>
        <v>0</v>
      </c>
      <c r="F33" s="51">
        <f t="shared" si="0"/>
        <v>0</v>
      </c>
    </row>
    <row r="34" spans="1:6">
      <c r="A34" s="47" t="s">
        <v>186</v>
      </c>
      <c r="B34" s="48"/>
      <c r="C34" s="41" t="s">
        <v>132</v>
      </c>
      <c r="D34" s="50">
        <v>15</v>
      </c>
      <c r="E34" s="51">
        <f t="array" ref="E34">IF(IFERROR(INDEX('[1]2.5 Talents&amp;Flaws'!$A$12:$A$70,MATCH(A34,'[1]2.5 Talents&amp;Flaws'!$A$12:$A$70,0),1),"X")=A34,1,IF(IFERROR(INDEX('[1]2.5 Talents&amp;Flaws'!$F$3:$H$15,MATCH(A34,'[1]2.5 Talents&amp;Flaws'!$F$3:$F$15,0),1),"X")=A34,1,0))</f>
        <v>0</v>
      </c>
      <c r="F34" s="51">
        <f t="shared" si="0"/>
        <v>0</v>
      </c>
    </row>
    <row r="35" spans="1:6">
      <c r="A35" s="47" t="s">
        <v>188</v>
      </c>
      <c r="B35" s="52" t="s">
        <v>189</v>
      </c>
      <c r="C35" s="36" t="s">
        <v>106</v>
      </c>
      <c r="D35" s="50">
        <v>10</v>
      </c>
      <c r="E35" s="51">
        <f t="array" ref="E35">IF(IFERROR(INDEX('[1]2.5 Talents&amp;Flaws'!$A$12:$A$70,MATCH(A35,'[1]2.5 Talents&amp;Flaws'!$A$12:$A$70,0),1),"X")=A35,1,IF(IFERROR(INDEX('[1]2.5 Talents&amp;Flaws'!$F$3:$H$15,MATCH(A35,'[1]2.5 Talents&amp;Flaws'!$F$3:$F$15,0),1),"X")=A35,1,0))</f>
        <v>0</v>
      </c>
      <c r="F35" s="51">
        <f t="shared" si="0"/>
        <v>0</v>
      </c>
    </row>
    <row r="36" spans="1:6">
      <c r="A36" s="47" t="s">
        <v>188</v>
      </c>
      <c r="B36" s="48"/>
      <c r="C36" s="36" t="s">
        <v>107</v>
      </c>
      <c r="D36" s="50">
        <v>10</v>
      </c>
      <c r="E36" s="51">
        <f t="array" ref="E36">IF(IFERROR(INDEX('[1]2.5 Talents&amp;Flaws'!$A$12:$A$70,MATCH(A36,'[1]2.5 Talents&amp;Flaws'!$A$12:$A$70,0),1),"X")=A36,1,IF(IFERROR(INDEX('[1]2.5 Talents&amp;Flaws'!$F$3:$H$15,MATCH(A36,'[1]2.5 Talents&amp;Flaws'!$F$3:$F$15,0),1),"X")=A36,1,0))</f>
        <v>0</v>
      </c>
      <c r="F36" s="51">
        <f t="shared" si="0"/>
        <v>0</v>
      </c>
    </row>
    <row r="37" spans="1:6">
      <c r="A37" s="47" t="s">
        <v>188</v>
      </c>
      <c r="B37" s="48"/>
      <c r="C37" s="36" t="s">
        <v>108</v>
      </c>
      <c r="D37" s="50">
        <v>10</v>
      </c>
      <c r="E37" s="51">
        <f t="array" ref="E37">IF(IFERROR(INDEX('[1]2.5 Talents&amp;Flaws'!$A$12:$A$70,MATCH(A37,'[1]2.5 Talents&amp;Flaws'!$A$12:$A$70,0),1),"X")=A37,1,IF(IFERROR(INDEX('[1]2.5 Talents&amp;Flaws'!$F$3:$H$15,MATCH(A37,'[1]2.5 Talents&amp;Flaws'!$F$3:$F$15,0),1),"X")=A37,1,0))</f>
        <v>0</v>
      </c>
      <c r="F37" s="51">
        <f t="shared" si="0"/>
        <v>0</v>
      </c>
    </row>
    <row r="38" spans="1:6">
      <c r="A38" s="47" t="s">
        <v>190</v>
      </c>
      <c r="B38" s="52" t="s">
        <v>191</v>
      </c>
      <c r="C38" s="36" t="s">
        <v>106</v>
      </c>
      <c r="D38" s="50">
        <v>20</v>
      </c>
      <c r="E38" s="51">
        <f t="array" ref="E38">IF(IFERROR(INDEX('[1]2.5 Talents&amp;Flaws'!$A$12:$A$70,MATCH(A38,'[1]2.5 Talents&amp;Flaws'!$A$12:$A$70,0),1),"X")=A38,1,IF(IFERROR(INDEX('[1]2.5 Talents&amp;Flaws'!$F$3:$H$15,MATCH(A38,'[1]2.5 Talents&amp;Flaws'!$F$3:$F$15,0),1),"X")=A38,1,0))</f>
        <v>0</v>
      </c>
      <c r="F38" s="51">
        <f t="shared" si="0"/>
        <v>0</v>
      </c>
    </row>
    <row r="39" spans="1:6">
      <c r="A39" s="47" t="s">
        <v>190</v>
      </c>
      <c r="B39" s="48"/>
      <c r="C39" s="36" t="s">
        <v>107</v>
      </c>
      <c r="D39" s="50">
        <v>20</v>
      </c>
      <c r="E39" s="51">
        <f t="array" ref="E39">IF(IFERROR(INDEX('[1]2.5 Talents&amp;Flaws'!$A$12:$A$70,MATCH(A39,'[1]2.5 Talents&amp;Flaws'!$A$12:$A$70,0),1),"X")=A39,1,IF(IFERROR(INDEX('[1]2.5 Talents&amp;Flaws'!$F$3:$H$15,MATCH(A39,'[1]2.5 Talents&amp;Flaws'!$F$3:$F$15,0),1),"X")=A39,1,0))</f>
        <v>0</v>
      </c>
      <c r="F39" s="51">
        <f t="shared" si="0"/>
        <v>0</v>
      </c>
    </row>
    <row r="40" spans="1:6">
      <c r="A40" s="47" t="s">
        <v>190</v>
      </c>
      <c r="B40" s="48"/>
      <c r="C40" s="36" t="s">
        <v>108</v>
      </c>
      <c r="D40" s="50">
        <v>20</v>
      </c>
      <c r="E40" s="51">
        <f t="array" ref="E40">IF(IFERROR(INDEX('[1]2.5 Talents&amp;Flaws'!$A$12:$A$70,MATCH(A40,'[1]2.5 Talents&amp;Flaws'!$A$12:$A$70,0),1),"X")=A40,1,IF(IFERROR(INDEX('[1]2.5 Talents&amp;Flaws'!$F$3:$H$15,MATCH(A40,'[1]2.5 Talents&amp;Flaws'!$F$3:$F$15,0),1),"X")=A40,1,0))</f>
        <v>0</v>
      </c>
      <c r="F40" s="51">
        <f t="shared" si="0"/>
        <v>0</v>
      </c>
    </row>
    <row r="41" spans="1:6">
      <c r="A41" s="47" t="s">
        <v>192</v>
      </c>
      <c r="B41" s="52" t="s">
        <v>193</v>
      </c>
      <c r="C41" s="41" t="s">
        <v>90</v>
      </c>
      <c r="D41" s="50">
        <v>10</v>
      </c>
      <c r="E41" s="51">
        <f t="array" ref="E41">IF(IFERROR(INDEX('[1]2.5 Talents&amp;Flaws'!$A$12:$A$70,MATCH(A41,'[1]2.5 Talents&amp;Flaws'!$A$12:$A$70,0),1),"X")=A41,1,IF(IFERROR(INDEX('[1]2.5 Talents&amp;Flaws'!$F$3:$H$15,MATCH(A41,'[1]2.5 Talents&amp;Flaws'!$F$3:$F$15,0),1),"X")=A41,1,0))</f>
        <v>0</v>
      </c>
      <c r="F41" s="51">
        <f t="shared" si="0"/>
        <v>0</v>
      </c>
    </row>
    <row r="42" spans="1:6">
      <c r="A42" s="47" t="s">
        <v>194</v>
      </c>
      <c r="B42" s="56" t="s">
        <v>195</v>
      </c>
      <c r="C42" s="41" t="s">
        <v>136</v>
      </c>
      <c r="D42" s="50">
        <v>10</v>
      </c>
      <c r="E42" s="51">
        <f t="array" ref="E42">IF(IFERROR(INDEX('[1]2.5 Talents&amp;Flaws'!$A$12:$A$70,MATCH(A42,'[1]2.5 Talents&amp;Flaws'!$A$12:$A$70,0),1),"X")=A42,1,IF(IFERROR(INDEX('[1]2.5 Talents&amp;Flaws'!$F$3:$H$15,MATCH(A42,'[1]2.5 Talents&amp;Flaws'!$F$3:$F$15,0),1),"X")=A42,1,0))</f>
        <v>0</v>
      </c>
      <c r="F42" s="51">
        <f t="shared" si="0"/>
        <v>0</v>
      </c>
    </row>
    <row r="43" spans="1:6">
      <c r="A43" s="47" t="s">
        <v>196</v>
      </c>
      <c r="B43" s="52" t="s">
        <v>197</v>
      </c>
      <c r="C43" s="41" t="s">
        <v>133</v>
      </c>
      <c r="D43" s="50">
        <v>10</v>
      </c>
      <c r="E43" s="51">
        <f t="array" ref="E43">IF(IFERROR(INDEX('[1]2.5 Talents&amp;Flaws'!$A$12:$A$70,MATCH(A43,'[1]2.5 Talents&amp;Flaws'!$A$12:$A$70,0),1),"X")=A43,1,IF(IFERROR(INDEX('[1]2.5 Talents&amp;Flaws'!$F$3:$H$15,MATCH(A43,'[1]2.5 Talents&amp;Flaws'!$F$3:$F$15,0),1),"X")=A43,1,0))</f>
        <v>0</v>
      </c>
      <c r="F43" s="51">
        <f t="shared" si="0"/>
        <v>0</v>
      </c>
    </row>
    <row r="44" spans="1:6">
      <c r="A44" s="47" t="s">
        <v>198</v>
      </c>
      <c r="B44" s="52" t="s">
        <v>199</v>
      </c>
      <c r="C44" s="55" t="s">
        <v>200</v>
      </c>
      <c r="D44" s="50">
        <v>10</v>
      </c>
      <c r="E44" s="51">
        <f t="array" ref="E44">IF(IFERROR(INDEX('[1]2.5 Talents&amp;Flaws'!$A$12:$A$70,MATCH(A44,'[1]2.5 Talents&amp;Flaws'!$A$12:$A$70,0),1),"X")=A44,1,IF(IFERROR(INDEX('[1]2.5 Talents&amp;Flaws'!$F$3:$H$15,MATCH(A44,'[1]2.5 Talents&amp;Flaws'!$F$3:$F$15,0),1),"X")=A44,1,0))</f>
        <v>0</v>
      </c>
      <c r="F44" s="51">
        <f t="shared" si="0"/>
        <v>0</v>
      </c>
    </row>
    <row r="45" spans="1:6">
      <c r="A45" s="47" t="s">
        <v>198</v>
      </c>
      <c r="B45" s="48"/>
      <c r="C45" s="55" t="s">
        <v>201</v>
      </c>
      <c r="D45" s="50">
        <v>10</v>
      </c>
      <c r="E45" s="51">
        <f t="array" ref="E45">IF(IFERROR(INDEX('[1]2.5 Talents&amp;Flaws'!$A$12:$A$70,MATCH(A45,'[1]2.5 Talents&amp;Flaws'!$A$12:$A$70,0),1),"X")=A45,1,IF(IFERROR(INDEX('[1]2.5 Talents&amp;Flaws'!$F$3:$H$15,MATCH(A45,'[1]2.5 Talents&amp;Flaws'!$F$3:$F$15,0),1),"X")=A45,1,0))</f>
        <v>0</v>
      </c>
      <c r="F45" s="51">
        <f t="shared" si="0"/>
        <v>0</v>
      </c>
    </row>
    <row r="46" spans="1:6">
      <c r="A46" s="47" t="s">
        <v>198</v>
      </c>
      <c r="B46" s="48"/>
      <c r="C46" s="54" t="s">
        <v>47</v>
      </c>
      <c r="D46" s="50">
        <v>10</v>
      </c>
      <c r="E46" s="51">
        <f t="array" ref="E46">IF(IFERROR(INDEX('[1]2.5 Talents&amp;Flaws'!$A$12:$A$70,MATCH(A46,'[1]2.5 Talents&amp;Flaws'!$A$12:$A$70,0),1),"X")=A46,1,IF(IFERROR(INDEX('[1]2.5 Talents&amp;Flaws'!$F$3:$H$15,MATCH(A46,'[1]2.5 Talents&amp;Flaws'!$F$3:$F$15,0),1),"X")=A46,1,0))</f>
        <v>0</v>
      </c>
      <c r="F46" s="51">
        <f t="shared" si="0"/>
        <v>0</v>
      </c>
    </row>
    <row r="47" spans="1:6">
      <c r="A47" s="47" t="s">
        <v>198</v>
      </c>
      <c r="B47" s="48"/>
      <c r="C47" s="54" t="s">
        <v>46</v>
      </c>
      <c r="D47" s="50">
        <v>10</v>
      </c>
      <c r="E47" s="51">
        <f t="array" ref="E47">IF(IFERROR(INDEX('[1]2.5 Talents&amp;Flaws'!$A$12:$A$70,MATCH(A47,'[1]2.5 Talents&amp;Flaws'!$A$12:$A$70,0),1),"X")=A47,1,IF(IFERROR(INDEX('[1]2.5 Talents&amp;Flaws'!$F$3:$H$15,MATCH(A47,'[1]2.5 Talents&amp;Flaws'!$F$3:$F$15,0),1),"X")=A47,1,0))</f>
        <v>0</v>
      </c>
      <c r="F47" s="51">
        <f t="shared" si="0"/>
        <v>0</v>
      </c>
    </row>
    <row r="48" spans="1:6">
      <c r="A48" s="47" t="s">
        <v>202</v>
      </c>
      <c r="B48" s="48" t="s">
        <v>203</v>
      </c>
      <c r="C48" s="50" t="s">
        <v>204</v>
      </c>
      <c r="D48" s="50">
        <v>1.5</v>
      </c>
      <c r="E48" s="51">
        <f t="array" ref="E48">IF(IFERROR(INDEX('[1]2.5 Talents&amp;Flaws'!$A$12:$A$70,MATCH(A48,'[1]2.5 Talents&amp;Flaws'!$A$12:$A$70,0),1),"X")=A48,1,IF(IFERROR(INDEX('[1]2.5 Talents&amp;Flaws'!$F$3:$H$15,MATCH(A48,'[1]2.5 Talents&amp;Flaws'!$F$3:$F$15,0),1),"X")=A48,1,0))</f>
        <v>0</v>
      </c>
      <c r="F48" s="51">
        <f t="shared" si="0"/>
        <v>0</v>
      </c>
    </row>
    <row r="49" spans="1:6">
      <c r="A49" s="47" t="s">
        <v>205</v>
      </c>
      <c r="B49" s="52" t="s">
        <v>206</v>
      </c>
      <c r="C49" s="53" t="s">
        <v>178</v>
      </c>
      <c r="D49" s="50">
        <v>10</v>
      </c>
      <c r="E49" s="51">
        <f t="array" ref="E49">IF(IFERROR(INDEX('[1]2.5 Talents&amp;Flaws'!$A$12:$A$70,MATCH(A49,'[1]2.5 Talents&amp;Flaws'!$A$12:$A$70,0),1),"X")=A49,1,IF(IFERROR(INDEX('[1]2.5 Talents&amp;Flaws'!$F$3:$H$15,MATCH(A49,'[1]2.5 Talents&amp;Flaws'!$F$3:$F$15,0),1),"X")=A49,1,0))</f>
        <v>0</v>
      </c>
      <c r="F49" s="51">
        <f t="shared" si="0"/>
        <v>0</v>
      </c>
    </row>
    <row r="50" spans="1:6">
      <c r="A50" s="47" t="s">
        <v>205</v>
      </c>
      <c r="B50" s="48"/>
      <c r="C50" s="55" t="s">
        <v>56</v>
      </c>
      <c r="D50" s="50">
        <v>10</v>
      </c>
      <c r="E50" s="51">
        <f t="array" ref="E50">IF(IFERROR(INDEX('[1]2.5 Talents&amp;Flaws'!$A$12:$A$70,MATCH(A50,'[1]2.5 Talents&amp;Flaws'!$A$12:$A$70,0),1),"X")=A50,1,IF(IFERROR(INDEX('[1]2.5 Talents&amp;Flaws'!$F$3:$H$15,MATCH(A50,'[1]2.5 Talents&amp;Flaws'!$F$3:$F$15,0),1),"X")=A50,1,0))</f>
        <v>0</v>
      </c>
      <c r="F50" s="51">
        <f t="shared" si="0"/>
        <v>0</v>
      </c>
    </row>
    <row r="51" spans="1:6">
      <c r="A51" s="47" t="s">
        <v>205</v>
      </c>
      <c r="B51" s="48"/>
      <c r="C51" s="50" t="s">
        <v>61</v>
      </c>
      <c r="D51" s="50">
        <v>10</v>
      </c>
      <c r="E51" s="51">
        <f t="array" ref="E51">IF(IFERROR(INDEX('[1]2.5 Talents&amp;Flaws'!$A$12:$A$70,MATCH(A51,'[1]2.5 Talents&amp;Flaws'!$A$12:$A$70,0),1),"X")=A51,1,IF(IFERROR(INDEX('[1]2.5 Talents&amp;Flaws'!$F$3:$H$15,MATCH(A51,'[1]2.5 Talents&amp;Flaws'!$F$3:$F$15,0),1),"X")=A51,1,0))</f>
        <v>0</v>
      </c>
      <c r="F51" s="51">
        <f t="shared" si="0"/>
        <v>0</v>
      </c>
    </row>
    <row r="52" spans="1:6">
      <c r="A52" s="47" t="s">
        <v>205</v>
      </c>
      <c r="B52" s="48"/>
      <c r="C52" s="54" t="s">
        <v>60</v>
      </c>
      <c r="D52" s="50">
        <v>10</v>
      </c>
      <c r="E52" s="51">
        <f t="array" ref="E52">IF(IFERROR(INDEX('[1]2.5 Talents&amp;Flaws'!$A$12:$A$70,MATCH(A52,'[1]2.5 Talents&amp;Flaws'!$A$12:$A$70,0),1),"X")=A52,1,IF(IFERROR(INDEX('[1]2.5 Talents&amp;Flaws'!$F$3:$H$15,MATCH(A52,'[1]2.5 Talents&amp;Flaws'!$F$3:$F$15,0),1),"X")=A52,1,0))</f>
        <v>0</v>
      </c>
      <c r="F52" s="51">
        <f t="shared" si="0"/>
        <v>0</v>
      </c>
    </row>
    <row r="53" spans="1:6">
      <c r="A53" s="47" t="s">
        <v>207</v>
      </c>
      <c r="B53" s="48" t="s">
        <v>208</v>
      </c>
      <c r="C53" s="54" t="s">
        <v>47</v>
      </c>
      <c r="D53" s="50">
        <v>20</v>
      </c>
      <c r="E53" s="51">
        <f t="array" ref="E53">IF(IFERROR(INDEX('[1]2.5 Talents&amp;Flaws'!$A$12:$A$70,MATCH(A53,'[1]2.5 Talents&amp;Flaws'!$A$12:$A$70,0),1),"X")=A53,1,IF(IFERROR(INDEX('[1]2.5 Talents&amp;Flaws'!$F$3:$H$15,MATCH(A53,'[1]2.5 Talents&amp;Flaws'!$F$3:$F$15,0),1),"X")=A53,1,0))</f>
        <v>0</v>
      </c>
      <c r="F53" s="51">
        <f t="shared" si="0"/>
        <v>0</v>
      </c>
    </row>
    <row r="54" spans="1:6">
      <c r="A54" s="47" t="s">
        <v>209</v>
      </c>
      <c r="B54" s="48" t="s">
        <v>210</v>
      </c>
      <c r="C54" s="54" t="s">
        <v>46</v>
      </c>
      <c r="D54" s="50">
        <v>20</v>
      </c>
      <c r="E54" s="51">
        <f t="array" ref="E54">IF(IFERROR(INDEX('[1]2.5 Talents&amp;Flaws'!$A$12:$A$70,MATCH(A54,'[1]2.5 Talents&amp;Flaws'!$A$12:$A$70,0),1),"X")=A54,1,IF(IFERROR(INDEX('[1]2.5 Talents&amp;Flaws'!$F$3:$H$15,MATCH(A54,'[1]2.5 Talents&amp;Flaws'!$F$3:$F$15,0),1),"X")=A54,1,0))</f>
        <v>0</v>
      </c>
      <c r="F54" s="51">
        <f t="shared" si="0"/>
        <v>0</v>
      </c>
    </row>
    <row r="55" spans="1:6">
      <c r="A55" s="47" t="s">
        <v>211</v>
      </c>
      <c r="B55" s="52" t="s">
        <v>212</v>
      </c>
      <c r="C55" s="54" t="s">
        <v>213</v>
      </c>
      <c r="D55" s="50">
        <v>15</v>
      </c>
      <c r="E55" s="51">
        <f t="array" ref="E55">IF(IFERROR(INDEX('[1]2.5 Talents&amp;Flaws'!$A$12:$A$70,MATCH(A55,'[1]2.5 Talents&amp;Flaws'!$A$12:$A$70,0),1),"X")=A55,1,IF(IFERROR(INDEX('[1]2.5 Talents&amp;Flaws'!$F$3:$H$15,MATCH(A55,'[1]2.5 Talents&amp;Flaws'!$F$3:$F$15,0),1),"X")=A55,1,0))</f>
        <v>0</v>
      </c>
      <c r="F55" s="51">
        <f t="shared" si="0"/>
        <v>0</v>
      </c>
    </row>
    <row r="56" spans="1:6">
      <c r="A56" s="47" t="s">
        <v>214</v>
      </c>
      <c r="B56" s="52" t="s">
        <v>215</v>
      </c>
      <c r="C56" s="55" t="s">
        <v>51</v>
      </c>
      <c r="D56" s="50">
        <v>10</v>
      </c>
      <c r="E56" s="51">
        <f t="array" ref="E56">IF(IFERROR(INDEX('[1]2.5 Talents&amp;Flaws'!$A$12:$A$70,MATCH(A56,'[1]2.5 Talents&amp;Flaws'!$A$12:$A$70,0),1),"X")=A56,1,IF(IFERROR(INDEX('[1]2.5 Talents&amp;Flaws'!$F$3:$H$15,MATCH(A56,'[1]2.5 Talents&amp;Flaws'!$F$3:$F$15,0),1),"X")=A56,1,0))</f>
        <v>0</v>
      </c>
      <c r="F56" s="51">
        <f t="shared" si="0"/>
        <v>0</v>
      </c>
    </row>
    <row r="57" spans="1:6">
      <c r="A57" s="47" t="s">
        <v>214</v>
      </c>
      <c r="B57" s="48"/>
      <c r="C57" s="53" t="s">
        <v>50</v>
      </c>
      <c r="D57" s="50">
        <v>10</v>
      </c>
      <c r="E57" s="51">
        <f t="array" ref="E57">IF(IFERROR(INDEX('[1]2.5 Talents&amp;Flaws'!$A$12:$A$70,MATCH(A57,'[1]2.5 Talents&amp;Flaws'!$A$12:$A$70,0),1),"X")=A57,1,IF(IFERROR(INDEX('[1]2.5 Talents&amp;Flaws'!$F$3:$H$15,MATCH(A57,'[1]2.5 Talents&amp;Flaws'!$F$3:$F$15,0),1),"X")=A57,1,0))</f>
        <v>0</v>
      </c>
      <c r="F57" s="51">
        <f t="shared" si="0"/>
        <v>0</v>
      </c>
    </row>
    <row r="58" spans="1:6">
      <c r="A58" s="47" t="s">
        <v>216</v>
      </c>
      <c r="B58" s="52" t="s">
        <v>217</v>
      </c>
      <c r="C58" s="55" t="s">
        <v>200</v>
      </c>
      <c r="D58" s="50">
        <v>10</v>
      </c>
      <c r="E58" s="51">
        <f t="array" ref="E58">IF(IFERROR(INDEX('[1]2.5 Talents&amp;Flaws'!$A$12:$A$70,MATCH(A58,'[1]2.5 Talents&amp;Flaws'!$A$12:$A$70,0),1),"X")=A58,1,IF(IFERROR(INDEX('[1]2.5 Talents&amp;Flaws'!$F$3:$H$15,MATCH(A58,'[1]2.5 Talents&amp;Flaws'!$F$3:$F$15,0),1),"X")=A58,1,0))</f>
        <v>0</v>
      </c>
      <c r="F58" s="51">
        <f t="shared" si="0"/>
        <v>0</v>
      </c>
    </row>
    <row r="59" spans="1:6">
      <c r="A59" s="47" t="s">
        <v>216</v>
      </c>
      <c r="B59" s="48"/>
      <c r="C59" s="55" t="s">
        <v>218</v>
      </c>
      <c r="D59" s="50">
        <v>10</v>
      </c>
      <c r="E59" s="51">
        <f t="array" ref="E59">IF(IFERROR(INDEX('[1]2.5 Talents&amp;Flaws'!$A$12:$A$70,MATCH(A59,'[1]2.5 Talents&amp;Flaws'!$A$12:$A$70,0),1),"X")=A59,1,IF(IFERROR(INDEX('[1]2.5 Talents&amp;Flaws'!$F$3:$H$15,MATCH(A59,'[1]2.5 Talents&amp;Flaws'!$F$3:$F$15,0),1),"X")=A59,1,0))</f>
        <v>0</v>
      </c>
      <c r="F59" s="51">
        <f t="shared" si="0"/>
        <v>0</v>
      </c>
    </row>
    <row r="60" spans="1:6">
      <c r="A60" s="47" t="s">
        <v>216</v>
      </c>
      <c r="B60" s="48"/>
      <c r="C60" s="55" t="s">
        <v>91</v>
      </c>
      <c r="D60" s="50">
        <v>10</v>
      </c>
      <c r="E60" s="51">
        <f t="array" ref="E60">IF(IFERROR(INDEX('[1]2.5 Talents&amp;Flaws'!$A$12:$A$70,MATCH(A60,'[1]2.5 Talents&amp;Flaws'!$A$12:$A$70,0),1),"X")=A60,1,IF(IFERROR(INDEX('[1]2.5 Talents&amp;Flaws'!$F$3:$H$15,MATCH(A60,'[1]2.5 Talents&amp;Flaws'!$F$3:$F$15,0),1),"X")=A60,1,0))</f>
        <v>0</v>
      </c>
      <c r="F60" s="51">
        <f t="shared" si="0"/>
        <v>0</v>
      </c>
    </row>
    <row r="61" spans="1:6">
      <c r="A61" s="47" t="s">
        <v>219</v>
      </c>
      <c r="B61" s="52" t="s">
        <v>220</v>
      </c>
      <c r="C61" s="50" t="s">
        <v>221</v>
      </c>
      <c r="D61" s="50">
        <v>20</v>
      </c>
      <c r="E61" s="51">
        <f t="array" ref="E61">IF(IFERROR(INDEX('[1]2.5 Talents&amp;Flaws'!$A$12:$A$70,MATCH(A61,'[1]2.5 Talents&amp;Flaws'!$A$12:$A$70,0),1),"X")=A61,1,IF(IFERROR(INDEX('[1]2.5 Talents&amp;Flaws'!$F$3:$H$15,MATCH(A61,'[1]2.5 Talents&amp;Flaws'!$F$3:$F$15,0),1),"X")=A61,1,0))</f>
        <v>0</v>
      </c>
      <c r="F61" s="51">
        <f t="shared" si="0"/>
        <v>0</v>
      </c>
    </row>
    <row r="62" spans="1:6">
      <c r="A62" s="47" t="s">
        <v>222</v>
      </c>
      <c r="B62" s="52" t="s">
        <v>223</v>
      </c>
      <c r="C62" s="50" t="s">
        <v>224</v>
      </c>
      <c r="D62" s="50">
        <v>10</v>
      </c>
      <c r="E62" s="51">
        <f t="array" ref="E62">IF(IFERROR(INDEX('[1]2.5 Talents&amp;Flaws'!$A$12:$A$70,MATCH(A62,'[1]2.5 Talents&amp;Flaws'!$A$12:$A$70,0),1),"X")=A62,1,IF(IFERROR(INDEX('[1]2.5 Talents&amp;Flaws'!$F$3:$H$15,MATCH(A62,'[1]2.5 Talents&amp;Flaws'!$F$3:$F$15,0),1),"X")=A62,1,0))</f>
        <v>0</v>
      </c>
      <c r="F62" s="51">
        <f t="shared" si="0"/>
        <v>0</v>
      </c>
    </row>
    <row r="63" spans="1:6">
      <c r="A63" s="47" t="s">
        <v>222</v>
      </c>
      <c r="B63" s="48"/>
      <c r="C63" s="55" t="s">
        <v>72</v>
      </c>
      <c r="D63" s="50">
        <v>10</v>
      </c>
      <c r="E63" s="51">
        <f t="array" ref="E63">IF(IFERROR(INDEX('[1]2.5 Talents&amp;Flaws'!$A$12:$A$70,MATCH(A63,'[1]2.5 Talents&amp;Flaws'!$A$12:$A$70,0),1),"X")=A63,1,IF(IFERROR(INDEX('[1]2.5 Talents&amp;Flaws'!$F$3:$H$15,MATCH(A63,'[1]2.5 Talents&amp;Flaws'!$F$3:$F$15,0),1),"X")=A63,1,0))</f>
        <v>0</v>
      </c>
      <c r="F63" s="51">
        <f t="shared" si="0"/>
        <v>0</v>
      </c>
    </row>
    <row r="64" spans="1:6">
      <c r="A64" s="47" t="s">
        <v>225</v>
      </c>
      <c r="B64" s="48" t="s">
        <v>226</v>
      </c>
      <c r="C64" s="53" t="s">
        <v>93</v>
      </c>
      <c r="D64" s="50">
        <v>5</v>
      </c>
      <c r="E64" s="51">
        <f t="array" ref="E64">IF(IFERROR(INDEX('[1]2.5 Talents&amp;Flaws'!$A$12:$A$70,MATCH(A64,'[1]2.5 Talents&amp;Flaws'!$A$12:$A$70,0),1),"X")=A64,1,IF(IFERROR(INDEX('[1]2.5 Talents&amp;Flaws'!$F$3:$H$15,MATCH(A64,'[1]2.5 Talents&amp;Flaws'!$F$3:$F$15,0),1),"X")=A64,1,0))</f>
        <v>0</v>
      </c>
      <c r="F64" s="51">
        <f t="shared" si="0"/>
        <v>0</v>
      </c>
    </row>
    <row r="65" spans="1:6">
      <c r="A65" s="47" t="s">
        <v>225</v>
      </c>
      <c r="B65" s="48"/>
      <c r="C65" s="54" t="s">
        <v>227</v>
      </c>
      <c r="D65" s="50">
        <v>5</v>
      </c>
      <c r="E65" s="51">
        <f t="array" ref="E65">IF(IFERROR(INDEX('[1]2.5 Talents&amp;Flaws'!$A$12:$A$70,MATCH(A65,'[1]2.5 Talents&amp;Flaws'!$A$12:$A$70,0),1),"X")=A65,1,IF(IFERROR(INDEX('[1]2.5 Talents&amp;Flaws'!$F$3:$H$15,MATCH(A65,'[1]2.5 Talents&amp;Flaws'!$F$3:$F$15,0),1),"X")=A65,1,0))</f>
        <v>0</v>
      </c>
      <c r="F65" s="51">
        <f t="shared" si="0"/>
        <v>0</v>
      </c>
    </row>
    <row r="66" spans="1:6">
      <c r="A66" s="47" t="s">
        <v>225</v>
      </c>
      <c r="B66" s="48"/>
      <c r="C66" s="54" t="s">
        <v>228</v>
      </c>
      <c r="D66" s="50">
        <v>5</v>
      </c>
      <c r="E66" s="51">
        <f t="array" ref="E66">IF(IFERROR(INDEX('[1]2.5 Talents&amp;Flaws'!$A$12:$A$70,MATCH(A66,'[1]2.5 Talents&amp;Flaws'!$A$12:$A$70,0),1),"X")=A66,1,IF(IFERROR(INDEX('[1]2.5 Talents&amp;Flaws'!$F$3:$H$15,MATCH(A66,'[1]2.5 Talents&amp;Flaws'!$F$3:$F$15,0),1),"X")=A66,1,0))</f>
        <v>0</v>
      </c>
      <c r="F66" s="51">
        <f t="shared" si="0"/>
        <v>0</v>
      </c>
    </row>
    <row r="67" spans="1:6">
      <c r="A67" s="47" t="s">
        <v>225</v>
      </c>
      <c r="B67" s="48"/>
      <c r="C67" s="53" t="s">
        <v>65</v>
      </c>
      <c r="D67" s="50">
        <v>5</v>
      </c>
      <c r="E67" s="51">
        <f t="array" ref="E67">IF(IFERROR(INDEX('[1]2.5 Talents&amp;Flaws'!$A$12:$A$70,MATCH(A67,'[1]2.5 Talents&amp;Flaws'!$A$12:$A$70,0),1),"X")=A67,1,IF(IFERROR(INDEX('[1]2.5 Talents&amp;Flaws'!$F$3:$H$15,MATCH(A67,'[1]2.5 Talents&amp;Flaws'!$F$3:$F$15,0),1),"X")=A67,1,0))</f>
        <v>0</v>
      </c>
      <c r="F67" s="51">
        <f t="shared" si="0"/>
        <v>0</v>
      </c>
    </row>
    <row r="68" spans="1:6">
      <c r="A68" s="47" t="s">
        <v>229</v>
      </c>
      <c r="B68" s="48" t="s">
        <v>230</v>
      </c>
      <c r="C68" s="55" t="s">
        <v>201</v>
      </c>
      <c r="D68" s="50">
        <v>10</v>
      </c>
      <c r="E68" s="51">
        <f t="array" ref="E68">IF(IFERROR(INDEX('[1]2.5 Talents&amp;Flaws'!$A$12:$A$70,MATCH(A68,'[1]2.5 Talents&amp;Flaws'!$A$12:$A$70,0),1),"X")=A68,1,IF(IFERROR(INDEX('[1]2.5 Talents&amp;Flaws'!$F$3:$H$15,MATCH(A68,'[1]2.5 Talents&amp;Flaws'!$F$3:$F$15,0),1),"X")=A68,1,0))</f>
        <v>0</v>
      </c>
      <c r="F68" s="51">
        <f t="shared" si="0"/>
        <v>0</v>
      </c>
    </row>
    <row r="69" spans="1:6">
      <c r="A69" s="47" t="s">
        <v>52</v>
      </c>
      <c r="B69" s="52" t="s">
        <v>231</v>
      </c>
      <c r="C69" s="55" t="s">
        <v>52</v>
      </c>
      <c r="D69" s="50">
        <v>20</v>
      </c>
      <c r="E69" s="51">
        <f t="array" ref="E69">IF(IFERROR(INDEX('[1]2.5 Talents&amp;Flaws'!$A$12:$A$70,MATCH(A69,'[1]2.5 Talents&amp;Flaws'!$A$12:$A$70,0),1),"X")=A69,1,IF(IFERROR(INDEX('[1]2.5 Talents&amp;Flaws'!$F$3:$H$15,MATCH(A69,'[1]2.5 Talents&amp;Flaws'!$F$3:$F$15,0),1),"X")=A69,1,0))</f>
        <v>0</v>
      </c>
      <c r="F69" s="51">
        <f t="shared" si="0"/>
        <v>0</v>
      </c>
    </row>
    <row r="70" spans="1:6">
      <c r="A70" s="47" t="s">
        <v>232</v>
      </c>
      <c r="B70" s="48" t="s">
        <v>233</v>
      </c>
      <c r="C70" s="50" t="s">
        <v>234</v>
      </c>
      <c r="D70" s="50">
        <v>5</v>
      </c>
      <c r="E70" s="51">
        <f t="array" ref="E70">IF(IFERROR(INDEX('[1]2.5 Talents&amp;Flaws'!$A$12:$A$70,MATCH(A70,'[1]2.5 Talents&amp;Flaws'!$A$12:$A$70,0),1),"X")=A70,1,IF(IFERROR(INDEX('[1]2.5 Talents&amp;Flaws'!$F$3:$H$15,MATCH(A70,'[1]2.5 Talents&amp;Flaws'!$F$3:$F$15,0),1),"X")=A70,1,0))</f>
        <v>0</v>
      </c>
      <c r="F70" s="51">
        <f t="shared" si="0"/>
        <v>0</v>
      </c>
    </row>
    <row r="71" spans="1:6">
      <c r="A71" s="47" t="s">
        <v>235</v>
      </c>
      <c r="B71" s="52" t="s">
        <v>236</v>
      </c>
      <c r="C71" s="55" t="s">
        <v>237</v>
      </c>
      <c r="D71" s="50">
        <v>10</v>
      </c>
      <c r="E71" s="51">
        <f t="array" ref="E71">IF(IFERROR(INDEX('[1]2.5 Talents&amp;Flaws'!$A$12:$A$70,MATCH(A71,'[1]2.5 Talents&amp;Flaws'!$A$12:$A$70,0),1),"X")=A71,1,IF(IFERROR(INDEX('[1]2.5 Talents&amp;Flaws'!$F$3:$H$15,MATCH(A71,'[1]2.5 Talents&amp;Flaws'!$F$3:$F$15,0),1),"X")=A71,1,0))</f>
        <v>0</v>
      </c>
      <c r="F71" s="51">
        <f t="shared" si="0"/>
        <v>0</v>
      </c>
    </row>
    <row r="72" spans="1:6">
      <c r="A72" s="47" t="s">
        <v>235</v>
      </c>
      <c r="B72" s="48"/>
      <c r="C72" s="54" t="s">
        <v>213</v>
      </c>
      <c r="D72" s="50">
        <v>10</v>
      </c>
      <c r="E72" s="51">
        <f t="array" ref="E72">IF(IFERROR(INDEX('[1]2.5 Talents&amp;Flaws'!$A$12:$A$70,MATCH(A72,'[1]2.5 Talents&amp;Flaws'!$A$12:$A$70,0),1),"X")=A72,1,IF(IFERROR(INDEX('[1]2.5 Talents&amp;Flaws'!$F$3:$H$15,MATCH(A72,'[1]2.5 Talents&amp;Flaws'!$F$3:$F$15,0),1),"X")=A72,1,0))</f>
        <v>0</v>
      </c>
      <c r="F72" s="51">
        <f t="shared" si="0"/>
        <v>0</v>
      </c>
    </row>
    <row r="73" spans="1:6">
      <c r="A73" s="47" t="s">
        <v>238</v>
      </c>
      <c r="B73" s="48" t="s">
        <v>239</v>
      </c>
      <c r="C73" s="41" t="s">
        <v>126</v>
      </c>
      <c r="D73" s="50">
        <v>10</v>
      </c>
      <c r="E73" s="51">
        <f t="array" ref="E73">IF(IFERROR(INDEX('[1]2.5 Talents&amp;Flaws'!$A$12:$A$70,MATCH(A73,'[1]2.5 Talents&amp;Flaws'!$A$12:$A$70,0),1),"X")=A73,1,IF(IFERROR(INDEX('[1]2.5 Talents&amp;Flaws'!$F$3:$H$15,MATCH(A73,'[1]2.5 Talents&amp;Flaws'!$F$3:$F$15,0),1),"X")=A73,1,0))</f>
        <v>0</v>
      </c>
      <c r="F73" s="51">
        <f t="shared" si="0"/>
        <v>0</v>
      </c>
    </row>
    <row r="74" spans="1:6">
      <c r="A74" s="47" t="s">
        <v>238</v>
      </c>
      <c r="B74" s="48"/>
      <c r="C74" s="41" t="s">
        <v>127</v>
      </c>
      <c r="D74" s="50">
        <v>10</v>
      </c>
      <c r="E74" s="51">
        <f t="array" ref="E74">IF(IFERROR(INDEX('[1]2.5 Talents&amp;Flaws'!$A$12:$A$70,MATCH(A74,'[1]2.5 Talents&amp;Flaws'!$A$12:$A$70,0),1),"X")=A74,1,IF(IFERROR(INDEX('[1]2.5 Talents&amp;Flaws'!$F$3:$H$15,MATCH(A74,'[1]2.5 Talents&amp;Flaws'!$F$3:$F$15,0),1),"X")=A74,1,0))</f>
        <v>0</v>
      </c>
      <c r="F74" s="51">
        <f t="shared" si="0"/>
        <v>0</v>
      </c>
    </row>
    <row r="75" spans="1:6">
      <c r="A75" s="47" t="s">
        <v>238</v>
      </c>
      <c r="B75" s="48"/>
      <c r="C75" s="41" t="s">
        <v>128</v>
      </c>
      <c r="D75" s="50">
        <v>10</v>
      </c>
      <c r="E75" s="51">
        <f t="array" ref="E75">IF(IFERROR(INDEX('[1]2.5 Talents&amp;Flaws'!$A$12:$A$70,MATCH(A75,'[1]2.5 Talents&amp;Flaws'!$A$12:$A$70,0),1),"X")=A75,1,IF(IFERROR(INDEX('[1]2.5 Talents&amp;Flaws'!$F$3:$H$15,MATCH(A75,'[1]2.5 Talents&amp;Flaws'!$F$3:$F$15,0),1),"X")=A75,1,0))</f>
        <v>0</v>
      </c>
      <c r="F75" s="51">
        <f t="shared" si="0"/>
        <v>0</v>
      </c>
    </row>
    <row r="76" spans="1:6">
      <c r="A76" s="48" t="s">
        <v>240</v>
      </c>
      <c r="B76" s="48" t="s">
        <v>241</v>
      </c>
      <c r="C76" s="50" t="s">
        <v>48</v>
      </c>
      <c r="D76" s="50">
        <v>10</v>
      </c>
      <c r="E76" s="51">
        <f t="array" ref="E76">IF(IFERROR(INDEX('[1]2.5 Talents&amp;Flaws'!$A$12:$A$70,MATCH(A76,'[1]2.5 Talents&amp;Flaws'!$A$12:$A$70,0),1),"X")=A76,1,IF(IFERROR(INDEX('[1]2.5 Talents&amp;Flaws'!$F$3:$H$15,MATCH(A76,'[1]2.5 Talents&amp;Flaws'!$F$3:$F$15,0),1),"X")=A76,1,0))</f>
        <v>0</v>
      </c>
      <c r="F76" s="51">
        <f t="shared" si="0"/>
        <v>0</v>
      </c>
    </row>
    <row r="77" spans="1:6">
      <c r="A77" s="48" t="s">
        <v>240</v>
      </c>
      <c r="B77" s="48"/>
      <c r="C77" s="50" t="s">
        <v>242</v>
      </c>
      <c r="D77" s="50">
        <v>-5</v>
      </c>
      <c r="E77" s="51">
        <f t="array" ref="E77">IF(IFERROR(INDEX('[1]2.5 Talents&amp;Flaws'!$A$12:$A$70,MATCH(A77,'[1]2.5 Talents&amp;Flaws'!$A$12:$A$70,0),1),"X")=A77,1,IF(IFERROR(INDEX('[1]2.5 Talents&amp;Flaws'!$F$3:$H$15,MATCH(A77,'[1]2.5 Talents&amp;Flaws'!$F$3:$F$15,0),1),"X")=A77,1,0))</f>
        <v>0</v>
      </c>
      <c r="F77" s="51">
        <f t="shared" si="0"/>
        <v>0</v>
      </c>
    </row>
    <row r="78" spans="1:6">
      <c r="A78" s="47" t="s">
        <v>243</v>
      </c>
      <c r="B78" s="48" t="s">
        <v>244</v>
      </c>
      <c r="C78" s="55" t="s">
        <v>218</v>
      </c>
      <c r="D78" s="50">
        <v>25</v>
      </c>
      <c r="E78" s="51">
        <f t="array" ref="E78">IF(IFERROR(INDEX('[1]2.5 Talents&amp;Flaws'!$A$12:$A$70,MATCH(A78,'[1]2.5 Talents&amp;Flaws'!$A$12:$A$70,0),1),"X")=A78,1,IF(IFERROR(INDEX('[1]2.5 Talents&amp;Flaws'!$F$3:$H$15,MATCH(A78,'[1]2.5 Talents&amp;Flaws'!$F$3:$F$15,0),1),"X")=A78,1,0))</f>
        <v>0</v>
      </c>
      <c r="F78" s="51">
        <f t="shared" si="0"/>
        <v>0</v>
      </c>
    </row>
    <row r="79" spans="1:6">
      <c r="A79" s="47" t="s">
        <v>245</v>
      </c>
      <c r="B79" s="52" t="s">
        <v>246</v>
      </c>
      <c r="C79" s="41" t="s">
        <v>131</v>
      </c>
      <c r="D79" s="50">
        <v>10</v>
      </c>
      <c r="E79" s="51">
        <f t="array" ref="E79">IF(IFERROR(INDEX('[1]2.5 Talents&amp;Flaws'!$A$12:$A$70,MATCH(A79,'[1]2.5 Talents&amp;Flaws'!$A$12:$A$70,0),1),"X")=A79,1,IF(IFERROR(INDEX('[1]2.5 Talents&amp;Flaws'!$F$3:$H$15,MATCH(A79,'[1]2.5 Talents&amp;Flaws'!$F$3:$F$15,0),1),"X")=A79,1,0))</f>
        <v>0</v>
      </c>
      <c r="F79" s="51">
        <f t="shared" si="0"/>
        <v>0</v>
      </c>
    </row>
    <row r="80" spans="1:6">
      <c r="A80" s="47" t="s">
        <v>247</v>
      </c>
      <c r="B80" s="48" t="s">
        <v>248</v>
      </c>
      <c r="C80" s="55" t="s">
        <v>56</v>
      </c>
      <c r="D80" s="50">
        <v>25</v>
      </c>
      <c r="E80" s="51">
        <f t="array" ref="E80">IF(IFERROR(INDEX('[1]2.5 Talents&amp;Flaws'!$A$12:$A$70,MATCH(A80,'[1]2.5 Talents&amp;Flaws'!$A$12:$A$70,0),1),"X")=A80,1,IF(IFERROR(INDEX('[1]2.5 Talents&amp;Flaws'!$F$3:$H$15,MATCH(A80,'[1]2.5 Talents&amp;Flaws'!$F$3:$F$15,0),1),"X")=A80,1,0))</f>
        <v>0</v>
      </c>
      <c r="F80" s="51">
        <f t="shared" si="0"/>
        <v>0</v>
      </c>
    </row>
    <row r="81" spans="1:6">
      <c r="A81" s="47" t="s">
        <v>249</v>
      </c>
      <c r="B81" s="52" t="s">
        <v>250</v>
      </c>
      <c r="C81" s="50" t="s">
        <v>91</v>
      </c>
      <c r="D81" s="50">
        <v>20</v>
      </c>
      <c r="E81" s="51">
        <f t="array" ref="E81">IF(IFERROR(INDEX('[1]2.5 Talents&amp;Flaws'!$A$12:$A$70,MATCH(A81,'[1]2.5 Talents&amp;Flaws'!$A$12:$A$70,0),1),"X")=A81,1,IF(IFERROR(INDEX('[1]2.5 Talents&amp;Flaws'!$F$3:$H$15,MATCH(A81,'[1]2.5 Talents&amp;Flaws'!$F$3:$F$15,0),1),"X")=A81,1,0))</f>
        <v>0</v>
      </c>
      <c r="F81" s="51">
        <f t="shared" si="0"/>
        <v>0</v>
      </c>
    </row>
    <row r="82" spans="1:6">
      <c r="A82" s="47" t="s">
        <v>251</v>
      </c>
      <c r="B82" s="52" t="s">
        <v>252</v>
      </c>
      <c r="C82" s="36" t="s">
        <v>107</v>
      </c>
      <c r="D82" s="50">
        <v>10</v>
      </c>
      <c r="E82" s="51">
        <f t="array" ref="E82">IF(IFERROR(INDEX('[1]2.5 Talents&amp;Flaws'!$A$12:$A$70,MATCH(A82,'[1]2.5 Talents&amp;Flaws'!$A$12:$A$70,0),1),"X")=A82,1,IF(IFERROR(INDEX('[1]2.5 Talents&amp;Flaws'!$F$3:$H$15,MATCH(A82,'[1]2.5 Talents&amp;Flaws'!$F$3:$F$15,0),1),"X")=A82,1,0))</f>
        <v>0</v>
      </c>
      <c r="F82" s="51">
        <f t="shared" si="0"/>
        <v>0</v>
      </c>
    </row>
    <row r="83" spans="1:6">
      <c r="A83" s="47" t="s">
        <v>253</v>
      </c>
      <c r="B83" s="52" t="s">
        <v>254</v>
      </c>
      <c r="C83" s="36" t="s">
        <v>107</v>
      </c>
      <c r="D83" s="50">
        <v>20</v>
      </c>
      <c r="E83" s="51">
        <f t="array" ref="E83">IF(IFERROR(INDEX('[1]2.5 Talents&amp;Flaws'!$A$12:$A$70,MATCH(A83,'[1]2.5 Talents&amp;Flaws'!$A$12:$A$70,0),1),"X")=A83,1,IF(IFERROR(INDEX('[1]2.5 Talents&amp;Flaws'!$F$3:$H$15,MATCH(A83,'[1]2.5 Talents&amp;Flaws'!$F$3:$F$15,0),1),"X")=A83,1,0))</f>
        <v>0</v>
      </c>
      <c r="F83" s="51">
        <f t="shared" si="0"/>
        <v>0</v>
      </c>
    </row>
    <row r="84" spans="1:6">
      <c r="A84" s="47" t="s">
        <v>255</v>
      </c>
      <c r="B84" s="52" t="s">
        <v>256</v>
      </c>
      <c r="C84" s="36" t="s">
        <v>106</v>
      </c>
      <c r="D84" s="50">
        <v>10</v>
      </c>
      <c r="E84" s="51">
        <f t="array" ref="E84">IF(IFERROR(INDEX('[1]2.5 Talents&amp;Flaws'!$A$12:$A$70,MATCH(A84,'[1]2.5 Talents&amp;Flaws'!$A$12:$A$70,0),1),"X")=A84,1,IF(IFERROR(INDEX('[1]2.5 Talents&amp;Flaws'!$F$3:$H$15,MATCH(A84,'[1]2.5 Talents&amp;Flaws'!$F$3:$F$15,0),1),"X")=A84,1,0))</f>
        <v>0</v>
      </c>
      <c r="F84" s="51">
        <f t="shared" si="0"/>
        <v>0</v>
      </c>
    </row>
    <row r="85" spans="1:6">
      <c r="A85" s="47" t="s">
        <v>257</v>
      </c>
      <c r="B85" s="52" t="s">
        <v>258</v>
      </c>
      <c r="C85" s="36" t="s">
        <v>106</v>
      </c>
      <c r="D85" s="50">
        <v>20</v>
      </c>
      <c r="E85" s="51">
        <f t="array" ref="E85">IF(IFERROR(INDEX('[1]2.5 Talents&amp;Flaws'!$A$12:$A$70,MATCH(A85,'[1]2.5 Talents&amp;Flaws'!$A$12:$A$70,0),1),"X")=A85,1,IF(IFERROR(INDEX('[1]2.5 Talents&amp;Flaws'!$F$3:$H$15,MATCH(A85,'[1]2.5 Talents&amp;Flaws'!$F$3:$F$15,0),1),"X")=A85,1,0))</f>
        <v>0</v>
      </c>
      <c r="F85" s="51">
        <f t="shared" si="0"/>
        <v>0</v>
      </c>
    </row>
    <row r="86" spans="1:6">
      <c r="A86" s="47" t="s">
        <v>259</v>
      </c>
      <c r="B86" s="48" t="s">
        <v>260</v>
      </c>
      <c r="C86" s="55" t="s">
        <v>261</v>
      </c>
      <c r="D86" s="50">
        <v>25</v>
      </c>
      <c r="E86" s="51">
        <f t="array" ref="E86">IF(IFERROR(INDEX('[1]2.5 Talents&amp;Flaws'!$A$12:$A$70,MATCH(A86,'[1]2.5 Talents&amp;Flaws'!$A$12:$A$70,0),1),"X")=A86,1,IF(IFERROR(INDEX('[1]2.5 Talents&amp;Flaws'!$F$3:$H$15,MATCH(A86,'[1]2.5 Talents&amp;Flaws'!$F$3:$F$15,0),1),"X")=A86,1,0))</f>
        <v>0</v>
      </c>
      <c r="F86" s="51">
        <f t="shared" si="0"/>
        <v>0</v>
      </c>
    </row>
    <row r="87" spans="1:6">
      <c r="A87" s="47" t="s">
        <v>36</v>
      </c>
      <c r="B87" s="52" t="s">
        <v>262</v>
      </c>
      <c r="C87" s="41" t="s">
        <v>79</v>
      </c>
      <c r="D87" s="50">
        <v>10</v>
      </c>
      <c r="E87" s="51">
        <f t="array" ref="E87">IF(IFERROR(INDEX('[1]2.5 Talents&amp;Flaws'!$A$12:$A$70,MATCH(A87,'[1]2.5 Talents&amp;Flaws'!$A$12:$A$70,0),1),"X")=A87,1,IF(IFERROR(INDEX('[1]2.5 Talents&amp;Flaws'!$F$3:$H$15,MATCH(A87,'[1]2.5 Talents&amp;Flaws'!$F$3:$F$15,0),1),"X")=A87,1,0))</f>
        <v>0</v>
      </c>
      <c r="F87" s="51">
        <f t="shared" si="0"/>
        <v>0</v>
      </c>
    </row>
    <row r="88" spans="1:6">
      <c r="A88" s="47" t="s">
        <v>36</v>
      </c>
      <c r="B88" s="48"/>
      <c r="C88" s="41" t="s">
        <v>82</v>
      </c>
      <c r="D88" s="50">
        <v>10</v>
      </c>
      <c r="E88" s="51">
        <f t="array" ref="E88">IF(IFERROR(INDEX('[1]2.5 Talents&amp;Flaws'!$A$12:$A$70,MATCH(A88,'[1]2.5 Talents&amp;Flaws'!$A$12:$A$70,0),1),"X")=A88,1,IF(IFERROR(INDEX('[1]2.5 Talents&amp;Flaws'!$F$3:$H$15,MATCH(A88,'[1]2.5 Talents&amp;Flaws'!$F$3:$F$15,0),1),"X")=A88,1,0))</f>
        <v>0</v>
      </c>
      <c r="F88" s="51">
        <f t="shared" si="0"/>
        <v>0</v>
      </c>
    </row>
    <row r="89" spans="1:6">
      <c r="A89" s="47" t="s">
        <v>36</v>
      </c>
      <c r="B89" s="48"/>
      <c r="C89" s="41" t="s">
        <v>86</v>
      </c>
      <c r="D89" s="50">
        <v>10</v>
      </c>
      <c r="E89" s="51">
        <f t="array" ref="E89">IF(IFERROR(INDEX('[1]2.5 Talents&amp;Flaws'!$A$12:$A$70,MATCH(A89,'[1]2.5 Talents&amp;Flaws'!$A$12:$A$70,0),1),"X")=A89,1,IF(IFERROR(INDEX('[1]2.5 Talents&amp;Flaws'!$F$3:$H$15,MATCH(A89,'[1]2.5 Talents&amp;Flaws'!$F$3:$F$15,0),1),"X")=A89,1,0))</f>
        <v>0</v>
      </c>
      <c r="F89" s="51">
        <f t="shared" si="0"/>
        <v>0</v>
      </c>
    </row>
    <row r="90" spans="1:6">
      <c r="A90" s="47" t="s">
        <v>263</v>
      </c>
      <c r="B90" s="48" t="s">
        <v>264</v>
      </c>
      <c r="C90" s="50" t="s">
        <v>265</v>
      </c>
      <c r="D90" s="50">
        <v>1</v>
      </c>
      <c r="E90" s="51">
        <f t="array" ref="E90">IF(IFERROR(INDEX('[1]2.5 Talents&amp;Flaws'!$A$12:$A$70,MATCH(A90,'[1]2.5 Talents&amp;Flaws'!$A$12:$A$70,0),1),"X")=A90,1,IF(IFERROR(INDEX('[1]2.5 Talents&amp;Flaws'!$F$3:$H$15,MATCH(A90,'[1]2.5 Talents&amp;Flaws'!$F$3:$F$15,0),1),"X")=A90,1,0))</f>
        <v>0</v>
      </c>
      <c r="F90" s="51">
        <f t="shared" si="0"/>
        <v>0</v>
      </c>
    </row>
    <row r="91" spans="1:6">
      <c r="A91" s="47" t="s">
        <v>266</v>
      </c>
      <c r="B91" s="48" t="s">
        <v>267</v>
      </c>
      <c r="C91" s="54" t="s">
        <v>78</v>
      </c>
      <c r="D91" s="50">
        <v>25</v>
      </c>
      <c r="E91" s="51">
        <f t="array" ref="E91">IF(IFERROR(INDEX('[1]2.5 Talents&amp;Flaws'!$A$12:$A$70,MATCH(A91,'[1]2.5 Talents&amp;Flaws'!$A$12:$A$70,0),1),"X")=A91,1,IF(IFERROR(INDEX('[1]2.5 Talents&amp;Flaws'!$F$3:$H$15,MATCH(A91,'[1]2.5 Talents&amp;Flaws'!$F$3:$F$15,0),1),"X")=A91,1,0))</f>
        <v>0</v>
      </c>
      <c r="F91" s="51">
        <f t="shared" si="0"/>
        <v>0</v>
      </c>
    </row>
    <row r="92" spans="1:6">
      <c r="A92" s="47" t="s">
        <v>266</v>
      </c>
      <c r="B92" s="48"/>
      <c r="C92" s="50" t="s">
        <v>268</v>
      </c>
      <c r="D92" s="50">
        <v>25</v>
      </c>
      <c r="E92" s="51">
        <f t="array" ref="E92">IF(IFERROR(INDEX('[1]2.5 Talents&amp;Flaws'!$A$12:$A$70,MATCH(A92,'[1]2.5 Talents&amp;Flaws'!$A$12:$A$70,0),1),"X")=A92,1,IF(IFERROR(INDEX('[1]2.5 Talents&amp;Flaws'!$F$3:$H$15,MATCH(A92,'[1]2.5 Talents&amp;Flaws'!$F$3:$F$15,0),1),"X")=A92,1,0))</f>
        <v>0</v>
      </c>
      <c r="F92" s="51">
        <f t="shared" si="0"/>
        <v>0</v>
      </c>
    </row>
    <row r="93" spans="1:6">
      <c r="A93" s="47" t="s">
        <v>269</v>
      </c>
      <c r="B93" s="52" t="s">
        <v>270</v>
      </c>
      <c r="C93" s="36" t="s">
        <v>104</v>
      </c>
      <c r="D93" s="50">
        <v>20</v>
      </c>
      <c r="E93" s="51">
        <f t="array" ref="E93">IF(IFERROR(INDEX('[1]2.5 Talents&amp;Flaws'!$A$12:$A$70,MATCH(A93,'[1]2.5 Talents&amp;Flaws'!$A$12:$A$70,0),1),"X")=A93,1,IF(IFERROR(INDEX('[1]2.5 Talents&amp;Flaws'!$F$3:$H$15,MATCH(A93,'[1]2.5 Talents&amp;Flaws'!$F$3:$F$15,0),1),"X")=A93,1,0))</f>
        <v>0</v>
      </c>
      <c r="F93" s="51">
        <f t="shared" si="0"/>
        <v>0</v>
      </c>
    </row>
    <row r="94" spans="1:6">
      <c r="A94" s="47" t="s">
        <v>271</v>
      </c>
      <c r="B94" s="48" t="s">
        <v>272</v>
      </c>
      <c r="C94" s="54" t="s">
        <v>273</v>
      </c>
      <c r="D94" s="50">
        <v>10</v>
      </c>
      <c r="E94" s="51">
        <f t="array" ref="E94">IF(IFERROR(INDEX('[1]2.5 Talents&amp;Flaws'!$A$12:$A$70,MATCH(A94,'[1]2.5 Talents&amp;Flaws'!$A$12:$A$70,0),1),"X")=A94,1,IF(IFERROR(INDEX('[1]2.5 Talents&amp;Flaws'!$F$3:$H$15,MATCH(A94,'[1]2.5 Talents&amp;Flaws'!$F$3:$F$15,0),1),"X")=A94,1,0))</f>
        <v>0</v>
      </c>
      <c r="F94" s="51">
        <f t="shared" si="0"/>
        <v>0</v>
      </c>
    </row>
    <row r="95" spans="1:6">
      <c r="A95" s="48" t="s">
        <v>274</v>
      </c>
      <c r="B95" s="48" t="s">
        <v>275</v>
      </c>
      <c r="C95" s="49" t="s">
        <v>163</v>
      </c>
      <c r="D95" s="50">
        <v>-30</v>
      </c>
      <c r="E95" s="51">
        <f t="array" ref="E95">IF(IFERROR(INDEX('[1]2.5 Talents&amp;Flaws'!$A$12:$A$70,MATCH(A95,'[1]2.5 Talents&amp;Flaws'!$A$12:$A$70,0),1),"X")=A95,1,IF(IFERROR(INDEX('[1]2.5 Talents&amp;Flaws'!$F$3:$H$15,MATCH(A95,'[1]2.5 Talents&amp;Flaws'!$F$3:$F$15,0),1),"X")=A95,1,0))</f>
        <v>0</v>
      </c>
      <c r="F95" s="51">
        <f t="shared" si="0"/>
        <v>0</v>
      </c>
    </row>
    <row r="96" spans="1:6">
      <c r="A96" s="48" t="s">
        <v>276</v>
      </c>
      <c r="B96" s="48" t="s">
        <v>277</v>
      </c>
      <c r="C96" s="49" t="s">
        <v>14</v>
      </c>
      <c r="D96" s="50">
        <v>-10</v>
      </c>
      <c r="E96" s="51">
        <f t="array" ref="E96">IF(IFERROR(INDEX('[1]2.5 Talents&amp;Flaws'!$A$12:$A$70,MATCH(A96,'[1]2.5 Talents&amp;Flaws'!$A$12:$A$70,0),1),"X")=A96,1,IF(IFERROR(INDEX('[1]2.5 Talents&amp;Flaws'!$F$3:$H$15,MATCH(A96,'[1]2.5 Talents&amp;Flaws'!$F$3:$F$15,0),1),"X")=A96,1,0))</f>
        <v>0</v>
      </c>
      <c r="F96" s="51">
        <f t="shared" si="0"/>
        <v>0</v>
      </c>
    </row>
    <row r="97" spans="1:6">
      <c r="A97" s="48" t="s">
        <v>276</v>
      </c>
      <c r="B97" s="50"/>
      <c r="C97" s="49" t="s">
        <v>16</v>
      </c>
      <c r="D97" s="50">
        <v>-3</v>
      </c>
      <c r="E97" s="51">
        <f t="array" ref="E97">IF(IFERROR(INDEX('[1]2.5 Talents&amp;Flaws'!$A$12:$A$70,MATCH(A97,'[1]2.5 Talents&amp;Flaws'!$A$12:$A$70,0),1),"X")=A97,1,IF(IFERROR(INDEX('[1]2.5 Talents&amp;Flaws'!$F$3:$H$15,MATCH(A97,'[1]2.5 Talents&amp;Flaws'!$F$3:$F$15,0),1),"X")=A97,1,0))</f>
        <v>0</v>
      </c>
      <c r="F97" s="51">
        <f t="shared" si="0"/>
        <v>0</v>
      </c>
    </row>
    <row r="98" spans="1:6">
      <c r="A98" s="48" t="s">
        <v>278</v>
      </c>
      <c r="B98" s="48" t="s">
        <v>279</v>
      </c>
      <c r="C98" s="36" t="s">
        <v>138</v>
      </c>
      <c r="D98" s="50">
        <v>-15</v>
      </c>
      <c r="E98" s="51">
        <f t="array" ref="E98">IF(IFERROR(INDEX('[1]2.5 Talents&amp;Flaws'!$A$12:$A$70,MATCH(A98,'[1]2.5 Talents&amp;Flaws'!$A$12:$A$70,0),1),"X")=A98,1,IF(IFERROR(INDEX('[1]2.5 Talents&amp;Flaws'!$F$3:$H$15,MATCH(A98,'[1]2.5 Talents&amp;Flaws'!$F$3:$F$15,0),1),"X")=A98,1,0))</f>
        <v>0</v>
      </c>
      <c r="F98" s="51">
        <f t="shared" si="0"/>
        <v>0</v>
      </c>
    </row>
    <row r="99" spans="1:6">
      <c r="A99" s="48" t="s">
        <v>278</v>
      </c>
      <c r="B99" s="50"/>
      <c r="C99" s="36" t="s">
        <v>139</v>
      </c>
      <c r="D99" s="50">
        <v>-15</v>
      </c>
      <c r="E99" s="51">
        <f t="array" ref="E99">IF(IFERROR(INDEX('[1]2.5 Talents&amp;Flaws'!$A$12:$A$70,MATCH(A99,'[1]2.5 Talents&amp;Flaws'!$A$12:$A$70,0),1),"X")=A99,1,IF(IFERROR(INDEX('[1]2.5 Talents&amp;Flaws'!$F$3:$H$15,MATCH(A99,'[1]2.5 Talents&amp;Flaws'!$F$3:$F$15,0),1),"X")=A99,1,0))</f>
        <v>0</v>
      </c>
      <c r="F99" s="51">
        <f t="shared" si="0"/>
        <v>0</v>
      </c>
    </row>
    <row r="100" spans="1:6">
      <c r="A100" s="48" t="s">
        <v>278</v>
      </c>
      <c r="B100" s="50"/>
      <c r="C100" s="36" t="s">
        <v>140</v>
      </c>
      <c r="D100" s="50">
        <v>-15</v>
      </c>
      <c r="E100" s="51">
        <f t="array" ref="E100">IF(IFERROR(INDEX('[1]2.5 Talents&amp;Flaws'!$A$12:$A$70,MATCH(A100,'[1]2.5 Talents&amp;Flaws'!$A$12:$A$70,0),1),"X")=A100,1,IF(IFERROR(INDEX('[1]2.5 Talents&amp;Flaws'!$F$3:$H$15,MATCH(A100,'[1]2.5 Talents&amp;Flaws'!$F$3:$F$15,0),1),"X")=A100,1,0))</f>
        <v>0</v>
      </c>
      <c r="F100" s="51">
        <f t="shared" si="0"/>
        <v>0</v>
      </c>
    </row>
    <row r="101" spans="1:6">
      <c r="A101" s="48" t="s">
        <v>278</v>
      </c>
      <c r="B101" s="50"/>
      <c r="C101" s="36" t="s">
        <v>141</v>
      </c>
      <c r="D101" s="50">
        <v>-15</v>
      </c>
      <c r="E101" s="51">
        <f t="array" ref="E101">IF(IFERROR(INDEX('[1]2.5 Talents&amp;Flaws'!$A$12:$A$70,MATCH(A101,'[1]2.5 Talents&amp;Flaws'!$A$12:$A$70,0),1),"X")=A101,1,IF(IFERROR(INDEX('[1]2.5 Talents&amp;Flaws'!$F$3:$H$15,MATCH(A101,'[1]2.5 Talents&amp;Flaws'!$F$3:$F$15,0),1),"X")=A101,1,0))</f>
        <v>0</v>
      </c>
      <c r="F101" s="51">
        <f t="shared" si="0"/>
        <v>0</v>
      </c>
    </row>
    <row r="102" spans="1:6">
      <c r="A102" s="48" t="s">
        <v>278</v>
      </c>
      <c r="B102" s="50"/>
      <c r="C102" s="36" t="s">
        <v>142</v>
      </c>
      <c r="D102" s="50">
        <v>-15</v>
      </c>
      <c r="E102" s="51">
        <f t="array" ref="E102">IF(IFERROR(INDEX('[1]2.5 Talents&amp;Flaws'!$A$12:$A$70,MATCH(A102,'[1]2.5 Talents&amp;Flaws'!$A$12:$A$70,0),1),"X")=A102,1,IF(IFERROR(INDEX('[1]2.5 Talents&amp;Flaws'!$F$3:$H$15,MATCH(A102,'[1]2.5 Talents&amp;Flaws'!$F$3:$F$15,0),1),"X")=A102,1,0))</f>
        <v>0</v>
      </c>
      <c r="F102" s="51">
        <f t="shared" si="0"/>
        <v>0</v>
      </c>
    </row>
    <row r="103" spans="1:6">
      <c r="A103" s="48" t="s">
        <v>278</v>
      </c>
      <c r="B103" s="50"/>
      <c r="C103" s="36" t="s">
        <v>143</v>
      </c>
      <c r="D103" s="50">
        <v>-15</v>
      </c>
      <c r="E103" s="51">
        <f t="array" ref="E103">IF(IFERROR(INDEX('[1]2.5 Talents&amp;Flaws'!$A$12:$A$70,MATCH(A103,'[1]2.5 Talents&amp;Flaws'!$A$12:$A$70,0),1),"X")=A103,1,IF(IFERROR(INDEX('[1]2.5 Talents&amp;Flaws'!$F$3:$H$15,MATCH(A103,'[1]2.5 Talents&amp;Flaws'!$F$3:$F$15,0),1),"X")=A103,1,0))</f>
        <v>0</v>
      </c>
      <c r="F103" s="51">
        <f t="shared" si="0"/>
        <v>0</v>
      </c>
    </row>
    <row r="104" spans="1:6">
      <c r="A104" s="48" t="s">
        <v>278</v>
      </c>
      <c r="B104" s="50"/>
      <c r="C104" s="36" t="s">
        <v>144</v>
      </c>
      <c r="D104" s="50">
        <v>-15</v>
      </c>
      <c r="E104" s="51">
        <f t="array" ref="E104">IF(IFERROR(INDEX('[1]2.5 Talents&amp;Flaws'!$A$12:$A$70,MATCH(A104,'[1]2.5 Talents&amp;Flaws'!$A$12:$A$70,0),1),"X")=A104,1,IF(IFERROR(INDEX('[1]2.5 Talents&amp;Flaws'!$F$3:$H$15,MATCH(A104,'[1]2.5 Talents&amp;Flaws'!$F$3:$F$15,0),1),"X")=A104,1,0))</f>
        <v>0</v>
      </c>
      <c r="F104" s="51">
        <f t="shared" si="0"/>
        <v>0</v>
      </c>
    </row>
    <row r="105" spans="1:6">
      <c r="A105" s="48" t="s">
        <v>278</v>
      </c>
      <c r="B105" s="50"/>
      <c r="C105" s="36" t="s">
        <v>145</v>
      </c>
      <c r="D105" s="50">
        <v>-15</v>
      </c>
      <c r="E105" s="51">
        <f t="array" ref="E105">IF(IFERROR(INDEX('[1]2.5 Talents&amp;Flaws'!$A$12:$A$70,MATCH(A105,'[1]2.5 Talents&amp;Flaws'!$A$12:$A$70,0),1),"X")=A105,1,IF(IFERROR(INDEX('[1]2.5 Talents&amp;Flaws'!$F$3:$H$15,MATCH(A105,'[1]2.5 Talents&amp;Flaws'!$F$3:$F$15,0),1),"X")=A105,1,0))</f>
        <v>0</v>
      </c>
      <c r="F105" s="51">
        <f t="shared" si="0"/>
        <v>0</v>
      </c>
    </row>
    <row r="106" spans="1:6">
      <c r="A106" s="48" t="s">
        <v>278</v>
      </c>
      <c r="B106" s="50"/>
      <c r="C106" s="36" t="s">
        <v>146</v>
      </c>
      <c r="D106" s="50">
        <v>-15</v>
      </c>
      <c r="E106" s="51">
        <f t="array" ref="E106">IF(IFERROR(INDEX('[1]2.5 Talents&amp;Flaws'!$A$12:$A$70,MATCH(A106,'[1]2.5 Talents&amp;Flaws'!$A$12:$A$70,0),1),"X")=A106,1,IF(IFERROR(INDEX('[1]2.5 Talents&amp;Flaws'!$F$3:$H$15,MATCH(A106,'[1]2.5 Talents&amp;Flaws'!$F$3:$F$15,0),1),"X")=A106,1,0))</f>
        <v>0</v>
      </c>
      <c r="F106" s="51">
        <f t="shared" si="0"/>
        <v>0</v>
      </c>
    </row>
    <row r="107" spans="1:6">
      <c r="A107" s="48" t="s">
        <v>280</v>
      </c>
      <c r="B107" s="48" t="s">
        <v>281</v>
      </c>
      <c r="C107" s="49" t="s">
        <v>172</v>
      </c>
      <c r="D107" s="50">
        <v>-20</v>
      </c>
      <c r="E107" s="51">
        <f t="array" ref="E107">IF(IFERROR(INDEX('[1]2.5 Talents&amp;Flaws'!$A$12:$A$70,MATCH(A107,'[1]2.5 Talents&amp;Flaws'!$A$12:$A$70,0),1),"X")=A107,1,IF(IFERROR(INDEX('[1]2.5 Talents&amp;Flaws'!$F$3:$H$15,MATCH(A107,'[1]2.5 Talents&amp;Flaws'!$F$3:$F$15,0),1),"X")=A107,1,0))</f>
        <v>0</v>
      </c>
      <c r="F107" s="51">
        <f t="shared" si="0"/>
        <v>0</v>
      </c>
    </row>
    <row r="108" spans="1:6">
      <c r="A108" s="48" t="s">
        <v>282</v>
      </c>
      <c r="B108" s="48" t="s">
        <v>283</v>
      </c>
      <c r="C108" s="49" t="s">
        <v>172</v>
      </c>
      <c r="D108" s="50">
        <v>-10</v>
      </c>
      <c r="E108" s="51">
        <f t="array" ref="E108">IF(IFERROR(INDEX('[1]2.5 Talents&amp;Flaws'!$A$12:$A$70,MATCH(A108,'[1]2.5 Talents&amp;Flaws'!$A$12:$A$70,0),1),"X")=A108,1,IF(IFERROR(INDEX('[1]2.5 Talents&amp;Flaws'!$F$3:$H$15,MATCH(A108,'[1]2.5 Talents&amp;Flaws'!$F$3:$F$15,0),1),"X")=A108,1,0))</f>
        <v>0</v>
      </c>
      <c r="F108" s="51">
        <f t="shared" si="0"/>
        <v>0</v>
      </c>
    </row>
    <row r="109" spans="1:6">
      <c r="A109" s="48" t="s">
        <v>284</v>
      </c>
      <c r="B109" s="48" t="s">
        <v>285</v>
      </c>
      <c r="C109" s="49" t="s">
        <v>10</v>
      </c>
      <c r="D109" s="50">
        <v>-2</v>
      </c>
      <c r="E109" s="51">
        <f t="array" ref="E109">IF(IFERROR(INDEX('[1]2.5 Talents&amp;Flaws'!$A$12:$A$70,MATCH(A109,'[1]2.5 Talents&amp;Flaws'!$A$12:$A$70,0),1),"X")=A109,1,IF(IFERROR(INDEX('[1]2.5 Talents&amp;Flaws'!$F$3:$H$15,MATCH(A109,'[1]2.5 Talents&amp;Flaws'!$F$3:$F$15,0),1),"X")=A109,1,0))</f>
        <v>0</v>
      </c>
      <c r="F109" s="51">
        <f t="shared" si="0"/>
        <v>0</v>
      </c>
    </row>
    <row r="110" spans="1:6">
      <c r="A110" s="48" t="s">
        <v>284</v>
      </c>
      <c r="B110" s="50"/>
      <c r="C110" s="41" t="s">
        <v>123</v>
      </c>
      <c r="D110" s="50">
        <v>-20</v>
      </c>
      <c r="E110" s="51">
        <f t="array" ref="E110">IF(IFERROR(INDEX('[1]2.5 Talents&amp;Flaws'!$A$12:$A$70,MATCH(A110,'[1]2.5 Talents&amp;Flaws'!$A$12:$A$70,0),1),"X")=A110,1,IF(IFERROR(INDEX('[1]2.5 Talents&amp;Flaws'!$F$3:$H$15,MATCH(A110,'[1]2.5 Talents&amp;Flaws'!$F$3:$F$15,0),1),"X")=A110,1,0))</f>
        <v>0</v>
      </c>
      <c r="F110" s="51">
        <f t="shared" si="0"/>
        <v>0</v>
      </c>
    </row>
    <row r="111" spans="1:6">
      <c r="A111" s="48" t="s">
        <v>284</v>
      </c>
      <c r="B111" s="50"/>
      <c r="C111" s="41" t="s">
        <v>124</v>
      </c>
      <c r="D111" s="50">
        <v>-20</v>
      </c>
      <c r="E111" s="51">
        <f t="array" ref="E111">IF(IFERROR(INDEX('[1]2.5 Talents&amp;Flaws'!$A$12:$A$70,MATCH(A111,'[1]2.5 Talents&amp;Flaws'!$A$12:$A$70,0),1),"X")=A111,1,IF(IFERROR(INDEX('[1]2.5 Talents&amp;Flaws'!$F$3:$H$15,MATCH(A111,'[1]2.5 Talents&amp;Flaws'!$F$3:$F$15,0),1),"X")=A111,1,0))</f>
        <v>0</v>
      </c>
      <c r="F111" s="51">
        <f t="shared" si="0"/>
        <v>0</v>
      </c>
    </row>
    <row r="112" spans="1:6">
      <c r="A112" s="48" t="s">
        <v>286</v>
      </c>
      <c r="B112" s="48" t="s">
        <v>287</v>
      </c>
      <c r="C112" s="36" t="s">
        <v>141</v>
      </c>
      <c r="D112" s="50">
        <v>-25</v>
      </c>
      <c r="E112" s="51">
        <f t="array" ref="E112">IF(IFERROR(INDEX('[1]2.5 Talents&amp;Flaws'!$A$12:$A$70,MATCH(A112,'[1]2.5 Talents&amp;Flaws'!$A$12:$A$70,0),1),"X")=A112,1,IF(IFERROR(INDEX('[1]2.5 Talents&amp;Flaws'!$F$3:$H$15,MATCH(A112,'[1]2.5 Talents&amp;Flaws'!$F$3:$F$15,0),1),"X")=A112,1,0))</f>
        <v>0</v>
      </c>
      <c r="F112" s="51">
        <f t="shared" si="0"/>
        <v>0</v>
      </c>
    </row>
    <row r="113" spans="1:6">
      <c r="A113" s="48" t="s">
        <v>286</v>
      </c>
      <c r="B113" s="48"/>
      <c r="C113" s="36" t="s">
        <v>142</v>
      </c>
      <c r="D113" s="50">
        <v>-25</v>
      </c>
      <c r="E113" s="51">
        <f t="array" ref="E113">IF(IFERROR(INDEX('[1]2.5 Talents&amp;Flaws'!$A$12:$A$70,MATCH(A113,'[1]2.5 Talents&amp;Flaws'!$A$12:$A$70,0),1),"X")=A113,1,IF(IFERROR(INDEX('[1]2.5 Talents&amp;Flaws'!$F$3:$H$15,MATCH(A113,'[1]2.5 Talents&amp;Flaws'!$F$3:$F$15,0),1),"X")=A113,1,0))</f>
        <v>0</v>
      </c>
      <c r="F113" s="51">
        <f t="shared" si="0"/>
        <v>0</v>
      </c>
    </row>
    <row r="114" spans="1:6">
      <c r="A114" s="48" t="s">
        <v>286</v>
      </c>
      <c r="B114" s="48"/>
      <c r="C114" s="36" t="s">
        <v>144</v>
      </c>
      <c r="D114" s="50">
        <v>-25</v>
      </c>
      <c r="E114" s="51">
        <f t="array" ref="E114">IF(IFERROR(INDEX('[1]2.5 Talents&amp;Flaws'!$A$12:$A$70,MATCH(A114,'[1]2.5 Talents&amp;Flaws'!$A$12:$A$70,0),1),"X")=A114,1,IF(IFERROR(INDEX('[1]2.5 Talents&amp;Flaws'!$F$3:$H$15,MATCH(A114,'[1]2.5 Talents&amp;Flaws'!$F$3:$F$15,0),1),"X")=A114,1,0))</f>
        <v>0</v>
      </c>
      <c r="F114" s="51">
        <f t="shared" si="0"/>
        <v>0</v>
      </c>
    </row>
    <row r="115" spans="1:6">
      <c r="A115" s="48" t="s">
        <v>286</v>
      </c>
      <c r="B115" s="48"/>
      <c r="C115" s="36" t="s">
        <v>146</v>
      </c>
      <c r="D115" s="50">
        <v>-25</v>
      </c>
      <c r="E115" s="51">
        <f t="array" ref="E115">IF(IFERROR(INDEX('[1]2.5 Talents&amp;Flaws'!$A$12:$A$70,MATCH(A115,'[1]2.5 Talents&amp;Flaws'!$A$12:$A$70,0),1),"X")=A115,1,IF(IFERROR(INDEX('[1]2.5 Talents&amp;Flaws'!$F$3:$H$15,MATCH(A115,'[1]2.5 Talents&amp;Flaws'!$F$3:$F$15,0),1),"X")=A115,1,0))</f>
        <v>0</v>
      </c>
      <c r="F115" s="51">
        <f t="shared" si="0"/>
        <v>0</v>
      </c>
    </row>
    <row r="116" spans="1:6">
      <c r="A116" s="48" t="s">
        <v>288</v>
      </c>
      <c r="B116" s="48" t="s">
        <v>289</v>
      </c>
      <c r="C116" s="55" t="s">
        <v>49</v>
      </c>
      <c r="D116" s="50">
        <v>-15</v>
      </c>
      <c r="E116" s="51">
        <f t="array" ref="E116">IF(IFERROR(INDEX('[1]2.5 Talents&amp;Flaws'!$A$12:$A$70,MATCH(A116,'[1]2.5 Talents&amp;Flaws'!$A$12:$A$70,0),1),"X")=A116,1,IF(IFERROR(INDEX('[1]2.5 Talents&amp;Flaws'!$F$3:$H$15,MATCH(A116,'[1]2.5 Talents&amp;Flaws'!$F$3:$F$15,0),1),"X")=A116,1,0))</f>
        <v>0</v>
      </c>
      <c r="F116" s="51">
        <f t="shared" si="0"/>
        <v>0</v>
      </c>
    </row>
    <row r="117" spans="1:6">
      <c r="A117" s="48" t="s">
        <v>290</v>
      </c>
      <c r="B117" s="48" t="s">
        <v>291</v>
      </c>
      <c r="C117" s="41" t="s">
        <v>90</v>
      </c>
      <c r="D117" s="50">
        <v>-10</v>
      </c>
      <c r="E117" s="51">
        <f t="array" ref="E117">IF(IFERROR(INDEX('[1]2.5 Talents&amp;Flaws'!$A$12:$A$70,MATCH(A117,'[1]2.5 Talents&amp;Flaws'!$A$12:$A$70,0),1),"X")=A117,1,IF(IFERROR(INDEX('[1]2.5 Talents&amp;Flaws'!$F$3:$H$15,MATCH(A117,'[1]2.5 Talents&amp;Flaws'!$F$3:$F$15,0),1),"X")=A117,1,0))</f>
        <v>0</v>
      </c>
      <c r="F117" s="51">
        <f t="shared" si="0"/>
        <v>0</v>
      </c>
    </row>
    <row r="118" spans="1:6">
      <c r="C118" s="41" t="s">
        <v>135</v>
      </c>
      <c r="D118" s="50">
        <v>-10</v>
      </c>
      <c r="E118" s="51">
        <f t="array" ref="E118">IF(IFERROR(INDEX('[1]2.5 Talents&amp;Flaws'!$A$12:$A$70,MATCH(A118,'[1]2.5 Talents&amp;Flaws'!$A$12:$A$70,0),1),"X")=A118,1,IF(IFERROR(INDEX('[1]2.5 Talents&amp;Flaws'!$F$3:$H$15,MATCH(A118,'[1]2.5 Talents&amp;Flaws'!$F$3:$F$15,0),1),"X")=A118,1,0))</f>
        <v>0</v>
      </c>
      <c r="F118" s="51">
        <f t="shared" si="0"/>
        <v>0</v>
      </c>
    </row>
    <row r="119" spans="1:6">
      <c r="C119" s="55" t="s">
        <v>91</v>
      </c>
      <c r="D119" s="50">
        <v>-15</v>
      </c>
      <c r="E119" s="51">
        <f t="array" ref="E119">IF(IFERROR(INDEX('[1]2.5 Talents&amp;Flaws'!$A$12:$A$70,MATCH(A119,'[1]2.5 Talents&amp;Flaws'!$A$12:$A$70,0),1),"X")=A119,1,IF(IFERROR(INDEX('[1]2.5 Talents&amp;Flaws'!$F$3:$H$15,MATCH(A119,'[1]2.5 Talents&amp;Flaws'!$F$3:$F$15,0),1),"X")=A119,1,0))</f>
        <v>0</v>
      </c>
      <c r="F119" s="51">
        <f t="shared" si="0"/>
        <v>0</v>
      </c>
    </row>
    <row r="120" spans="1:6">
      <c r="A120" s="48" t="s">
        <v>292</v>
      </c>
      <c r="B120" s="48" t="s">
        <v>293</v>
      </c>
      <c r="C120" s="49" t="s">
        <v>294</v>
      </c>
      <c r="D120" s="50">
        <v>-20</v>
      </c>
      <c r="E120" s="51">
        <f t="array" ref="E120">IF(IFERROR(INDEX('[1]2.5 Talents&amp;Flaws'!$A$12:$A$70,MATCH(A120,'[1]2.5 Talents&amp;Flaws'!$A$12:$A$70,0),1),"X")=A120,1,IF(IFERROR(INDEX('[1]2.5 Talents&amp;Flaws'!$F$3:$H$15,MATCH(A120,'[1]2.5 Talents&amp;Flaws'!$F$3:$F$15,0),1),"X")=A120,1,0))</f>
        <v>0</v>
      </c>
      <c r="F120" s="51">
        <f t="shared" si="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F4482-5FE1-478E-8C8F-331758E2A986}">
  <dimension ref="A1:G116"/>
  <sheetViews>
    <sheetView tabSelected="1" workbookViewId="0">
      <selection activeCell="H16" sqref="H16"/>
    </sheetView>
  </sheetViews>
  <sheetFormatPr defaultRowHeight="15"/>
  <sheetData>
    <row r="1" spans="1:7" s="11" customFormat="1">
      <c r="A1" s="62" t="s">
        <v>4</v>
      </c>
      <c r="B1" s="63"/>
      <c r="C1" s="7" t="s">
        <v>5</v>
      </c>
      <c r="D1" s="7" t="s">
        <v>1</v>
      </c>
      <c r="E1" s="7" t="s">
        <v>6</v>
      </c>
      <c r="F1" s="7" t="s">
        <v>7</v>
      </c>
      <c r="G1" s="7" t="s">
        <v>8</v>
      </c>
    </row>
    <row r="2" spans="1:7">
      <c r="A2" s="8" t="s">
        <v>9</v>
      </c>
      <c r="B2" s="9" t="s">
        <v>10</v>
      </c>
      <c r="C2" s="10">
        <v>54</v>
      </c>
      <c r="D2" s="9">
        <f>INDEX($A$12:$D$116,MATCH(C2,$A$12:$A$116,0),2)+IFERROR(INDEX('Talents tables'!$I$3:$J$155,MATCH(B2,'Talents tables'!$I$3:$I$155,0),2),0)</f>
        <v>1</v>
      </c>
      <c r="E2" s="9">
        <f t="shared" ref="E2:E9" si="0">IFERROR(INDEX($A$44:$O$58,MATCH($B$3,$A$44:$A$58,0),MATCH($A2,$A$44:$O$44,0))+IF($B$3="Human",I2,0),0)</f>
        <v>0</v>
      </c>
      <c r="F2" s="9">
        <v>0</v>
      </c>
      <c r="G2" s="9">
        <f t="shared" ref="G2:G9" si="1">SUM(D2:F2)</f>
        <v>1</v>
      </c>
    </row>
    <row r="3" spans="1:7">
      <c r="A3" s="8" t="s">
        <v>11</v>
      </c>
      <c r="B3" s="9" t="s">
        <v>12</v>
      </c>
      <c r="C3" s="10">
        <v>59</v>
      </c>
      <c r="D3" s="9">
        <f>INDEX($A$12:$D$116,MATCH(C3,$A$12:$A$116,0),2)+IFERROR(INDEX('Talents tables'!$I$3:$J$155,MATCH(B2,'Talents tables'!$I$3:$I$155,0),2),0)</f>
        <v>2</v>
      </c>
      <c r="E3" s="9">
        <f t="shared" si="0"/>
        <v>0</v>
      </c>
      <c r="F3" s="9">
        <v>0</v>
      </c>
      <c r="G3" s="9">
        <f t="shared" si="1"/>
        <v>2</v>
      </c>
    </row>
    <row r="4" spans="1:7">
      <c r="A4" s="8" t="s">
        <v>13</v>
      </c>
      <c r="B4" s="9" t="s">
        <v>14</v>
      </c>
      <c r="C4" s="10">
        <v>60</v>
      </c>
      <c r="D4" s="9">
        <f>INDEX($A$12:$D$116,MATCH(C4,$A$12:$A$116,0),2)+IFERROR(INDEX('Talents tables'!$I$3:$J$155,MATCH(B2,'Talents tables'!$I$3:$I$155,0),2),0)</f>
        <v>2</v>
      </c>
      <c r="E4" s="9">
        <f t="shared" si="0"/>
        <v>0</v>
      </c>
      <c r="F4" s="9">
        <v>0</v>
      </c>
      <c r="G4" s="9">
        <f t="shared" si="1"/>
        <v>2</v>
      </c>
    </row>
    <row r="5" spans="1:7">
      <c r="A5" s="8" t="s">
        <v>15</v>
      </c>
      <c r="B5" s="9" t="s">
        <v>16</v>
      </c>
      <c r="C5" s="10">
        <v>65</v>
      </c>
      <c r="D5" s="9">
        <f>INDEX($A$12:$D$116,MATCH(C5,$A$12:$A$116,0),2)+IFERROR(INDEX('Talents tables'!$I$3:$J$155,MATCH(B2,'Talents tables'!$I$3:$I$155,0),2),0)</f>
        <v>3</v>
      </c>
      <c r="E5" s="9">
        <f t="shared" si="0"/>
        <v>0</v>
      </c>
      <c r="F5" s="9">
        <v>0</v>
      </c>
      <c r="G5" s="9">
        <f t="shared" si="1"/>
        <v>3</v>
      </c>
    </row>
    <row r="6" spans="1:7">
      <c r="A6" s="8" t="s">
        <v>17</v>
      </c>
      <c r="B6" s="9" t="s">
        <v>18</v>
      </c>
      <c r="C6" s="10">
        <v>100</v>
      </c>
      <c r="D6" s="9">
        <f>INDEX($A$12:$D$116,MATCH(C6,$A$12:$A$116,0),2)+IFERROR(INDEX('Talents tables'!$I$3:$J$155,MATCH(B2,'Talents tables'!$I$3:$I$155,0),2),0)</f>
        <v>11</v>
      </c>
      <c r="E6" s="9">
        <f t="shared" si="0"/>
        <v>0</v>
      </c>
      <c r="F6" s="9">
        <v>5</v>
      </c>
      <c r="G6" s="9">
        <f t="shared" si="1"/>
        <v>16</v>
      </c>
    </row>
    <row r="7" spans="1:7">
      <c r="A7" s="8" t="s">
        <v>19</v>
      </c>
      <c r="B7" s="9" t="s">
        <v>20</v>
      </c>
      <c r="C7" s="10">
        <v>82</v>
      </c>
      <c r="D7" s="9">
        <f>INDEX($A$12:$D$116,MATCH(C7,$A$12:$A$116,0),2)+IFERROR(INDEX('Talents tables'!$I$3:$J$155,MATCH(B2,'Talents tables'!$I$3:$I$155,0),2),0)</f>
        <v>7</v>
      </c>
      <c r="E7" s="9">
        <f t="shared" si="0"/>
        <v>0</v>
      </c>
      <c r="F7" s="9">
        <v>5</v>
      </c>
      <c r="G7" s="9">
        <f t="shared" si="1"/>
        <v>12</v>
      </c>
    </row>
    <row r="8" spans="1:7">
      <c r="A8" s="8" t="s">
        <v>21</v>
      </c>
      <c r="B8" s="9" t="s">
        <v>22</v>
      </c>
      <c r="C8" s="10">
        <v>70</v>
      </c>
      <c r="D8" s="9">
        <f>INDEX($A$12:$D$116,MATCH(C8,$A$12:$A$116,0),2)+IFERROR(INDEX('Talents tables'!$I$3:$J$155,MATCH(B2,'Talents tables'!$I$3:$I$155,0),2),0)</f>
        <v>4</v>
      </c>
      <c r="E8" s="9">
        <f t="shared" si="0"/>
        <v>0</v>
      </c>
      <c r="F8" s="9">
        <v>5</v>
      </c>
      <c r="G8" s="9">
        <f t="shared" si="1"/>
        <v>9</v>
      </c>
    </row>
    <row r="9" spans="1:7">
      <c r="A9" s="8" t="s">
        <v>23</v>
      </c>
      <c r="B9" s="9" t="s">
        <v>24</v>
      </c>
      <c r="C9" s="10">
        <v>76</v>
      </c>
      <c r="D9" s="9">
        <f>INDEX($A$12:$D$116,MATCH(C9,$A$12:$A$116,0),2)+IFERROR(INDEX('Talents tables'!$I$3:$J$155,MATCH(B2,'Talents tables'!$I$3:$I$155,0),2),0)</f>
        <v>6</v>
      </c>
      <c r="E9" s="9">
        <f t="shared" si="0"/>
        <v>0</v>
      </c>
      <c r="F9" s="9">
        <v>0</v>
      </c>
      <c r="G9" s="9">
        <f t="shared" si="1"/>
        <v>6</v>
      </c>
    </row>
    <row r="11" spans="1:7" ht="30">
      <c r="A11" s="3" t="s">
        <v>0</v>
      </c>
      <c r="B11" s="4" t="s">
        <v>1</v>
      </c>
      <c r="C11" s="4" t="s">
        <v>2</v>
      </c>
      <c r="D11" s="5" t="s">
        <v>3</v>
      </c>
    </row>
    <row r="12" spans="1:7">
      <c r="A12" s="1">
        <v>1</v>
      </c>
      <c r="B12" s="2">
        <v>-18</v>
      </c>
      <c r="C12" s="2">
        <f t="shared" ref="C12:C110" si="2">MAX(B12,0)</f>
        <v>0</v>
      </c>
      <c r="D12" s="2">
        <v>15</v>
      </c>
    </row>
    <row r="13" spans="1:7">
      <c r="A13" s="1">
        <v>2</v>
      </c>
      <c r="B13" s="2">
        <v>-18</v>
      </c>
      <c r="C13" s="2">
        <f t="shared" si="2"/>
        <v>0</v>
      </c>
      <c r="D13" s="2">
        <v>15</v>
      </c>
    </row>
    <row r="14" spans="1:7">
      <c r="A14" s="1">
        <v>3</v>
      </c>
      <c r="B14" s="2">
        <v>-18</v>
      </c>
      <c r="C14" s="2">
        <f t="shared" si="2"/>
        <v>0</v>
      </c>
      <c r="D14" s="2">
        <v>15</v>
      </c>
    </row>
    <row r="15" spans="1:7">
      <c r="A15" s="1">
        <v>4</v>
      </c>
      <c r="B15" s="2">
        <v>-18</v>
      </c>
      <c r="C15" s="2">
        <f t="shared" si="2"/>
        <v>0</v>
      </c>
      <c r="D15" s="2">
        <v>15</v>
      </c>
    </row>
    <row r="16" spans="1:7">
      <c r="A16" s="1">
        <v>5</v>
      </c>
      <c r="B16" s="2">
        <v>-18</v>
      </c>
      <c r="C16" s="2">
        <f t="shared" si="2"/>
        <v>0</v>
      </c>
      <c r="D16" s="2">
        <v>15</v>
      </c>
    </row>
    <row r="17" spans="1:4">
      <c r="A17" s="1">
        <v>6</v>
      </c>
      <c r="B17" s="2">
        <v>-16</v>
      </c>
      <c r="C17" s="2">
        <f t="shared" si="2"/>
        <v>0</v>
      </c>
      <c r="D17" s="2">
        <v>15</v>
      </c>
    </row>
    <row r="18" spans="1:4">
      <c r="A18" s="1">
        <v>7</v>
      </c>
      <c r="B18" s="2">
        <v>-16</v>
      </c>
      <c r="C18" s="2">
        <f t="shared" si="2"/>
        <v>0</v>
      </c>
      <c r="D18" s="2">
        <v>15</v>
      </c>
    </row>
    <row r="19" spans="1:4">
      <c r="A19" s="1">
        <v>8</v>
      </c>
      <c r="B19" s="2">
        <v>-16</v>
      </c>
      <c r="C19" s="2">
        <f t="shared" si="2"/>
        <v>0</v>
      </c>
      <c r="D19" s="2">
        <v>15</v>
      </c>
    </row>
    <row r="20" spans="1:4">
      <c r="A20" s="1">
        <v>9</v>
      </c>
      <c r="B20" s="2">
        <v>-16</v>
      </c>
      <c r="C20" s="2">
        <f t="shared" si="2"/>
        <v>0</v>
      </c>
      <c r="D20" s="2">
        <v>15</v>
      </c>
    </row>
    <row r="21" spans="1:4">
      <c r="A21" s="1">
        <v>10</v>
      </c>
      <c r="B21" s="2">
        <v>-16</v>
      </c>
      <c r="C21" s="2">
        <f t="shared" si="2"/>
        <v>0</v>
      </c>
      <c r="D21" s="2">
        <v>15</v>
      </c>
    </row>
    <row r="22" spans="1:4">
      <c r="A22" s="1">
        <v>11</v>
      </c>
      <c r="B22" s="2">
        <v>-14</v>
      </c>
      <c r="C22" s="2">
        <f t="shared" si="2"/>
        <v>0</v>
      </c>
      <c r="D22" s="2">
        <v>15</v>
      </c>
    </row>
    <row r="23" spans="1:4">
      <c r="A23" s="1">
        <v>12</v>
      </c>
      <c r="B23" s="2">
        <v>-14</v>
      </c>
      <c r="C23" s="2">
        <f t="shared" si="2"/>
        <v>0</v>
      </c>
      <c r="D23" s="2">
        <v>15</v>
      </c>
    </row>
    <row r="24" spans="1:4">
      <c r="A24" s="1">
        <v>13</v>
      </c>
      <c r="B24" s="2">
        <v>-14</v>
      </c>
      <c r="C24" s="2">
        <f t="shared" si="2"/>
        <v>0</v>
      </c>
      <c r="D24" s="2">
        <v>15</v>
      </c>
    </row>
    <row r="25" spans="1:4">
      <c r="A25" s="1">
        <v>14</v>
      </c>
      <c r="B25" s="2">
        <v>-14</v>
      </c>
      <c r="C25" s="2">
        <f t="shared" si="2"/>
        <v>0</v>
      </c>
      <c r="D25" s="2">
        <v>15</v>
      </c>
    </row>
    <row r="26" spans="1:4">
      <c r="A26" s="2">
        <v>15</v>
      </c>
      <c r="B26" s="2">
        <v>-14</v>
      </c>
      <c r="C26" s="2">
        <f t="shared" si="2"/>
        <v>0</v>
      </c>
      <c r="D26" s="2">
        <v>15</v>
      </c>
    </row>
    <row r="27" spans="1:4">
      <c r="A27" s="2">
        <v>16</v>
      </c>
      <c r="B27" s="2">
        <v>-12</v>
      </c>
      <c r="C27" s="2">
        <f t="shared" si="2"/>
        <v>0</v>
      </c>
      <c r="D27" s="2">
        <v>10</v>
      </c>
    </row>
    <row r="28" spans="1:4">
      <c r="A28" s="2">
        <v>17</v>
      </c>
      <c r="B28" s="2">
        <v>-12</v>
      </c>
      <c r="C28" s="2">
        <f t="shared" si="2"/>
        <v>0</v>
      </c>
      <c r="D28" s="2">
        <v>10</v>
      </c>
    </row>
    <row r="29" spans="1:4">
      <c r="A29" s="2">
        <v>18</v>
      </c>
      <c r="B29" s="2">
        <v>-12</v>
      </c>
      <c r="C29" s="2">
        <f t="shared" si="2"/>
        <v>0</v>
      </c>
      <c r="D29" s="2">
        <v>10</v>
      </c>
    </row>
    <row r="30" spans="1:4">
      <c r="A30" s="2">
        <v>19</v>
      </c>
      <c r="B30" s="2">
        <v>-12</v>
      </c>
      <c r="C30" s="2">
        <f t="shared" si="2"/>
        <v>0</v>
      </c>
      <c r="D30" s="2">
        <v>10</v>
      </c>
    </row>
    <row r="31" spans="1:4">
      <c r="A31" s="2">
        <v>20</v>
      </c>
      <c r="B31" s="2">
        <v>-12</v>
      </c>
      <c r="C31" s="2">
        <f t="shared" si="2"/>
        <v>0</v>
      </c>
      <c r="D31" s="2">
        <v>10</v>
      </c>
    </row>
    <row r="32" spans="1:4">
      <c r="A32" s="2">
        <v>21</v>
      </c>
      <c r="B32" s="2">
        <v>-10</v>
      </c>
      <c r="C32" s="2">
        <f t="shared" si="2"/>
        <v>0</v>
      </c>
      <c r="D32" s="2">
        <v>10</v>
      </c>
    </row>
    <row r="33" spans="1:4">
      <c r="A33" s="2">
        <v>22</v>
      </c>
      <c r="B33" s="2">
        <v>-10</v>
      </c>
      <c r="C33" s="2">
        <f t="shared" si="2"/>
        <v>0</v>
      </c>
      <c r="D33" s="2">
        <v>10</v>
      </c>
    </row>
    <row r="34" spans="1:4">
      <c r="A34" s="2">
        <v>23</v>
      </c>
      <c r="B34" s="2">
        <v>-10</v>
      </c>
      <c r="C34" s="2">
        <f t="shared" si="2"/>
        <v>0</v>
      </c>
      <c r="D34" s="2">
        <v>10</v>
      </c>
    </row>
    <row r="35" spans="1:4">
      <c r="A35" s="2">
        <v>24</v>
      </c>
      <c r="B35" s="2">
        <v>-10</v>
      </c>
      <c r="C35" s="2">
        <f t="shared" si="2"/>
        <v>0</v>
      </c>
      <c r="D35" s="2">
        <v>10</v>
      </c>
    </row>
    <row r="36" spans="1:4">
      <c r="A36" s="2">
        <v>25</v>
      </c>
      <c r="B36" s="2">
        <v>-10</v>
      </c>
      <c r="C36" s="2">
        <f t="shared" si="2"/>
        <v>0</v>
      </c>
      <c r="D36" s="2">
        <v>10</v>
      </c>
    </row>
    <row r="37" spans="1:4">
      <c r="A37" s="2">
        <v>26</v>
      </c>
      <c r="B37" s="2">
        <v>-8</v>
      </c>
      <c r="C37" s="2">
        <f t="shared" si="2"/>
        <v>0</v>
      </c>
      <c r="D37" s="2">
        <v>10</v>
      </c>
    </row>
    <row r="38" spans="1:4">
      <c r="A38" s="2">
        <v>27</v>
      </c>
      <c r="B38" s="2">
        <v>-8</v>
      </c>
      <c r="C38" s="2">
        <f t="shared" si="2"/>
        <v>0</v>
      </c>
      <c r="D38" s="2">
        <v>10</v>
      </c>
    </row>
    <row r="39" spans="1:4">
      <c r="A39" s="2">
        <v>28</v>
      </c>
      <c r="B39" s="2">
        <v>-8</v>
      </c>
      <c r="C39" s="2">
        <f t="shared" si="2"/>
        <v>0</v>
      </c>
      <c r="D39" s="2">
        <v>10</v>
      </c>
    </row>
    <row r="40" spans="1:4">
      <c r="A40" s="2">
        <v>29</v>
      </c>
      <c r="B40" s="2">
        <v>-8</v>
      </c>
      <c r="C40" s="2">
        <f t="shared" si="2"/>
        <v>0</v>
      </c>
      <c r="D40" s="2">
        <v>10</v>
      </c>
    </row>
    <row r="41" spans="1:4">
      <c r="A41" s="2">
        <v>30</v>
      </c>
      <c r="B41" s="2">
        <v>-8</v>
      </c>
      <c r="C41" s="2">
        <f t="shared" si="2"/>
        <v>0</v>
      </c>
      <c r="D41" s="2">
        <v>10</v>
      </c>
    </row>
    <row r="42" spans="1:4">
      <c r="A42" s="2">
        <v>31</v>
      </c>
      <c r="B42" s="2">
        <v>-6</v>
      </c>
      <c r="C42" s="2">
        <f t="shared" si="2"/>
        <v>0</v>
      </c>
      <c r="D42" s="2">
        <v>6</v>
      </c>
    </row>
    <row r="43" spans="1:4">
      <c r="A43" s="2">
        <v>32</v>
      </c>
      <c r="B43" s="2">
        <v>-6</v>
      </c>
      <c r="C43" s="2">
        <f t="shared" si="2"/>
        <v>0</v>
      </c>
      <c r="D43" s="2">
        <v>6</v>
      </c>
    </row>
    <row r="44" spans="1:4">
      <c r="A44" s="2">
        <v>33</v>
      </c>
      <c r="B44" s="2">
        <v>-6</v>
      </c>
      <c r="C44" s="2">
        <f t="shared" si="2"/>
        <v>0</v>
      </c>
      <c r="D44" s="2">
        <v>6</v>
      </c>
    </row>
    <row r="45" spans="1:4">
      <c r="A45" s="2">
        <v>34</v>
      </c>
      <c r="B45" s="2">
        <v>-6</v>
      </c>
      <c r="C45" s="2">
        <f t="shared" si="2"/>
        <v>0</v>
      </c>
      <c r="D45" s="2">
        <v>6</v>
      </c>
    </row>
    <row r="46" spans="1:4">
      <c r="A46" s="2">
        <v>35</v>
      </c>
      <c r="B46" s="2">
        <v>-6</v>
      </c>
      <c r="C46" s="2">
        <f t="shared" si="2"/>
        <v>0</v>
      </c>
      <c r="D46" s="2">
        <v>6</v>
      </c>
    </row>
    <row r="47" spans="1:4">
      <c r="A47" s="2">
        <v>36</v>
      </c>
      <c r="B47" s="2">
        <v>-4</v>
      </c>
      <c r="C47" s="2">
        <f t="shared" si="2"/>
        <v>0</v>
      </c>
      <c r="D47" s="2">
        <v>6</v>
      </c>
    </row>
    <row r="48" spans="1:4">
      <c r="A48" s="2">
        <v>37</v>
      </c>
      <c r="B48" s="2">
        <v>-4</v>
      </c>
      <c r="C48" s="2">
        <f t="shared" si="2"/>
        <v>0</v>
      </c>
      <c r="D48" s="2">
        <v>6</v>
      </c>
    </row>
    <row r="49" spans="1:4">
      <c r="A49" s="2">
        <v>38</v>
      </c>
      <c r="B49" s="2">
        <v>-4</v>
      </c>
      <c r="C49" s="2">
        <f t="shared" si="2"/>
        <v>0</v>
      </c>
      <c r="D49" s="2">
        <v>6</v>
      </c>
    </row>
    <row r="50" spans="1:4">
      <c r="A50" s="2">
        <v>39</v>
      </c>
      <c r="B50" s="2">
        <v>-4</v>
      </c>
      <c r="C50" s="2">
        <f t="shared" si="2"/>
        <v>0</v>
      </c>
      <c r="D50" s="2">
        <v>6</v>
      </c>
    </row>
    <row r="51" spans="1:4">
      <c r="A51" s="2">
        <v>40</v>
      </c>
      <c r="B51" s="2">
        <v>-4</v>
      </c>
      <c r="C51" s="2">
        <f t="shared" si="2"/>
        <v>0</v>
      </c>
      <c r="D51" s="2">
        <v>6</v>
      </c>
    </row>
    <row r="52" spans="1:4">
      <c r="A52" s="2">
        <v>41</v>
      </c>
      <c r="B52" s="2">
        <v>-2</v>
      </c>
      <c r="C52" s="2">
        <f t="shared" si="2"/>
        <v>0</v>
      </c>
      <c r="D52" s="2">
        <v>5</v>
      </c>
    </row>
    <row r="53" spans="1:4">
      <c r="A53" s="2">
        <v>42</v>
      </c>
      <c r="B53" s="2">
        <v>-2</v>
      </c>
      <c r="C53" s="2">
        <f t="shared" si="2"/>
        <v>0</v>
      </c>
      <c r="D53" s="2">
        <v>5</v>
      </c>
    </row>
    <row r="54" spans="1:4">
      <c r="A54" s="2">
        <v>43</v>
      </c>
      <c r="B54" s="2">
        <v>-2</v>
      </c>
      <c r="C54" s="2">
        <f t="shared" si="2"/>
        <v>0</v>
      </c>
      <c r="D54" s="2">
        <v>5</v>
      </c>
    </row>
    <row r="55" spans="1:4">
      <c r="A55" s="2">
        <v>44</v>
      </c>
      <c r="B55" s="2">
        <v>-2</v>
      </c>
      <c r="C55" s="2">
        <f t="shared" si="2"/>
        <v>0</v>
      </c>
      <c r="D55" s="2">
        <v>5</v>
      </c>
    </row>
    <row r="56" spans="1:4">
      <c r="A56" s="2">
        <v>45</v>
      </c>
      <c r="B56" s="2">
        <v>-2</v>
      </c>
      <c r="C56" s="2">
        <f t="shared" si="2"/>
        <v>0</v>
      </c>
      <c r="D56" s="2">
        <v>5</v>
      </c>
    </row>
    <row r="57" spans="1:4">
      <c r="A57" s="2">
        <v>46</v>
      </c>
      <c r="B57" s="2">
        <v>0</v>
      </c>
      <c r="C57" s="2">
        <f t="shared" si="2"/>
        <v>0</v>
      </c>
      <c r="D57" s="2">
        <v>5</v>
      </c>
    </row>
    <row r="58" spans="1:4">
      <c r="A58" s="2">
        <v>47</v>
      </c>
      <c r="B58" s="2">
        <v>0</v>
      </c>
      <c r="C58" s="2">
        <f t="shared" si="2"/>
        <v>0</v>
      </c>
      <c r="D58" s="2">
        <v>5</v>
      </c>
    </row>
    <row r="59" spans="1:4">
      <c r="A59" s="2">
        <v>48</v>
      </c>
      <c r="B59" s="2">
        <v>0</v>
      </c>
      <c r="C59" s="2">
        <f t="shared" si="2"/>
        <v>0</v>
      </c>
      <c r="D59" s="2">
        <v>5</v>
      </c>
    </row>
    <row r="60" spans="1:4">
      <c r="A60" s="2">
        <v>49</v>
      </c>
      <c r="B60" s="2">
        <v>0</v>
      </c>
      <c r="C60" s="2">
        <f t="shared" si="2"/>
        <v>0</v>
      </c>
      <c r="D60" s="2">
        <v>5</v>
      </c>
    </row>
    <row r="61" spans="1:4">
      <c r="A61" s="2">
        <v>50</v>
      </c>
      <c r="B61" s="2">
        <v>0</v>
      </c>
      <c r="C61" s="2">
        <f t="shared" si="2"/>
        <v>0</v>
      </c>
      <c r="D61" s="2">
        <v>5</v>
      </c>
    </row>
    <row r="62" spans="1:4">
      <c r="A62" s="2">
        <v>51</v>
      </c>
      <c r="B62" s="2">
        <v>1</v>
      </c>
      <c r="C62" s="2">
        <f t="shared" si="2"/>
        <v>1</v>
      </c>
      <c r="D62" s="2">
        <v>4</v>
      </c>
    </row>
    <row r="63" spans="1:4">
      <c r="A63" s="2">
        <v>52</v>
      </c>
      <c r="B63" s="2">
        <v>1</v>
      </c>
      <c r="C63" s="2">
        <f t="shared" si="2"/>
        <v>1</v>
      </c>
      <c r="D63" s="2">
        <v>4</v>
      </c>
    </row>
    <row r="64" spans="1:4">
      <c r="A64" s="2">
        <v>53</v>
      </c>
      <c r="B64" s="2">
        <v>1</v>
      </c>
      <c r="C64" s="2">
        <f t="shared" si="2"/>
        <v>1</v>
      </c>
      <c r="D64" s="2">
        <v>4</v>
      </c>
    </row>
    <row r="65" spans="1:4">
      <c r="A65" s="2">
        <v>54</v>
      </c>
      <c r="B65" s="2">
        <v>1</v>
      </c>
      <c r="C65" s="2">
        <f t="shared" si="2"/>
        <v>1</v>
      </c>
      <c r="D65" s="2">
        <v>4</v>
      </c>
    </row>
    <row r="66" spans="1:4">
      <c r="A66" s="2">
        <v>55</v>
      </c>
      <c r="B66" s="2">
        <v>1</v>
      </c>
      <c r="C66" s="2">
        <f t="shared" si="2"/>
        <v>1</v>
      </c>
      <c r="D66" s="2">
        <v>4</v>
      </c>
    </row>
    <row r="67" spans="1:4">
      <c r="A67" s="2">
        <v>56</v>
      </c>
      <c r="B67" s="2">
        <v>2</v>
      </c>
      <c r="C67" s="2">
        <f t="shared" si="2"/>
        <v>2</v>
      </c>
      <c r="D67" s="2">
        <v>4</v>
      </c>
    </row>
    <row r="68" spans="1:4">
      <c r="A68" s="2">
        <v>57</v>
      </c>
      <c r="B68" s="2">
        <v>2</v>
      </c>
      <c r="C68" s="2">
        <f t="shared" si="2"/>
        <v>2</v>
      </c>
      <c r="D68" s="2">
        <v>4</v>
      </c>
    </row>
    <row r="69" spans="1:4">
      <c r="A69" s="2">
        <v>58</v>
      </c>
      <c r="B69" s="2">
        <v>2</v>
      </c>
      <c r="C69" s="2">
        <f t="shared" si="2"/>
        <v>2</v>
      </c>
      <c r="D69" s="2">
        <v>4</v>
      </c>
    </row>
    <row r="70" spans="1:4">
      <c r="A70" s="2">
        <v>59</v>
      </c>
      <c r="B70" s="2">
        <v>2</v>
      </c>
      <c r="C70" s="2">
        <f t="shared" si="2"/>
        <v>2</v>
      </c>
      <c r="D70" s="2">
        <v>4</v>
      </c>
    </row>
    <row r="71" spans="1:4">
      <c r="A71" s="2">
        <v>60</v>
      </c>
      <c r="B71" s="2">
        <v>2</v>
      </c>
      <c r="C71" s="2">
        <f t="shared" si="2"/>
        <v>2</v>
      </c>
      <c r="D71" s="2">
        <v>4</v>
      </c>
    </row>
    <row r="72" spans="1:4">
      <c r="A72" s="2">
        <v>61</v>
      </c>
      <c r="B72" s="2">
        <v>3</v>
      </c>
      <c r="C72" s="2">
        <f t="shared" si="2"/>
        <v>3</v>
      </c>
      <c r="D72" s="2">
        <v>4</v>
      </c>
    </row>
    <row r="73" spans="1:4">
      <c r="A73" s="2">
        <v>62</v>
      </c>
      <c r="B73" s="2">
        <v>3</v>
      </c>
      <c r="C73" s="2">
        <f t="shared" si="2"/>
        <v>3</v>
      </c>
      <c r="D73" s="2">
        <v>4</v>
      </c>
    </row>
    <row r="74" spans="1:4">
      <c r="A74" s="2">
        <v>63</v>
      </c>
      <c r="B74" s="2">
        <v>3</v>
      </c>
      <c r="C74" s="2">
        <f t="shared" si="2"/>
        <v>3</v>
      </c>
      <c r="D74" s="2">
        <v>4</v>
      </c>
    </row>
    <row r="75" spans="1:4">
      <c r="A75" s="2">
        <v>64</v>
      </c>
      <c r="B75" s="2">
        <v>3</v>
      </c>
      <c r="C75" s="2">
        <f t="shared" si="2"/>
        <v>3</v>
      </c>
      <c r="D75" s="2">
        <v>4</v>
      </c>
    </row>
    <row r="76" spans="1:4">
      <c r="A76" s="2">
        <v>65</v>
      </c>
      <c r="B76" s="2">
        <v>3</v>
      </c>
      <c r="C76" s="2">
        <f t="shared" si="2"/>
        <v>3</v>
      </c>
      <c r="D76" s="2">
        <v>4</v>
      </c>
    </row>
    <row r="77" spans="1:4">
      <c r="A77" s="2">
        <v>66</v>
      </c>
      <c r="B77" s="2">
        <v>4</v>
      </c>
      <c r="C77" s="2">
        <f t="shared" si="2"/>
        <v>4</v>
      </c>
      <c r="D77" s="2">
        <v>4</v>
      </c>
    </row>
    <row r="78" spans="1:4">
      <c r="A78" s="2">
        <v>67</v>
      </c>
      <c r="B78" s="2">
        <v>4</v>
      </c>
      <c r="C78" s="2">
        <f t="shared" si="2"/>
        <v>4</v>
      </c>
      <c r="D78" s="2">
        <v>4</v>
      </c>
    </row>
    <row r="79" spans="1:4">
      <c r="A79" s="2">
        <v>68</v>
      </c>
      <c r="B79" s="2">
        <v>4</v>
      </c>
      <c r="C79" s="2">
        <f t="shared" si="2"/>
        <v>4</v>
      </c>
      <c r="D79" s="2">
        <v>4</v>
      </c>
    </row>
    <row r="80" spans="1:4">
      <c r="A80" s="2">
        <v>69</v>
      </c>
      <c r="B80" s="2">
        <v>4</v>
      </c>
      <c r="C80" s="2">
        <f t="shared" si="2"/>
        <v>4</v>
      </c>
      <c r="D80" s="2">
        <v>4</v>
      </c>
    </row>
    <row r="81" spans="1:4">
      <c r="A81" s="2">
        <v>70</v>
      </c>
      <c r="B81" s="2">
        <v>4</v>
      </c>
      <c r="C81" s="2">
        <f t="shared" si="2"/>
        <v>4</v>
      </c>
      <c r="D81" s="2">
        <v>4</v>
      </c>
    </row>
    <row r="82" spans="1:4">
      <c r="A82" s="2">
        <v>71</v>
      </c>
      <c r="B82" s="2">
        <v>5</v>
      </c>
      <c r="C82" s="2">
        <f t="shared" si="2"/>
        <v>5</v>
      </c>
      <c r="D82" s="2">
        <v>3</v>
      </c>
    </row>
    <row r="83" spans="1:4">
      <c r="A83" s="2">
        <v>72</v>
      </c>
      <c r="B83" s="2">
        <v>5</v>
      </c>
      <c r="C83" s="2">
        <f t="shared" si="2"/>
        <v>5</v>
      </c>
      <c r="D83" s="2">
        <v>3</v>
      </c>
    </row>
    <row r="84" spans="1:4">
      <c r="A84" s="2">
        <v>73</v>
      </c>
      <c r="B84" s="2">
        <v>5</v>
      </c>
      <c r="C84" s="2">
        <f t="shared" si="2"/>
        <v>5</v>
      </c>
      <c r="D84" s="2">
        <v>3</v>
      </c>
    </row>
    <row r="85" spans="1:4">
      <c r="A85" s="2">
        <v>74</v>
      </c>
      <c r="B85" s="2">
        <v>5</v>
      </c>
      <c r="C85" s="2">
        <f t="shared" si="2"/>
        <v>5</v>
      </c>
      <c r="D85" s="2">
        <v>3</v>
      </c>
    </row>
    <row r="86" spans="1:4">
      <c r="A86" s="2">
        <v>75</v>
      </c>
      <c r="B86" s="2">
        <v>5</v>
      </c>
      <c r="C86" s="2">
        <f t="shared" si="2"/>
        <v>5</v>
      </c>
      <c r="D86" s="2">
        <v>3</v>
      </c>
    </row>
    <row r="87" spans="1:4">
      <c r="A87" s="2">
        <v>76</v>
      </c>
      <c r="B87" s="2">
        <v>6</v>
      </c>
      <c r="C87" s="2">
        <f t="shared" si="2"/>
        <v>6</v>
      </c>
      <c r="D87" s="2">
        <v>3</v>
      </c>
    </row>
    <row r="88" spans="1:4">
      <c r="A88" s="2">
        <v>77</v>
      </c>
      <c r="B88" s="2">
        <v>6</v>
      </c>
      <c r="C88" s="2">
        <f t="shared" si="2"/>
        <v>6</v>
      </c>
      <c r="D88" s="2">
        <v>3</v>
      </c>
    </row>
    <row r="89" spans="1:4">
      <c r="A89" s="2">
        <v>78</v>
      </c>
      <c r="B89" s="2">
        <v>6</v>
      </c>
      <c r="C89" s="2">
        <f t="shared" si="2"/>
        <v>6</v>
      </c>
      <c r="D89" s="2">
        <v>3</v>
      </c>
    </row>
    <row r="90" spans="1:4">
      <c r="A90" s="2">
        <v>79</v>
      </c>
      <c r="B90" s="2">
        <v>6</v>
      </c>
      <c r="C90" s="2">
        <f t="shared" si="2"/>
        <v>6</v>
      </c>
      <c r="D90" s="2">
        <v>3</v>
      </c>
    </row>
    <row r="91" spans="1:4">
      <c r="A91" s="2">
        <v>80</v>
      </c>
      <c r="B91" s="2">
        <v>6</v>
      </c>
      <c r="C91" s="2">
        <f t="shared" si="2"/>
        <v>6</v>
      </c>
      <c r="D91" s="2">
        <v>3</v>
      </c>
    </row>
    <row r="92" spans="1:4">
      <c r="A92" s="2">
        <v>81</v>
      </c>
      <c r="B92" s="2">
        <v>7</v>
      </c>
      <c r="C92" s="2">
        <f t="shared" si="2"/>
        <v>7</v>
      </c>
      <c r="D92" s="2">
        <v>3</v>
      </c>
    </row>
    <row r="93" spans="1:4">
      <c r="A93" s="2">
        <v>82</v>
      </c>
      <c r="B93" s="2">
        <v>7</v>
      </c>
      <c r="C93" s="2">
        <f t="shared" si="2"/>
        <v>7</v>
      </c>
      <c r="D93" s="2">
        <v>3</v>
      </c>
    </row>
    <row r="94" spans="1:4">
      <c r="A94" s="2">
        <v>83</v>
      </c>
      <c r="B94" s="2">
        <v>7</v>
      </c>
      <c r="C94" s="2">
        <f t="shared" si="2"/>
        <v>7</v>
      </c>
      <c r="D94" s="2">
        <v>3</v>
      </c>
    </row>
    <row r="95" spans="1:4">
      <c r="A95" s="2">
        <v>84</v>
      </c>
      <c r="B95" s="2">
        <v>7</v>
      </c>
      <c r="C95" s="2">
        <f t="shared" si="2"/>
        <v>7</v>
      </c>
      <c r="D95" s="2">
        <v>3</v>
      </c>
    </row>
    <row r="96" spans="1:4">
      <c r="A96" s="2">
        <v>85</v>
      </c>
      <c r="B96" s="2">
        <v>7</v>
      </c>
      <c r="C96" s="2">
        <f t="shared" si="2"/>
        <v>7</v>
      </c>
      <c r="D96" s="2">
        <v>3</v>
      </c>
    </row>
    <row r="97" spans="1:4">
      <c r="A97" s="2">
        <v>86</v>
      </c>
      <c r="B97" s="2">
        <v>8</v>
      </c>
      <c r="C97" s="2">
        <f t="shared" si="2"/>
        <v>8</v>
      </c>
      <c r="D97" s="2">
        <v>2</v>
      </c>
    </row>
    <row r="98" spans="1:4">
      <c r="A98" s="2">
        <v>87</v>
      </c>
      <c r="B98" s="2">
        <v>8</v>
      </c>
      <c r="C98" s="2">
        <f t="shared" si="2"/>
        <v>8</v>
      </c>
      <c r="D98" s="2">
        <v>2</v>
      </c>
    </row>
    <row r="99" spans="1:4">
      <c r="A99" s="2">
        <v>88</v>
      </c>
      <c r="B99" s="2">
        <v>8</v>
      </c>
      <c r="C99" s="2">
        <f t="shared" si="2"/>
        <v>8</v>
      </c>
      <c r="D99" s="2">
        <v>2</v>
      </c>
    </row>
    <row r="100" spans="1:4">
      <c r="A100" s="2">
        <v>89</v>
      </c>
      <c r="B100" s="2">
        <v>8</v>
      </c>
      <c r="C100" s="2">
        <f t="shared" si="2"/>
        <v>8</v>
      </c>
      <c r="D100" s="2">
        <v>2</v>
      </c>
    </row>
    <row r="101" spans="1:4">
      <c r="A101" s="2">
        <v>90</v>
      </c>
      <c r="B101" s="2">
        <v>8</v>
      </c>
      <c r="C101" s="2">
        <f t="shared" si="2"/>
        <v>8</v>
      </c>
      <c r="D101" s="2">
        <v>2</v>
      </c>
    </row>
    <row r="102" spans="1:4">
      <c r="A102" s="2">
        <v>91</v>
      </c>
      <c r="B102" s="2">
        <v>9</v>
      </c>
      <c r="C102" s="2">
        <f t="shared" si="2"/>
        <v>9</v>
      </c>
      <c r="D102" s="2">
        <v>2</v>
      </c>
    </row>
    <row r="103" spans="1:4">
      <c r="A103" s="2">
        <v>92</v>
      </c>
      <c r="B103" s="2">
        <v>9</v>
      </c>
      <c r="C103" s="2">
        <f t="shared" si="2"/>
        <v>9</v>
      </c>
      <c r="D103" s="2">
        <v>2</v>
      </c>
    </row>
    <row r="104" spans="1:4">
      <c r="A104" s="2">
        <v>93</v>
      </c>
      <c r="B104" s="2">
        <v>9</v>
      </c>
      <c r="C104" s="2">
        <f t="shared" si="2"/>
        <v>9</v>
      </c>
      <c r="D104" s="2">
        <v>2</v>
      </c>
    </row>
    <row r="105" spans="1:4">
      <c r="A105" s="2">
        <v>94</v>
      </c>
      <c r="B105" s="2">
        <v>9</v>
      </c>
      <c r="C105" s="2">
        <f t="shared" si="2"/>
        <v>9</v>
      </c>
      <c r="D105" s="2">
        <v>2</v>
      </c>
    </row>
    <row r="106" spans="1:4">
      <c r="A106" s="2">
        <v>95</v>
      </c>
      <c r="B106" s="2">
        <v>9</v>
      </c>
      <c r="C106" s="2">
        <f t="shared" si="2"/>
        <v>9</v>
      </c>
      <c r="D106" s="2">
        <v>2</v>
      </c>
    </row>
    <row r="107" spans="1:4">
      <c r="A107" s="2">
        <v>96</v>
      </c>
      <c r="B107" s="2">
        <v>10</v>
      </c>
      <c r="C107" s="2">
        <f t="shared" si="2"/>
        <v>10</v>
      </c>
      <c r="D107" s="2">
        <v>2</v>
      </c>
    </row>
    <row r="108" spans="1:4">
      <c r="A108" s="2">
        <v>97</v>
      </c>
      <c r="B108" s="2">
        <v>10</v>
      </c>
      <c r="C108" s="2">
        <f t="shared" si="2"/>
        <v>10</v>
      </c>
      <c r="D108" s="2">
        <v>2</v>
      </c>
    </row>
    <row r="109" spans="1:4">
      <c r="A109" s="2">
        <v>98</v>
      </c>
      <c r="B109" s="2">
        <v>10</v>
      </c>
      <c r="C109" s="2">
        <f t="shared" si="2"/>
        <v>10</v>
      </c>
      <c r="D109" s="2">
        <v>2</v>
      </c>
    </row>
    <row r="110" spans="1:4">
      <c r="A110" s="2">
        <v>99</v>
      </c>
      <c r="B110" s="2">
        <v>10</v>
      </c>
      <c r="C110" s="2">
        <f t="shared" si="2"/>
        <v>10</v>
      </c>
      <c r="D110" s="2">
        <v>2</v>
      </c>
    </row>
    <row r="111" spans="1:4">
      <c r="A111" s="2">
        <v>100</v>
      </c>
      <c r="B111" s="2">
        <v>11</v>
      </c>
      <c r="C111" s="2">
        <v>11</v>
      </c>
      <c r="D111" s="2">
        <v>2</v>
      </c>
    </row>
    <row r="112" spans="1:4">
      <c r="A112" s="2">
        <v>101</v>
      </c>
      <c r="B112" s="2">
        <v>12</v>
      </c>
      <c r="C112" s="2">
        <f>MAX(B112,0)</f>
        <v>12</v>
      </c>
      <c r="D112" s="2">
        <v>2</v>
      </c>
    </row>
    <row r="113" spans="1:4">
      <c r="A113" s="2">
        <v>102</v>
      </c>
      <c r="B113" s="2">
        <v>13</v>
      </c>
      <c r="C113" s="2">
        <f>MAX(B113,0)</f>
        <v>13</v>
      </c>
      <c r="D113" s="2">
        <v>2</v>
      </c>
    </row>
    <row r="114" spans="1:4">
      <c r="A114" s="2">
        <v>103</v>
      </c>
      <c r="B114" s="2">
        <v>14</v>
      </c>
      <c r="C114" s="2">
        <f>MAX(B114,0)</f>
        <v>14</v>
      </c>
      <c r="D114" s="2">
        <v>2</v>
      </c>
    </row>
    <row r="115" spans="1:4">
      <c r="A115" s="2">
        <v>104</v>
      </c>
      <c r="B115" s="2">
        <v>15</v>
      </c>
      <c r="C115" s="2">
        <f>MAX(B115,0)</f>
        <v>15</v>
      </c>
      <c r="D115" s="2">
        <v>2</v>
      </c>
    </row>
    <row r="116" spans="1:4">
      <c r="A116" s="2">
        <v>105</v>
      </c>
      <c r="B116" s="2">
        <v>16</v>
      </c>
      <c r="C116" s="2">
        <f>MAX(B116,0)</f>
        <v>16</v>
      </c>
      <c r="D116" s="2">
        <v>2</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 Progression</vt:lpstr>
      <vt:lpstr>Tablas Ranks</vt:lpstr>
      <vt:lpstr>2.1 Categories</vt:lpstr>
      <vt:lpstr>Talents tables</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dc:creator>
  <cp:lastModifiedBy>NEW</cp:lastModifiedBy>
  <dcterms:created xsi:type="dcterms:W3CDTF">2021-02-18T17:22:29Z</dcterms:created>
  <dcterms:modified xsi:type="dcterms:W3CDTF">2021-02-18T18:40:02Z</dcterms:modified>
</cp:coreProperties>
</file>