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ey\Desktop\University\Year 2\Lab\Rutherford scattering\Flux_Code\"/>
    </mc:Choice>
  </mc:AlternateContent>
  <xr:revisionPtr revIDLastSave="0" documentId="13_ncr:1_{0CB8EBFB-14F5-480E-9AF3-701697E1231B}" xr6:coauthVersionLast="41" xr6:coauthVersionMax="41" xr10:uidLastSave="{00000000-0000-0000-0000-000000000000}"/>
  <bookViews>
    <workbookView xWindow="3135" yWindow="3135" windowWidth="17370" windowHeight="7800" xr2:uid="{00000000-000D-0000-FFFF-FFFF00000000}"/>
  </bookViews>
  <sheets>
    <sheet name="gaussianpart2fit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2" i="1"/>
  <c r="AA3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P2" i="1"/>
  <c r="Q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<sst xmlns="http://schemas.openxmlformats.org/spreadsheetml/2006/main" count="30" uniqueCount="22">
  <si>
    <t>X[angle]</t>
  </si>
  <si>
    <t>dX</t>
  </si>
  <si>
    <t>Y</t>
  </si>
  <si>
    <t>dY</t>
  </si>
  <si>
    <t>0.5seconds to seconds</t>
  </si>
  <si>
    <t>slit to m^2</t>
  </si>
  <si>
    <t>1-&gt;double counts</t>
  </si>
  <si>
    <t>1-&gt; increase counts by m^2/slit</t>
  </si>
  <si>
    <t>degrees to radians</t>
  </si>
  <si>
    <t>More correct</t>
  </si>
  <si>
    <t>double counts</t>
  </si>
  <si>
    <t>slit height to m</t>
  </si>
  <si>
    <t>increase counts by m/heightofslit</t>
  </si>
  <si>
    <t>slit width to radian</t>
  </si>
  <si>
    <t>divide by radius</t>
  </si>
  <si>
    <t>m to radian</t>
  </si>
  <si>
    <t>divide by</t>
  </si>
  <si>
    <t>Maybe try:</t>
  </si>
  <si>
    <t>X</t>
  </si>
  <si>
    <t>angle to radius</t>
  </si>
  <si>
    <t>original y was actually 1/width*s</t>
  </si>
  <si>
    <t>so move width by doing mult by 10^3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</si>
</sst>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topLeftCell="L1" workbookViewId="0">
      <selection activeCell="X2" sqref="X2"/>
    </sheetView>
  </sheetViews>
  <sheetFormatPr defaultRowHeight="15" x14ac:dyDescent="0.25"/>
  <sheetData>
    <row r="1" spans="1:27" x14ac:dyDescent="0.25">
      <c r="A1" t="s">
        <v>0</v>
      </c>
      <c r="B1" t="s">
        <v>2</v>
      </c>
      <c r="C1" t="s">
        <v>3</v>
      </c>
      <c r="D1" t="s">
        <v>1</v>
      </c>
      <c r="H1" t="s">
        <v>6</v>
      </c>
      <c r="K1" t="s">
        <v>4</v>
      </c>
      <c r="O1" t="s">
        <v>0</v>
      </c>
      <c r="P1" t="s">
        <v>2</v>
      </c>
      <c r="Q1" t="s">
        <v>3</v>
      </c>
      <c r="R1" t="s">
        <v>1</v>
      </c>
      <c r="U1" t="s">
        <v>17</v>
      </c>
      <c r="X1" t="s">
        <v>18</v>
      </c>
      <c r="Y1" t="s">
        <v>2</v>
      </c>
      <c r="Z1" t="s">
        <v>3</v>
      </c>
      <c r="AA1" t="s">
        <v>1</v>
      </c>
    </row>
    <row r="2" spans="1:27" x14ac:dyDescent="0.25">
      <c r="A2">
        <v>-5</v>
      </c>
      <c r="B2">
        <v>0.1</v>
      </c>
      <c r="C2">
        <v>3.1622776601683701E-2</v>
      </c>
      <c r="D2">
        <f>0.5/SQRT(12)</f>
        <v>0.14433756729740646</v>
      </c>
      <c r="H2" t="s">
        <v>7</v>
      </c>
      <c r="K2" t="s">
        <v>5</v>
      </c>
      <c r="O2">
        <v>-5</v>
      </c>
      <c r="P2">
        <f>B2*(10^6)/16</f>
        <v>6250</v>
      </c>
      <c r="Q2">
        <f>C2*(10^6)/16</f>
        <v>1976.4235376052313</v>
      </c>
      <c r="R2">
        <f>0.5/SQRT(12)</f>
        <v>0.14433756729740646</v>
      </c>
      <c r="U2" t="s">
        <v>19</v>
      </c>
      <c r="X2">
        <f>O2*0.0174</f>
        <v>-8.6999999999999994E-2</v>
      </c>
      <c r="Y2">
        <f>B2*10^3</f>
        <v>100</v>
      </c>
      <c r="Z2">
        <f>C2*10^3+Y2/SQRT(12)</f>
        <v>60.490290061164991</v>
      </c>
      <c r="AA2">
        <f>0.144337567297406*0.0174</f>
        <v>2.511473670974864E-3</v>
      </c>
    </row>
    <row r="3" spans="1:27" x14ac:dyDescent="0.25">
      <c r="A3">
        <v>-4</v>
      </c>
      <c r="B3">
        <v>1.49</v>
      </c>
      <c r="C3">
        <v>0.122065556157337</v>
      </c>
      <c r="D3">
        <f t="shared" ref="D3:D32" si="0">0.5/SQRT(12)</f>
        <v>0.14433756729740646</v>
      </c>
      <c r="K3" t="s">
        <v>8</v>
      </c>
      <c r="O3">
        <v>-4</v>
      </c>
      <c r="P3">
        <f t="shared" ref="P3:P32" si="1">B3*(10^6)/16</f>
        <v>93125</v>
      </c>
      <c r="Q3">
        <f t="shared" ref="Q3:Q32" si="2">C3*(10^6)/16</f>
        <v>7629.097259833562</v>
      </c>
      <c r="R3">
        <f t="shared" ref="R3:R32" si="3">0.5/SQRT(12)</f>
        <v>0.14433756729740646</v>
      </c>
      <c r="U3" t="s">
        <v>20</v>
      </c>
      <c r="X3">
        <f t="shared" ref="X3:X32" si="4">O3*0.0174</f>
        <v>-6.9599999999999995E-2</v>
      </c>
      <c r="Y3">
        <f t="shared" ref="Y3:Y32" si="5">B3*10^3</f>
        <v>1490</v>
      </c>
      <c r="Z3">
        <f t="shared" ref="Z3:Z32" si="6">C3*10^3+Y3/SQRT(12)</f>
        <v>552.19150670360818</v>
      </c>
      <c r="AA3">
        <f t="shared" ref="AA3:AA31" si="7">0.144337567297406*0.0174</f>
        <v>2.511473670974864E-3</v>
      </c>
    </row>
    <row r="4" spans="1:27" x14ac:dyDescent="0.25">
      <c r="A4">
        <v>-3</v>
      </c>
      <c r="B4">
        <v>13.41</v>
      </c>
      <c r="C4">
        <v>0.36619666847201099</v>
      </c>
      <c r="D4">
        <f t="shared" si="0"/>
        <v>0.14433756729740646</v>
      </c>
      <c r="O4">
        <v>-3</v>
      </c>
      <c r="P4">
        <f t="shared" si="1"/>
        <v>838125</v>
      </c>
      <c r="Q4">
        <f t="shared" si="2"/>
        <v>22887.291779500687</v>
      </c>
      <c r="R4">
        <f t="shared" si="3"/>
        <v>0.14433756729740646</v>
      </c>
      <c r="U4" t="s">
        <v>21</v>
      </c>
      <c r="X4">
        <f t="shared" si="4"/>
        <v>-5.2199999999999996E-2</v>
      </c>
      <c r="Y4">
        <f t="shared" si="5"/>
        <v>13410</v>
      </c>
      <c r="Z4">
        <f t="shared" si="6"/>
        <v>4237.3302233884515</v>
      </c>
      <c r="AA4">
        <f t="shared" si="7"/>
        <v>2.511473670974864E-3</v>
      </c>
    </row>
    <row r="5" spans="1:27" x14ac:dyDescent="0.25">
      <c r="A5">
        <v>-2.5</v>
      </c>
      <c r="B5">
        <v>31.14</v>
      </c>
      <c r="C5">
        <v>0.55803225713214799</v>
      </c>
      <c r="D5">
        <f t="shared" si="0"/>
        <v>0.14433756729740646</v>
      </c>
      <c r="O5">
        <v>-2.5</v>
      </c>
      <c r="P5">
        <f t="shared" si="1"/>
        <v>1946250</v>
      </c>
      <c r="Q5">
        <f t="shared" si="2"/>
        <v>34877.016070759251</v>
      </c>
      <c r="R5">
        <f t="shared" si="3"/>
        <v>0.14433756729740646</v>
      </c>
      <c r="X5">
        <f t="shared" si="4"/>
        <v>-4.3499999999999997E-2</v>
      </c>
      <c r="Y5">
        <f t="shared" si="5"/>
        <v>31140</v>
      </c>
      <c r="Z5">
        <f t="shared" si="6"/>
        <v>9547.3759484146231</v>
      </c>
      <c r="AA5">
        <f t="shared" si="7"/>
        <v>2.511473670974864E-3</v>
      </c>
    </row>
    <row r="6" spans="1:27" x14ac:dyDescent="0.25">
      <c r="A6">
        <v>-2</v>
      </c>
      <c r="B6">
        <v>43.36</v>
      </c>
      <c r="C6">
        <v>0.65848310532617305</v>
      </c>
      <c r="D6">
        <f t="shared" si="0"/>
        <v>0.14433756729740646</v>
      </c>
      <c r="O6">
        <v>-2</v>
      </c>
      <c r="P6">
        <f t="shared" si="1"/>
        <v>2710000</v>
      </c>
      <c r="Q6">
        <f t="shared" si="2"/>
        <v>41155.194082885813</v>
      </c>
      <c r="R6">
        <f t="shared" si="3"/>
        <v>0.14433756729740646</v>
      </c>
      <c r="X6">
        <f t="shared" si="4"/>
        <v>-3.4799999999999998E-2</v>
      </c>
      <c r="Y6">
        <f t="shared" si="5"/>
        <v>43360</v>
      </c>
      <c r="Z6">
        <f t="shared" si="6"/>
        <v>13175.43694135726</v>
      </c>
      <c r="AA6">
        <f t="shared" si="7"/>
        <v>2.511473670974864E-3</v>
      </c>
    </row>
    <row r="7" spans="1:27" x14ac:dyDescent="0.25">
      <c r="A7">
        <v>-1.5</v>
      </c>
      <c r="B7">
        <v>60.45</v>
      </c>
      <c r="C7">
        <v>0.77749598069700598</v>
      </c>
      <c r="D7">
        <f t="shared" si="0"/>
        <v>0.14433756729740646</v>
      </c>
      <c r="O7">
        <v>-1.5</v>
      </c>
      <c r="P7">
        <f t="shared" si="1"/>
        <v>3778125</v>
      </c>
      <c r="Q7">
        <f t="shared" si="2"/>
        <v>48593.498793562874</v>
      </c>
      <c r="R7">
        <f t="shared" si="3"/>
        <v>0.14433756729740646</v>
      </c>
      <c r="X7">
        <f t="shared" si="4"/>
        <v>-2.6099999999999998E-2</v>
      </c>
      <c r="Y7">
        <f t="shared" si="5"/>
        <v>60450</v>
      </c>
      <c r="Z7">
        <f t="shared" si="6"/>
        <v>18227.907866953447</v>
      </c>
      <c r="AA7">
        <f t="shared" si="7"/>
        <v>2.511473670974864E-3</v>
      </c>
    </row>
    <row r="8" spans="1:27" x14ac:dyDescent="0.25">
      <c r="A8">
        <v>-1</v>
      </c>
      <c r="B8">
        <v>71.37</v>
      </c>
      <c r="C8">
        <v>0.84480767041972304</v>
      </c>
      <c r="D8">
        <f t="shared" si="0"/>
        <v>0.14433756729740646</v>
      </c>
      <c r="O8">
        <v>-1</v>
      </c>
      <c r="P8">
        <f t="shared" si="1"/>
        <v>4460625</v>
      </c>
      <c r="Q8">
        <f t="shared" si="2"/>
        <v>52800.479401232689</v>
      </c>
      <c r="R8">
        <f t="shared" si="3"/>
        <v>0.14433756729740646</v>
      </c>
      <c r="X8">
        <f t="shared" si="4"/>
        <v>-1.7399999999999999E-2</v>
      </c>
      <c r="Y8">
        <f t="shared" si="5"/>
        <v>71370</v>
      </c>
      <c r="Z8">
        <f t="shared" si="6"/>
        <v>21447.552026451518</v>
      </c>
      <c r="AA8">
        <f t="shared" si="7"/>
        <v>2.511473670974864E-3</v>
      </c>
    </row>
    <row r="9" spans="1:27" x14ac:dyDescent="0.25">
      <c r="A9">
        <v>0</v>
      </c>
      <c r="B9">
        <v>85.74</v>
      </c>
      <c r="C9">
        <v>0.92595896237360298</v>
      </c>
      <c r="D9">
        <f t="shared" si="0"/>
        <v>0.14433756729740646</v>
      </c>
      <c r="H9" t="s">
        <v>9</v>
      </c>
      <c r="O9">
        <v>0</v>
      </c>
      <c r="P9">
        <f t="shared" si="1"/>
        <v>5358750</v>
      </c>
      <c r="Q9">
        <f t="shared" si="2"/>
        <v>57872.435148350189</v>
      </c>
      <c r="R9">
        <f t="shared" si="3"/>
        <v>0.14433756729740646</v>
      </c>
      <c r="X9">
        <f t="shared" si="4"/>
        <v>0</v>
      </c>
      <c r="Y9">
        <f t="shared" si="5"/>
        <v>85740</v>
      </c>
      <c r="Z9">
        <f t="shared" si="6"/>
        <v>25676.965002532859</v>
      </c>
      <c r="AA9">
        <f t="shared" si="7"/>
        <v>2.511473670974864E-3</v>
      </c>
    </row>
    <row r="10" spans="1:27" x14ac:dyDescent="0.25">
      <c r="A10">
        <v>1</v>
      </c>
      <c r="B10">
        <v>67.709999999999994</v>
      </c>
      <c r="C10">
        <v>0.82286086308682804</v>
      </c>
      <c r="D10">
        <f t="shared" si="0"/>
        <v>0.14433756729740646</v>
      </c>
      <c r="H10" t="s">
        <v>10</v>
      </c>
      <c r="J10" t="s">
        <v>4</v>
      </c>
      <c r="O10">
        <v>1</v>
      </c>
      <c r="P10">
        <f t="shared" si="1"/>
        <v>4231875</v>
      </c>
      <c r="Q10">
        <f t="shared" si="2"/>
        <v>51428.803942926752</v>
      </c>
      <c r="R10">
        <f t="shared" si="3"/>
        <v>0.14433756729740646</v>
      </c>
      <c r="X10">
        <f t="shared" si="4"/>
        <v>1.7399999999999999E-2</v>
      </c>
      <c r="Y10">
        <f t="shared" si="5"/>
        <v>67710</v>
      </c>
      <c r="Z10">
        <f t="shared" si="6"/>
        <v>20369.054226501612</v>
      </c>
      <c r="AA10">
        <f t="shared" si="7"/>
        <v>2.511473670974864E-3</v>
      </c>
    </row>
    <row r="11" spans="1:27" x14ac:dyDescent="0.25">
      <c r="A11">
        <v>1.5</v>
      </c>
      <c r="B11">
        <v>51.05</v>
      </c>
      <c r="C11">
        <v>0.71449282711585005</v>
      </c>
      <c r="D11">
        <f t="shared" si="0"/>
        <v>0.14433756729740646</v>
      </c>
      <c r="H11" t="s">
        <v>12</v>
      </c>
      <c r="J11" t="s">
        <v>11</v>
      </c>
      <c r="O11">
        <v>1.5</v>
      </c>
      <c r="P11">
        <f t="shared" si="1"/>
        <v>3190625</v>
      </c>
      <c r="Q11">
        <f t="shared" si="2"/>
        <v>44655.801694740629</v>
      </c>
      <c r="R11">
        <f t="shared" si="3"/>
        <v>0.14433756729740646</v>
      </c>
      <c r="X11">
        <f t="shared" si="4"/>
        <v>2.6099999999999998E-2</v>
      </c>
      <c r="Y11">
        <f t="shared" si="5"/>
        <v>51050</v>
      </c>
      <c r="Z11">
        <f t="shared" si="6"/>
        <v>15451.358448181049</v>
      </c>
      <c r="AA11">
        <f t="shared" si="7"/>
        <v>2.511473670974864E-3</v>
      </c>
    </row>
    <row r="12" spans="1:27" x14ac:dyDescent="0.25">
      <c r="A12">
        <v>2</v>
      </c>
      <c r="B12">
        <v>37.44</v>
      </c>
      <c r="C12">
        <v>0.61188234163113397</v>
      </c>
      <c r="D12">
        <f t="shared" si="0"/>
        <v>0.14433756729740646</v>
      </c>
      <c r="H12" t="s">
        <v>14</v>
      </c>
      <c r="J12" t="s">
        <v>13</v>
      </c>
      <c r="O12">
        <v>2</v>
      </c>
      <c r="P12">
        <f t="shared" si="1"/>
        <v>2340000</v>
      </c>
      <c r="Q12">
        <f t="shared" si="2"/>
        <v>38242.64635194587</v>
      </c>
      <c r="R12">
        <f t="shared" si="3"/>
        <v>0.14433756729740646</v>
      </c>
      <c r="X12">
        <f t="shared" si="4"/>
        <v>3.4799999999999998E-2</v>
      </c>
      <c r="Y12">
        <f t="shared" si="5"/>
        <v>37440</v>
      </c>
      <c r="Z12">
        <f t="shared" si="6"/>
        <v>11419.879380860928</v>
      </c>
      <c r="AA12">
        <f t="shared" si="7"/>
        <v>2.511473670974864E-3</v>
      </c>
    </row>
    <row r="13" spans="1:27" x14ac:dyDescent="0.25">
      <c r="A13">
        <v>2.5</v>
      </c>
      <c r="B13">
        <v>23.36</v>
      </c>
      <c r="C13">
        <v>0.483321838943782</v>
      </c>
      <c r="D13">
        <f t="shared" si="0"/>
        <v>0.14433756729740646</v>
      </c>
      <c r="O13">
        <v>2.5</v>
      </c>
      <c r="P13">
        <f t="shared" si="1"/>
        <v>1460000</v>
      </c>
      <c r="Q13">
        <f t="shared" si="2"/>
        <v>30207.614933986377</v>
      </c>
      <c r="R13">
        <f t="shared" si="3"/>
        <v>0.14433756729740646</v>
      </c>
      <c r="X13">
        <f t="shared" si="4"/>
        <v>4.3499999999999997E-2</v>
      </c>
      <c r="Y13">
        <f t="shared" si="5"/>
        <v>23360</v>
      </c>
      <c r="Z13">
        <f t="shared" si="6"/>
        <v>7226.7729830786111</v>
      </c>
      <c r="AA13">
        <f t="shared" si="7"/>
        <v>2.511473670974864E-3</v>
      </c>
    </row>
    <row r="14" spans="1:27" x14ac:dyDescent="0.25">
      <c r="A14">
        <v>3</v>
      </c>
      <c r="B14">
        <v>13.07</v>
      </c>
      <c r="C14">
        <v>0.36152454965050401</v>
      </c>
      <c r="D14">
        <f t="shared" si="0"/>
        <v>0.14433756729740646</v>
      </c>
      <c r="O14">
        <v>3</v>
      </c>
      <c r="P14">
        <f t="shared" si="1"/>
        <v>816875</v>
      </c>
      <c r="Q14">
        <f t="shared" si="2"/>
        <v>22595.284353156501</v>
      </c>
      <c r="R14">
        <f t="shared" si="3"/>
        <v>0.14433756729740646</v>
      </c>
      <c r="X14">
        <f t="shared" si="4"/>
        <v>5.2199999999999996E-2</v>
      </c>
      <c r="Y14">
        <f t="shared" si="5"/>
        <v>13070</v>
      </c>
      <c r="Z14">
        <f t="shared" si="6"/>
        <v>4134.5085588047086</v>
      </c>
      <c r="AA14">
        <f t="shared" si="7"/>
        <v>2.511473670974864E-3</v>
      </c>
    </row>
    <row r="15" spans="1:27" x14ac:dyDescent="0.25">
      <c r="A15">
        <v>4</v>
      </c>
      <c r="B15">
        <v>0.75</v>
      </c>
      <c r="C15">
        <v>8.6602540378443796E-2</v>
      </c>
      <c r="D15">
        <f t="shared" si="0"/>
        <v>0.14433756729740646</v>
      </c>
      <c r="O15">
        <v>4</v>
      </c>
      <c r="P15">
        <f t="shared" si="1"/>
        <v>46875</v>
      </c>
      <c r="Q15">
        <f t="shared" si="2"/>
        <v>5412.6587736527372</v>
      </c>
      <c r="R15">
        <f t="shared" si="3"/>
        <v>0.14433756729740646</v>
      </c>
      <c r="X15">
        <f t="shared" si="4"/>
        <v>6.9599999999999995E-2</v>
      </c>
      <c r="Y15">
        <f t="shared" si="5"/>
        <v>750</v>
      </c>
      <c r="Z15">
        <f t="shared" si="6"/>
        <v>303.1088913245535</v>
      </c>
      <c r="AA15">
        <f t="shared" si="7"/>
        <v>2.511473670974864E-3</v>
      </c>
    </row>
    <row r="16" spans="1:27" x14ac:dyDescent="0.25">
      <c r="A16">
        <v>5</v>
      </c>
      <c r="B16">
        <v>0.05</v>
      </c>
      <c r="C16">
        <v>2.23606797749978E-2</v>
      </c>
      <c r="D16">
        <f t="shared" si="0"/>
        <v>0.14433756729740646</v>
      </c>
      <c r="H16" t="s">
        <v>16</v>
      </c>
      <c r="J16" t="s">
        <v>15</v>
      </c>
      <c r="O16">
        <v>5</v>
      </c>
      <c r="P16">
        <f t="shared" si="1"/>
        <v>3125</v>
      </c>
      <c r="Q16">
        <f t="shared" si="2"/>
        <v>1397.5424859373625</v>
      </c>
      <c r="R16">
        <f t="shared" si="3"/>
        <v>0.14433756729740646</v>
      </c>
      <c r="X16">
        <f t="shared" si="4"/>
        <v>8.6999999999999994E-2</v>
      </c>
      <c r="Y16">
        <f t="shared" si="5"/>
        <v>50</v>
      </c>
      <c r="Z16">
        <f t="shared" si="6"/>
        <v>36.794436504738442</v>
      </c>
      <c r="AA16">
        <f t="shared" si="7"/>
        <v>2.511473670974864E-3</v>
      </c>
    </row>
    <row r="17" spans="1:27" x14ac:dyDescent="0.25">
      <c r="A17">
        <v>-5</v>
      </c>
      <c r="B17">
        <v>0.1</v>
      </c>
      <c r="C17">
        <v>3.1622776601683701E-2</v>
      </c>
      <c r="D17">
        <f t="shared" si="0"/>
        <v>0.14433756729740646</v>
      </c>
      <c r="O17">
        <v>-5</v>
      </c>
      <c r="P17">
        <f t="shared" si="1"/>
        <v>6250</v>
      </c>
      <c r="Q17">
        <f t="shared" si="2"/>
        <v>1976.4235376052313</v>
      </c>
      <c r="R17">
        <f t="shared" si="3"/>
        <v>0.14433756729740646</v>
      </c>
      <c r="X17">
        <f t="shared" si="4"/>
        <v>-8.6999999999999994E-2</v>
      </c>
      <c r="Y17">
        <f t="shared" si="5"/>
        <v>100</v>
      </c>
      <c r="Z17">
        <f t="shared" si="6"/>
        <v>60.490290061164991</v>
      </c>
      <c r="AA17">
        <f t="shared" si="7"/>
        <v>2.511473670974864E-3</v>
      </c>
    </row>
    <row r="18" spans="1:27" x14ac:dyDescent="0.25">
      <c r="A18">
        <v>-5</v>
      </c>
      <c r="B18">
        <v>0.1</v>
      </c>
      <c r="C18">
        <v>3.1622776601683701E-2</v>
      </c>
      <c r="D18">
        <f t="shared" si="0"/>
        <v>0.14433756729740646</v>
      </c>
      <c r="O18">
        <v>-5</v>
      </c>
      <c r="P18">
        <f t="shared" si="1"/>
        <v>6250</v>
      </c>
      <c r="Q18">
        <f t="shared" si="2"/>
        <v>1976.4235376052313</v>
      </c>
      <c r="R18">
        <f t="shared" si="3"/>
        <v>0.14433756729740646</v>
      </c>
      <c r="X18">
        <f t="shared" si="4"/>
        <v>-8.6999999999999994E-2</v>
      </c>
      <c r="Y18">
        <f t="shared" si="5"/>
        <v>100</v>
      </c>
      <c r="Z18">
        <f t="shared" si="6"/>
        <v>60.490290061164991</v>
      </c>
      <c r="AA18">
        <f t="shared" si="7"/>
        <v>2.511473670974864E-3</v>
      </c>
    </row>
    <row r="19" spans="1:27" x14ac:dyDescent="0.25">
      <c r="A19">
        <v>-4</v>
      </c>
      <c r="B19">
        <v>1.49</v>
      </c>
      <c r="C19">
        <v>0.122065556157337</v>
      </c>
      <c r="D19">
        <f t="shared" si="0"/>
        <v>0.14433756729740646</v>
      </c>
      <c r="O19">
        <v>-4</v>
      </c>
      <c r="P19">
        <f t="shared" si="1"/>
        <v>93125</v>
      </c>
      <c r="Q19">
        <f t="shared" si="2"/>
        <v>7629.097259833562</v>
      </c>
      <c r="R19">
        <f t="shared" si="3"/>
        <v>0.14433756729740646</v>
      </c>
      <c r="X19">
        <f t="shared" si="4"/>
        <v>-6.9599999999999995E-2</v>
      </c>
      <c r="Y19">
        <f t="shared" si="5"/>
        <v>1490</v>
      </c>
      <c r="Z19">
        <f t="shared" si="6"/>
        <v>552.19150670360818</v>
      </c>
      <c r="AA19">
        <f t="shared" si="7"/>
        <v>2.511473670974864E-3</v>
      </c>
    </row>
    <row r="20" spans="1:27" x14ac:dyDescent="0.25">
      <c r="A20">
        <v>-3</v>
      </c>
      <c r="B20">
        <v>13.41</v>
      </c>
      <c r="C20">
        <v>0.36619666847201099</v>
      </c>
      <c r="D20">
        <f t="shared" si="0"/>
        <v>0.14433756729740646</v>
      </c>
      <c r="O20">
        <v>-3</v>
      </c>
      <c r="P20">
        <f t="shared" si="1"/>
        <v>838125</v>
      </c>
      <c r="Q20">
        <f t="shared" si="2"/>
        <v>22887.291779500687</v>
      </c>
      <c r="R20">
        <f t="shared" si="3"/>
        <v>0.14433756729740646</v>
      </c>
      <c r="X20">
        <f t="shared" si="4"/>
        <v>-5.2199999999999996E-2</v>
      </c>
      <c r="Y20">
        <f t="shared" si="5"/>
        <v>13410</v>
      </c>
      <c r="Z20">
        <f t="shared" si="6"/>
        <v>4237.3302233884515</v>
      </c>
      <c r="AA20">
        <f t="shared" si="7"/>
        <v>2.511473670974864E-3</v>
      </c>
    </row>
    <row r="21" spans="1:27" x14ac:dyDescent="0.25">
      <c r="A21">
        <v>-2.5</v>
      </c>
      <c r="B21">
        <v>31.14</v>
      </c>
      <c r="C21">
        <v>0.55803225713214799</v>
      </c>
      <c r="D21">
        <f t="shared" si="0"/>
        <v>0.14433756729740646</v>
      </c>
      <c r="O21">
        <v>-2.5</v>
      </c>
      <c r="P21">
        <f t="shared" si="1"/>
        <v>1946250</v>
      </c>
      <c r="Q21">
        <f t="shared" si="2"/>
        <v>34877.016070759251</v>
      </c>
      <c r="R21">
        <f t="shared" si="3"/>
        <v>0.14433756729740646</v>
      </c>
      <c r="X21">
        <f t="shared" si="4"/>
        <v>-4.3499999999999997E-2</v>
      </c>
      <c r="Y21">
        <f t="shared" si="5"/>
        <v>31140</v>
      </c>
      <c r="Z21">
        <f t="shared" si="6"/>
        <v>9547.3759484146231</v>
      </c>
      <c r="AA21">
        <f t="shared" si="7"/>
        <v>2.511473670974864E-3</v>
      </c>
    </row>
    <row r="22" spans="1:27" x14ac:dyDescent="0.25">
      <c r="A22">
        <v>-2</v>
      </c>
      <c r="B22">
        <v>43.36</v>
      </c>
      <c r="C22">
        <v>0.65848310532617305</v>
      </c>
      <c r="D22">
        <f t="shared" si="0"/>
        <v>0.14433756729740646</v>
      </c>
      <c r="O22">
        <v>-2</v>
      </c>
      <c r="P22">
        <f t="shared" si="1"/>
        <v>2710000</v>
      </c>
      <c r="Q22">
        <f t="shared" si="2"/>
        <v>41155.194082885813</v>
      </c>
      <c r="R22">
        <f t="shared" si="3"/>
        <v>0.14433756729740646</v>
      </c>
      <c r="X22">
        <f t="shared" si="4"/>
        <v>-3.4799999999999998E-2</v>
      </c>
      <c r="Y22">
        <f t="shared" si="5"/>
        <v>43360</v>
      </c>
      <c r="Z22">
        <f t="shared" si="6"/>
        <v>13175.43694135726</v>
      </c>
      <c r="AA22">
        <f t="shared" si="7"/>
        <v>2.511473670974864E-3</v>
      </c>
    </row>
    <row r="23" spans="1:27" x14ac:dyDescent="0.25">
      <c r="A23">
        <v>-1.5</v>
      </c>
      <c r="B23">
        <v>60.45</v>
      </c>
      <c r="C23">
        <v>0.77749598069700598</v>
      </c>
      <c r="D23">
        <f t="shared" si="0"/>
        <v>0.14433756729740646</v>
      </c>
      <c r="O23">
        <v>-1.5</v>
      </c>
      <c r="P23">
        <f t="shared" si="1"/>
        <v>3778125</v>
      </c>
      <c r="Q23">
        <f t="shared" si="2"/>
        <v>48593.498793562874</v>
      </c>
      <c r="R23">
        <f t="shared" si="3"/>
        <v>0.14433756729740646</v>
      </c>
      <c r="X23">
        <f t="shared" si="4"/>
        <v>-2.6099999999999998E-2</v>
      </c>
      <c r="Y23">
        <f t="shared" si="5"/>
        <v>60450</v>
      </c>
      <c r="Z23">
        <f t="shared" si="6"/>
        <v>18227.907866953447</v>
      </c>
      <c r="AA23">
        <f t="shared" si="7"/>
        <v>2.511473670974864E-3</v>
      </c>
    </row>
    <row r="24" spans="1:27" x14ac:dyDescent="0.25">
      <c r="A24">
        <v>-1</v>
      </c>
      <c r="B24">
        <v>71.37</v>
      </c>
      <c r="C24">
        <v>0.84480767041972304</v>
      </c>
      <c r="D24">
        <f t="shared" si="0"/>
        <v>0.14433756729740646</v>
      </c>
      <c r="O24">
        <v>-1</v>
      </c>
      <c r="P24">
        <f t="shared" si="1"/>
        <v>4460625</v>
      </c>
      <c r="Q24">
        <f t="shared" si="2"/>
        <v>52800.479401232689</v>
      </c>
      <c r="R24">
        <f t="shared" si="3"/>
        <v>0.14433756729740646</v>
      </c>
      <c r="X24">
        <f t="shared" si="4"/>
        <v>-1.7399999999999999E-2</v>
      </c>
      <c r="Y24">
        <f t="shared" si="5"/>
        <v>71370</v>
      </c>
      <c r="Z24">
        <f t="shared" si="6"/>
        <v>21447.552026451518</v>
      </c>
      <c r="AA24">
        <f t="shared" si="7"/>
        <v>2.511473670974864E-3</v>
      </c>
    </row>
    <row r="25" spans="1:27" x14ac:dyDescent="0.25">
      <c r="A25">
        <v>0</v>
      </c>
      <c r="B25">
        <v>85.74</v>
      </c>
      <c r="C25">
        <v>0.92595896237360298</v>
      </c>
      <c r="D25">
        <f t="shared" si="0"/>
        <v>0.14433756729740646</v>
      </c>
      <c r="O25">
        <v>0</v>
      </c>
      <c r="P25">
        <f t="shared" si="1"/>
        <v>5358750</v>
      </c>
      <c r="Q25">
        <f t="shared" si="2"/>
        <v>57872.435148350189</v>
      </c>
      <c r="R25">
        <f t="shared" si="3"/>
        <v>0.14433756729740646</v>
      </c>
      <c r="X25">
        <f t="shared" si="4"/>
        <v>0</v>
      </c>
      <c r="Y25">
        <f t="shared" si="5"/>
        <v>85740</v>
      </c>
      <c r="Z25">
        <f t="shared" si="6"/>
        <v>25676.965002532859</v>
      </c>
      <c r="AA25">
        <f t="shared" si="7"/>
        <v>2.511473670974864E-3</v>
      </c>
    </row>
    <row r="26" spans="1:27" x14ac:dyDescent="0.25">
      <c r="A26">
        <v>1</v>
      </c>
      <c r="B26">
        <v>67.709999999999994</v>
      </c>
      <c r="C26">
        <v>0.82286086308682804</v>
      </c>
      <c r="D26">
        <f t="shared" si="0"/>
        <v>0.14433756729740646</v>
      </c>
      <c r="O26">
        <v>1</v>
      </c>
      <c r="P26">
        <f t="shared" si="1"/>
        <v>4231875</v>
      </c>
      <c r="Q26">
        <f t="shared" si="2"/>
        <v>51428.803942926752</v>
      </c>
      <c r="R26">
        <f t="shared" si="3"/>
        <v>0.14433756729740646</v>
      </c>
      <c r="X26">
        <f t="shared" si="4"/>
        <v>1.7399999999999999E-2</v>
      </c>
      <c r="Y26">
        <f t="shared" si="5"/>
        <v>67710</v>
      </c>
      <c r="Z26">
        <f t="shared" si="6"/>
        <v>20369.054226501612</v>
      </c>
      <c r="AA26">
        <f t="shared" si="7"/>
        <v>2.511473670974864E-3</v>
      </c>
    </row>
    <row r="27" spans="1:27" x14ac:dyDescent="0.25">
      <c r="A27">
        <v>1.5</v>
      </c>
      <c r="B27">
        <v>51.05</v>
      </c>
      <c r="C27">
        <v>0.71449282711585005</v>
      </c>
      <c r="D27">
        <f t="shared" si="0"/>
        <v>0.14433756729740646</v>
      </c>
      <c r="O27">
        <v>1.5</v>
      </c>
      <c r="P27">
        <f t="shared" si="1"/>
        <v>3190625</v>
      </c>
      <c r="Q27">
        <f t="shared" si="2"/>
        <v>44655.801694740629</v>
      </c>
      <c r="R27">
        <f t="shared" si="3"/>
        <v>0.14433756729740646</v>
      </c>
      <c r="X27">
        <f t="shared" si="4"/>
        <v>2.6099999999999998E-2</v>
      </c>
      <c r="Y27">
        <f t="shared" si="5"/>
        <v>51050</v>
      </c>
      <c r="Z27">
        <f t="shared" si="6"/>
        <v>15451.358448181049</v>
      </c>
      <c r="AA27">
        <f t="shared" si="7"/>
        <v>2.511473670974864E-3</v>
      </c>
    </row>
    <row r="28" spans="1:27" x14ac:dyDescent="0.25">
      <c r="A28">
        <v>2</v>
      </c>
      <c r="B28">
        <v>37.44</v>
      </c>
      <c r="C28">
        <v>0.61188234163113397</v>
      </c>
      <c r="D28">
        <f t="shared" si="0"/>
        <v>0.14433756729740646</v>
      </c>
      <c r="O28">
        <v>2</v>
      </c>
      <c r="P28">
        <f t="shared" si="1"/>
        <v>2340000</v>
      </c>
      <c r="Q28">
        <f t="shared" si="2"/>
        <v>38242.64635194587</v>
      </c>
      <c r="R28">
        <f t="shared" si="3"/>
        <v>0.14433756729740646</v>
      </c>
      <c r="X28">
        <f t="shared" si="4"/>
        <v>3.4799999999999998E-2</v>
      </c>
      <c r="Y28">
        <f t="shared" si="5"/>
        <v>37440</v>
      </c>
      <c r="Z28">
        <f t="shared" si="6"/>
        <v>11419.879380860928</v>
      </c>
      <c r="AA28">
        <f t="shared" si="7"/>
        <v>2.511473670974864E-3</v>
      </c>
    </row>
    <row r="29" spans="1:27" x14ac:dyDescent="0.25">
      <c r="A29">
        <v>2.5</v>
      </c>
      <c r="B29">
        <v>23.36</v>
      </c>
      <c r="C29">
        <v>0.483321838943782</v>
      </c>
      <c r="D29">
        <f t="shared" si="0"/>
        <v>0.14433756729740646</v>
      </c>
      <c r="O29">
        <v>2.5</v>
      </c>
      <c r="P29">
        <f t="shared" si="1"/>
        <v>1460000</v>
      </c>
      <c r="Q29">
        <f t="shared" si="2"/>
        <v>30207.614933986377</v>
      </c>
      <c r="R29">
        <f t="shared" si="3"/>
        <v>0.14433756729740646</v>
      </c>
      <c r="X29">
        <f t="shared" si="4"/>
        <v>4.3499999999999997E-2</v>
      </c>
      <c r="Y29">
        <f t="shared" si="5"/>
        <v>23360</v>
      </c>
      <c r="Z29">
        <f t="shared" si="6"/>
        <v>7226.7729830786111</v>
      </c>
      <c r="AA29">
        <f t="shared" si="7"/>
        <v>2.511473670974864E-3</v>
      </c>
    </row>
    <row r="30" spans="1:27" x14ac:dyDescent="0.25">
      <c r="A30">
        <v>3</v>
      </c>
      <c r="B30">
        <v>13.07</v>
      </c>
      <c r="C30">
        <v>0.36152454965050401</v>
      </c>
      <c r="D30">
        <f t="shared" si="0"/>
        <v>0.14433756729740646</v>
      </c>
      <c r="O30">
        <v>3</v>
      </c>
      <c r="P30">
        <f t="shared" si="1"/>
        <v>816875</v>
      </c>
      <c r="Q30">
        <f t="shared" si="2"/>
        <v>22595.284353156501</v>
      </c>
      <c r="R30">
        <f t="shared" si="3"/>
        <v>0.14433756729740646</v>
      </c>
      <c r="X30">
        <f t="shared" si="4"/>
        <v>5.2199999999999996E-2</v>
      </c>
      <c r="Y30">
        <f t="shared" si="5"/>
        <v>13070</v>
      </c>
      <c r="Z30">
        <f t="shared" si="6"/>
        <v>4134.5085588047086</v>
      </c>
      <c r="AA30">
        <f t="shared" si="7"/>
        <v>2.511473670974864E-3</v>
      </c>
    </row>
    <row r="31" spans="1:27" x14ac:dyDescent="0.25">
      <c r="A31">
        <v>4</v>
      </c>
      <c r="B31">
        <v>0.75</v>
      </c>
      <c r="C31">
        <v>8.6602540378443796E-2</v>
      </c>
      <c r="D31">
        <f t="shared" si="0"/>
        <v>0.14433756729740646</v>
      </c>
      <c r="O31">
        <v>4</v>
      </c>
      <c r="P31">
        <f t="shared" si="1"/>
        <v>46875</v>
      </c>
      <c r="Q31">
        <f t="shared" si="2"/>
        <v>5412.6587736527372</v>
      </c>
      <c r="R31">
        <f t="shared" si="3"/>
        <v>0.14433756729740646</v>
      </c>
      <c r="X31">
        <f t="shared" si="4"/>
        <v>6.9599999999999995E-2</v>
      </c>
      <c r="Y31">
        <f t="shared" si="5"/>
        <v>750</v>
      </c>
      <c r="Z31">
        <f t="shared" si="6"/>
        <v>303.1088913245535</v>
      </c>
      <c r="AA31">
        <f t="shared" si="7"/>
        <v>2.511473670974864E-3</v>
      </c>
    </row>
    <row r="32" spans="1:27" x14ac:dyDescent="0.25">
      <c r="A32">
        <v>5</v>
      </c>
      <c r="B32">
        <v>0.05</v>
      </c>
      <c r="C32">
        <v>2.23606797749978E-2</v>
      </c>
      <c r="D32">
        <f t="shared" si="0"/>
        <v>0.14433756729740646</v>
      </c>
      <c r="O32">
        <v>5</v>
      </c>
      <c r="P32">
        <f t="shared" si="1"/>
        <v>3125</v>
      </c>
      <c r="Q32">
        <f t="shared" si="2"/>
        <v>1397.5424859373625</v>
      </c>
      <c r="R32">
        <f t="shared" si="3"/>
        <v>0.14433756729740646</v>
      </c>
      <c r="X32">
        <f t="shared" si="4"/>
        <v>8.6999999999999994E-2</v>
      </c>
      <c r="Y32">
        <f t="shared" si="5"/>
        <v>50</v>
      </c>
      <c r="Z32">
        <f t="shared" si="6"/>
        <v>36.794436504738442</v>
      </c>
      <c r="AA32">
        <f>0.144337567297406*0.0174</f>
        <v>2.511473670974864E-3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gaussianpart2fitdata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</cp:lastModifiedBy>
  <dcterms:created xsi:type="dcterms:W3CDTF">2019-11-25T17:13:52Z</dcterms:created>
  <dcterms:modified xsi:type="dcterms:W3CDTF">2019-11-29T15:33:19Z</dcterms:modified>
</cp:coreProperties>
</file>