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it/Desktop/UCSD/HOMEWORK SUBMISSION/01-Excel/"/>
    </mc:Choice>
  </mc:AlternateContent>
  <xr:revisionPtr revIDLastSave="0" documentId="13_ncr:1_{9AA75191-7CFA-CC4F-B8C9-717C43EEF0AA}" xr6:coauthVersionLast="43" xr6:coauthVersionMax="43" xr10:uidLastSave="{00000000-0000-0000-0000-000000000000}"/>
  <bookViews>
    <workbookView xWindow="0" yWindow="460" windowWidth="33600" windowHeight="19060" xr2:uid="{00000000-000D-0000-FFFF-FFFF00000000}"/>
  </bookViews>
  <sheets>
    <sheet name="Main Data" sheetId="1" r:id="rId1"/>
    <sheet name="Pivot 1" sheetId="2" r:id="rId2"/>
    <sheet name="Pivot 2" sheetId="4" r:id="rId3"/>
    <sheet name="Pivot 3" sheetId="6" r:id="rId4"/>
    <sheet name="Bonus" sheetId="8" r:id="rId5"/>
    <sheet name="Reg Analysis-1" sheetId="9" r:id="rId6"/>
  </sheets>
  <definedNames>
    <definedName name="_xlnm._FilterDatabase" localSheetId="0" hidden="1">'Main Data'!$A$1:$T$4115</definedName>
    <definedName name="_xlnm._FilterDatabase" localSheetId="5" hidden="1">'Reg Analysis-1'!$A$2:$K$503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03" i="9" l="1"/>
  <c r="K4" i="9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K314" i="9" s="1"/>
  <c r="K315" i="9" s="1"/>
  <c r="K316" i="9" s="1"/>
  <c r="K317" i="9" s="1"/>
  <c r="K318" i="9" s="1"/>
  <c r="K319" i="9" s="1"/>
  <c r="K320" i="9" s="1"/>
  <c r="K321" i="9" s="1"/>
  <c r="K322" i="9" s="1"/>
  <c r="K323" i="9" s="1"/>
  <c r="K324" i="9" s="1"/>
  <c r="K325" i="9" s="1"/>
  <c r="K326" i="9" s="1"/>
  <c r="K327" i="9" s="1"/>
  <c r="K328" i="9" s="1"/>
  <c r="K329" i="9" s="1"/>
  <c r="K330" i="9" s="1"/>
  <c r="K331" i="9" s="1"/>
  <c r="K332" i="9" s="1"/>
  <c r="K333" i="9" s="1"/>
  <c r="K334" i="9" s="1"/>
  <c r="K335" i="9" s="1"/>
  <c r="K336" i="9" s="1"/>
  <c r="K337" i="9" s="1"/>
  <c r="K338" i="9" s="1"/>
  <c r="K339" i="9" s="1"/>
  <c r="K340" i="9" s="1"/>
  <c r="K341" i="9" s="1"/>
  <c r="K342" i="9" s="1"/>
  <c r="K343" i="9" s="1"/>
  <c r="K344" i="9" s="1"/>
  <c r="K345" i="9" s="1"/>
  <c r="K346" i="9" s="1"/>
  <c r="K347" i="9" s="1"/>
  <c r="K348" i="9" s="1"/>
  <c r="K349" i="9" s="1"/>
  <c r="K350" i="9" s="1"/>
  <c r="K351" i="9" s="1"/>
  <c r="K352" i="9" s="1"/>
  <c r="K353" i="9" s="1"/>
  <c r="K354" i="9" s="1"/>
  <c r="K355" i="9" s="1"/>
  <c r="K356" i="9" s="1"/>
  <c r="K357" i="9" s="1"/>
  <c r="K358" i="9" s="1"/>
  <c r="K359" i="9" s="1"/>
  <c r="K360" i="9" s="1"/>
  <c r="K361" i="9" s="1"/>
  <c r="K362" i="9" s="1"/>
  <c r="K363" i="9" s="1"/>
  <c r="K364" i="9" s="1"/>
  <c r="K365" i="9" s="1"/>
  <c r="K366" i="9" s="1"/>
  <c r="K367" i="9" s="1"/>
  <c r="K368" i="9" s="1"/>
  <c r="K369" i="9" s="1"/>
  <c r="K370" i="9" s="1"/>
  <c r="K371" i="9" s="1"/>
  <c r="K372" i="9" s="1"/>
  <c r="K373" i="9" s="1"/>
  <c r="K374" i="9" s="1"/>
  <c r="K375" i="9" s="1"/>
  <c r="K376" i="9" s="1"/>
  <c r="K377" i="9" s="1"/>
  <c r="K378" i="9" s="1"/>
  <c r="K379" i="9" s="1"/>
  <c r="K380" i="9" s="1"/>
  <c r="K381" i="9" s="1"/>
  <c r="K382" i="9" s="1"/>
  <c r="K383" i="9" s="1"/>
  <c r="K384" i="9" s="1"/>
  <c r="K385" i="9" s="1"/>
  <c r="K386" i="9" s="1"/>
  <c r="K387" i="9" s="1"/>
  <c r="K388" i="9" s="1"/>
  <c r="K389" i="9" s="1"/>
  <c r="K390" i="9" s="1"/>
  <c r="K391" i="9" s="1"/>
  <c r="K392" i="9" s="1"/>
  <c r="K393" i="9" s="1"/>
  <c r="K394" i="9" s="1"/>
  <c r="K395" i="9" s="1"/>
  <c r="K396" i="9" s="1"/>
  <c r="K397" i="9" s="1"/>
  <c r="K398" i="9" s="1"/>
  <c r="K399" i="9" s="1"/>
  <c r="K400" i="9" s="1"/>
  <c r="K401" i="9" s="1"/>
  <c r="K402" i="9" s="1"/>
  <c r="K403" i="9" s="1"/>
  <c r="K404" i="9" s="1"/>
  <c r="K405" i="9" s="1"/>
  <c r="K406" i="9" s="1"/>
  <c r="K407" i="9" s="1"/>
  <c r="K408" i="9" s="1"/>
  <c r="K409" i="9" s="1"/>
  <c r="K410" i="9" s="1"/>
  <c r="K411" i="9" s="1"/>
  <c r="K412" i="9" s="1"/>
  <c r="K413" i="9" s="1"/>
  <c r="K414" i="9" s="1"/>
  <c r="K415" i="9" s="1"/>
  <c r="K416" i="9" s="1"/>
  <c r="K417" i="9" s="1"/>
  <c r="K418" i="9" s="1"/>
  <c r="K419" i="9" s="1"/>
  <c r="K420" i="9" s="1"/>
  <c r="K421" i="9" s="1"/>
  <c r="K422" i="9" s="1"/>
  <c r="K423" i="9" s="1"/>
  <c r="K424" i="9" s="1"/>
  <c r="K425" i="9" s="1"/>
  <c r="K426" i="9" s="1"/>
  <c r="K427" i="9" s="1"/>
  <c r="K428" i="9" s="1"/>
  <c r="K429" i="9" s="1"/>
  <c r="K430" i="9" s="1"/>
  <c r="K431" i="9" s="1"/>
  <c r="K432" i="9" s="1"/>
  <c r="K433" i="9" s="1"/>
  <c r="K434" i="9" s="1"/>
  <c r="K435" i="9" s="1"/>
  <c r="K436" i="9" s="1"/>
  <c r="K437" i="9" s="1"/>
  <c r="K438" i="9" s="1"/>
  <c r="K439" i="9" s="1"/>
  <c r="K440" i="9" s="1"/>
  <c r="K441" i="9" s="1"/>
  <c r="K442" i="9" s="1"/>
  <c r="K443" i="9" s="1"/>
  <c r="K444" i="9" s="1"/>
  <c r="K445" i="9" s="1"/>
  <c r="K446" i="9" s="1"/>
  <c r="K447" i="9" s="1"/>
  <c r="K448" i="9" s="1"/>
  <c r="K449" i="9" s="1"/>
  <c r="K450" i="9" s="1"/>
  <c r="K451" i="9" s="1"/>
  <c r="K452" i="9" s="1"/>
  <c r="K453" i="9" s="1"/>
  <c r="K454" i="9" s="1"/>
  <c r="K455" i="9" s="1"/>
  <c r="K456" i="9" s="1"/>
  <c r="K457" i="9" s="1"/>
  <c r="K458" i="9" s="1"/>
  <c r="K459" i="9" s="1"/>
  <c r="K460" i="9" s="1"/>
  <c r="K461" i="9" s="1"/>
  <c r="K462" i="9" s="1"/>
  <c r="K463" i="9" s="1"/>
  <c r="K464" i="9" s="1"/>
  <c r="K465" i="9" s="1"/>
  <c r="K466" i="9" s="1"/>
  <c r="K467" i="9" s="1"/>
  <c r="K468" i="9" s="1"/>
  <c r="K469" i="9" s="1"/>
  <c r="K470" i="9" s="1"/>
  <c r="K471" i="9" s="1"/>
  <c r="K472" i="9" s="1"/>
  <c r="K473" i="9" s="1"/>
  <c r="K474" i="9" s="1"/>
  <c r="K475" i="9" s="1"/>
  <c r="K476" i="9" s="1"/>
  <c r="K477" i="9" s="1"/>
  <c r="K478" i="9" s="1"/>
  <c r="K479" i="9" s="1"/>
  <c r="K480" i="9" s="1"/>
  <c r="K481" i="9" s="1"/>
  <c r="K482" i="9" s="1"/>
  <c r="K483" i="9" s="1"/>
  <c r="K484" i="9" s="1"/>
  <c r="K485" i="9" s="1"/>
  <c r="K486" i="9" s="1"/>
  <c r="K487" i="9" s="1"/>
  <c r="K488" i="9" s="1"/>
  <c r="K489" i="9" s="1"/>
  <c r="K490" i="9" s="1"/>
  <c r="K491" i="9" s="1"/>
  <c r="K492" i="9" s="1"/>
  <c r="K493" i="9" s="1"/>
  <c r="K494" i="9" s="1"/>
  <c r="K495" i="9" s="1"/>
  <c r="K496" i="9" s="1"/>
  <c r="K497" i="9" s="1"/>
  <c r="K498" i="9" s="1"/>
  <c r="K499" i="9" s="1"/>
  <c r="K500" i="9" s="1"/>
  <c r="K501" i="9" s="1"/>
  <c r="K502" i="9" s="1"/>
  <c r="J4" i="9"/>
  <c r="J5" i="9" s="1"/>
  <c r="J6" i="9" s="1"/>
  <c r="A3" i="9"/>
  <c r="D3" i="9"/>
  <c r="C3" i="9"/>
  <c r="B3" i="9"/>
  <c r="A6" i="9" l="1"/>
  <c r="C6" i="9"/>
  <c r="B6" i="9"/>
  <c r="D6" i="9"/>
  <c r="J7" i="9"/>
  <c r="A5" i="9"/>
  <c r="C5" i="9"/>
  <c r="B5" i="9"/>
  <c r="D5" i="9"/>
  <c r="A4" i="9"/>
  <c r="C4" i="9"/>
  <c r="B4" i="9"/>
  <c r="D4" i="9"/>
  <c r="E3" i="9"/>
  <c r="H3" i="9" s="1"/>
  <c r="D4" i="8"/>
  <c r="D5" i="8"/>
  <c r="D3" i="8"/>
  <c r="C4" i="8"/>
  <c r="C5" i="8"/>
  <c r="C3" i="8"/>
  <c r="B3" i="8"/>
  <c r="B4" i="8"/>
  <c r="B5" i="8"/>
  <c r="E6" i="9" l="1"/>
  <c r="E4" i="9"/>
  <c r="E5" i="9"/>
  <c r="A7" i="9"/>
  <c r="C7" i="9"/>
  <c r="B7" i="9"/>
  <c r="D7" i="9"/>
  <c r="J8" i="9"/>
  <c r="G3" i="9"/>
  <c r="F3" i="9"/>
  <c r="E3" i="8"/>
  <c r="G3" i="8" s="1"/>
  <c r="E5" i="8"/>
  <c r="G5" i="8" s="1"/>
  <c r="E4" i="8"/>
  <c r="F4" i="8" s="1"/>
  <c r="K14" i="8"/>
  <c r="K6" i="8"/>
  <c r="K7" i="8" s="1"/>
  <c r="K8" i="8" s="1"/>
  <c r="K9" i="8" s="1"/>
  <c r="K10" i="8" s="1"/>
  <c r="K11" i="8" s="1"/>
  <c r="K12" i="8" s="1"/>
  <c r="K13" i="8" s="1"/>
  <c r="J6" i="8"/>
  <c r="J7" i="8" s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621" i="1"/>
  <c r="T641" i="1"/>
  <c r="T3631" i="1"/>
  <c r="T544" i="1"/>
  <c r="T3953" i="1"/>
  <c r="T698" i="1"/>
  <c r="T1452" i="1"/>
  <c r="T2584" i="1"/>
  <c r="T578" i="1"/>
  <c r="T2596" i="1"/>
  <c r="T1318" i="1"/>
  <c r="T498" i="1"/>
  <c r="T194" i="1"/>
  <c r="T161" i="1"/>
  <c r="T173" i="1"/>
  <c r="T2429" i="1"/>
  <c r="T2433" i="1"/>
  <c r="T3202" i="1"/>
  <c r="T3807" i="1"/>
  <c r="T437" i="1"/>
  <c r="T2430" i="1"/>
  <c r="T2691" i="1"/>
  <c r="T3126" i="1"/>
  <c r="T447" i="1"/>
  <c r="T2696" i="1"/>
  <c r="T2912" i="1"/>
  <c r="T1867" i="1"/>
  <c r="T668" i="1"/>
  <c r="T1136" i="1"/>
  <c r="T2916" i="1"/>
  <c r="T2943" i="1"/>
  <c r="T3641" i="1"/>
  <c r="T3798" i="1"/>
  <c r="T2950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C7" i="8" l="1"/>
  <c r="B7" i="8"/>
  <c r="D7" i="8"/>
  <c r="J8" i="8"/>
  <c r="C6" i="8"/>
  <c r="B6" i="8"/>
  <c r="D6" i="8"/>
  <c r="G6" i="9"/>
  <c r="H6" i="9"/>
  <c r="F6" i="9"/>
  <c r="G5" i="9"/>
  <c r="H5" i="9"/>
  <c r="F5" i="9"/>
  <c r="A8" i="9"/>
  <c r="C8" i="9"/>
  <c r="B8" i="9"/>
  <c r="D8" i="9"/>
  <c r="J9" i="9"/>
  <c r="E7" i="9"/>
  <c r="H7" i="9" s="1"/>
  <c r="G4" i="9"/>
  <c r="F4" i="9"/>
  <c r="H4" i="9"/>
  <c r="H3" i="8"/>
  <c r="F3" i="8"/>
  <c r="H5" i="8"/>
  <c r="F5" i="8"/>
  <c r="H4" i="8"/>
  <c r="G4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8" l="1"/>
  <c r="F6" i="8" s="1"/>
  <c r="C8" i="8"/>
  <c r="B8" i="8"/>
  <c r="D8" i="8"/>
  <c r="J9" i="8"/>
  <c r="E7" i="8"/>
  <c r="H7" i="8" s="1"/>
  <c r="F7" i="9"/>
  <c r="A9" i="9"/>
  <c r="C9" i="9"/>
  <c r="B9" i="9"/>
  <c r="D9" i="9"/>
  <c r="J10" i="9"/>
  <c r="E8" i="9"/>
  <c r="F8" i="9" s="1"/>
  <c r="G7" i="9"/>
  <c r="G8" i="9" l="1"/>
  <c r="E8" i="8"/>
  <c r="F8" i="8" s="1"/>
  <c r="C9" i="8"/>
  <c r="B9" i="8"/>
  <c r="D9" i="8"/>
  <c r="J10" i="8"/>
  <c r="H8" i="8"/>
  <c r="G8" i="8"/>
  <c r="G7" i="8"/>
  <c r="F7" i="8"/>
  <c r="G6" i="8"/>
  <c r="H6" i="8"/>
  <c r="H8" i="9"/>
  <c r="A10" i="9"/>
  <c r="C10" i="9"/>
  <c r="B10" i="9"/>
  <c r="D10" i="9"/>
  <c r="J11" i="9"/>
  <c r="E9" i="9"/>
  <c r="F9" i="9" s="1"/>
  <c r="C10" i="8" l="1"/>
  <c r="B10" i="8"/>
  <c r="D10" i="8"/>
  <c r="J11" i="8"/>
  <c r="E9" i="8"/>
  <c r="F9" i="8" s="1"/>
  <c r="H9" i="9"/>
  <c r="G9" i="9"/>
  <c r="A11" i="9"/>
  <c r="C11" i="9"/>
  <c r="B11" i="9"/>
  <c r="D11" i="9"/>
  <c r="J12" i="9"/>
  <c r="E10" i="9"/>
  <c r="F10" i="9" s="1"/>
  <c r="H9" i="8" l="1"/>
  <c r="G9" i="8"/>
  <c r="C11" i="8"/>
  <c r="B11" i="8"/>
  <c r="D11" i="8"/>
  <c r="J12" i="8"/>
  <c r="E10" i="8"/>
  <c r="F10" i="8" s="1"/>
  <c r="H10" i="9"/>
  <c r="G10" i="9"/>
  <c r="A12" i="9"/>
  <c r="C12" i="9"/>
  <c r="B12" i="9"/>
  <c r="D12" i="9"/>
  <c r="J13" i="9"/>
  <c r="E11" i="9"/>
  <c r="F11" i="9" s="1"/>
  <c r="G10" i="8" l="1"/>
  <c r="H10" i="8"/>
  <c r="C12" i="8"/>
  <c r="B12" i="8"/>
  <c r="D12" i="8"/>
  <c r="J13" i="8"/>
  <c r="E11" i="8"/>
  <c r="H11" i="8" s="1"/>
  <c r="H11" i="9"/>
  <c r="G11" i="9"/>
  <c r="A13" i="9"/>
  <c r="C13" i="9"/>
  <c r="B13" i="9"/>
  <c r="D13" i="9"/>
  <c r="J14" i="9"/>
  <c r="E12" i="9"/>
  <c r="F12" i="9" s="1"/>
  <c r="E12" i="8" l="1"/>
  <c r="F12" i="8" s="1"/>
  <c r="G11" i="8"/>
  <c r="F11" i="8"/>
  <c r="B13" i="8"/>
  <c r="C13" i="8"/>
  <c r="D13" i="8"/>
  <c r="J14" i="8"/>
  <c r="H12" i="8"/>
  <c r="G12" i="8"/>
  <c r="H12" i="9"/>
  <c r="G12" i="9"/>
  <c r="A14" i="9"/>
  <c r="C14" i="9"/>
  <c r="B14" i="9"/>
  <c r="D14" i="9"/>
  <c r="J15" i="9"/>
  <c r="E13" i="9"/>
  <c r="F13" i="9" s="1"/>
  <c r="E13" i="8" l="1"/>
  <c r="F13" i="8" s="1"/>
  <c r="D14" i="8"/>
  <c r="C14" i="8"/>
  <c r="B14" i="8"/>
  <c r="H13" i="9"/>
  <c r="G13" i="9"/>
  <c r="A15" i="9"/>
  <c r="C15" i="9"/>
  <c r="B15" i="9"/>
  <c r="D15" i="9"/>
  <c r="J16" i="9"/>
  <c r="E14" i="9"/>
  <c r="F14" i="9" s="1"/>
  <c r="G13" i="8" l="1"/>
  <c r="H13" i="8"/>
  <c r="E14" i="8"/>
  <c r="H14" i="8" s="1"/>
  <c r="E15" i="9"/>
  <c r="G15" i="9" s="1"/>
  <c r="G14" i="9"/>
  <c r="A16" i="9"/>
  <c r="C16" i="9"/>
  <c r="B16" i="9"/>
  <c r="D16" i="9"/>
  <c r="J17" i="9"/>
  <c r="F15" i="9"/>
  <c r="H14" i="9"/>
  <c r="G14" i="8" l="1"/>
  <c r="F14" i="8"/>
  <c r="A17" i="9"/>
  <c r="C17" i="9"/>
  <c r="B17" i="9"/>
  <c r="D17" i="9"/>
  <c r="J18" i="9"/>
  <c r="E16" i="9"/>
  <c r="H16" i="9" s="1"/>
  <c r="H15" i="9"/>
  <c r="G16" i="9" l="1"/>
  <c r="F16" i="9"/>
  <c r="A18" i="9"/>
  <c r="C18" i="9"/>
  <c r="B18" i="9"/>
  <c r="D18" i="9"/>
  <c r="J19" i="9"/>
  <c r="E17" i="9"/>
  <c r="G17" i="9" s="1"/>
  <c r="F17" i="9" l="1"/>
  <c r="A19" i="9"/>
  <c r="C19" i="9"/>
  <c r="B19" i="9"/>
  <c r="D19" i="9"/>
  <c r="J20" i="9"/>
  <c r="E18" i="9"/>
  <c r="H18" i="9" s="1"/>
  <c r="H17" i="9"/>
  <c r="F18" i="9" l="1"/>
  <c r="A20" i="9"/>
  <c r="C20" i="9"/>
  <c r="B20" i="9"/>
  <c r="D20" i="9"/>
  <c r="J21" i="9"/>
  <c r="E19" i="9"/>
  <c r="F19" i="9" s="1"/>
  <c r="G18" i="9"/>
  <c r="G19" i="9" l="1"/>
  <c r="H19" i="9"/>
  <c r="A21" i="9"/>
  <c r="C21" i="9"/>
  <c r="B21" i="9"/>
  <c r="D21" i="9"/>
  <c r="J22" i="9"/>
  <c r="E20" i="9"/>
  <c r="F20" i="9" s="1"/>
  <c r="H20" i="9" l="1"/>
  <c r="G20" i="9"/>
  <c r="A22" i="9"/>
  <c r="C22" i="9"/>
  <c r="B22" i="9"/>
  <c r="D22" i="9"/>
  <c r="J23" i="9"/>
  <c r="E21" i="9"/>
  <c r="F21" i="9" s="1"/>
  <c r="H21" i="9" l="1"/>
  <c r="G21" i="9"/>
  <c r="A23" i="9"/>
  <c r="C23" i="9"/>
  <c r="B23" i="9"/>
  <c r="D23" i="9"/>
  <c r="J24" i="9"/>
  <c r="E22" i="9"/>
  <c r="F22" i="9" s="1"/>
  <c r="H22" i="9" l="1"/>
  <c r="G22" i="9"/>
  <c r="A24" i="9"/>
  <c r="C24" i="9"/>
  <c r="B24" i="9"/>
  <c r="D24" i="9"/>
  <c r="J25" i="9"/>
  <c r="E23" i="9"/>
  <c r="H23" i="9" s="1"/>
  <c r="G23" i="9" l="1"/>
  <c r="F23" i="9"/>
  <c r="A25" i="9"/>
  <c r="C25" i="9"/>
  <c r="B25" i="9"/>
  <c r="D25" i="9"/>
  <c r="J26" i="9"/>
  <c r="E24" i="9"/>
  <c r="H24" i="9" s="1"/>
  <c r="F24" i="9" l="1"/>
  <c r="A26" i="9"/>
  <c r="C26" i="9"/>
  <c r="B26" i="9"/>
  <c r="D26" i="9"/>
  <c r="J27" i="9"/>
  <c r="E25" i="9"/>
  <c r="F25" i="9" s="1"/>
  <c r="G24" i="9"/>
  <c r="G25" i="9" l="1"/>
  <c r="H25" i="9"/>
  <c r="A27" i="9"/>
  <c r="C27" i="9"/>
  <c r="B27" i="9"/>
  <c r="D27" i="9"/>
  <c r="J28" i="9"/>
  <c r="E26" i="9"/>
  <c r="F26" i="9" s="1"/>
  <c r="H26" i="9" l="1"/>
  <c r="G26" i="9"/>
  <c r="A28" i="9"/>
  <c r="C28" i="9"/>
  <c r="B28" i="9"/>
  <c r="D28" i="9"/>
  <c r="J29" i="9"/>
  <c r="E27" i="9"/>
  <c r="F27" i="9" s="1"/>
  <c r="H27" i="9" l="1"/>
  <c r="G27" i="9"/>
  <c r="A29" i="9"/>
  <c r="C29" i="9"/>
  <c r="B29" i="9"/>
  <c r="D29" i="9"/>
  <c r="J30" i="9"/>
  <c r="E28" i="9"/>
  <c r="H28" i="9" s="1"/>
  <c r="G28" i="9" l="1"/>
  <c r="F28" i="9"/>
  <c r="B30" i="9"/>
  <c r="D30" i="9"/>
  <c r="A30" i="9"/>
  <c r="C30" i="9"/>
  <c r="J31" i="9"/>
  <c r="E29" i="9"/>
  <c r="G29" i="9" s="1"/>
  <c r="F29" i="9" l="1"/>
  <c r="B31" i="9"/>
  <c r="D31" i="9"/>
  <c r="A31" i="9"/>
  <c r="C31" i="9"/>
  <c r="J32" i="9"/>
  <c r="E30" i="9"/>
  <c r="G30" i="9" s="1"/>
  <c r="H29" i="9"/>
  <c r="F30" i="9" l="1"/>
  <c r="B32" i="9"/>
  <c r="D32" i="9"/>
  <c r="A32" i="9"/>
  <c r="C32" i="9"/>
  <c r="J33" i="9"/>
  <c r="E31" i="9"/>
  <c r="F31" i="9" s="1"/>
  <c r="H30" i="9"/>
  <c r="G31" i="9" l="1"/>
  <c r="H31" i="9"/>
  <c r="B33" i="9"/>
  <c r="D33" i="9"/>
  <c r="A33" i="9"/>
  <c r="C33" i="9"/>
  <c r="J34" i="9"/>
  <c r="E32" i="9"/>
  <c r="F32" i="9" s="1"/>
  <c r="G32" i="9" l="1"/>
  <c r="H32" i="9"/>
  <c r="B34" i="9"/>
  <c r="D34" i="9"/>
  <c r="A34" i="9"/>
  <c r="C34" i="9"/>
  <c r="J35" i="9"/>
  <c r="E33" i="9"/>
  <c r="G33" i="9" s="1"/>
  <c r="F33" i="9" l="1"/>
  <c r="B35" i="9"/>
  <c r="D35" i="9"/>
  <c r="A35" i="9"/>
  <c r="C35" i="9"/>
  <c r="J36" i="9"/>
  <c r="E34" i="9"/>
  <c r="G34" i="9" s="1"/>
  <c r="H33" i="9"/>
  <c r="H34" i="9" l="1"/>
  <c r="F34" i="9"/>
  <c r="B36" i="9"/>
  <c r="D36" i="9"/>
  <c r="A36" i="9"/>
  <c r="C36" i="9"/>
  <c r="J37" i="9"/>
  <c r="E35" i="9"/>
  <c r="G35" i="9" s="1"/>
  <c r="H35" i="9" l="1"/>
  <c r="F35" i="9"/>
  <c r="B37" i="9"/>
  <c r="D37" i="9"/>
  <c r="A37" i="9"/>
  <c r="C37" i="9"/>
  <c r="J38" i="9"/>
  <c r="E36" i="9"/>
  <c r="G36" i="9" s="1"/>
  <c r="H36" i="9" l="1"/>
  <c r="F36" i="9"/>
  <c r="B38" i="9"/>
  <c r="D38" i="9"/>
  <c r="A38" i="9"/>
  <c r="C38" i="9"/>
  <c r="J39" i="9"/>
  <c r="E37" i="9"/>
  <c r="G37" i="9" s="1"/>
  <c r="F37" i="9" l="1"/>
  <c r="H37" i="9"/>
  <c r="B39" i="9"/>
  <c r="D39" i="9"/>
  <c r="A39" i="9"/>
  <c r="C39" i="9"/>
  <c r="J40" i="9"/>
  <c r="E38" i="9"/>
  <c r="G38" i="9" s="1"/>
  <c r="F38" i="9" l="1"/>
  <c r="B40" i="9"/>
  <c r="D40" i="9"/>
  <c r="A40" i="9"/>
  <c r="C40" i="9"/>
  <c r="J41" i="9"/>
  <c r="E39" i="9"/>
  <c r="F39" i="9" s="1"/>
  <c r="H38" i="9"/>
  <c r="H39" i="9" l="1"/>
  <c r="G39" i="9"/>
  <c r="B41" i="9"/>
  <c r="D41" i="9"/>
  <c r="A41" i="9"/>
  <c r="C41" i="9"/>
  <c r="J42" i="9"/>
  <c r="E40" i="9"/>
  <c r="F40" i="9" s="1"/>
  <c r="G40" i="9" l="1"/>
  <c r="H40" i="9"/>
  <c r="B42" i="9"/>
  <c r="D42" i="9"/>
  <c r="A42" i="9"/>
  <c r="C42" i="9"/>
  <c r="J43" i="9"/>
  <c r="E41" i="9"/>
  <c r="F41" i="9" s="1"/>
  <c r="H41" i="9" l="1"/>
  <c r="G41" i="9"/>
  <c r="B43" i="9"/>
  <c r="D43" i="9"/>
  <c r="A43" i="9"/>
  <c r="C43" i="9"/>
  <c r="J44" i="9"/>
  <c r="E42" i="9"/>
  <c r="G42" i="9" s="1"/>
  <c r="H42" i="9" l="1"/>
  <c r="F42" i="9"/>
  <c r="B44" i="9"/>
  <c r="D44" i="9"/>
  <c r="A44" i="9"/>
  <c r="C44" i="9"/>
  <c r="J45" i="9"/>
  <c r="E43" i="9"/>
  <c r="F43" i="9" s="1"/>
  <c r="G43" i="9" l="1"/>
  <c r="H43" i="9"/>
  <c r="B45" i="9"/>
  <c r="A45" i="9"/>
  <c r="D45" i="9"/>
  <c r="C45" i="9"/>
  <c r="J46" i="9"/>
  <c r="E44" i="9"/>
  <c r="B46" i="9" l="1"/>
  <c r="D46" i="9"/>
  <c r="A46" i="9"/>
  <c r="C46" i="9"/>
  <c r="J47" i="9"/>
  <c r="E45" i="9"/>
  <c r="F45" i="9" s="1"/>
  <c r="G45" i="9" l="1"/>
  <c r="H45" i="9"/>
  <c r="B47" i="9"/>
  <c r="D47" i="9"/>
  <c r="A47" i="9"/>
  <c r="C47" i="9"/>
  <c r="J48" i="9"/>
  <c r="E46" i="9"/>
  <c r="G46" i="9" s="1"/>
  <c r="H46" i="9" l="1"/>
  <c r="F46" i="9"/>
  <c r="B48" i="9"/>
  <c r="D48" i="9"/>
  <c r="A48" i="9"/>
  <c r="C48" i="9"/>
  <c r="J49" i="9"/>
  <c r="E47" i="9"/>
  <c r="G47" i="9" s="1"/>
  <c r="F47" i="9" l="1"/>
  <c r="B49" i="9"/>
  <c r="D49" i="9"/>
  <c r="C49" i="9"/>
  <c r="A49" i="9"/>
  <c r="J50" i="9"/>
  <c r="E48" i="9"/>
  <c r="F48" i="9" s="1"/>
  <c r="H47" i="9"/>
  <c r="H48" i="9" l="1"/>
  <c r="G48" i="9"/>
  <c r="B50" i="9"/>
  <c r="D50" i="9"/>
  <c r="A50" i="9"/>
  <c r="C50" i="9"/>
  <c r="J51" i="9"/>
  <c r="E49" i="9"/>
  <c r="F49" i="9" s="1"/>
  <c r="H49" i="9" l="1"/>
  <c r="G49" i="9"/>
  <c r="B51" i="9"/>
  <c r="D51" i="9"/>
  <c r="C51" i="9"/>
  <c r="A51" i="9"/>
  <c r="J52" i="9"/>
  <c r="E50" i="9"/>
  <c r="F50" i="9" s="1"/>
  <c r="E51" i="9" l="1"/>
  <c r="F51" i="9" s="1"/>
  <c r="H50" i="9"/>
  <c r="B52" i="9"/>
  <c r="D52" i="9"/>
  <c r="A52" i="9"/>
  <c r="C52" i="9"/>
  <c r="J53" i="9"/>
  <c r="H51" i="9"/>
  <c r="G50" i="9"/>
  <c r="G51" i="9" l="1"/>
  <c r="B53" i="9"/>
  <c r="D53" i="9"/>
  <c r="C53" i="9"/>
  <c r="A53" i="9"/>
  <c r="J54" i="9"/>
  <c r="E52" i="9"/>
  <c r="F52" i="9" s="1"/>
  <c r="H52" i="9" l="1"/>
  <c r="B54" i="9"/>
  <c r="D54" i="9"/>
  <c r="A54" i="9"/>
  <c r="C54" i="9"/>
  <c r="J55" i="9"/>
  <c r="E53" i="9"/>
  <c r="F53" i="9" s="1"/>
  <c r="G52" i="9"/>
  <c r="H53" i="9" l="1"/>
  <c r="G53" i="9"/>
  <c r="B55" i="9"/>
  <c r="D55" i="9"/>
  <c r="C55" i="9"/>
  <c r="A55" i="9"/>
  <c r="J56" i="9"/>
  <c r="E54" i="9"/>
  <c r="F54" i="9" s="1"/>
  <c r="B56" i="9" l="1"/>
  <c r="D56" i="9"/>
  <c r="A56" i="9"/>
  <c r="C56" i="9"/>
  <c r="J57" i="9"/>
  <c r="E55" i="9"/>
  <c r="F55" i="9" s="1"/>
  <c r="H54" i="9"/>
  <c r="G54" i="9"/>
  <c r="G55" i="9" l="1"/>
  <c r="H55" i="9"/>
  <c r="B57" i="9"/>
  <c r="D57" i="9"/>
  <c r="C57" i="9"/>
  <c r="A57" i="9"/>
  <c r="J58" i="9"/>
  <c r="E56" i="9"/>
  <c r="E57" i="9" l="1"/>
  <c r="F57" i="9" s="1"/>
  <c r="B58" i="9"/>
  <c r="D58" i="9"/>
  <c r="A58" i="9"/>
  <c r="C58" i="9"/>
  <c r="J59" i="9"/>
  <c r="H57" i="9"/>
  <c r="G57" i="9" l="1"/>
  <c r="B59" i="9"/>
  <c r="D59" i="9"/>
  <c r="C59" i="9"/>
  <c r="A59" i="9"/>
  <c r="J60" i="9"/>
  <c r="E58" i="9"/>
  <c r="F58" i="9" s="1"/>
  <c r="H58" i="9" l="1"/>
  <c r="B60" i="9"/>
  <c r="D60" i="9"/>
  <c r="A60" i="9"/>
  <c r="C60" i="9"/>
  <c r="J61" i="9"/>
  <c r="E59" i="9"/>
  <c r="F59" i="9" s="1"/>
  <c r="G58" i="9"/>
  <c r="H59" i="9" l="1"/>
  <c r="G59" i="9"/>
  <c r="B61" i="9"/>
  <c r="D61" i="9"/>
  <c r="C61" i="9"/>
  <c r="A61" i="9"/>
  <c r="J62" i="9"/>
  <c r="E60" i="9"/>
  <c r="F60" i="9" s="1"/>
  <c r="E61" i="9" l="1"/>
  <c r="F61" i="9" s="1"/>
  <c r="H60" i="9"/>
  <c r="B62" i="9"/>
  <c r="D62" i="9"/>
  <c r="A62" i="9"/>
  <c r="C62" i="9"/>
  <c r="J63" i="9"/>
  <c r="H61" i="9"/>
  <c r="G60" i="9"/>
  <c r="G61" i="9" l="1"/>
  <c r="B63" i="9"/>
  <c r="D63" i="9"/>
  <c r="C63" i="9"/>
  <c r="A63" i="9"/>
  <c r="J64" i="9"/>
  <c r="E62" i="9"/>
  <c r="E63" i="9" l="1"/>
  <c r="F63" i="9" s="1"/>
  <c r="B64" i="9"/>
  <c r="D64" i="9"/>
  <c r="A64" i="9"/>
  <c r="C64" i="9"/>
  <c r="J65" i="9"/>
  <c r="H63" i="9"/>
  <c r="G63" i="9" l="1"/>
  <c r="B65" i="9"/>
  <c r="D65" i="9"/>
  <c r="C65" i="9"/>
  <c r="A65" i="9"/>
  <c r="J66" i="9"/>
  <c r="E64" i="9"/>
  <c r="B66" i="9" l="1"/>
  <c r="D66" i="9"/>
  <c r="A66" i="9"/>
  <c r="C66" i="9"/>
  <c r="J67" i="9"/>
  <c r="E65" i="9"/>
  <c r="B67" i="9" l="1"/>
  <c r="D67" i="9"/>
  <c r="C67" i="9"/>
  <c r="A67" i="9"/>
  <c r="J68" i="9"/>
  <c r="E66" i="9"/>
  <c r="B68" i="9" l="1"/>
  <c r="D68" i="9"/>
  <c r="A68" i="9"/>
  <c r="C68" i="9"/>
  <c r="J69" i="9"/>
  <c r="E67" i="9"/>
  <c r="B69" i="9" l="1"/>
  <c r="D69" i="9"/>
  <c r="C69" i="9"/>
  <c r="A69" i="9"/>
  <c r="J70" i="9"/>
  <c r="E68" i="9"/>
  <c r="F68" i="9" s="1"/>
  <c r="H68" i="9"/>
  <c r="G68" i="9" l="1"/>
  <c r="B70" i="9"/>
  <c r="D70" i="9"/>
  <c r="A70" i="9"/>
  <c r="C70" i="9"/>
  <c r="J71" i="9"/>
  <c r="E69" i="9"/>
  <c r="B71" i="9" l="1"/>
  <c r="D71" i="9"/>
  <c r="C71" i="9"/>
  <c r="A71" i="9"/>
  <c r="J72" i="9"/>
  <c r="E70" i="9"/>
  <c r="E71" i="9" l="1"/>
  <c r="F71" i="9" s="1"/>
  <c r="B72" i="9"/>
  <c r="D72" i="9"/>
  <c r="A72" i="9"/>
  <c r="C72" i="9"/>
  <c r="J73" i="9"/>
  <c r="H71" i="9"/>
  <c r="G71" i="9" l="1"/>
  <c r="B73" i="9"/>
  <c r="D73" i="9"/>
  <c r="C73" i="9"/>
  <c r="A73" i="9"/>
  <c r="J74" i="9"/>
  <c r="E72" i="9"/>
  <c r="E73" i="9" l="1"/>
  <c r="F73" i="9" s="1"/>
  <c r="B74" i="9"/>
  <c r="D74" i="9"/>
  <c r="A74" i="9"/>
  <c r="C74" i="9"/>
  <c r="J75" i="9"/>
  <c r="H73" i="9"/>
  <c r="G73" i="9" l="1"/>
  <c r="B75" i="9"/>
  <c r="D75" i="9"/>
  <c r="C75" i="9"/>
  <c r="A75" i="9"/>
  <c r="J76" i="9"/>
  <c r="E74" i="9"/>
  <c r="F74" i="9" s="1"/>
  <c r="H74" i="9" l="1"/>
  <c r="B76" i="9"/>
  <c r="D76" i="9"/>
  <c r="A76" i="9"/>
  <c r="C76" i="9"/>
  <c r="J77" i="9"/>
  <c r="E75" i="9"/>
  <c r="G74" i="9"/>
  <c r="B77" i="9" l="1"/>
  <c r="D77" i="9"/>
  <c r="C77" i="9"/>
  <c r="A77" i="9"/>
  <c r="J78" i="9"/>
  <c r="E76" i="9"/>
  <c r="B78" i="9" l="1"/>
  <c r="D78" i="9"/>
  <c r="A78" i="9"/>
  <c r="C78" i="9"/>
  <c r="J79" i="9"/>
  <c r="E77" i="9"/>
  <c r="F77" i="9" s="1"/>
  <c r="H77" i="9" l="1"/>
  <c r="G77" i="9"/>
  <c r="B79" i="9"/>
  <c r="D79" i="9"/>
  <c r="C79" i="9"/>
  <c r="A79" i="9"/>
  <c r="J80" i="9"/>
  <c r="E78" i="9"/>
  <c r="F78" i="9" s="1"/>
  <c r="H78" i="9" l="1"/>
  <c r="B80" i="9"/>
  <c r="D80" i="9"/>
  <c r="A80" i="9"/>
  <c r="C80" i="9"/>
  <c r="J81" i="9"/>
  <c r="E79" i="9"/>
  <c r="G78" i="9"/>
  <c r="B81" i="9" l="1"/>
  <c r="D81" i="9"/>
  <c r="C81" i="9"/>
  <c r="A81" i="9"/>
  <c r="J82" i="9"/>
  <c r="E80" i="9"/>
  <c r="E81" i="9" l="1"/>
  <c r="F81" i="9" s="1"/>
  <c r="B82" i="9"/>
  <c r="D82" i="9"/>
  <c r="A82" i="9"/>
  <c r="C82" i="9"/>
  <c r="J83" i="9"/>
  <c r="H81" i="9"/>
  <c r="G81" i="9" l="1"/>
  <c r="B83" i="9"/>
  <c r="D83" i="9"/>
  <c r="C83" i="9"/>
  <c r="A83" i="9"/>
  <c r="J84" i="9"/>
  <c r="E82" i="9"/>
  <c r="B84" i="9" l="1"/>
  <c r="D84" i="9"/>
  <c r="A84" i="9"/>
  <c r="C84" i="9"/>
  <c r="J85" i="9"/>
  <c r="E83" i="9"/>
  <c r="F83" i="9" s="1"/>
  <c r="B85" i="9" l="1"/>
  <c r="D85" i="9"/>
  <c r="C85" i="9"/>
  <c r="A85" i="9"/>
  <c r="J86" i="9"/>
  <c r="E84" i="9"/>
  <c r="H83" i="9"/>
  <c r="G83" i="9"/>
  <c r="E85" i="9" l="1"/>
  <c r="F85" i="9" s="1"/>
  <c r="B86" i="9"/>
  <c r="D86" i="9"/>
  <c r="A86" i="9"/>
  <c r="C86" i="9"/>
  <c r="J87" i="9"/>
  <c r="H85" i="9"/>
  <c r="G85" i="9" l="1"/>
  <c r="B87" i="9"/>
  <c r="D87" i="9"/>
  <c r="C87" i="9"/>
  <c r="A87" i="9"/>
  <c r="J88" i="9"/>
  <c r="E86" i="9"/>
  <c r="E87" i="9" l="1"/>
  <c r="B88" i="9"/>
  <c r="D88" i="9"/>
  <c r="C88" i="9"/>
  <c r="A88" i="9"/>
  <c r="J89" i="9"/>
  <c r="B89" i="9" l="1"/>
  <c r="D89" i="9"/>
  <c r="C89" i="9"/>
  <c r="A89" i="9"/>
  <c r="J90" i="9"/>
  <c r="E88" i="9"/>
  <c r="G88" i="9" s="1"/>
  <c r="F88" i="9" l="1"/>
  <c r="H88" i="9"/>
  <c r="B90" i="9"/>
  <c r="D90" i="9"/>
  <c r="C90" i="9"/>
  <c r="A90" i="9"/>
  <c r="J91" i="9"/>
  <c r="E89" i="9"/>
  <c r="G89" i="9" s="1"/>
  <c r="F89" i="9" l="1"/>
  <c r="B91" i="9"/>
  <c r="D91" i="9"/>
  <c r="C91" i="9"/>
  <c r="A91" i="9"/>
  <c r="J92" i="9"/>
  <c r="E90" i="9"/>
  <c r="H89" i="9"/>
  <c r="B92" i="9" l="1"/>
  <c r="D92" i="9"/>
  <c r="C92" i="9"/>
  <c r="A92" i="9"/>
  <c r="J93" i="9"/>
  <c r="E91" i="9"/>
  <c r="G91" i="9" s="1"/>
  <c r="F91" i="9" l="1"/>
  <c r="H91" i="9"/>
  <c r="B93" i="9"/>
  <c r="D93" i="9"/>
  <c r="C93" i="9"/>
  <c r="A93" i="9"/>
  <c r="J94" i="9"/>
  <c r="E92" i="9"/>
  <c r="G92" i="9" s="1"/>
  <c r="F92" i="9" l="1"/>
  <c r="B94" i="9"/>
  <c r="D94" i="9"/>
  <c r="C94" i="9"/>
  <c r="A94" i="9"/>
  <c r="J95" i="9"/>
  <c r="E93" i="9"/>
  <c r="F93" i="9" s="1"/>
  <c r="H92" i="9"/>
  <c r="H93" i="9" l="1"/>
  <c r="G93" i="9"/>
  <c r="B95" i="9"/>
  <c r="D95" i="9"/>
  <c r="C95" i="9"/>
  <c r="A95" i="9"/>
  <c r="J96" i="9"/>
  <c r="E94" i="9"/>
  <c r="B96" i="9" l="1"/>
  <c r="D96" i="9"/>
  <c r="C96" i="9"/>
  <c r="A96" i="9"/>
  <c r="J97" i="9"/>
  <c r="E95" i="9"/>
  <c r="B97" i="9" l="1"/>
  <c r="D97" i="9"/>
  <c r="A97" i="9"/>
  <c r="C97" i="9"/>
  <c r="J98" i="9"/>
  <c r="E96" i="9"/>
  <c r="G96" i="9" s="1"/>
  <c r="H96" i="9" l="1"/>
  <c r="F96" i="9"/>
  <c r="B98" i="9"/>
  <c r="D98" i="9"/>
  <c r="A98" i="9"/>
  <c r="C98" i="9"/>
  <c r="J99" i="9"/>
  <c r="E97" i="9"/>
  <c r="G97" i="9" s="1"/>
  <c r="H97" i="9" l="1"/>
  <c r="F97" i="9"/>
  <c r="B99" i="9"/>
  <c r="D99" i="9"/>
  <c r="A99" i="9"/>
  <c r="C99" i="9"/>
  <c r="J100" i="9"/>
  <c r="E98" i="9"/>
  <c r="G98" i="9" s="1"/>
  <c r="H98" i="9" l="1"/>
  <c r="F98" i="9"/>
  <c r="B100" i="9"/>
  <c r="D100" i="9"/>
  <c r="A100" i="9"/>
  <c r="C100" i="9"/>
  <c r="J101" i="9"/>
  <c r="E99" i="9"/>
  <c r="B101" i="9" l="1"/>
  <c r="D101" i="9"/>
  <c r="A101" i="9"/>
  <c r="C101" i="9"/>
  <c r="J102" i="9"/>
  <c r="E100" i="9"/>
  <c r="G100" i="9" s="1"/>
  <c r="H100" i="9" l="1"/>
  <c r="F100" i="9"/>
  <c r="B102" i="9"/>
  <c r="D102" i="9"/>
  <c r="A102" i="9"/>
  <c r="C102" i="9"/>
  <c r="J103" i="9"/>
  <c r="E101" i="9"/>
  <c r="G101" i="9" s="1"/>
  <c r="H101" i="9" l="1"/>
  <c r="F101" i="9"/>
  <c r="B103" i="9"/>
  <c r="D103" i="9"/>
  <c r="A103" i="9"/>
  <c r="C103" i="9"/>
  <c r="J104" i="9"/>
  <c r="E102" i="9"/>
  <c r="H102" i="9" s="1"/>
  <c r="F102" i="9" l="1"/>
  <c r="B104" i="9"/>
  <c r="D104" i="9"/>
  <c r="A104" i="9"/>
  <c r="C104" i="9"/>
  <c r="J105" i="9"/>
  <c r="E103" i="9"/>
  <c r="G103" i="9" s="1"/>
  <c r="G102" i="9"/>
  <c r="F103" i="9" l="1"/>
  <c r="B105" i="9"/>
  <c r="D105" i="9"/>
  <c r="A105" i="9"/>
  <c r="C105" i="9"/>
  <c r="J106" i="9"/>
  <c r="E104" i="9"/>
  <c r="H103" i="9"/>
  <c r="B106" i="9" l="1"/>
  <c r="D106" i="9"/>
  <c r="A106" i="9"/>
  <c r="C106" i="9"/>
  <c r="J107" i="9"/>
  <c r="E105" i="9"/>
  <c r="B107" i="9" l="1"/>
  <c r="D107" i="9"/>
  <c r="A107" i="9"/>
  <c r="C107" i="9"/>
  <c r="J108" i="9"/>
  <c r="E106" i="9"/>
  <c r="B108" i="9" l="1"/>
  <c r="D108" i="9"/>
  <c r="A108" i="9"/>
  <c r="C108" i="9"/>
  <c r="J109" i="9"/>
  <c r="E107" i="9"/>
  <c r="G107" i="9" s="1"/>
  <c r="F107" i="9" l="1"/>
  <c r="B109" i="9"/>
  <c r="D109" i="9"/>
  <c r="C109" i="9"/>
  <c r="A109" i="9"/>
  <c r="J110" i="9"/>
  <c r="E108" i="9"/>
  <c r="H107" i="9"/>
  <c r="B110" i="9" l="1"/>
  <c r="D110" i="9"/>
  <c r="A110" i="9"/>
  <c r="C110" i="9"/>
  <c r="J111" i="9"/>
  <c r="E109" i="9"/>
  <c r="B111" i="9" l="1"/>
  <c r="D111" i="9"/>
  <c r="C111" i="9"/>
  <c r="A111" i="9"/>
  <c r="J112" i="9"/>
  <c r="E110" i="9"/>
  <c r="E111" i="9" l="1"/>
  <c r="B112" i="9"/>
  <c r="D112" i="9"/>
  <c r="A112" i="9"/>
  <c r="C112" i="9"/>
  <c r="J113" i="9"/>
  <c r="B113" i="9" l="1"/>
  <c r="D113" i="9"/>
  <c r="C113" i="9"/>
  <c r="A113" i="9"/>
  <c r="J114" i="9"/>
  <c r="E112" i="9"/>
  <c r="F112" i="9" s="1"/>
  <c r="H112" i="9" l="1"/>
  <c r="G112" i="9"/>
  <c r="B114" i="9"/>
  <c r="D114" i="9"/>
  <c r="A114" i="9"/>
  <c r="C114" i="9"/>
  <c r="J115" i="9"/>
  <c r="E113" i="9"/>
  <c r="F113" i="9" s="1"/>
  <c r="G113" i="9" l="1"/>
  <c r="B115" i="9"/>
  <c r="D115" i="9"/>
  <c r="C115" i="9"/>
  <c r="A115" i="9"/>
  <c r="J116" i="9"/>
  <c r="E114" i="9"/>
  <c r="H113" i="9"/>
  <c r="B116" i="9" l="1"/>
  <c r="D116" i="9"/>
  <c r="A116" i="9"/>
  <c r="C116" i="9"/>
  <c r="J117" i="9"/>
  <c r="E115" i="9"/>
  <c r="B117" i="9" l="1"/>
  <c r="D117" i="9"/>
  <c r="C117" i="9"/>
  <c r="A117" i="9"/>
  <c r="J118" i="9"/>
  <c r="E116" i="9"/>
  <c r="B118" i="9" l="1"/>
  <c r="D118" i="9"/>
  <c r="A118" i="9"/>
  <c r="C118" i="9"/>
  <c r="J119" i="9"/>
  <c r="E117" i="9"/>
  <c r="B119" i="9" l="1"/>
  <c r="D119" i="9"/>
  <c r="C119" i="9"/>
  <c r="A119" i="9"/>
  <c r="J120" i="9"/>
  <c r="E118" i="9"/>
  <c r="F118" i="9" s="1"/>
  <c r="B120" i="9" l="1"/>
  <c r="D120" i="9"/>
  <c r="A120" i="9"/>
  <c r="C120" i="9"/>
  <c r="J121" i="9"/>
  <c r="G118" i="9"/>
  <c r="E119" i="9"/>
  <c r="F119" i="9" s="1"/>
  <c r="H118" i="9"/>
  <c r="G119" i="9" l="1"/>
  <c r="H119" i="9"/>
  <c r="B121" i="9"/>
  <c r="D121" i="9"/>
  <c r="C121" i="9"/>
  <c r="A121" i="9"/>
  <c r="J122" i="9"/>
  <c r="E120" i="9"/>
  <c r="F120" i="9" s="1"/>
  <c r="H120" i="9" l="1"/>
  <c r="B122" i="9"/>
  <c r="D122" i="9"/>
  <c r="A122" i="9"/>
  <c r="C122" i="9"/>
  <c r="J123" i="9"/>
  <c r="E121" i="9"/>
  <c r="G120" i="9"/>
  <c r="B123" i="9" l="1"/>
  <c r="D123" i="9"/>
  <c r="C123" i="9"/>
  <c r="A123" i="9"/>
  <c r="J124" i="9"/>
  <c r="E122" i="9"/>
  <c r="E123" i="9" l="1"/>
  <c r="F123" i="9" s="1"/>
  <c r="B124" i="9"/>
  <c r="D124" i="9"/>
  <c r="A124" i="9"/>
  <c r="C124" i="9"/>
  <c r="J125" i="9"/>
  <c r="H123" i="9"/>
  <c r="G123" i="9" l="1"/>
  <c r="B125" i="9"/>
  <c r="D125" i="9"/>
  <c r="C125" i="9"/>
  <c r="A125" i="9"/>
  <c r="J126" i="9"/>
  <c r="E124" i="9"/>
  <c r="B126" i="9" l="1"/>
  <c r="D126" i="9"/>
  <c r="A126" i="9"/>
  <c r="C126" i="9"/>
  <c r="J127" i="9"/>
  <c r="E125" i="9"/>
  <c r="B127" i="9" l="1"/>
  <c r="D127" i="9"/>
  <c r="C127" i="9"/>
  <c r="A127" i="9"/>
  <c r="J128" i="9"/>
  <c r="E126" i="9"/>
  <c r="E127" i="9" l="1"/>
  <c r="F127" i="9" s="1"/>
  <c r="B128" i="9"/>
  <c r="D128" i="9"/>
  <c r="A128" i="9"/>
  <c r="C128" i="9"/>
  <c r="J129" i="9"/>
  <c r="H127" i="9"/>
  <c r="G127" i="9" l="1"/>
  <c r="B129" i="9"/>
  <c r="D129" i="9"/>
  <c r="C129" i="9"/>
  <c r="A129" i="9"/>
  <c r="J130" i="9"/>
  <c r="E128" i="9"/>
  <c r="F128" i="9" s="1"/>
  <c r="E129" i="9" l="1"/>
  <c r="G129" i="9" s="1"/>
  <c r="H128" i="9"/>
  <c r="B130" i="9"/>
  <c r="D130" i="9"/>
  <c r="C130" i="9"/>
  <c r="A130" i="9"/>
  <c r="J131" i="9"/>
  <c r="F129" i="9"/>
  <c r="G128" i="9"/>
  <c r="H129" i="9" l="1"/>
  <c r="B131" i="9"/>
  <c r="D131" i="9"/>
  <c r="C131" i="9"/>
  <c r="A131" i="9"/>
  <c r="J132" i="9"/>
  <c r="E130" i="9"/>
  <c r="B132" i="9" l="1"/>
  <c r="D132" i="9"/>
  <c r="C132" i="9"/>
  <c r="A132" i="9"/>
  <c r="J133" i="9"/>
  <c r="E131" i="9"/>
  <c r="E132" i="9" l="1"/>
  <c r="B133" i="9"/>
  <c r="D133" i="9"/>
  <c r="C133" i="9"/>
  <c r="A133" i="9"/>
  <c r="J134" i="9"/>
  <c r="B134" i="9" l="1"/>
  <c r="D134" i="9"/>
  <c r="C134" i="9"/>
  <c r="A134" i="9"/>
  <c r="J135" i="9"/>
  <c r="E133" i="9"/>
  <c r="G133" i="9" s="1"/>
  <c r="F133" i="9" l="1"/>
  <c r="H133" i="9"/>
  <c r="B135" i="9"/>
  <c r="D135" i="9"/>
  <c r="C135" i="9"/>
  <c r="A135" i="9"/>
  <c r="J136" i="9"/>
  <c r="E134" i="9"/>
  <c r="E135" i="9" l="1"/>
  <c r="B136" i="9"/>
  <c r="D136" i="9"/>
  <c r="C136" i="9"/>
  <c r="A136" i="9"/>
  <c r="J137" i="9"/>
  <c r="B137" i="9" l="1"/>
  <c r="D137" i="9"/>
  <c r="C137" i="9"/>
  <c r="A137" i="9"/>
  <c r="J138" i="9"/>
  <c r="E136" i="9"/>
  <c r="G136" i="9" s="1"/>
  <c r="F136" i="9" l="1"/>
  <c r="H136" i="9"/>
  <c r="B138" i="9"/>
  <c r="D138" i="9"/>
  <c r="C138" i="9"/>
  <c r="A138" i="9"/>
  <c r="J139" i="9"/>
  <c r="E137" i="9"/>
  <c r="E138" i="9" l="1"/>
  <c r="B139" i="9"/>
  <c r="D139" i="9"/>
  <c r="C139" i="9"/>
  <c r="A139" i="9"/>
  <c r="J140" i="9"/>
  <c r="B140" i="9" l="1"/>
  <c r="D140" i="9"/>
  <c r="C140" i="9"/>
  <c r="A140" i="9"/>
  <c r="J141" i="9"/>
  <c r="E139" i="9"/>
  <c r="B141" i="9" l="1"/>
  <c r="D141" i="9"/>
  <c r="C141" i="9"/>
  <c r="A141" i="9"/>
  <c r="J142" i="9"/>
  <c r="E140" i="9"/>
  <c r="E141" i="9" l="1"/>
  <c r="B142" i="9"/>
  <c r="D142" i="9"/>
  <c r="C142" i="9"/>
  <c r="A142" i="9"/>
  <c r="J143" i="9"/>
  <c r="B143" i="9" l="1"/>
  <c r="D143" i="9"/>
  <c r="C143" i="9"/>
  <c r="A143" i="9"/>
  <c r="J144" i="9"/>
  <c r="E142" i="9"/>
  <c r="B144" i="9" l="1"/>
  <c r="D144" i="9"/>
  <c r="C144" i="9"/>
  <c r="A144" i="9"/>
  <c r="J145" i="9"/>
  <c r="E143" i="9"/>
  <c r="G143" i="9" s="1"/>
  <c r="F143" i="9" l="1"/>
  <c r="E144" i="9"/>
  <c r="H143" i="9"/>
  <c r="B145" i="9"/>
  <c r="D145" i="9"/>
  <c r="C145" i="9"/>
  <c r="A145" i="9"/>
  <c r="J146" i="9"/>
  <c r="B146" i="9" l="1"/>
  <c r="D146" i="9"/>
  <c r="C146" i="9"/>
  <c r="A146" i="9"/>
  <c r="J147" i="9"/>
  <c r="E145" i="9"/>
  <c r="B147" i="9" l="1"/>
  <c r="D147" i="9"/>
  <c r="C147" i="9"/>
  <c r="A147" i="9"/>
  <c r="J148" i="9"/>
  <c r="E146" i="9"/>
  <c r="E147" i="9" l="1"/>
  <c r="B148" i="9"/>
  <c r="D148" i="9"/>
  <c r="C148" i="9"/>
  <c r="A148" i="9"/>
  <c r="J149" i="9"/>
  <c r="B149" i="9" l="1"/>
  <c r="D149" i="9"/>
  <c r="C149" i="9"/>
  <c r="A149" i="9"/>
  <c r="J150" i="9"/>
  <c r="E148" i="9"/>
  <c r="B150" i="9" l="1"/>
  <c r="D150" i="9"/>
  <c r="C150" i="9"/>
  <c r="A150" i="9"/>
  <c r="J151" i="9"/>
  <c r="E149" i="9"/>
  <c r="E150" i="9" l="1"/>
  <c r="B151" i="9"/>
  <c r="D151" i="9"/>
  <c r="C151" i="9"/>
  <c r="A151" i="9"/>
  <c r="J152" i="9"/>
  <c r="B152" i="9" l="1"/>
  <c r="D152" i="9"/>
  <c r="C152" i="9"/>
  <c r="A152" i="9"/>
  <c r="J153" i="9"/>
  <c r="E151" i="9"/>
  <c r="B153" i="9" l="1"/>
  <c r="D153" i="9"/>
  <c r="C153" i="9"/>
  <c r="A153" i="9"/>
  <c r="J154" i="9"/>
  <c r="E152" i="9"/>
  <c r="E153" i="9" l="1"/>
  <c r="G153" i="9" s="1"/>
  <c r="B154" i="9"/>
  <c r="D154" i="9"/>
  <c r="C154" i="9"/>
  <c r="A154" i="9"/>
  <c r="J155" i="9"/>
  <c r="H153" i="9"/>
  <c r="F153" i="9" l="1"/>
  <c r="B155" i="9"/>
  <c r="D155" i="9"/>
  <c r="C155" i="9"/>
  <c r="A155" i="9"/>
  <c r="J156" i="9"/>
  <c r="E154" i="9"/>
  <c r="B156" i="9" l="1"/>
  <c r="D156" i="9"/>
  <c r="C156" i="9"/>
  <c r="A156" i="9"/>
  <c r="J157" i="9"/>
  <c r="E155" i="9"/>
  <c r="E156" i="9" l="1"/>
  <c r="B157" i="9"/>
  <c r="D157" i="9"/>
  <c r="C157" i="9"/>
  <c r="A157" i="9"/>
  <c r="J158" i="9"/>
  <c r="B158" i="9" l="1"/>
  <c r="D158" i="9"/>
  <c r="C158" i="9"/>
  <c r="A158" i="9"/>
  <c r="J159" i="9"/>
  <c r="E157" i="9"/>
  <c r="B159" i="9" l="1"/>
  <c r="D159" i="9"/>
  <c r="C159" i="9"/>
  <c r="A159" i="9"/>
  <c r="J160" i="9"/>
  <c r="E158" i="9"/>
  <c r="E159" i="9" l="1"/>
  <c r="B160" i="9"/>
  <c r="D160" i="9"/>
  <c r="C160" i="9"/>
  <c r="A160" i="9"/>
  <c r="J161" i="9"/>
  <c r="B161" i="9" l="1"/>
  <c r="D161" i="9"/>
  <c r="C161" i="9"/>
  <c r="A161" i="9"/>
  <c r="J162" i="9"/>
  <c r="E160" i="9"/>
  <c r="B162" i="9" l="1"/>
  <c r="D162" i="9"/>
  <c r="C162" i="9"/>
  <c r="A162" i="9"/>
  <c r="J163" i="9"/>
  <c r="E161" i="9"/>
  <c r="E162" i="9" l="1"/>
  <c r="B163" i="9"/>
  <c r="D163" i="9"/>
  <c r="C163" i="9"/>
  <c r="A163" i="9"/>
  <c r="J164" i="9"/>
  <c r="B164" i="9" l="1"/>
  <c r="D164" i="9"/>
  <c r="C164" i="9"/>
  <c r="A164" i="9"/>
  <c r="J165" i="9"/>
  <c r="E163" i="9"/>
  <c r="G163" i="9" s="1"/>
  <c r="F163" i="9" l="1"/>
  <c r="H163" i="9"/>
  <c r="B165" i="9"/>
  <c r="D165" i="9"/>
  <c r="C165" i="9"/>
  <c r="A165" i="9"/>
  <c r="J166" i="9"/>
  <c r="E164" i="9"/>
  <c r="E165" i="9" l="1"/>
  <c r="B166" i="9"/>
  <c r="D166" i="9"/>
  <c r="C166" i="9"/>
  <c r="A166" i="9"/>
  <c r="J167" i="9"/>
  <c r="B167" i="9" l="1"/>
  <c r="D167" i="9"/>
  <c r="C167" i="9"/>
  <c r="A167" i="9"/>
  <c r="J168" i="9"/>
  <c r="E166" i="9"/>
  <c r="B168" i="9" l="1"/>
  <c r="D168" i="9"/>
  <c r="C168" i="9"/>
  <c r="A168" i="9"/>
  <c r="J169" i="9"/>
  <c r="E167" i="9"/>
  <c r="E168" i="9" l="1"/>
  <c r="B169" i="9"/>
  <c r="D169" i="9"/>
  <c r="C169" i="9"/>
  <c r="A169" i="9"/>
  <c r="J170" i="9"/>
  <c r="B170" i="9" l="1"/>
  <c r="D170" i="9"/>
  <c r="C170" i="9"/>
  <c r="A170" i="9"/>
  <c r="J171" i="9"/>
  <c r="E169" i="9"/>
  <c r="B171" i="9" l="1"/>
  <c r="D171" i="9"/>
  <c r="C171" i="9"/>
  <c r="A171" i="9"/>
  <c r="J172" i="9"/>
  <c r="E170" i="9"/>
  <c r="E171" i="9" l="1"/>
  <c r="B172" i="9"/>
  <c r="D172" i="9"/>
  <c r="C172" i="9"/>
  <c r="A172" i="9"/>
  <c r="J173" i="9"/>
  <c r="B173" i="9" l="1"/>
  <c r="D173" i="9"/>
  <c r="C173" i="9"/>
  <c r="A173" i="9"/>
  <c r="J174" i="9"/>
  <c r="E172" i="9"/>
  <c r="B174" i="9" l="1"/>
  <c r="D174" i="9"/>
  <c r="C174" i="9"/>
  <c r="A174" i="9"/>
  <c r="J175" i="9"/>
  <c r="E173" i="9"/>
  <c r="E174" i="9" l="1"/>
  <c r="B175" i="9"/>
  <c r="D175" i="9"/>
  <c r="C175" i="9"/>
  <c r="A175" i="9"/>
  <c r="J176" i="9"/>
  <c r="B176" i="9" l="1"/>
  <c r="D176" i="9"/>
  <c r="C176" i="9"/>
  <c r="A176" i="9"/>
  <c r="J177" i="9"/>
  <c r="E175" i="9"/>
  <c r="G175" i="9" s="1"/>
  <c r="F175" i="9" l="1"/>
  <c r="H175" i="9"/>
  <c r="B177" i="9"/>
  <c r="D177" i="9"/>
  <c r="C177" i="9"/>
  <c r="A177" i="9"/>
  <c r="J178" i="9"/>
  <c r="E176" i="9"/>
  <c r="E177" i="9" l="1"/>
  <c r="B178" i="9"/>
  <c r="D178" i="9"/>
  <c r="C178" i="9"/>
  <c r="A178" i="9"/>
  <c r="J179" i="9"/>
  <c r="B179" i="9" l="1"/>
  <c r="D179" i="9"/>
  <c r="C179" i="9"/>
  <c r="A179" i="9"/>
  <c r="J180" i="9"/>
  <c r="E178" i="9"/>
  <c r="G178" i="9" s="1"/>
  <c r="F178" i="9" l="1"/>
  <c r="H178" i="9"/>
  <c r="B180" i="9"/>
  <c r="D180" i="9"/>
  <c r="C180" i="9"/>
  <c r="A180" i="9"/>
  <c r="J181" i="9"/>
  <c r="E179" i="9"/>
  <c r="E180" i="9" l="1"/>
  <c r="B181" i="9"/>
  <c r="D181" i="9"/>
  <c r="C181" i="9"/>
  <c r="A181" i="9"/>
  <c r="J182" i="9"/>
  <c r="B182" i="9" l="1"/>
  <c r="D182" i="9"/>
  <c r="C182" i="9"/>
  <c r="A182" i="9"/>
  <c r="J183" i="9"/>
  <c r="E181" i="9"/>
  <c r="B183" i="9" l="1"/>
  <c r="D183" i="9"/>
  <c r="C183" i="9"/>
  <c r="A183" i="9"/>
  <c r="J184" i="9"/>
  <c r="E182" i="9"/>
  <c r="G182" i="9" s="1"/>
  <c r="F182" i="9" l="1"/>
  <c r="E183" i="9"/>
  <c r="G183" i="9" s="1"/>
  <c r="H182" i="9"/>
  <c r="B184" i="9"/>
  <c r="D184" i="9"/>
  <c r="C184" i="9"/>
  <c r="A184" i="9"/>
  <c r="J185" i="9"/>
  <c r="H183" i="9"/>
  <c r="B185" i="9" l="1"/>
  <c r="D185" i="9"/>
  <c r="C185" i="9"/>
  <c r="A185" i="9"/>
  <c r="J186" i="9"/>
  <c r="E184" i="9"/>
  <c r="F183" i="9"/>
  <c r="B186" i="9" l="1"/>
  <c r="D186" i="9"/>
  <c r="C186" i="9"/>
  <c r="A186" i="9"/>
  <c r="J187" i="9"/>
  <c r="E185" i="9"/>
  <c r="E186" i="9" l="1"/>
  <c r="B187" i="9"/>
  <c r="D187" i="9"/>
  <c r="C187" i="9"/>
  <c r="A187" i="9"/>
  <c r="J188" i="9"/>
  <c r="B188" i="9" l="1"/>
  <c r="D188" i="9"/>
  <c r="C188" i="9"/>
  <c r="A188" i="9"/>
  <c r="J189" i="9"/>
  <c r="E187" i="9"/>
  <c r="B189" i="9" l="1"/>
  <c r="D189" i="9"/>
  <c r="C189" i="9"/>
  <c r="A189" i="9"/>
  <c r="J190" i="9"/>
  <c r="E188" i="9"/>
  <c r="E189" i="9" l="1"/>
  <c r="B190" i="9"/>
  <c r="D190" i="9"/>
  <c r="C190" i="9"/>
  <c r="A190" i="9"/>
  <c r="J191" i="9"/>
  <c r="B191" i="9" l="1"/>
  <c r="D191" i="9"/>
  <c r="C191" i="9"/>
  <c r="A191" i="9"/>
  <c r="J192" i="9"/>
  <c r="E190" i="9"/>
  <c r="B192" i="9" l="1"/>
  <c r="D192" i="9"/>
  <c r="C192" i="9"/>
  <c r="A192" i="9"/>
  <c r="J193" i="9"/>
  <c r="E191" i="9"/>
  <c r="E192" i="9" l="1"/>
  <c r="B193" i="9"/>
  <c r="D193" i="9"/>
  <c r="C193" i="9"/>
  <c r="A193" i="9"/>
  <c r="J194" i="9"/>
  <c r="B194" i="9" l="1"/>
  <c r="D194" i="9"/>
  <c r="C194" i="9"/>
  <c r="A194" i="9"/>
  <c r="J195" i="9"/>
  <c r="E193" i="9"/>
  <c r="B195" i="9" l="1"/>
  <c r="D195" i="9"/>
  <c r="C195" i="9"/>
  <c r="A195" i="9"/>
  <c r="J196" i="9"/>
  <c r="E194" i="9"/>
  <c r="E195" i="9" l="1"/>
  <c r="B196" i="9"/>
  <c r="D196" i="9"/>
  <c r="C196" i="9"/>
  <c r="A196" i="9"/>
  <c r="J197" i="9"/>
  <c r="B197" i="9" l="1"/>
  <c r="D197" i="9"/>
  <c r="C197" i="9"/>
  <c r="A197" i="9"/>
  <c r="J198" i="9"/>
  <c r="E196" i="9"/>
  <c r="B198" i="9" l="1"/>
  <c r="D198" i="9"/>
  <c r="C198" i="9"/>
  <c r="A198" i="9"/>
  <c r="J199" i="9"/>
  <c r="E197" i="9"/>
  <c r="E198" i="9" l="1"/>
  <c r="B199" i="9"/>
  <c r="D199" i="9"/>
  <c r="C199" i="9"/>
  <c r="A199" i="9"/>
  <c r="J200" i="9"/>
  <c r="B200" i="9" l="1"/>
  <c r="D200" i="9"/>
  <c r="C200" i="9"/>
  <c r="A200" i="9"/>
  <c r="J201" i="9"/>
  <c r="E199" i="9"/>
  <c r="B201" i="9" l="1"/>
  <c r="D201" i="9"/>
  <c r="C201" i="9"/>
  <c r="A201" i="9"/>
  <c r="J202" i="9"/>
  <c r="E200" i="9"/>
  <c r="E201" i="9" l="1"/>
  <c r="G201" i="9" s="1"/>
  <c r="B202" i="9"/>
  <c r="D202" i="9"/>
  <c r="C202" i="9"/>
  <c r="A202" i="9"/>
  <c r="J203" i="9"/>
  <c r="H201" i="9"/>
  <c r="F201" i="9" l="1"/>
  <c r="E202" i="9"/>
  <c r="B203" i="9"/>
  <c r="D203" i="9"/>
  <c r="C203" i="9"/>
  <c r="A203" i="9"/>
  <c r="J204" i="9"/>
  <c r="E203" i="9" l="1"/>
  <c r="G203" i="9" s="1"/>
  <c r="B204" i="9"/>
  <c r="D204" i="9"/>
  <c r="C204" i="9"/>
  <c r="A204" i="9"/>
  <c r="J205" i="9"/>
  <c r="H203" i="9"/>
  <c r="E204" i="9" l="1"/>
  <c r="F203" i="9"/>
  <c r="B205" i="9"/>
  <c r="D205" i="9"/>
  <c r="C205" i="9"/>
  <c r="A205" i="9"/>
  <c r="J206" i="9"/>
  <c r="B206" i="9" l="1"/>
  <c r="D206" i="9"/>
  <c r="C206" i="9"/>
  <c r="A206" i="9"/>
  <c r="J207" i="9"/>
  <c r="E205" i="9"/>
  <c r="B207" i="9" l="1"/>
  <c r="D207" i="9"/>
  <c r="C207" i="9"/>
  <c r="A207" i="9"/>
  <c r="J208" i="9"/>
  <c r="E206" i="9"/>
  <c r="B208" i="9" l="1"/>
  <c r="D208" i="9"/>
  <c r="C208" i="9"/>
  <c r="A208" i="9"/>
  <c r="J209" i="9"/>
  <c r="E207" i="9"/>
  <c r="B209" i="9" l="1"/>
  <c r="D209" i="9"/>
  <c r="C209" i="9"/>
  <c r="A209" i="9"/>
  <c r="J210" i="9"/>
  <c r="E208" i="9"/>
  <c r="B210" i="9" l="1"/>
  <c r="D210" i="9"/>
  <c r="C210" i="9"/>
  <c r="A210" i="9"/>
  <c r="J211" i="9"/>
  <c r="E209" i="9"/>
  <c r="B211" i="9" l="1"/>
  <c r="D211" i="9"/>
  <c r="C211" i="9"/>
  <c r="A211" i="9"/>
  <c r="J212" i="9"/>
  <c r="E210" i="9"/>
  <c r="B212" i="9" l="1"/>
  <c r="D212" i="9"/>
  <c r="C212" i="9"/>
  <c r="A212" i="9"/>
  <c r="J213" i="9"/>
  <c r="E211" i="9"/>
  <c r="B213" i="9" l="1"/>
  <c r="D213" i="9"/>
  <c r="C213" i="9"/>
  <c r="A213" i="9"/>
  <c r="J214" i="9"/>
  <c r="E212" i="9"/>
  <c r="B214" i="9" l="1"/>
  <c r="C214" i="9"/>
  <c r="D214" i="9"/>
  <c r="A214" i="9"/>
  <c r="J215" i="9"/>
  <c r="E213" i="9"/>
  <c r="A215" i="9" l="1"/>
  <c r="C215" i="9"/>
  <c r="D215" i="9"/>
  <c r="B215" i="9"/>
  <c r="J216" i="9"/>
  <c r="E214" i="9"/>
  <c r="E215" i="9" l="1"/>
  <c r="A216" i="9"/>
  <c r="C216" i="9"/>
  <c r="D216" i="9"/>
  <c r="J217" i="9"/>
  <c r="B216" i="9"/>
  <c r="E216" i="9" l="1"/>
  <c r="A217" i="9"/>
  <c r="C217" i="9"/>
  <c r="D217" i="9"/>
  <c r="B217" i="9"/>
  <c r="J218" i="9"/>
  <c r="E217" i="9" l="1"/>
  <c r="A218" i="9"/>
  <c r="C218" i="9"/>
  <c r="D218" i="9"/>
  <c r="J219" i="9"/>
  <c r="B218" i="9"/>
  <c r="E218" i="9" l="1"/>
  <c r="A219" i="9"/>
  <c r="C219" i="9"/>
  <c r="D219" i="9"/>
  <c r="B219" i="9"/>
  <c r="J220" i="9"/>
  <c r="E219" i="9" l="1"/>
  <c r="A220" i="9"/>
  <c r="C220" i="9"/>
  <c r="D220" i="9"/>
  <c r="J221" i="9"/>
  <c r="B220" i="9"/>
  <c r="E220" i="9" l="1"/>
  <c r="A221" i="9"/>
  <c r="C221" i="9"/>
  <c r="D221" i="9"/>
  <c r="B221" i="9"/>
  <c r="J222" i="9"/>
  <c r="E221" i="9" l="1"/>
  <c r="A222" i="9"/>
  <c r="C222" i="9"/>
  <c r="D222" i="9"/>
  <c r="J223" i="9"/>
  <c r="B222" i="9"/>
  <c r="E222" i="9" l="1"/>
  <c r="A223" i="9"/>
  <c r="C223" i="9"/>
  <c r="D223" i="9"/>
  <c r="B223" i="9"/>
  <c r="J224" i="9"/>
  <c r="E223" i="9" l="1"/>
  <c r="F223" i="9" s="1"/>
  <c r="A224" i="9"/>
  <c r="C224" i="9"/>
  <c r="D224" i="9"/>
  <c r="J225" i="9"/>
  <c r="B224" i="9"/>
  <c r="H223" i="9"/>
  <c r="G223" i="9"/>
  <c r="E224" i="9" l="1"/>
  <c r="A225" i="9"/>
  <c r="C225" i="9"/>
  <c r="D225" i="9"/>
  <c r="B225" i="9"/>
  <c r="J226" i="9"/>
  <c r="E225" i="9" l="1"/>
  <c r="A226" i="9"/>
  <c r="C226" i="9"/>
  <c r="D226" i="9"/>
  <c r="J227" i="9"/>
  <c r="B226" i="9"/>
  <c r="E226" i="9" l="1"/>
  <c r="A227" i="9"/>
  <c r="C227" i="9"/>
  <c r="D227" i="9"/>
  <c r="B227" i="9"/>
  <c r="J228" i="9"/>
  <c r="E227" i="9" l="1"/>
  <c r="A228" i="9"/>
  <c r="C228" i="9"/>
  <c r="D228" i="9"/>
  <c r="J229" i="9"/>
  <c r="B228" i="9"/>
  <c r="A229" i="9" l="1"/>
  <c r="C229" i="9"/>
  <c r="D229" i="9"/>
  <c r="B229" i="9"/>
  <c r="J230" i="9"/>
  <c r="E228" i="9"/>
  <c r="G228" i="9" s="1"/>
  <c r="F228" i="9" l="1"/>
  <c r="H228" i="9"/>
  <c r="E229" i="9"/>
  <c r="A230" i="9"/>
  <c r="C230" i="9"/>
  <c r="D230" i="9"/>
  <c r="J231" i="9"/>
  <c r="B230" i="9"/>
  <c r="E230" i="9" l="1"/>
  <c r="A231" i="9"/>
  <c r="C231" i="9"/>
  <c r="D231" i="9"/>
  <c r="B231" i="9"/>
  <c r="J232" i="9"/>
  <c r="E231" i="9" l="1"/>
  <c r="A232" i="9"/>
  <c r="C232" i="9"/>
  <c r="D232" i="9"/>
  <c r="J233" i="9"/>
  <c r="B232" i="9"/>
  <c r="A233" i="9" l="1"/>
  <c r="C233" i="9"/>
  <c r="D233" i="9"/>
  <c r="B233" i="9"/>
  <c r="J234" i="9"/>
  <c r="E232" i="9"/>
  <c r="E233" i="9" l="1"/>
  <c r="A234" i="9"/>
  <c r="C234" i="9"/>
  <c r="D234" i="9"/>
  <c r="J235" i="9"/>
  <c r="B234" i="9"/>
  <c r="E234" i="9" l="1"/>
  <c r="A235" i="9"/>
  <c r="C235" i="9"/>
  <c r="D235" i="9"/>
  <c r="B235" i="9"/>
  <c r="J236" i="9"/>
  <c r="E235" i="9" l="1"/>
  <c r="A236" i="9"/>
  <c r="C236" i="9"/>
  <c r="D236" i="9"/>
  <c r="J237" i="9"/>
  <c r="B236" i="9"/>
  <c r="E236" i="9" l="1"/>
  <c r="A237" i="9"/>
  <c r="C237" i="9"/>
  <c r="D237" i="9"/>
  <c r="B237" i="9"/>
  <c r="J238" i="9"/>
  <c r="E237" i="9" l="1"/>
  <c r="A238" i="9"/>
  <c r="C238" i="9"/>
  <c r="D238" i="9"/>
  <c r="J239" i="9"/>
  <c r="B238" i="9"/>
  <c r="E238" i="9" l="1"/>
  <c r="A239" i="9"/>
  <c r="C239" i="9"/>
  <c r="D239" i="9"/>
  <c r="B239" i="9"/>
  <c r="J240" i="9"/>
  <c r="E239" i="9" l="1"/>
  <c r="A240" i="9"/>
  <c r="C240" i="9"/>
  <c r="D240" i="9"/>
  <c r="J241" i="9"/>
  <c r="B240" i="9"/>
  <c r="E240" i="9" l="1"/>
  <c r="A241" i="9"/>
  <c r="C241" i="9"/>
  <c r="D241" i="9"/>
  <c r="B241" i="9"/>
  <c r="J242" i="9"/>
  <c r="E241" i="9" l="1"/>
  <c r="A242" i="9"/>
  <c r="C242" i="9"/>
  <c r="D242" i="9"/>
  <c r="J243" i="9"/>
  <c r="B242" i="9"/>
  <c r="E242" i="9" l="1"/>
  <c r="A243" i="9"/>
  <c r="C243" i="9"/>
  <c r="D243" i="9"/>
  <c r="B243" i="9"/>
  <c r="J244" i="9"/>
  <c r="E243" i="9" l="1"/>
  <c r="F243" i="9" s="1"/>
  <c r="A244" i="9"/>
  <c r="C244" i="9"/>
  <c r="D244" i="9"/>
  <c r="J245" i="9"/>
  <c r="B244" i="9"/>
  <c r="H243" i="9"/>
  <c r="G243" i="9"/>
  <c r="E244" i="9" l="1"/>
  <c r="A245" i="9"/>
  <c r="C245" i="9"/>
  <c r="D245" i="9"/>
  <c r="B245" i="9"/>
  <c r="J246" i="9"/>
  <c r="E245" i="9" l="1"/>
  <c r="A246" i="9"/>
  <c r="C246" i="9"/>
  <c r="D246" i="9"/>
  <c r="J247" i="9"/>
  <c r="B246" i="9"/>
  <c r="E246" i="9" l="1"/>
  <c r="A247" i="9"/>
  <c r="C247" i="9"/>
  <c r="D247" i="9"/>
  <c r="B247" i="9"/>
  <c r="J248" i="9"/>
  <c r="E247" i="9" l="1"/>
  <c r="A248" i="9"/>
  <c r="C248" i="9"/>
  <c r="D248" i="9"/>
  <c r="J249" i="9"/>
  <c r="B248" i="9"/>
  <c r="E248" i="9" l="1"/>
  <c r="A249" i="9"/>
  <c r="C249" i="9"/>
  <c r="D249" i="9"/>
  <c r="B249" i="9"/>
  <c r="J250" i="9"/>
  <c r="E249" i="9" l="1"/>
  <c r="A250" i="9"/>
  <c r="C250" i="9"/>
  <c r="D250" i="9"/>
  <c r="J251" i="9"/>
  <c r="B250" i="9"/>
  <c r="E250" i="9" l="1"/>
  <c r="A251" i="9"/>
  <c r="C251" i="9"/>
  <c r="D251" i="9"/>
  <c r="B251" i="9"/>
  <c r="J252" i="9"/>
  <c r="E251" i="9" l="1"/>
  <c r="A252" i="9"/>
  <c r="C252" i="9"/>
  <c r="D252" i="9"/>
  <c r="J253" i="9"/>
  <c r="B252" i="9"/>
  <c r="E252" i="9" l="1"/>
  <c r="A253" i="9"/>
  <c r="C253" i="9"/>
  <c r="D253" i="9"/>
  <c r="B253" i="9"/>
  <c r="J254" i="9"/>
  <c r="E253" i="9" l="1"/>
  <c r="F253" i="9" s="1"/>
  <c r="G253" i="9"/>
  <c r="A254" i="9"/>
  <c r="C254" i="9"/>
  <c r="D254" i="9"/>
  <c r="J255" i="9"/>
  <c r="B254" i="9"/>
  <c r="H253" i="9"/>
  <c r="E254" i="9" l="1"/>
  <c r="A255" i="9"/>
  <c r="C255" i="9"/>
  <c r="D255" i="9"/>
  <c r="B255" i="9"/>
  <c r="J256" i="9"/>
  <c r="E255" i="9" l="1"/>
  <c r="A256" i="9"/>
  <c r="C256" i="9"/>
  <c r="D256" i="9"/>
  <c r="J257" i="9"/>
  <c r="B256" i="9"/>
  <c r="E256" i="9" l="1"/>
  <c r="A257" i="9"/>
  <c r="C257" i="9"/>
  <c r="D257" i="9"/>
  <c r="B257" i="9"/>
  <c r="J258" i="9"/>
  <c r="E257" i="9" l="1"/>
  <c r="A258" i="9"/>
  <c r="C258" i="9"/>
  <c r="D258" i="9"/>
  <c r="J259" i="9"/>
  <c r="B258" i="9"/>
  <c r="E258" i="9" l="1"/>
  <c r="A259" i="9"/>
  <c r="C259" i="9"/>
  <c r="D259" i="9"/>
  <c r="B259" i="9"/>
  <c r="J260" i="9"/>
  <c r="E259" i="9" l="1"/>
  <c r="A260" i="9"/>
  <c r="C260" i="9"/>
  <c r="D260" i="9"/>
  <c r="J261" i="9"/>
  <c r="B260" i="9"/>
  <c r="E260" i="9" l="1"/>
  <c r="A261" i="9"/>
  <c r="C261" i="9"/>
  <c r="D261" i="9"/>
  <c r="B261" i="9"/>
  <c r="J262" i="9"/>
  <c r="E261" i="9" l="1"/>
  <c r="A262" i="9"/>
  <c r="C262" i="9"/>
  <c r="D262" i="9"/>
  <c r="J263" i="9"/>
  <c r="B262" i="9"/>
  <c r="E262" i="9" l="1"/>
  <c r="A263" i="9"/>
  <c r="C263" i="9"/>
  <c r="D263" i="9"/>
  <c r="B263" i="9"/>
  <c r="J264" i="9"/>
  <c r="E263" i="9" l="1"/>
  <c r="A264" i="9"/>
  <c r="C264" i="9"/>
  <c r="D264" i="9"/>
  <c r="J265" i="9"/>
  <c r="B264" i="9"/>
  <c r="E264" i="9" l="1"/>
  <c r="F264" i="9" s="1"/>
  <c r="A265" i="9"/>
  <c r="C265" i="9"/>
  <c r="D265" i="9"/>
  <c r="B265" i="9"/>
  <c r="J266" i="9"/>
  <c r="G264" i="9"/>
  <c r="H264" i="9"/>
  <c r="E265" i="9" l="1"/>
  <c r="A266" i="9"/>
  <c r="C266" i="9"/>
  <c r="D266" i="9"/>
  <c r="J267" i="9"/>
  <c r="B266" i="9"/>
  <c r="E266" i="9" l="1"/>
  <c r="A267" i="9"/>
  <c r="C267" i="9"/>
  <c r="D267" i="9"/>
  <c r="B267" i="9"/>
  <c r="J268" i="9"/>
  <c r="A268" i="9" l="1"/>
  <c r="C268" i="9"/>
  <c r="D268" i="9"/>
  <c r="J269" i="9"/>
  <c r="B268" i="9"/>
  <c r="E267" i="9"/>
  <c r="A269" i="9" l="1"/>
  <c r="C269" i="9"/>
  <c r="D269" i="9"/>
  <c r="B269" i="9"/>
  <c r="J270" i="9"/>
  <c r="E268" i="9"/>
  <c r="E269" i="9" l="1"/>
  <c r="A270" i="9"/>
  <c r="C270" i="9"/>
  <c r="D270" i="9"/>
  <c r="J271" i="9"/>
  <c r="B270" i="9"/>
  <c r="E270" i="9" l="1"/>
  <c r="A271" i="9"/>
  <c r="C271" i="9"/>
  <c r="D271" i="9"/>
  <c r="B271" i="9"/>
  <c r="J272" i="9"/>
  <c r="E271" i="9" l="1"/>
  <c r="A272" i="9"/>
  <c r="C272" i="9"/>
  <c r="B272" i="9"/>
  <c r="D272" i="9"/>
  <c r="J273" i="9"/>
  <c r="A273" i="9" l="1"/>
  <c r="C273" i="9"/>
  <c r="D273" i="9"/>
  <c r="B273" i="9"/>
  <c r="J274" i="9"/>
  <c r="E272" i="9"/>
  <c r="E273" i="9" l="1"/>
  <c r="A274" i="9"/>
  <c r="C274" i="9"/>
  <c r="B274" i="9"/>
  <c r="J275" i="9"/>
  <c r="D274" i="9"/>
  <c r="E274" i="9" l="1"/>
  <c r="A275" i="9"/>
  <c r="C275" i="9"/>
  <c r="D275" i="9"/>
  <c r="B275" i="9"/>
  <c r="J276" i="9"/>
  <c r="E275" i="9" l="1"/>
  <c r="A276" i="9"/>
  <c r="C276" i="9"/>
  <c r="B276" i="9"/>
  <c r="D276" i="9"/>
  <c r="J277" i="9"/>
  <c r="A277" i="9" l="1"/>
  <c r="C277" i="9"/>
  <c r="D277" i="9"/>
  <c r="B277" i="9"/>
  <c r="J278" i="9"/>
  <c r="E276" i="9"/>
  <c r="E277" i="9" l="1"/>
  <c r="A278" i="9"/>
  <c r="C278" i="9"/>
  <c r="B278" i="9"/>
  <c r="J279" i="9"/>
  <c r="D278" i="9"/>
  <c r="E278" i="9" l="1"/>
  <c r="A279" i="9"/>
  <c r="C279" i="9"/>
  <c r="D279" i="9"/>
  <c r="B279" i="9"/>
  <c r="J280" i="9"/>
  <c r="E279" i="9" l="1"/>
  <c r="A280" i="9"/>
  <c r="C280" i="9"/>
  <c r="B280" i="9"/>
  <c r="D280" i="9"/>
  <c r="J281" i="9"/>
  <c r="A281" i="9" l="1"/>
  <c r="C281" i="9"/>
  <c r="D281" i="9"/>
  <c r="B281" i="9"/>
  <c r="E281" i="9" s="1"/>
  <c r="J282" i="9"/>
  <c r="E280" i="9"/>
  <c r="A282" i="9" l="1"/>
  <c r="C282" i="9"/>
  <c r="B282" i="9"/>
  <c r="J283" i="9"/>
  <c r="D282" i="9"/>
  <c r="E282" i="9" l="1"/>
  <c r="A283" i="9"/>
  <c r="C283" i="9"/>
  <c r="D283" i="9"/>
  <c r="B283" i="9"/>
  <c r="E283" i="9" s="1"/>
  <c r="F283" i="9" s="1"/>
  <c r="J284" i="9"/>
  <c r="G283" i="9" l="1"/>
  <c r="A284" i="9"/>
  <c r="C284" i="9"/>
  <c r="B284" i="9"/>
  <c r="D284" i="9"/>
  <c r="J285" i="9"/>
  <c r="H283" i="9"/>
  <c r="A285" i="9" l="1"/>
  <c r="C285" i="9"/>
  <c r="D285" i="9"/>
  <c r="B285" i="9"/>
  <c r="J286" i="9"/>
  <c r="E284" i="9"/>
  <c r="E285" i="9" l="1"/>
  <c r="A286" i="9"/>
  <c r="C286" i="9"/>
  <c r="B286" i="9"/>
  <c r="J287" i="9"/>
  <c r="D286" i="9"/>
  <c r="E286" i="9" l="1"/>
  <c r="A287" i="9"/>
  <c r="C287" i="9"/>
  <c r="D287" i="9"/>
  <c r="B287" i="9"/>
  <c r="J288" i="9"/>
  <c r="E287" i="9" l="1"/>
  <c r="A288" i="9"/>
  <c r="C288" i="9"/>
  <c r="B288" i="9"/>
  <c r="D288" i="9"/>
  <c r="J289" i="9"/>
  <c r="A289" i="9" l="1"/>
  <c r="C289" i="9"/>
  <c r="D289" i="9"/>
  <c r="B289" i="9"/>
  <c r="E289" i="9" s="1"/>
  <c r="J290" i="9"/>
  <c r="E288" i="9"/>
  <c r="A290" i="9" l="1"/>
  <c r="C290" i="9"/>
  <c r="B290" i="9"/>
  <c r="J291" i="9"/>
  <c r="D290" i="9"/>
  <c r="E290" i="9" l="1"/>
  <c r="A291" i="9"/>
  <c r="C291" i="9"/>
  <c r="D291" i="9"/>
  <c r="B291" i="9"/>
  <c r="J292" i="9"/>
  <c r="E291" i="9" l="1"/>
  <c r="A292" i="9"/>
  <c r="C292" i="9"/>
  <c r="B292" i="9"/>
  <c r="D292" i="9"/>
  <c r="J293" i="9"/>
  <c r="A293" i="9" l="1"/>
  <c r="C293" i="9"/>
  <c r="D293" i="9"/>
  <c r="B293" i="9"/>
  <c r="J294" i="9"/>
  <c r="E292" i="9"/>
  <c r="E293" i="9" l="1"/>
  <c r="A294" i="9"/>
  <c r="C294" i="9"/>
  <c r="B294" i="9"/>
  <c r="J295" i="9"/>
  <c r="D294" i="9"/>
  <c r="E294" i="9" l="1"/>
  <c r="A295" i="9"/>
  <c r="C295" i="9"/>
  <c r="D295" i="9"/>
  <c r="B295" i="9"/>
  <c r="J296" i="9"/>
  <c r="E295" i="9" l="1"/>
  <c r="A296" i="9"/>
  <c r="C296" i="9"/>
  <c r="B296" i="9"/>
  <c r="D296" i="9"/>
  <c r="J297" i="9"/>
  <c r="A297" i="9" l="1"/>
  <c r="C297" i="9"/>
  <c r="D297" i="9"/>
  <c r="B297" i="9"/>
  <c r="J298" i="9"/>
  <c r="E296" i="9"/>
  <c r="E297" i="9" l="1"/>
  <c r="A298" i="9"/>
  <c r="C298" i="9"/>
  <c r="B298" i="9"/>
  <c r="J299" i="9"/>
  <c r="D298" i="9"/>
  <c r="E298" i="9" l="1"/>
  <c r="A299" i="9"/>
  <c r="C299" i="9"/>
  <c r="D299" i="9"/>
  <c r="B299" i="9"/>
  <c r="E299" i="9" s="1"/>
  <c r="J300" i="9"/>
  <c r="A300" i="9" l="1"/>
  <c r="C300" i="9"/>
  <c r="B300" i="9"/>
  <c r="D300" i="9"/>
  <c r="J301" i="9"/>
  <c r="A301" i="9" l="1"/>
  <c r="C301" i="9"/>
  <c r="D301" i="9"/>
  <c r="B301" i="9"/>
  <c r="J302" i="9"/>
  <c r="E300" i="9"/>
  <c r="E301" i="9" l="1"/>
  <c r="A302" i="9"/>
  <c r="C302" i="9"/>
  <c r="B302" i="9"/>
  <c r="J303" i="9"/>
  <c r="D302" i="9"/>
  <c r="E302" i="9" l="1"/>
  <c r="A303" i="9"/>
  <c r="C303" i="9"/>
  <c r="D303" i="9"/>
  <c r="B303" i="9"/>
  <c r="J304" i="9"/>
  <c r="E303" i="9" l="1"/>
  <c r="F303" i="9" s="1"/>
  <c r="A304" i="9"/>
  <c r="C304" i="9"/>
  <c r="B304" i="9"/>
  <c r="D304" i="9"/>
  <c r="J305" i="9"/>
  <c r="H303" i="9"/>
  <c r="G303" i="9" l="1"/>
  <c r="A305" i="9"/>
  <c r="C305" i="9"/>
  <c r="D305" i="9"/>
  <c r="B305" i="9"/>
  <c r="J306" i="9"/>
  <c r="E304" i="9"/>
  <c r="E305" i="9" l="1"/>
  <c r="A306" i="9"/>
  <c r="C306" i="9"/>
  <c r="B306" i="9"/>
  <c r="J307" i="9"/>
  <c r="D306" i="9"/>
  <c r="E306" i="9" l="1"/>
  <c r="A307" i="9"/>
  <c r="C307" i="9"/>
  <c r="D307" i="9"/>
  <c r="B307" i="9"/>
  <c r="J308" i="9"/>
  <c r="E307" i="9" l="1"/>
  <c r="A308" i="9"/>
  <c r="C308" i="9"/>
  <c r="B308" i="9"/>
  <c r="D308" i="9"/>
  <c r="J309" i="9"/>
  <c r="A309" i="9" l="1"/>
  <c r="C309" i="9"/>
  <c r="D309" i="9"/>
  <c r="B309" i="9"/>
  <c r="J310" i="9"/>
  <c r="E308" i="9"/>
  <c r="E309" i="9" l="1"/>
  <c r="A310" i="9"/>
  <c r="C310" i="9"/>
  <c r="B310" i="9"/>
  <c r="J311" i="9"/>
  <c r="D310" i="9"/>
  <c r="E310" i="9" l="1"/>
  <c r="A311" i="9"/>
  <c r="C311" i="9"/>
  <c r="D311" i="9"/>
  <c r="B311" i="9"/>
  <c r="E311" i="9" s="1"/>
  <c r="J312" i="9"/>
  <c r="A312" i="9" l="1"/>
  <c r="C312" i="9"/>
  <c r="B312" i="9"/>
  <c r="D312" i="9"/>
  <c r="J313" i="9"/>
  <c r="A313" i="9" l="1"/>
  <c r="C313" i="9"/>
  <c r="D313" i="9"/>
  <c r="B313" i="9"/>
  <c r="J314" i="9"/>
  <c r="E312" i="9"/>
  <c r="E313" i="9" l="1"/>
  <c r="A314" i="9"/>
  <c r="C314" i="9"/>
  <c r="B314" i="9"/>
  <c r="J315" i="9"/>
  <c r="D314" i="9"/>
  <c r="E314" i="9" l="1"/>
  <c r="A315" i="9"/>
  <c r="C315" i="9"/>
  <c r="D315" i="9"/>
  <c r="B315" i="9"/>
  <c r="J316" i="9"/>
  <c r="E315" i="9" l="1"/>
  <c r="A316" i="9"/>
  <c r="C316" i="9"/>
  <c r="B316" i="9"/>
  <c r="D316" i="9"/>
  <c r="J317" i="9"/>
  <c r="A317" i="9" l="1"/>
  <c r="C317" i="9"/>
  <c r="D317" i="9"/>
  <c r="B317" i="9"/>
  <c r="J318" i="9"/>
  <c r="E316" i="9"/>
  <c r="E317" i="9" l="1"/>
  <c r="A318" i="9"/>
  <c r="C318" i="9"/>
  <c r="B318" i="9"/>
  <c r="J319" i="9"/>
  <c r="D318" i="9"/>
  <c r="E318" i="9" l="1"/>
  <c r="A319" i="9"/>
  <c r="C319" i="9"/>
  <c r="D319" i="9"/>
  <c r="B319" i="9"/>
  <c r="J320" i="9"/>
  <c r="E319" i="9" l="1"/>
  <c r="A320" i="9"/>
  <c r="C320" i="9"/>
  <c r="B320" i="9"/>
  <c r="D320" i="9"/>
  <c r="J321" i="9"/>
  <c r="A321" i="9" l="1"/>
  <c r="C321" i="9"/>
  <c r="D321" i="9"/>
  <c r="B321" i="9"/>
  <c r="E321" i="9" s="1"/>
  <c r="J322" i="9"/>
  <c r="E320" i="9"/>
  <c r="A322" i="9" l="1"/>
  <c r="C322" i="9"/>
  <c r="B322" i="9"/>
  <c r="J323" i="9"/>
  <c r="D322" i="9"/>
  <c r="E322" i="9" l="1"/>
  <c r="A323" i="9"/>
  <c r="C323" i="9"/>
  <c r="D323" i="9"/>
  <c r="B323" i="9"/>
  <c r="J324" i="9"/>
  <c r="E323" i="9" l="1"/>
  <c r="F323" i="9" s="1"/>
  <c r="A324" i="9"/>
  <c r="C324" i="9"/>
  <c r="B324" i="9"/>
  <c r="D324" i="9"/>
  <c r="J325" i="9"/>
  <c r="H323" i="9"/>
  <c r="G323" i="9" l="1"/>
  <c r="A325" i="9"/>
  <c r="C325" i="9"/>
  <c r="D325" i="9"/>
  <c r="B325" i="9"/>
  <c r="J326" i="9"/>
  <c r="E324" i="9"/>
  <c r="E325" i="9" l="1"/>
  <c r="A326" i="9"/>
  <c r="C326" i="9"/>
  <c r="B326" i="9"/>
  <c r="J327" i="9"/>
  <c r="D326" i="9"/>
  <c r="E326" i="9" l="1"/>
  <c r="A327" i="9"/>
  <c r="C327" i="9"/>
  <c r="D327" i="9"/>
  <c r="B327" i="9"/>
  <c r="J328" i="9"/>
  <c r="E327" i="9" l="1"/>
  <c r="A328" i="9"/>
  <c r="C328" i="9"/>
  <c r="B328" i="9"/>
  <c r="D328" i="9"/>
  <c r="J329" i="9"/>
  <c r="A329" i="9" l="1"/>
  <c r="C329" i="9"/>
  <c r="D329" i="9"/>
  <c r="B329" i="9"/>
  <c r="E329" i="9" s="1"/>
  <c r="J330" i="9"/>
  <c r="E328" i="9"/>
  <c r="A330" i="9" l="1"/>
  <c r="C330" i="9"/>
  <c r="B330" i="9"/>
  <c r="J331" i="9"/>
  <c r="D330" i="9"/>
  <c r="E330" i="9" l="1"/>
  <c r="A331" i="9"/>
  <c r="C331" i="9"/>
  <c r="D331" i="9"/>
  <c r="B331" i="9"/>
  <c r="J332" i="9"/>
  <c r="E331" i="9" l="1"/>
  <c r="A332" i="9"/>
  <c r="C332" i="9"/>
  <c r="B332" i="9"/>
  <c r="D332" i="9"/>
  <c r="J333" i="9"/>
  <c r="A333" i="9" l="1"/>
  <c r="C333" i="9"/>
  <c r="D333" i="9"/>
  <c r="B333" i="9"/>
  <c r="E333" i="9" s="1"/>
  <c r="J334" i="9"/>
  <c r="E332" i="9"/>
  <c r="A334" i="9" l="1"/>
  <c r="C334" i="9"/>
  <c r="B334" i="9"/>
  <c r="J335" i="9"/>
  <c r="D334" i="9"/>
  <c r="E334" i="9" l="1"/>
  <c r="A335" i="9"/>
  <c r="C335" i="9"/>
  <c r="D335" i="9"/>
  <c r="B335" i="9"/>
  <c r="J336" i="9"/>
  <c r="E335" i="9" l="1"/>
  <c r="A336" i="9"/>
  <c r="C336" i="9"/>
  <c r="B336" i="9"/>
  <c r="D336" i="9"/>
  <c r="J337" i="9"/>
  <c r="A337" i="9" l="1"/>
  <c r="C337" i="9"/>
  <c r="D337" i="9"/>
  <c r="B337" i="9"/>
  <c r="E337" i="9" s="1"/>
  <c r="J338" i="9"/>
  <c r="E336" i="9"/>
  <c r="A338" i="9" l="1"/>
  <c r="C338" i="9"/>
  <c r="B338" i="9"/>
  <c r="J339" i="9"/>
  <c r="D338" i="9"/>
  <c r="E338" i="9" l="1"/>
  <c r="A339" i="9"/>
  <c r="C339" i="9"/>
  <c r="D339" i="9"/>
  <c r="B339" i="9"/>
  <c r="J340" i="9"/>
  <c r="E339" i="9" l="1"/>
  <c r="A340" i="9"/>
  <c r="C340" i="9"/>
  <c r="B340" i="9"/>
  <c r="D340" i="9"/>
  <c r="J341" i="9"/>
  <c r="A341" i="9" l="1"/>
  <c r="C341" i="9"/>
  <c r="D341" i="9"/>
  <c r="B341" i="9"/>
  <c r="J342" i="9"/>
  <c r="E340" i="9"/>
  <c r="E341" i="9" l="1"/>
  <c r="A342" i="9"/>
  <c r="C342" i="9"/>
  <c r="B342" i="9"/>
  <c r="J343" i="9"/>
  <c r="D342" i="9"/>
  <c r="E342" i="9" l="1"/>
  <c r="A343" i="9"/>
  <c r="C343" i="9"/>
  <c r="D343" i="9"/>
  <c r="B343" i="9"/>
  <c r="E343" i="9" s="1"/>
  <c r="J344" i="9"/>
  <c r="A344" i="9" l="1"/>
  <c r="C344" i="9"/>
  <c r="B344" i="9"/>
  <c r="D344" i="9"/>
  <c r="J345" i="9"/>
  <c r="A345" i="9" l="1"/>
  <c r="C345" i="9"/>
  <c r="D345" i="9"/>
  <c r="B345" i="9"/>
  <c r="E345" i="9" s="1"/>
  <c r="J346" i="9"/>
  <c r="E344" i="9"/>
  <c r="A346" i="9" l="1"/>
  <c r="C346" i="9"/>
  <c r="B346" i="9"/>
  <c r="J347" i="9"/>
  <c r="D346" i="9"/>
  <c r="A347" i="9" l="1"/>
  <c r="C347" i="9"/>
  <c r="D347" i="9"/>
  <c r="B347" i="9"/>
  <c r="J348" i="9"/>
  <c r="E346" i="9"/>
  <c r="E347" i="9" l="1"/>
  <c r="A348" i="9"/>
  <c r="C348" i="9"/>
  <c r="B348" i="9"/>
  <c r="D348" i="9"/>
  <c r="J349" i="9"/>
  <c r="A349" i="9" l="1"/>
  <c r="C349" i="9"/>
  <c r="D349" i="9"/>
  <c r="B349" i="9"/>
  <c r="J350" i="9"/>
  <c r="E348" i="9"/>
  <c r="E349" i="9" l="1"/>
  <c r="A350" i="9"/>
  <c r="C350" i="9"/>
  <c r="B350" i="9"/>
  <c r="J351" i="9"/>
  <c r="D350" i="9"/>
  <c r="A351" i="9" l="1"/>
  <c r="C351" i="9"/>
  <c r="D351" i="9"/>
  <c r="B351" i="9"/>
  <c r="J352" i="9"/>
  <c r="E350" i="9"/>
  <c r="E351" i="9" l="1"/>
  <c r="A352" i="9"/>
  <c r="C352" i="9"/>
  <c r="B352" i="9"/>
  <c r="D352" i="9"/>
  <c r="J353" i="9"/>
  <c r="A353" i="9" l="1"/>
  <c r="C353" i="9"/>
  <c r="D353" i="9"/>
  <c r="B353" i="9"/>
  <c r="E353" i="9" s="1"/>
  <c r="F353" i="9" s="1"/>
  <c r="J354" i="9"/>
  <c r="E352" i="9"/>
  <c r="G353" i="9" l="1"/>
  <c r="A354" i="9"/>
  <c r="C354" i="9"/>
  <c r="B354" i="9"/>
  <c r="J355" i="9"/>
  <c r="D354" i="9"/>
  <c r="H353" i="9"/>
  <c r="A355" i="9" l="1"/>
  <c r="C355" i="9"/>
  <c r="D355" i="9"/>
  <c r="B355" i="9"/>
  <c r="E355" i="9" s="1"/>
  <c r="J356" i="9"/>
  <c r="E354" i="9"/>
  <c r="A356" i="9" l="1"/>
  <c r="C356" i="9"/>
  <c r="B356" i="9"/>
  <c r="D356" i="9"/>
  <c r="J357" i="9"/>
  <c r="A357" i="9" l="1"/>
  <c r="C357" i="9"/>
  <c r="D357" i="9"/>
  <c r="B357" i="9"/>
  <c r="J358" i="9"/>
  <c r="E356" i="9"/>
  <c r="E357" i="9" l="1"/>
  <c r="A358" i="9"/>
  <c r="C358" i="9"/>
  <c r="B358" i="9"/>
  <c r="J359" i="9"/>
  <c r="D358" i="9"/>
  <c r="A359" i="9" l="1"/>
  <c r="C359" i="9"/>
  <c r="D359" i="9"/>
  <c r="B359" i="9"/>
  <c r="J360" i="9"/>
  <c r="E358" i="9"/>
  <c r="E359" i="9" l="1"/>
  <c r="A360" i="9"/>
  <c r="C360" i="9"/>
  <c r="B360" i="9"/>
  <c r="D360" i="9"/>
  <c r="J361" i="9"/>
  <c r="A361" i="9" l="1"/>
  <c r="C361" i="9"/>
  <c r="D361" i="9"/>
  <c r="B361" i="9"/>
  <c r="E361" i="9" s="1"/>
  <c r="J362" i="9"/>
  <c r="E360" i="9"/>
  <c r="A362" i="9" l="1"/>
  <c r="C362" i="9"/>
  <c r="B362" i="9"/>
  <c r="J363" i="9"/>
  <c r="D362" i="9"/>
  <c r="A363" i="9" l="1"/>
  <c r="C363" i="9"/>
  <c r="D363" i="9"/>
  <c r="B363" i="9"/>
  <c r="E363" i="9" s="1"/>
  <c r="J364" i="9"/>
  <c r="E362" i="9"/>
  <c r="A364" i="9" l="1"/>
  <c r="C364" i="9"/>
  <c r="B364" i="9"/>
  <c r="D364" i="9"/>
  <c r="J365" i="9"/>
  <c r="A365" i="9" l="1"/>
  <c r="C365" i="9"/>
  <c r="D365" i="9"/>
  <c r="B365" i="9"/>
  <c r="J366" i="9"/>
  <c r="E364" i="9"/>
  <c r="E365" i="9" l="1"/>
  <c r="A366" i="9"/>
  <c r="C366" i="9"/>
  <c r="B366" i="9"/>
  <c r="J367" i="9"/>
  <c r="D366" i="9"/>
  <c r="A367" i="9" l="1"/>
  <c r="C367" i="9"/>
  <c r="D367" i="9"/>
  <c r="B367" i="9"/>
  <c r="E367" i="9" s="1"/>
  <c r="J368" i="9"/>
  <c r="E366" i="9"/>
  <c r="A368" i="9" l="1"/>
  <c r="C368" i="9"/>
  <c r="B368" i="9"/>
  <c r="D368" i="9"/>
  <c r="J369" i="9"/>
  <c r="A369" i="9" l="1"/>
  <c r="C369" i="9"/>
  <c r="D369" i="9"/>
  <c r="B369" i="9"/>
  <c r="J370" i="9"/>
  <c r="E368" i="9"/>
  <c r="E369" i="9" l="1"/>
  <c r="A370" i="9"/>
  <c r="C370" i="9"/>
  <c r="B370" i="9"/>
  <c r="J371" i="9"/>
  <c r="D370" i="9"/>
  <c r="A371" i="9" l="1"/>
  <c r="C371" i="9"/>
  <c r="D371" i="9"/>
  <c r="B371" i="9"/>
  <c r="J372" i="9"/>
  <c r="E370" i="9"/>
  <c r="E371" i="9" l="1"/>
  <c r="A372" i="9"/>
  <c r="C372" i="9"/>
  <c r="B372" i="9"/>
  <c r="D372" i="9"/>
  <c r="J373" i="9"/>
  <c r="A373" i="9" l="1"/>
  <c r="C373" i="9"/>
  <c r="D373" i="9"/>
  <c r="B373" i="9"/>
  <c r="J374" i="9"/>
  <c r="E372" i="9"/>
  <c r="E373" i="9" l="1"/>
  <c r="A374" i="9"/>
  <c r="C374" i="9"/>
  <c r="B374" i="9"/>
  <c r="J375" i="9"/>
  <c r="D374" i="9"/>
  <c r="A375" i="9" l="1"/>
  <c r="C375" i="9"/>
  <c r="D375" i="9"/>
  <c r="B375" i="9"/>
  <c r="E375" i="9" s="1"/>
  <c r="F375" i="9" s="1"/>
  <c r="J376" i="9"/>
  <c r="E374" i="9"/>
  <c r="A376" i="9" l="1"/>
  <c r="C376" i="9"/>
  <c r="B376" i="9"/>
  <c r="D376" i="9"/>
  <c r="J377" i="9"/>
  <c r="H375" i="9"/>
  <c r="G375" i="9"/>
  <c r="A377" i="9" l="1"/>
  <c r="C377" i="9"/>
  <c r="D377" i="9"/>
  <c r="B377" i="9"/>
  <c r="J378" i="9"/>
  <c r="E376" i="9"/>
  <c r="E377" i="9" l="1"/>
  <c r="A378" i="9"/>
  <c r="C378" i="9"/>
  <c r="B378" i="9"/>
  <c r="J379" i="9"/>
  <c r="D378" i="9"/>
  <c r="A379" i="9" l="1"/>
  <c r="C379" i="9"/>
  <c r="D379" i="9"/>
  <c r="B379" i="9"/>
  <c r="E379" i="9" s="1"/>
  <c r="J380" i="9"/>
  <c r="E378" i="9"/>
  <c r="F378" i="9" s="1"/>
  <c r="G378" i="9" l="1"/>
  <c r="A380" i="9"/>
  <c r="C380" i="9"/>
  <c r="B380" i="9"/>
  <c r="D380" i="9"/>
  <c r="J381" i="9"/>
  <c r="H378" i="9"/>
  <c r="A381" i="9" l="1"/>
  <c r="C381" i="9"/>
  <c r="D381" i="9"/>
  <c r="B381" i="9"/>
  <c r="J382" i="9"/>
  <c r="E380" i="9"/>
  <c r="E381" i="9" l="1"/>
  <c r="A382" i="9"/>
  <c r="C382" i="9"/>
  <c r="B382" i="9"/>
  <c r="J383" i="9"/>
  <c r="D382" i="9"/>
  <c r="A383" i="9" l="1"/>
  <c r="C383" i="9"/>
  <c r="D383" i="9"/>
  <c r="B383" i="9"/>
  <c r="J384" i="9"/>
  <c r="E382" i="9"/>
  <c r="E383" i="9" l="1"/>
  <c r="F383" i="9" s="1"/>
  <c r="A384" i="9"/>
  <c r="C384" i="9"/>
  <c r="B384" i="9"/>
  <c r="D384" i="9"/>
  <c r="J385" i="9"/>
  <c r="H383" i="9"/>
  <c r="G383" i="9"/>
  <c r="A385" i="9" l="1"/>
  <c r="C385" i="9"/>
  <c r="D385" i="9"/>
  <c r="B385" i="9"/>
  <c r="E385" i="9" s="1"/>
  <c r="J386" i="9"/>
  <c r="E384" i="9"/>
  <c r="A386" i="9" l="1"/>
  <c r="C386" i="9"/>
  <c r="B386" i="9"/>
  <c r="J387" i="9"/>
  <c r="D386" i="9"/>
  <c r="A387" i="9" l="1"/>
  <c r="C387" i="9"/>
  <c r="D387" i="9"/>
  <c r="B387" i="9"/>
  <c r="J388" i="9"/>
  <c r="E386" i="9"/>
  <c r="E387" i="9" l="1"/>
  <c r="B388" i="9"/>
  <c r="D388" i="9"/>
  <c r="C388" i="9"/>
  <c r="J389" i="9"/>
  <c r="A388" i="9"/>
  <c r="A389" i="9" l="1"/>
  <c r="C389" i="9"/>
  <c r="B389" i="9"/>
  <c r="D389" i="9"/>
  <c r="J390" i="9"/>
  <c r="E388" i="9"/>
  <c r="B390" i="9" l="1"/>
  <c r="D390" i="9"/>
  <c r="A390" i="9"/>
  <c r="C390" i="9"/>
  <c r="J391" i="9"/>
  <c r="E389" i="9"/>
  <c r="B391" i="9" l="1"/>
  <c r="D391" i="9"/>
  <c r="C391" i="9"/>
  <c r="A391" i="9"/>
  <c r="J392" i="9"/>
  <c r="E390" i="9"/>
  <c r="B392" i="9" l="1"/>
  <c r="D392" i="9"/>
  <c r="C392" i="9"/>
  <c r="A392" i="9"/>
  <c r="J393" i="9"/>
  <c r="E391" i="9"/>
  <c r="B393" i="9" l="1"/>
  <c r="D393" i="9"/>
  <c r="C393" i="9"/>
  <c r="A393" i="9"/>
  <c r="J394" i="9"/>
  <c r="E392" i="9"/>
  <c r="E393" i="9" l="1"/>
  <c r="G393" i="9" s="1"/>
  <c r="B394" i="9"/>
  <c r="D394" i="9"/>
  <c r="C394" i="9"/>
  <c r="A394" i="9"/>
  <c r="J395" i="9"/>
  <c r="H393" i="9"/>
  <c r="F393" i="9" l="1"/>
  <c r="B395" i="9"/>
  <c r="D395" i="9"/>
  <c r="C395" i="9"/>
  <c r="A395" i="9"/>
  <c r="J396" i="9"/>
  <c r="E394" i="9"/>
  <c r="B396" i="9" l="1"/>
  <c r="D396" i="9"/>
  <c r="C396" i="9"/>
  <c r="A396" i="9"/>
  <c r="J397" i="9"/>
  <c r="E395" i="9"/>
  <c r="E396" i="9" l="1"/>
  <c r="B397" i="9"/>
  <c r="D397" i="9"/>
  <c r="C397" i="9"/>
  <c r="A397" i="9"/>
  <c r="J398" i="9"/>
  <c r="B398" i="9" l="1"/>
  <c r="D398" i="9"/>
  <c r="C398" i="9"/>
  <c r="A398" i="9"/>
  <c r="J399" i="9"/>
  <c r="E397" i="9"/>
  <c r="B399" i="9" l="1"/>
  <c r="D399" i="9"/>
  <c r="C399" i="9"/>
  <c r="A399" i="9"/>
  <c r="J400" i="9"/>
  <c r="E398" i="9"/>
  <c r="E399" i="9" l="1"/>
  <c r="B400" i="9"/>
  <c r="D400" i="9"/>
  <c r="C400" i="9"/>
  <c r="A400" i="9"/>
  <c r="J401" i="9"/>
  <c r="B401" i="9" l="1"/>
  <c r="D401" i="9"/>
  <c r="C401" i="9"/>
  <c r="A401" i="9"/>
  <c r="J402" i="9"/>
  <c r="E400" i="9"/>
  <c r="B402" i="9" l="1"/>
  <c r="D402" i="9"/>
  <c r="C402" i="9"/>
  <c r="A402" i="9"/>
  <c r="J403" i="9"/>
  <c r="E401" i="9"/>
  <c r="E402" i="9" l="1"/>
  <c r="B403" i="9"/>
  <c r="D403" i="9"/>
  <c r="C403" i="9"/>
  <c r="A403" i="9"/>
  <c r="J404" i="9"/>
  <c r="B404" i="9" l="1"/>
  <c r="D404" i="9"/>
  <c r="C404" i="9"/>
  <c r="A404" i="9"/>
  <c r="J405" i="9"/>
  <c r="E403" i="9"/>
  <c r="G403" i="9" s="1"/>
  <c r="F403" i="9" l="1"/>
  <c r="H403" i="9"/>
  <c r="B405" i="9"/>
  <c r="D405" i="9"/>
  <c r="C405" i="9"/>
  <c r="A405" i="9"/>
  <c r="J406" i="9"/>
  <c r="E404" i="9"/>
  <c r="E405" i="9" l="1"/>
  <c r="B406" i="9"/>
  <c r="D406" i="9"/>
  <c r="C406" i="9"/>
  <c r="A406" i="9"/>
  <c r="J407" i="9"/>
  <c r="B407" i="9" l="1"/>
  <c r="D407" i="9"/>
  <c r="C407" i="9"/>
  <c r="A407" i="9"/>
  <c r="J408" i="9"/>
  <c r="E406" i="9"/>
  <c r="B408" i="9" l="1"/>
  <c r="D408" i="9"/>
  <c r="C408" i="9"/>
  <c r="A408" i="9"/>
  <c r="J409" i="9"/>
  <c r="E407" i="9"/>
  <c r="E408" i="9" l="1"/>
  <c r="B409" i="9"/>
  <c r="D409" i="9"/>
  <c r="C409" i="9"/>
  <c r="A409" i="9"/>
  <c r="J410" i="9"/>
  <c r="B410" i="9" l="1"/>
  <c r="D410" i="9"/>
  <c r="C410" i="9"/>
  <c r="A410" i="9"/>
  <c r="J411" i="9"/>
  <c r="E409" i="9"/>
  <c r="B411" i="9" l="1"/>
  <c r="D411" i="9"/>
  <c r="C411" i="9"/>
  <c r="A411" i="9"/>
  <c r="J412" i="9"/>
  <c r="E410" i="9"/>
  <c r="E411" i="9" l="1"/>
  <c r="B412" i="9"/>
  <c r="D412" i="9"/>
  <c r="C412" i="9"/>
  <c r="J413" i="9"/>
  <c r="A412" i="9"/>
  <c r="B413" i="9" l="1"/>
  <c r="D413" i="9"/>
  <c r="C413" i="9"/>
  <c r="A413" i="9"/>
  <c r="J414" i="9"/>
  <c r="E412" i="9"/>
  <c r="E413" i="9" l="1"/>
  <c r="B414" i="9"/>
  <c r="D414" i="9"/>
  <c r="C414" i="9"/>
  <c r="J415" i="9"/>
  <c r="A414" i="9"/>
  <c r="E414" i="9" l="1"/>
  <c r="B415" i="9"/>
  <c r="D415" i="9"/>
  <c r="C415" i="9"/>
  <c r="A415" i="9"/>
  <c r="J416" i="9"/>
  <c r="E415" i="9" l="1"/>
  <c r="B416" i="9"/>
  <c r="D416" i="9"/>
  <c r="C416" i="9"/>
  <c r="J417" i="9"/>
  <c r="A416" i="9"/>
  <c r="E416" i="9" l="1"/>
  <c r="B417" i="9"/>
  <c r="D417" i="9"/>
  <c r="C417" i="9"/>
  <c r="A417" i="9"/>
  <c r="J418" i="9"/>
  <c r="B418" i="9" l="1"/>
  <c r="D418" i="9"/>
  <c r="C418" i="9"/>
  <c r="J419" i="9"/>
  <c r="A418" i="9"/>
  <c r="E417" i="9"/>
  <c r="B419" i="9" l="1"/>
  <c r="D419" i="9"/>
  <c r="C419" i="9"/>
  <c r="A419" i="9"/>
  <c r="J420" i="9"/>
  <c r="E418" i="9"/>
  <c r="E419" i="9" l="1"/>
  <c r="B420" i="9"/>
  <c r="D420" i="9"/>
  <c r="C420" i="9"/>
  <c r="J421" i="9"/>
  <c r="A420" i="9"/>
  <c r="E420" i="9" l="1"/>
  <c r="B421" i="9"/>
  <c r="D421" i="9"/>
  <c r="C421" i="9"/>
  <c r="A421" i="9"/>
  <c r="J422" i="9"/>
  <c r="E421" i="9" l="1"/>
  <c r="B422" i="9"/>
  <c r="D422" i="9"/>
  <c r="C422" i="9"/>
  <c r="J423" i="9"/>
  <c r="A422" i="9"/>
  <c r="E422" i="9" l="1"/>
  <c r="B423" i="9"/>
  <c r="D423" i="9"/>
  <c r="C423" i="9"/>
  <c r="A423" i="9"/>
  <c r="J424" i="9"/>
  <c r="E423" i="9" l="1"/>
  <c r="B424" i="9"/>
  <c r="D424" i="9"/>
  <c r="C424" i="9"/>
  <c r="J425" i="9"/>
  <c r="A424" i="9"/>
  <c r="E424" i="9" l="1"/>
  <c r="B425" i="9"/>
  <c r="D425" i="9"/>
  <c r="C425" i="9"/>
  <c r="A425" i="9"/>
  <c r="J426" i="9"/>
  <c r="E425" i="9" l="1"/>
  <c r="B426" i="9"/>
  <c r="D426" i="9"/>
  <c r="C426" i="9"/>
  <c r="J427" i="9"/>
  <c r="A426" i="9"/>
  <c r="E426" i="9" l="1"/>
  <c r="B427" i="9"/>
  <c r="D427" i="9"/>
  <c r="C427" i="9"/>
  <c r="A427" i="9"/>
  <c r="J428" i="9"/>
  <c r="E427" i="9" l="1"/>
  <c r="B428" i="9"/>
  <c r="D428" i="9"/>
  <c r="C428" i="9"/>
  <c r="J429" i="9"/>
  <c r="A428" i="9"/>
  <c r="E428" i="9" l="1"/>
  <c r="B429" i="9"/>
  <c r="D429" i="9"/>
  <c r="C429" i="9"/>
  <c r="A429" i="9"/>
  <c r="J430" i="9"/>
  <c r="E429" i="9" l="1"/>
  <c r="B430" i="9"/>
  <c r="D430" i="9"/>
  <c r="C430" i="9"/>
  <c r="J431" i="9"/>
  <c r="A430" i="9"/>
  <c r="E430" i="9" l="1"/>
  <c r="B431" i="9"/>
  <c r="D431" i="9"/>
  <c r="C431" i="9"/>
  <c r="A431" i="9"/>
  <c r="J432" i="9"/>
  <c r="E431" i="9" l="1"/>
  <c r="B432" i="9"/>
  <c r="D432" i="9"/>
  <c r="C432" i="9"/>
  <c r="J433" i="9"/>
  <c r="A432" i="9"/>
  <c r="E432" i="9" l="1"/>
  <c r="B433" i="9"/>
  <c r="D433" i="9"/>
  <c r="C433" i="9"/>
  <c r="A433" i="9"/>
  <c r="J434" i="9"/>
  <c r="E433" i="9" l="1"/>
  <c r="B434" i="9"/>
  <c r="D434" i="9"/>
  <c r="C434" i="9"/>
  <c r="J435" i="9"/>
  <c r="A434" i="9"/>
  <c r="E434" i="9" l="1"/>
  <c r="B435" i="9"/>
  <c r="D435" i="9"/>
  <c r="C435" i="9"/>
  <c r="A435" i="9"/>
  <c r="J436" i="9"/>
  <c r="E435" i="9" l="1"/>
  <c r="B436" i="9"/>
  <c r="D436" i="9"/>
  <c r="C436" i="9"/>
  <c r="J437" i="9"/>
  <c r="A436" i="9"/>
  <c r="E436" i="9" l="1"/>
  <c r="B437" i="9"/>
  <c r="D437" i="9"/>
  <c r="C437" i="9"/>
  <c r="A437" i="9"/>
  <c r="J438" i="9"/>
  <c r="E437" i="9" l="1"/>
  <c r="B438" i="9"/>
  <c r="D438" i="9"/>
  <c r="C438" i="9"/>
  <c r="J439" i="9"/>
  <c r="A438" i="9"/>
  <c r="E438" i="9" l="1"/>
  <c r="B439" i="9"/>
  <c r="D439" i="9"/>
  <c r="C439" i="9"/>
  <c r="A439" i="9"/>
  <c r="J440" i="9"/>
  <c r="E439" i="9" l="1"/>
  <c r="B440" i="9"/>
  <c r="D440" i="9"/>
  <c r="C440" i="9"/>
  <c r="J441" i="9"/>
  <c r="A440" i="9"/>
  <c r="E440" i="9" l="1"/>
  <c r="B441" i="9"/>
  <c r="D441" i="9"/>
  <c r="C441" i="9"/>
  <c r="A441" i="9"/>
  <c r="J442" i="9"/>
  <c r="E441" i="9" l="1"/>
  <c r="B442" i="9"/>
  <c r="D442" i="9"/>
  <c r="C442" i="9"/>
  <c r="J443" i="9"/>
  <c r="A442" i="9"/>
  <c r="E442" i="9" l="1"/>
  <c r="B443" i="9"/>
  <c r="D443" i="9"/>
  <c r="C443" i="9"/>
  <c r="A443" i="9"/>
  <c r="J444" i="9"/>
  <c r="E443" i="9" l="1"/>
  <c r="B444" i="9"/>
  <c r="D444" i="9"/>
  <c r="C444" i="9"/>
  <c r="J445" i="9"/>
  <c r="A444" i="9"/>
  <c r="E444" i="9" l="1"/>
  <c r="B445" i="9"/>
  <c r="D445" i="9"/>
  <c r="C445" i="9"/>
  <c r="A445" i="9"/>
  <c r="J446" i="9"/>
  <c r="E445" i="9" l="1"/>
  <c r="B446" i="9"/>
  <c r="D446" i="9"/>
  <c r="C446" i="9"/>
  <c r="J447" i="9"/>
  <c r="A446" i="9"/>
  <c r="E446" i="9" l="1"/>
  <c r="B447" i="9"/>
  <c r="D447" i="9"/>
  <c r="C447" i="9"/>
  <c r="A447" i="9"/>
  <c r="J448" i="9"/>
  <c r="E447" i="9" l="1"/>
  <c r="B448" i="9"/>
  <c r="D448" i="9"/>
  <c r="C448" i="9"/>
  <c r="J449" i="9"/>
  <c r="A448" i="9"/>
  <c r="E448" i="9" l="1"/>
  <c r="B449" i="9"/>
  <c r="D449" i="9"/>
  <c r="C449" i="9"/>
  <c r="A449" i="9"/>
  <c r="J450" i="9"/>
  <c r="E449" i="9" l="1"/>
  <c r="B450" i="9"/>
  <c r="D450" i="9"/>
  <c r="C450" i="9"/>
  <c r="J451" i="9"/>
  <c r="A450" i="9"/>
  <c r="E450" i="9" l="1"/>
  <c r="B451" i="9"/>
  <c r="D451" i="9"/>
  <c r="C451" i="9"/>
  <c r="A451" i="9"/>
  <c r="J452" i="9"/>
  <c r="E451" i="9" l="1"/>
  <c r="B452" i="9"/>
  <c r="D452" i="9"/>
  <c r="C452" i="9"/>
  <c r="J453" i="9"/>
  <c r="A452" i="9"/>
  <c r="E452" i="9" l="1"/>
  <c r="B453" i="9"/>
  <c r="D453" i="9"/>
  <c r="C453" i="9"/>
  <c r="A453" i="9"/>
  <c r="J454" i="9"/>
  <c r="E453" i="9" l="1"/>
  <c r="G453" i="9" s="1"/>
  <c r="B454" i="9"/>
  <c r="D454" i="9"/>
  <c r="C454" i="9"/>
  <c r="J455" i="9"/>
  <c r="A454" i="9"/>
  <c r="H453" i="9" l="1"/>
  <c r="F453" i="9"/>
  <c r="E454" i="9"/>
  <c r="B455" i="9"/>
  <c r="D455" i="9"/>
  <c r="C455" i="9"/>
  <c r="A455" i="9"/>
  <c r="J456" i="9"/>
  <c r="E455" i="9" l="1"/>
  <c r="B456" i="9"/>
  <c r="D456" i="9"/>
  <c r="C456" i="9"/>
  <c r="J457" i="9"/>
  <c r="A456" i="9"/>
  <c r="E456" i="9" l="1"/>
  <c r="B457" i="9"/>
  <c r="D457" i="9"/>
  <c r="C457" i="9"/>
  <c r="A457" i="9"/>
  <c r="J458" i="9"/>
  <c r="E457" i="9" l="1"/>
  <c r="B458" i="9"/>
  <c r="D458" i="9"/>
  <c r="C458" i="9"/>
  <c r="J459" i="9"/>
  <c r="A458" i="9"/>
  <c r="E458" i="9" l="1"/>
  <c r="B459" i="9"/>
  <c r="D459" i="9"/>
  <c r="C459" i="9"/>
  <c r="A459" i="9"/>
  <c r="J460" i="9"/>
  <c r="E459" i="9" l="1"/>
  <c r="B460" i="9"/>
  <c r="D460" i="9"/>
  <c r="C460" i="9"/>
  <c r="J461" i="9"/>
  <c r="A460" i="9"/>
  <c r="E460" i="9" l="1"/>
  <c r="B461" i="9"/>
  <c r="D461" i="9"/>
  <c r="C461" i="9"/>
  <c r="A461" i="9"/>
  <c r="J462" i="9"/>
  <c r="E461" i="9" l="1"/>
  <c r="B462" i="9"/>
  <c r="D462" i="9"/>
  <c r="C462" i="9"/>
  <c r="J463" i="9"/>
  <c r="A462" i="9"/>
  <c r="E462" i="9" l="1"/>
  <c r="B463" i="9"/>
  <c r="D463" i="9"/>
  <c r="C463" i="9"/>
  <c r="A463" i="9"/>
  <c r="J464" i="9"/>
  <c r="E463" i="9" l="1"/>
  <c r="B464" i="9"/>
  <c r="D464" i="9"/>
  <c r="C464" i="9"/>
  <c r="J465" i="9"/>
  <c r="A464" i="9"/>
  <c r="E464" i="9" l="1"/>
  <c r="B465" i="9"/>
  <c r="D465" i="9"/>
  <c r="C465" i="9"/>
  <c r="A465" i="9"/>
  <c r="J466" i="9"/>
  <c r="E465" i="9" l="1"/>
  <c r="G465" i="9" s="1"/>
  <c r="B466" i="9"/>
  <c r="D466" i="9"/>
  <c r="C466" i="9"/>
  <c r="J467" i="9"/>
  <c r="A466" i="9"/>
  <c r="H465" i="9"/>
  <c r="F465" i="9" l="1"/>
  <c r="E466" i="9"/>
  <c r="B467" i="9"/>
  <c r="D467" i="9"/>
  <c r="C467" i="9"/>
  <c r="A467" i="9"/>
  <c r="J468" i="9"/>
  <c r="E467" i="9" l="1"/>
  <c r="B468" i="9"/>
  <c r="D468" i="9"/>
  <c r="C468" i="9"/>
  <c r="J469" i="9"/>
  <c r="A468" i="9"/>
  <c r="E468" i="9" l="1"/>
  <c r="B469" i="9"/>
  <c r="D469" i="9"/>
  <c r="C469" i="9"/>
  <c r="A469" i="9"/>
  <c r="J470" i="9"/>
  <c r="E469" i="9" l="1"/>
  <c r="B470" i="9"/>
  <c r="D470" i="9"/>
  <c r="C470" i="9"/>
  <c r="J471" i="9"/>
  <c r="A470" i="9"/>
  <c r="E470" i="9" l="1"/>
  <c r="B471" i="9"/>
  <c r="D471" i="9"/>
  <c r="C471" i="9"/>
  <c r="A471" i="9"/>
  <c r="J472" i="9"/>
  <c r="E471" i="9" l="1"/>
  <c r="B472" i="9"/>
  <c r="D472" i="9"/>
  <c r="C472" i="9"/>
  <c r="J473" i="9"/>
  <c r="A472" i="9"/>
  <c r="E472" i="9" l="1"/>
  <c r="B473" i="9"/>
  <c r="D473" i="9"/>
  <c r="C473" i="9"/>
  <c r="A473" i="9"/>
  <c r="J474" i="9"/>
  <c r="E473" i="9" l="1"/>
  <c r="B474" i="9"/>
  <c r="D474" i="9"/>
  <c r="C474" i="9"/>
  <c r="J475" i="9"/>
  <c r="A474" i="9"/>
  <c r="E474" i="9" l="1"/>
  <c r="B475" i="9"/>
  <c r="D475" i="9"/>
  <c r="C475" i="9"/>
  <c r="A475" i="9"/>
  <c r="J476" i="9"/>
  <c r="E475" i="9" l="1"/>
  <c r="B476" i="9"/>
  <c r="D476" i="9"/>
  <c r="C476" i="9"/>
  <c r="A476" i="9"/>
  <c r="J477" i="9"/>
  <c r="E476" i="9" l="1"/>
  <c r="B477" i="9"/>
  <c r="D477" i="9"/>
  <c r="C477" i="9"/>
  <c r="J478" i="9"/>
  <c r="A477" i="9"/>
  <c r="E477" i="9" l="1"/>
  <c r="G477" i="9" s="1"/>
  <c r="B478" i="9"/>
  <c r="D478" i="9"/>
  <c r="C478" i="9"/>
  <c r="J479" i="9"/>
  <c r="A478" i="9"/>
  <c r="H477" i="9"/>
  <c r="E478" i="9" l="1"/>
  <c r="B479" i="9"/>
  <c r="D479" i="9"/>
  <c r="C479" i="9"/>
  <c r="J480" i="9"/>
  <c r="A479" i="9"/>
  <c r="F477" i="9"/>
  <c r="E479" i="9" l="1"/>
  <c r="B480" i="9"/>
  <c r="D480" i="9"/>
  <c r="C480" i="9"/>
  <c r="A480" i="9"/>
  <c r="J481" i="9"/>
  <c r="E480" i="9" l="1"/>
  <c r="B481" i="9"/>
  <c r="D481" i="9"/>
  <c r="C481" i="9"/>
  <c r="J482" i="9"/>
  <c r="A481" i="9"/>
  <c r="E481" i="9" l="1"/>
  <c r="B482" i="9"/>
  <c r="D482" i="9"/>
  <c r="C482" i="9"/>
  <c r="J483" i="9"/>
  <c r="A482" i="9"/>
  <c r="E482" i="9" l="1"/>
  <c r="B483" i="9"/>
  <c r="D483" i="9"/>
  <c r="C483" i="9"/>
  <c r="J484" i="9"/>
  <c r="A483" i="9"/>
  <c r="E483" i="9" l="1"/>
  <c r="B484" i="9"/>
  <c r="D484" i="9"/>
  <c r="C484" i="9"/>
  <c r="A484" i="9"/>
  <c r="J485" i="9"/>
  <c r="E484" i="9" l="1"/>
  <c r="B485" i="9"/>
  <c r="D485" i="9"/>
  <c r="C485" i="9"/>
  <c r="J486" i="9"/>
  <c r="A485" i="9"/>
  <c r="E485" i="9" l="1"/>
  <c r="B486" i="9"/>
  <c r="D486" i="9"/>
  <c r="C486" i="9"/>
  <c r="J487" i="9"/>
  <c r="A486" i="9"/>
  <c r="E486" i="9" l="1"/>
  <c r="B487" i="9"/>
  <c r="D487" i="9"/>
  <c r="C487" i="9"/>
  <c r="J488" i="9"/>
  <c r="A487" i="9"/>
  <c r="E487" i="9" l="1"/>
  <c r="B488" i="9"/>
  <c r="D488" i="9"/>
  <c r="C488" i="9"/>
  <c r="A488" i="9"/>
  <c r="J489" i="9"/>
  <c r="E488" i="9" l="1"/>
  <c r="B489" i="9"/>
  <c r="D489" i="9"/>
  <c r="C489" i="9"/>
  <c r="J490" i="9"/>
  <c r="A489" i="9"/>
  <c r="E489" i="9" l="1"/>
  <c r="B490" i="9"/>
  <c r="D490" i="9"/>
  <c r="C490" i="9"/>
  <c r="J491" i="9"/>
  <c r="A490" i="9"/>
  <c r="E490" i="9" l="1"/>
  <c r="B491" i="9"/>
  <c r="D491" i="9"/>
  <c r="C491" i="9"/>
  <c r="J492" i="9"/>
  <c r="A491" i="9"/>
  <c r="E491" i="9" l="1"/>
  <c r="B492" i="9"/>
  <c r="D492" i="9"/>
  <c r="C492" i="9"/>
  <c r="A492" i="9"/>
  <c r="J493" i="9"/>
  <c r="E492" i="9" l="1"/>
  <c r="B493" i="9"/>
  <c r="D493" i="9"/>
  <c r="C493" i="9"/>
  <c r="J494" i="9"/>
  <c r="A493" i="9"/>
  <c r="E493" i="9" l="1"/>
  <c r="B494" i="9"/>
  <c r="D494" i="9"/>
  <c r="C494" i="9"/>
  <c r="J495" i="9"/>
  <c r="A494" i="9"/>
  <c r="E494" i="9" l="1"/>
  <c r="B495" i="9"/>
  <c r="D495" i="9"/>
  <c r="C495" i="9"/>
  <c r="J496" i="9"/>
  <c r="A495" i="9"/>
  <c r="E495" i="9" l="1"/>
  <c r="B496" i="9"/>
  <c r="D496" i="9"/>
  <c r="C496" i="9"/>
  <c r="J497" i="9"/>
  <c r="A496" i="9"/>
  <c r="E496" i="9" l="1"/>
  <c r="B497" i="9"/>
  <c r="D497" i="9"/>
  <c r="C497" i="9"/>
  <c r="J498" i="9"/>
  <c r="A497" i="9"/>
  <c r="E497" i="9" l="1"/>
  <c r="B498" i="9"/>
  <c r="D498" i="9"/>
  <c r="C498" i="9"/>
  <c r="A498" i="9"/>
  <c r="J499" i="9"/>
  <c r="E498" i="9" l="1"/>
  <c r="B499" i="9"/>
  <c r="D499" i="9"/>
  <c r="C499" i="9"/>
  <c r="J500" i="9"/>
  <c r="A499" i="9"/>
  <c r="E499" i="9" l="1"/>
  <c r="B500" i="9"/>
  <c r="D500" i="9"/>
  <c r="C500" i="9"/>
  <c r="J501" i="9"/>
  <c r="A500" i="9"/>
  <c r="E500" i="9" l="1"/>
  <c r="B501" i="9"/>
  <c r="D501" i="9"/>
  <c r="C501" i="9"/>
  <c r="J502" i="9"/>
  <c r="A501" i="9"/>
  <c r="E501" i="9" l="1"/>
  <c r="B502" i="9"/>
  <c r="D502" i="9"/>
  <c r="J503" i="9"/>
  <c r="C502" i="9"/>
  <c r="A502" i="9"/>
  <c r="B503" i="9" l="1"/>
  <c r="D503" i="9"/>
  <c r="C503" i="9"/>
  <c r="A503" i="9"/>
  <c r="E502" i="9"/>
  <c r="E503" i="9" l="1"/>
  <c r="G503" i="9" s="1"/>
  <c r="H503" i="9" l="1"/>
  <c r="F503" i="9"/>
</calcChain>
</file>

<file path=xl/sharedStrings.xml><?xml version="1.0" encoding="utf-8"?>
<sst xmlns="http://schemas.openxmlformats.org/spreadsheetml/2006/main" count="24866" uniqueCount="8432">
  <si>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</si>
  <si>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</si>
  <si>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</si>
  <si>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</si>
  <si>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</si>
  <si>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</si>
  <si>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</si>
  <si>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</si>
  <si>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</si>
  <si>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</si>
  <si>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</si>
  <si>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</si>
  <si>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</si>
  <si>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</si>
  <si>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</si>
  <si>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</si>
  <si>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</si>
  <si>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</si>
  <si>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</si>
  <si>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</si>
  <si>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</si>
  <si>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</si>
  <si>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</si>
  <si>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</si>
  <si>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</si>
  <si>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</si>
  <si>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</si>
  <si>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</si>
  <si>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</si>
  <si>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</si>
  <si>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</si>
  <si>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</si>
  <si>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</si>
  <si>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</si>
  <si>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</si>
  <si>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</si>
  <si>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</si>
  <si>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</si>
  <si>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</si>
  <si>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</si>
  <si>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</si>
  <si>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</si>
  <si>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</si>
  <si>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</si>
  <si>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</si>
  <si>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</si>
  <si>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</si>
  <si>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</si>
  <si>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</si>
  <si>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</si>
  <si>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</si>
  <si>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</si>
  <si>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</si>
  <si>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</si>
  <si>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</si>
  <si>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</si>
  <si>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</si>
  <si>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</si>
  <si>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</si>
  <si>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</si>
  <si>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</si>
  <si>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</si>
  <si>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</si>
  <si>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</si>
  <si>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</si>
  <si>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</si>
  <si>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</si>
  <si>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</si>
  <si>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</si>
  <si>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</si>
  <si>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</si>
  <si>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</si>
  <si>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</si>
  <si>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</si>
  <si>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</si>
  <si>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</si>
  <si>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</si>
  <si>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</si>
  <si>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</si>
  <si>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</si>
  <si>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</si>
  <si>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</si>
  <si>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</si>
  <si>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</si>
  <si>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</si>
  <si>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</si>
  <si>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</si>
  <si>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</si>
  <si>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</si>
  <si>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</si>
  <si>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</si>
  <si>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</si>
  <si>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</si>
  <si>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</si>
  <si>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</si>
  <si>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</si>
  <si>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</si>
  <si>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</si>
  <si>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</si>
  <si>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</si>
  <si>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</si>
  <si>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</si>
  <si>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</si>
  <si>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</si>
  <si>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</si>
  <si>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</si>
  <si>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</si>
  <si>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</si>
  <si>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</si>
  <si>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</si>
  <si>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</si>
  <si>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</si>
  <si>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</si>
  <si>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</si>
  <si>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</si>
  <si>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</si>
  <si>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</si>
  <si>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</si>
  <si>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</si>
  <si>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</si>
  <si>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</si>
  <si>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</si>
  <si>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</si>
  <si>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</si>
  <si>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</si>
  <si>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</si>
  <si>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</si>
  <si>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</si>
  <si>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</si>
  <si>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</si>
  <si>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</si>
  <si>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</si>
  <si>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</si>
  <si>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</si>
  <si>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</si>
  <si>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</si>
  <si>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</si>
  <si>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</si>
  <si>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</si>
  <si>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</si>
  <si>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</si>
  <si>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</si>
  <si>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</si>
  <si>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</si>
  <si>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</si>
  <si>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</si>
  <si>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</si>
  <si>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</si>
  <si>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</si>
  <si>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</si>
  <si>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</si>
  <si>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</si>
  <si>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</si>
  <si>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</si>
  <si>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</si>
  <si>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</si>
  <si>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</si>
  <si>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</si>
  <si>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</si>
  <si>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</si>
  <si>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</si>
  <si>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</si>
  <si>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</si>
  <si>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</si>
  <si>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</si>
  <si>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</si>
  <si>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</si>
  <si>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</si>
  <si>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</si>
  <si>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</si>
  <si>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</si>
  <si>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</si>
  <si>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</si>
  <si>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</si>
  <si>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</si>
  <si>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</si>
  <si>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</si>
  <si>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</si>
  <si>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</si>
  <si>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</si>
  <si>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</si>
  <si>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</si>
  <si>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</si>
  <si>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</si>
  <si>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</si>
  <si>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</si>
  <si>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</si>
  <si>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</si>
  <si>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</si>
  <si>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</si>
  <si>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</si>
  <si>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</si>
  <si>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</si>
  <si>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</si>
  <si>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</si>
  <si>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</si>
  <si>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</si>
  <si>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</si>
  <si>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</si>
  <si>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</si>
  <si>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</si>
  <si>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</si>
  <si>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</si>
  <si>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</si>
  <si>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</si>
  <si>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</si>
  <si>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</si>
  <si>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</si>
  <si>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</si>
  <si>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</si>
  <si>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</si>
  <si>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</si>
  <si>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</si>
  <si>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</si>
  <si>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</si>
  <si>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</si>
  <si>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</si>
  <si>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</si>
  <si>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</si>
  <si>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</si>
  <si>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</si>
  <si>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</si>
  <si>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</si>
  <si>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</si>
  <si>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</si>
  <si>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</si>
  <si>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</si>
  <si>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</si>
  <si>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</si>
  <si>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</si>
  <si>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</si>
  <si>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</si>
  <si>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</si>
  <si>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</si>
  <si>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</si>
  <si>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</si>
  <si>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</si>
  <si>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</si>
  <si>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</si>
  <si>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</si>
  <si>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</si>
  <si>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</si>
  <si>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</si>
  <si>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</si>
  <si>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</si>
  <si>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</si>
  <si>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</si>
  <si>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</si>
  <si>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</si>
  <si>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</si>
  <si>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</si>
  <si>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</si>
  <si>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</si>
  <si>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</si>
  <si>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</si>
  <si>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</si>
  <si>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</si>
  <si>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</si>
  <si>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</si>
  <si>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</si>
  <si>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</si>
  <si>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</si>
  <si>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</si>
  <si>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</si>
  <si>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</si>
  <si>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</si>
  <si>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</si>
  <si>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</si>
  <si>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</si>
  <si>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</si>
  <si>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</si>
  <si>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</si>
  <si>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</si>
  <si>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</si>
  <si>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</si>
  <si>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</si>
  <si>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</si>
  <si>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</si>
  <si>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</si>
  <si>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</si>
  <si>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</si>
  <si>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</si>
  <si>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</si>
  <si>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</si>
  <si>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</si>
  <si>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</si>
  <si>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</si>
  <si>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</si>
  <si>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</si>
  <si>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</si>
  <si>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</si>
  <si>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</si>
  <si>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</si>
  <si>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</si>
  <si>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</si>
  <si>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</si>
  <si>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</si>
  <si>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</si>
  <si>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</si>
  <si>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</si>
  <si>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</si>
  <si>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</si>
  <si>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</si>
  <si>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</si>
  <si>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</si>
  <si>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</si>
  <si>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</si>
  <si>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</si>
  <si>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</si>
  <si>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</si>
  <si>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</si>
  <si>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</si>
  <si>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</si>
  <si>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</si>
  <si>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</si>
  <si>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</si>
  <si>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</si>
  <si>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</si>
  <si>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</si>
  <si>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</si>
  <si>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</si>
  <si>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</si>
  <si>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</si>
  <si>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</si>
  <si>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</si>
  <si>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</si>
  <si>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</si>
  <si>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</si>
  <si>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</si>
  <si>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</si>
  <si>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</si>
  <si>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</si>
  <si>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</si>
  <si>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</si>
  <si>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</si>
  <si>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</si>
  <si>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</si>
  <si>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</si>
  <si>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</si>
  <si>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</si>
  <si>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</si>
  <si>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</si>
  <si>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</si>
  <si>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</si>
  <si>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</si>
  <si>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</si>
  <si>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</si>
  <si>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</si>
  <si>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</si>
  <si>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</si>
  <si>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</si>
  <si>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</si>
  <si>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</si>
  <si>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</si>
  <si>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</si>
  <si>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</si>
  <si>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</si>
  <si>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</si>
  <si>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</si>
  <si>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</si>
  <si>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</si>
  <si>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</si>
  <si>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</si>
  <si>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</si>
  <si>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</si>
  <si>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</si>
  <si>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</si>
  <si>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</si>
  <si>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</si>
  <si>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</si>
  <si>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</si>
  <si>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</si>
  <si>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</si>
  <si>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</si>
  <si>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</si>
  <si>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</si>
  <si>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</si>
  <si>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</si>
  <si>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</si>
  <si>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</si>
  <si>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</si>
  <si>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</si>
  <si>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</si>
  <si>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</si>
  <si>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</si>
  <si>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</si>
  <si>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</si>
  <si>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</si>
  <si>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</si>
  <si>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</si>
  <si>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</si>
  <si>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</si>
  <si>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</si>
  <si>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</si>
  <si>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</si>
  <si>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</si>
  <si>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</si>
  <si>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</si>
  <si>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</si>
  <si>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</si>
  <si>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</si>
  <si>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</si>
  <si>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</si>
  <si>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</si>
  <si>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</si>
  <si>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</si>
  <si>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</si>
  <si>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</si>
  <si>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</si>
  <si>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</si>
  <si>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</si>
  <si>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</si>
  <si>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</si>
  <si>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</si>
  <si>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</si>
  <si>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</si>
  <si>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</si>
  <si>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</si>
  <si>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</si>
  <si>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</si>
  <si>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</si>
  <si>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</si>
  <si>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</si>
  <si>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</si>
  <si>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</si>
  <si>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</si>
  <si>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</si>
  <si>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</si>
  <si>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</si>
  <si>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</si>
  <si>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</si>
  <si>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</si>
  <si>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</si>
  <si>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</si>
  <si>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</si>
  <si>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</si>
  <si>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</si>
  <si>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</si>
  <si>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</si>
  <si>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</si>
  <si>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</si>
  <si>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</si>
  <si>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</si>
  <si>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</si>
  <si>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</si>
  <si>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</si>
  <si>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</si>
  <si>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</si>
  <si>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</si>
  <si>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</si>
  <si>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</si>
  <si>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</si>
  <si>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</si>
  <si>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</si>
  <si>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</si>
  <si>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</si>
  <si>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</si>
  <si>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</si>
  <si>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</si>
  <si>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</si>
  <si>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</si>
  <si>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</si>
  <si>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</si>
  <si>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</si>
  <si>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</si>
  <si>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</si>
  <si>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</si>
  <si>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</si>
  <si>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</si>
  <si>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</si>
  <si>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</si>
  <si>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</si>
  <si>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</si>
  <si>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</si>
  <si>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</si>
  <si>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</si>
  <si>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</si>
  <si>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</si>
  <si>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</si>
  <si>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</si>
  <si>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</si>
  <si>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</si>
  <si>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</si>
  <si>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</si>
  <si>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</si>
  <si>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</si>
  <si>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</si>
  <si>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</si>
  <si>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</si>
  <si>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</si>
  <si>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</si>
  <si>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</si>
  <si>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</si>
  <si>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</si>
  <si>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</si>
  <si>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</si>
  <si>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</si>
  <si>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</si>
  <si>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</si>
  <si>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</si>
  <si>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</si>
  <si>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</si>
  <si>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</si>
  <si>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</si>
  <si>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</si>
  <si>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</si>
  <si>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</si>
  <si>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</si>
  <si>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</si>
  <si>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</si>
  <si>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</si>
  <si>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</si>
  <si>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</si>
  <si>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</si>
  <si>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</si>
  <si>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</si>
  <si>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</si>
  <si>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</si>
  <si>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</si>
  <si>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</si>
  <si>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</si>
  <si>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</si>
  <si>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</si>
  <si>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</si>
  <si>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</si>
  <si>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</si>
  <si>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</si>
  <si>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</si>
  <si>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</si>
  <si>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</si>
  <si>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</si>
  <si>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</si>
  <si>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</si>
  <si>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</si>
  <si>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</si>
  <si>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</si>
  <si>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</si>
  <si>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</si>
  <si>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</si>
  <si>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</si>
  <si>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</si>
  <si>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</si>
  <si>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</si>
  <si>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</si>
  <si>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</si>
  <si>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</si>
  <si>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</si>
  <si>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</si>
  <si>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</si>
  <si>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</si>
  <si>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</si>
  <si>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</si>
  <si>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</si>
  <si>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</si>
  <si>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</si>
  <si>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</si>
  <si>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</si>
  <si>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</si>
  <si>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</si>
  <si>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</si>
  <si>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</si>
  <si>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</si>
  <si>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</si>
  <si>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</si>
  <si>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</si>
  <si>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</si>
  <si>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</si>
  <si>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</si>
  <si>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</si>
  <si>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</si>
  <si>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</si>
  <si>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</si>
  <si>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</si>
  <si>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</si>
  <si>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</si>
  <si>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</si>
  <si>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</si>
  <si>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</si>
  <si>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</si>
  <si>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</si>
  <si>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</si>
  <si>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</si>
  <si>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</si>
  <si>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</si>
  <si>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</si>
  <si>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</si>
  <si>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</si>
  <si>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</si>
  <si>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</si>
  <si>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</si>
  <si>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</si>
  <si>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</si>
  <si>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</si>
  <si>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</si>
  <si>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</si>
  <si>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</si>
  <si>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</si>
  <si>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</si>
  <si>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</si>
  <si>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</si>
  <si>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</si>
  <si>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</si>
  <si>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</si>
  <si>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</si>
  <si>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</si>
  <si>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</si>
  <si>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</si>
  <si>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</si>
  <si>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</si>
  <si>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</si>
  <si>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</si>
  <si>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</si>
  <si>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</si>
  <si>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</si>
  <si>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</si>
  <si>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</si>
  <si>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</si>
  <si>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</si>
  <si>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</si>
  <si>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</si>
  <si>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</si>
  <si>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</si>
  <si>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</si>
  <si>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</si>
  <si>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</si>
  <si>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</si>
  <si>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</si>
  <si>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</si>
  <si>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</si>
  <si>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</si>
  <si>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</si>
  <si>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</si>
  <si>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</si>
  <si>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</si>
  <si>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</si>
  <si>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</si>
  <si>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</si>
  <si>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</si>
  <si>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</si>
  <si>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</si>
  <si>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</si>
  <si>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</si>
  <si>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</si>
  <si>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</si>
  <si>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</si>
  <si>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</si>
  <si>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</si>
  <si>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</si>
  <si>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</si>
  <si>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</si>
  <si>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</si>
  <si>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</si>
  <si>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</si>
  <si>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</si>
  <si>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</si>
  <si>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</si>
  <si>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</si>
  <si>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</si>
  <si>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</si>
  <si>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</si>
  <si>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</si>
  <si>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</si>
  <si>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</si>
  <si>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</si>
  <si>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</si>
  <si>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</si>
  <si>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</si>
  <si>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</si>
  <si>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</si>
  <si>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</si>
  <si>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</si>
  <si>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</si>
  <si>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</si>
  <si>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</si>
  <si>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</si>
  <si>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</si>
  <si>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</si>
  <si>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</si>
  <si>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</si>
  <si>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</si>
  <si>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</si>
  <si>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</si>
  <si>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</si>
  <si>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</si>
  <si>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</si>
  <si>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</si>
  <si>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</si>
  <si>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</si>
  <si>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</si>
  <si>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</si>
  <si>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</si>
  <si>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</si>
  <si>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</si>
  <si>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</si>
  <si>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</si>
  <si>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</si>
  <si>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</si>
  <si>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</si>
  <si>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</si>
  <si>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</si>
  <si>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</si>
  <si>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</si>
  <si>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</si>
  <si>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</si>
  <si>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</si>
  <si>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</si>
  <si>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</si>
  <si>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</si>
  <si>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</si>
  <si>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</si>
  <si>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</si>
  <si>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</si>
  <si>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</si>
  <si>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</si>
  <si>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</si>
  <si>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</si>
  <si>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</si>
  <si>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</si>
  <si>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</si>
  <si>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</si>
  <si>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</si>
  <si>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</si>
  <si>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</si>
  <si>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</si>
  <si>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</si>
  <si>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</si>
  <si>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</si>
  <si>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</si>
  <si>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</si>
  <si>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</si>
  <si>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</si>
  <si>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</si>
  <si>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</si>
  <si>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</si>
  <si>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</si>
  <si>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</si>
  <si>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</si>
  <si>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</si>
  <si>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</si>
  <si>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</si>
  <si>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</si>
  <si>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</si>
  <si>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</si>
  <si>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</si>
  <si>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</si>
  <si>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</si>
  <si>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</si>
  <si>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</si>
  <si>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</si>
  <si>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</si>
  <si>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</si>
  <si>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</si>
  <si>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</si>
  <si>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</si>
  <si>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</si>
  <si>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</si>
  <si>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</si>
  <si>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</si>
  <si>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</si>
  <si>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</si>
  <si>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</si>
  <si>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</si>
  <si>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</si>
  <si>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</si>
  <si>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</si>
  <si>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</si>
  <si>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</si>
  <si>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</si>
  <si>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</si>
  <si>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</si>
  <si>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</si>
  <si>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</si>
  <si>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</si>
  <si>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</si>
  <si>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</si>
  <si>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</si>
  <si>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</si>
  <si>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</si>
  <si>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</si>
  <si>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</si>
  <si>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</si>
  <si>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</si>
  <si>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</si>
  <si>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</si>
  <si>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</si>
  <si>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</si>
  <si>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</si>
  <si>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</si>
  <si>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</si>
  <si>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</si>
  <si>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</si>
  <si>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</si>
  <si>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</si>
  <si>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</si>
  <si>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</si>
  <si>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</si>
  <si>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</si>
  <si>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</si>
  <si>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</si>
  <si>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</si>
  <si>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</si>
  <si>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</si>
  <si>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</si>
  <si>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</si>
  <si>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</si>
  <si>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</si>
  <si>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</si>
  <si>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</si>
  <si>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</si>
  <si>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</si>
  <si>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</si>
  <si>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</si>
  <si>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</si>
  <si>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</si>
  <si>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</si>
  <si>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</si>
  <si>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</si>
  <si>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</si>
  <si>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</si>
  <si>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</si>
  <si>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</si>
  <si>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</si>
  <si>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</si>
  <si>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</si>
  <si>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</si>
  <si>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</si>
  <si>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</si>
  <si>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</si>
  <si>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</si>
  <si>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</si>
  <si>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</si>
  <si>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</si>
  <si>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</si>
  <si>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</si>
  <si>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</si>
  <si>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</si>
  <si>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</si>
  <si>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</si>
  <si>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</si>
  <si>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</si>
  <si>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</si>
  <si>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</si>
  <si>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</si>
  <si>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</si>
  <si>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</si>
  <si>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</si>
  <si>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</si>
  <si>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</si>
  <si>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</si>
  <si>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</si>
  <si>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</si>
  <si>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</si>
  <si>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</si>
  <si>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</si>
  <si>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</si>
  <si>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</si>
  <si>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</si>
  <si>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</si>
  <si>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</si>
  <si>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</si>
  <si>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</si>
  <si>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</si>
  <si>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</si>
  <si>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</si>
  <si>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</si>
  <si>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</si>
  <si>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</si>
  <si>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</si>
  <si>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</si>
  <si>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</si>
  <si>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</si>
  <si>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</si>
  <si>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</si>
  <si>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</si>
  <si>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</si>
  <si>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</si>
  <si>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</si>
  <si>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</si>
  <si>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</si>
  <si>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</si>
  <si>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</si>
  <si>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</si>
  <si>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</si>
  <si>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</si>
  <si>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</si>
  <si>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</si>
  <si>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</si>
  <si>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</si>
  <si>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</si>
  <si>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</si>
  <si>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</si>
  <si>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</si>
  <si>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</si>
  <si>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</si>
  <si>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</si>
  <si>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</si>
  <si>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</si>
  <si>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</si>
  <si>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</si>
  <si>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</si>
  <si>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</si>
  <si>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</si>
  <si>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</si>
  <si>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</si>
  <si>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</si>
  <si>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</si>
  <si>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</si>
  <si>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</si>
  <si>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</si>
  <si>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</si>
  <si>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</si>
  <si>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</si>
  <si>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</si>
  <si>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</si>
  <si>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</si>
  <si>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</si>
  <si>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</si>
  <si>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</si>
  <si>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</si>
  <si>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</si>
  <si>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</si>
  <si>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</si>
  <si>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</si>
  <si>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</si>
  <si>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</si>
  <si>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</si>
  <si>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</si>
  <si>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</si>
  <si>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</si>
  <si>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</si>
  <si>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</si>
  <si>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</si>
  <si>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</si>
  <si>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</si>
  <si>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</si>
  <si>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</si>
  <si>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</si>
  <si>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</si>
  <si>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</si>
  <si>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</si>
  <si>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</si>
  <si>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</si>
  <si>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</si>
  <si>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</si>
  <si>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</si>
  <si>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</si>
  <si>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</si>
  <si>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</si>
  <si>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</si>
  <si>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</si>
  <si>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</si>
  <si>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</si>
  <si>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</si>
  <si>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</si>
  <si>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</si>
  <si>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</si>
  <si>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</si>
  <si>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</si>
  <si>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</si>
  <si>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</si>
  <si>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</si>
  <si>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</si>
  <si>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</si>
  <si>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</si>
  <si>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</si>
  <si>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</si>
  <si>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</si>
  <si>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</si>
  <si>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</si>
  <si>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</si>
  <si>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</si>
  <si>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</si>
  <si>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</si>
  <si>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</si>
  <si>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</si>
  <si>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</si>
  <si>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</si>
  <si>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</si>
  <si>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</si>
  <si>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</si>
  <si>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</si>
  <si>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</si>
  <si>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</si>
  <si>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</si>
  <si>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</si>
  <si>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</si>
  <si>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</si>
  <si>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</si>
  <si>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</si>
  <si>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</si>
  <si>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</si>
  <si>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</si>
  <si>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</si>
  <si>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</si>
  <si>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</si>
  <si>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</si>
  <si>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</si>
  <si>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</si>
  <si>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</si>
  <si>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</si>
  <si>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</si>
  <si>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</si>
  <si>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</si>
  <si>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</si>
  <si>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</si>
  <si>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</si>
  <si>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</si>
  <si>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</si>
  <si>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</si>
  <si>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</si>
  <si>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</si>
  <si>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</si>
  <si>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</si>
  <si>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</si>
  <si>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</si>
  <si>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</si>
  <si>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</si>
  <si>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</si>
  <si>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</si>
  <si>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</si>
  <si>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</si>
  <si>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</si>
  <si>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</si>
  <si>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</si>
  <si>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</si>
  <si>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</si>
  <si>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</si>
  <si>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</si>
  <si>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</si>
  <si>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</si>
  <si>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</si>
  <si>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</si>
  <si>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</si>
  <si>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</si>
  <si>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</si>
  <si>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</si>
  <si>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</si>
  <si>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</si>
  <si>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</si>
  <si>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</si>
  <si>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</si>
  <si>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</si>
  <si>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</si>
  <si>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</si>
  <si>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</si>
  <si>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</si>
  <si>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</si>
  <si>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</si>
  <si>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</si>
  <si>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</si>
  <si>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</si>
  <si>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</si>
  <si>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</si>
  <si>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</si>
  <si>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</si>
  <si>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</si>
  <si>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</si>
  <si>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</si>
  <si>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</si>
  <si>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</si>
  <si>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</si>
  <si>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</si>
  <si>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</si>
  <si>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</si>
  <si>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</si>
  <si>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</si>
  <si>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</si>
  <si>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</si>
  <si>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</si>
  <si>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</si>
  <si>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</si>
  <si>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</si>
  <si>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</si>
  <si>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</si>
  <si>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</si>
  <si>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</si>
  <si>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</si>
  <si>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</si>
  <si>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</si>
  <si>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</si>
  <si>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</si>
  <si>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</si>
  <si>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</si>
  <si>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</si>
  <si>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</si>
  <si>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</si>
  <si>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</si>
  <si>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</si>
  <si>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</si>
  <si>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</si>
  <si>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</si>
  <si>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</si>
  <si>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</si>
  <si>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</si>
  <si>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</si>
  <si>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</si>
  <si>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</si>
  <si>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</si>
  <si>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</si>
  <si>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</si>
  <si>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</si>
  <si>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</si>
  <si>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</si>
  <si>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</si>
  <si>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</si>
  <si>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</si>
  <si>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</si>
  <si>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</si>
  <si>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</si>
  <si>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</si>
  <si>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</si>
  <si>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</si>
  <si>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</si>
  <si>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</si>
  <si>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</si>
  <si>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</si>
  <si>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</si>
  <si>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</si>
  <si>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</si>
  <si>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</si>
  <si>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</si>
  <si>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</si>
  <si>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</si>
  <si>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</si>
  <si>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</si>
  <si>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</si>
  <si>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</si>
  <si>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</si>
  <si>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</si>
  <si>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</si>
  <si>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</si>
  <si>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</si>
  <si>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</si>
  <si>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</si>
  <si>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</si>
  <si>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</si>
  <si>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</si>
  <si>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</si>
  <si>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</si>
  <si>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</si>
  <si>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</si>
  <si>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</si>
  <si>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</si>
  <si>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</si>
  <si>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</si>
  <si>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</si>
  <si>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</si>
  <si>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</si>
  <si>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</si>
  <si>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</si>
  <si>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</si>
  <si>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</si>
  <si>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</si>
  <si>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</si>
  <si>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</si>
  <si>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</si>
  <si>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</si>
  <si>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</si>
  <si>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</si>
  <si>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</si>
  <si>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</si>
  <si>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</si>
  <si>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</si>
  <si>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</si>
  <si>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</si>
  <si>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</si>
  <si>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</si>
  <si>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</si>
  <si>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</si>
  <si>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</si>
  <si>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</si>
  <si>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</si>
  <si>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</si>
  <si>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</si>
  <si>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</si>
  <si>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</si>
  <si>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</si>
  <si>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</si>
  <si>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</si>
  <si>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</si>
  <si>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</si>
  <si>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</si>
  <si>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</si>
  <si>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</si>
  <si>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</si>
  <si>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</si>
  <si>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</si>
  <si>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</si>
  <si>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</si>
  <si>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</si>
  <si>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</si>
  <si>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</si>
  <si>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</si>
  <si>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</si>
  <si>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</si>
  <si>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</si>
  <si>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</si>
  <si>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</si>
  <si>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</si>
  <si>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</si>
  <si>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</si>
  <si>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</si>
  <si>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</si>
  <si>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</si>
  <si>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</si>
  <si>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</si>
  <si>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</si>
  <si>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</si>
  <si>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</si>
  <si>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</si>
  <si>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</si>
  <si>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</si>
  <si>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</si>
  <si>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</si>
  <si>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</si>
  <si>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</si>
  <si>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</si>
  <si>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</si>
  <si>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</si>
  <si>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</si>
  <si>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</si>
  <si>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</si>
  <si>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</si>
  <si>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</si>
  <si>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</si>
  <si>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</si>
  <si>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</si>
  <si>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</si>
  <si>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</si>
  <si>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</si>
  <si>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</si>
  <si>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</si>
  <si>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</si>
  <si>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</si>
  <si>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</si>
  <si>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</si>
  <si>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</si>
  <si>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</si>
  <si>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</si>
  <si>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</si>
  <si>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</si>
  <si>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</si>
  <si>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</si>
  <si>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</si>
  <si>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</si>
  <si>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</si>
  <si>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</si>
  <si>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</si>
  <si>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</si>
  <si>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</si>
  <si>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</si>
  <si>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</si>
  <si>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</si>
  <si>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</si>
  <si>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</si>
  <si>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</si>
  <si>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</si>
  <si>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</si>
  <si>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</si>
  <si>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</si>
  <si>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</si>
  <si>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</si>
  <si>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</si>
  <si>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</si>
  <si>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</si>
  <si>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</si>
  <si>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</si>
  <si>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</si>
  <si>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</si>
  <si>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</si>
  <si>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</si>
  <si>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</si>
  <si>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</si>
  <si>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</si>
  <si>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</si>
  <si>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</si>
  <si>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</si>
  <si>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</si>
  <si>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</si>
  <si>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</si>
  <si>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</si>
  <si>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</si>
  <si>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</si>
  <si>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</si>
  <si>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</si>
  <si>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</si>
  <si>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</si>
  <si>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</si>
  <si>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</si>
  <si>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</si>
  <si>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</si>
  <si>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</si>
  <si>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</si>
  <si>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</si>
  <si>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</si>
  <si>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</si>
  <si>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</si>
  <si>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</si>
  <si>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</si>
  <si>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</si>
  <si>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</si>
  <si>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</si>
  <si>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</si>
  <si>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</si>
  <si>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</si>
  <si>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</si>
  <si>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</si>
  <si>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</si>
  <si>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</si>
  <si>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</si>
  <si>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</si>
  <si>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</si>
  <si>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</si>
  <si>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</si>
  <si>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</si>
  <si>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</si>
  <si>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</si>
  <si>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</si>
  <si>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</si>
  <si>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</si>
  <si>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</si>
  <si>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</si>
  <si>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</si>
  <si>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</si>
  <si>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</si>
  <si>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</si>
  <si>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</si>
  <si>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</si>
  <si>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</si>
  <si>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</si>
  <si>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</si>
  <si>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</si>
  <si>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</si>
  <si>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</si>
  <si>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</si>
  <si>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</si>
  <si>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</si>
  <si>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</si>
  <si>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</si>
  <si>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</si>
  <si>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</si>
  <si>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</si>
  <si>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</si>
  <si>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</si>
  <si>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</si>
  <si>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</si>
  <si>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</si>
  <si>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</si>
  <si>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</si>
  <si>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</si>
  <si>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</si>
  <si>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</si>
  <si>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</si>
  <si>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</si>
  <si>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</si>
  <si>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</si>
  <si>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</si>
  <si>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</si>
  <si>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</si>
  <si>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</si>
  <si>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</si>
  <si>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</si>
  <si>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</si>
  <si>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</si>
  <si>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</si>
  <si>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</si>
  <si>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</si>
  <si>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</si>
  <si>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</si>
  <si>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</si>
  <si>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</si>
  <si>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</si>
  <si>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</si>
  <si>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</si>
  <si>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</si>
  <si>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</si>
  <si>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</si>
  <si>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</si>
  <si>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</si>
  <si>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</si>
  <si>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</si>
  <si>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</si>
  <si>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</si>
  <si>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</si>
  <si>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</si>
  <si>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</si>
  <si>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</si>
  <si>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</si>
  <si>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</si>
  <si>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</si>
  <si>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</si>
  <si>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</si>
  <si>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</si>
  <si>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</si>
  <si>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</si>
  <si>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</si>
  <si>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</si>
  <si>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</si>
  <si>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</si>
  <si>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</si>
  <si>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</si>
  <si>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</si>
  <si>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</si>
  <si>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</si>
  <si>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</si>
  <si>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</si>
  <si>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</si>
  <si>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</si>
  <si>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</si>
  <si>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</si>
  <si>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</si>
  <si>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</si>
  <si>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</si>
  <si>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</si>
  <si>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</si>
  <si>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</si>
  <si>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</si>
  <si>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</si>
  <si>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</si>
  <si>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</si>
  <si>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</si>
  <si>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</si>
  <si>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</si>
  <si>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</si>
  <si>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</si>
  <si>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</si>
  <si>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</si>
  <si>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</si>
  <si>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</si>
  <si>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</si>
  <si>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</si>
  <si>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</si>
  <si>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</si>
  <si>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</si>
  <si>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</si>
  <si>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</si>
  <si>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</si>
  <si>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</si>
  <si>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</si>
  <si>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</si>
  <si>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</si>
  <si>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</si>
  <si>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</si>
  <si>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</si>
  <si>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</si>
  <si>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</si>
  <si>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</si>
  <si>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</si>
  <si>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</si>
  <si>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</si>
  <si>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</si>
  <si>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</si>
  <si>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</si>
  <si>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</si>
  <si>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</si>
  <si>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</si>
  <si>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</si>
  <si>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</si>
  <si>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</si>
  <si>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</si>
  <si>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</si>
  <si>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</si>
  <si>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</si>
  <si>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</si>
  <si>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</si>
  <si>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</si>
  <si>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</si>
  <si>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</si>
  <si>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</si>
  <si>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</si>
  <si>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</si>
  <si>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</si>
  <si>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</si>
  <si>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</si>
  <si>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</si>
  <si>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</si>
  <si>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</si>
  <si>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</si>
  <si>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</si>
  <si>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</si>
  <si>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</si>
  <si>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</si>
  <si>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</si>
  <si>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</si>
  <si>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</si>
  <si>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</si>
  <si>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</si>
  <si>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</si>
  <si>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</si>
  <si>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</si>
  <si>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</si>
  <si>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</si>
  <si>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</si>
  <si>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</si>
  <si>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</si>
  <si>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</si>
  <si>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</si>
  <si>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</si>
  <si>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</si>
  <si>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</si>
  <si>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</si>
  <si>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</si>
  <si>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</si>
  <si>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</si>
  <si>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</si>
  <si>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</si>
  <si>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</si>
  <si>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</si>
  <si>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</si>
  <si>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</si>
  <si>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</si>
  <si>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</si>
  <si>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</si>
  <si>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</si>
  <si>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</si>
  <si>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</si>
  <si>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</si>
  <si>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</si>
  <si>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</si>
  <si>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</si>
  <si>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</si>
  <si>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</si>
  <si>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</si>
  <si>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</si>
  <si>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</si>
  <si>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</si>
  <si>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</si>
  <si>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</si>
  <si>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</si>
  <si>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</si>
  <si>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</si>
  <si>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</si>
  <si>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</si>
  <si>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</si>
  <si>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</si>
  <si>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</si>
  <si>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</si>
  <si>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</si>
  <si>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</si>
  <si>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</si>
  <si>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</si>
  <si>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</si>
  <si>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</si>
  <si>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</si>
  <si>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</si>
  <si>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</si>
  <si>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</si>
  <si>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</si>
  <si>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</si>
  <si>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</si>
  <si>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</si>
  <si>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</si>
  <si>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</si>
  <si>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</si>
  <si>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</si>
  <si>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</si>
  <si>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</si>
  <si>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</si>
  <si>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</si>
  <si>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</si>
  <si>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</si>
  <si>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</si>
  <si>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</si>
  <si>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</si>
  <si>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</si>
  <si>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</si>
  <si>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</si>
  <si>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</si>
  <si>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</si>
  <si>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</si>
  <si>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</si>
  <si>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</si>
  <si>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</si>
  <si>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</si>
  <si>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</si>
  <si>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</si>
  <si>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</si>
  <si>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</si>
  <si>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</si>
  <si>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</si>
  <si>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</si>
  <si>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</si>
  <si>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</si>
  <si>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</si>
  <si>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</si>
  <si>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</si>
  <si>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</si>
  <si>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</si>
  <si>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</si>
  <si>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</si>
  <si>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</si>
  <si>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</si>
  <si>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</si>
  <si>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</si>
  <si>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</si>
  <si>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</si>
  <si>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</si>
  <si>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</si>
  <si>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</si>
  <si>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</si>
  <si>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</si>
  <si>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</si>
  <si>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</si>
  <si>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</si>
  <si>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</si>
  <si>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</si>
  <si>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</si>
  <si>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</si>
  <si>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</si>
  <si>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</si>
  <si>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</si>
  <si>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</si>
  <si>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</si>
  <si>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</si>
  <si>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</si>
  <si>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</si>
  <si>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</si>
  <si>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</si>
  <si>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</si>
  <si>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</si>
  <si>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</si>
  <si>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</si>
  <si>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</si>
  <si>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</si>
  <si>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</si>
  <si>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</si>
  <si>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</si>
  <si>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</si>
  <si>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</si>
  <si>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</si>
  <si>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</si>
  <si>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</si>
  <si>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</si>
  <si>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</si>
  <si>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</si>
  <si>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</si>
  <si>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</si>
  <si>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</si>
  <si>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</si>
  <si>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</si>
  <si>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</si>
  <si>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</si>
  <si>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</si>
  <si>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</si>
  <si>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</si>
  <si>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</si>
  <si>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</si>
  <si>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</si>
  <si>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</si>
  <si>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</si>
  <si>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</si>
  <si>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</si>
  <si>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</si>
  <si>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</si>
  <si>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</si>
  <si>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</si>
  <si>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</si>
  <si>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</si>
  <si>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</si>
  <si>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</si>
  <si>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</si>
  <si>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</si>
  <si>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</si>
  <si>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</si>
  <si>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</si>
  <si>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</si>
  <si>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</si>
  <si>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</si>
  <si>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</si>
  <si>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</si>
  <si>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</si>
  <si>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</si>
  <si>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</si>
  <si>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</si>
  <si>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</si>
  <si>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</si>
  <si>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</si>
  <si>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</si>
  <si>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</si>
  <si>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</si>
  <si>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</si>
  <si>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</si>
  <si>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</si>
  <si>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</si>
  <si>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</si>
  <si>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</si>
  <si>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</si>
  <si>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</si>
  <si>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</si>
  <si>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</si>
  <si>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</si>
  <si>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</si>
  <si>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</si>
  <si>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</si>
  <si>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</si>
  <si>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</si>
  <si>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</si>
  <si>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</si>
  <si>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</si>
  <si>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</si>
  <si>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</si>
  <si>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</si>
  <si>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</si>
  <si>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</si>
  <si>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</si>
  <si>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</si>
  <si>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</si>
  <si>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</si>
  <si>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</si>
  <si>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</si>
  <si>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</si>
  <si>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</si>
  <si>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</si>
  <si>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</si>
  <si>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</si>
  <si>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</si>
  <si>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</si>
  <si>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</si>
  <si>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</si>
  <si>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</si>
  <si>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</si>
  <si>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</si>
  <si>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</si>
  <si>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</si>
  <si>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</si>
  <si>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</si>
  <si>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</si>
  <si>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</si>
  <si>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</si>
  <si>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</si>
  <si>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</si>
  <si>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</si>
  <si>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</si>
  <si>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</si>
  <si>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</si>
  <si>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</si>
  <si>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</si>
  <si>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</si>
  <si>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</si>
  <si>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</si>
  <si>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</si>
  <si>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</si>
  <si>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</si>
  <si>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</si>
  <si>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</si>
  <si>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</si>
  <si>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</si>
  <si>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</si>
  <si>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</si>
  <si>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</si>
  <si>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</si>
  <si>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</si>
  <si>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</si>
  <si>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</si>
  <si>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</si>
  <si>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</si>
  <si>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</si>
  <si>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</si>
  <si>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</si>
  <si>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</si>
  <si>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</si>
  <si>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</si>
  <si>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</si>
  <si>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</si>
  <si>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</si>
  <si>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</si>
  <si>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</si>
  <si>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</si>
  <si>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</si>
  <si>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</si>
  <si>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</si>
  <si>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</si>
  <si>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</si>
  <si>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</si>
  <si>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</si>
  <si>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</si>
  <si>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</si>
  <si>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</si>
  <si>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</si>
  <si>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</si>
  <si>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</si>
  <si>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</si>
  <si>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</si>
  <si>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</si>
  <si>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</si>
  <si>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</si>
  <si>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</si>
  <si>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</si>
  <si>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</si>
  <si>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</si>
  <si>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</si>
  <si>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</si>
  <si>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</si>
  <si>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</si>
  <si>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</si>
  <si>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</si>
  <si>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</si>
  <si>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</si>
  <si>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</si>
  <si>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</si>
  <si>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</si>
  <si>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</si>
  <si>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</si>
  <si>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</si>
  <si>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</si>
  <si>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</si>
  <si>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</si>
  <si>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</si>
  <si>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</si>
  <si>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</si>
  <si>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</si>
  <si>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</si>
  <si>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</si>
  <si>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</si>
  <si>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</si>
  <si>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</si>
  <si>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</si>
  <si>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</si>
  <si>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</si>
  <si>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</si>
  <si>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</si>
  <si>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</si>
  <si>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</si>
  <si>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</si>
  <si>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</si>
  <si>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</si>
  <si>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</si>
  <si>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</si>
  <si>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</si>
  <si>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</si>
  <si>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</si>
  <si>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</si>
  <si>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</si>
  <si>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</si>
  <si>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</si>
  <si>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</si>
  <si>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</si>
  <si>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</si>
  <si>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</si>
  <si>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</si>
  <si>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</si>
  <si>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</si>
  <si>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</si>
  <si>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</si>
  <si>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</si>
  <si>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</si>
  <si>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</si>
  <si>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</si>
  <si>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</si>
  <si>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</si>
  <si>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</si>
  <si>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</si>
  <si>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</si>
  <si>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</si>
  <si>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</si>
  <si>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</si>
  <si>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</si>
  <si>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</si>
  <si>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</si>
  <si>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</si>
  <si>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</si>
  <si>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</si>
  <si>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</si>
  <si>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</si>
  <si>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</si>
  <si>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</si>
  <si>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</si>
  <si>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</si>
  <si>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</si>
  <si>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</si>
  <si>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</si>
  <si>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</si>
  <si>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</si>
  <si>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</si>
  <si>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</si>
  <si>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</si>
  <si>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</si>
  <si>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</si>
  <si>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</si>
  <si>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</si>
  <si>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</si>
  <si>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</si>
  <si>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</si>
  <si>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</si>
  <si>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</si>
  <si>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</si>
  <si>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</si>
  <si>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</si>
  <si>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</si>
  <si>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</si>
  <si>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</si>
  <si>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</si>
  <si>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</si>
  <si>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</si>
  <si>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</si>
  <si>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</si>
  <si>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</si>
  <si>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</si>
  <si>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</si>
  <si>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</si>
  <si>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</si>
  <si>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</si>
  <si>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</si>
  <si>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</si>
  <si>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</si>
  <si>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</si>
  <si>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</si>
  <si>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</si>
  <si>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</si>
  <si>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</si>
  <si>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</si>
  <si>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</si>
  <si>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</si>
  <si>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</si>
  <si>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</si>
  <si>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</si>
  <si>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</si>
  <si>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</si>
  <si>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</si>
  <si>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</si>
  <si>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</si>
  <si>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</si>
  <si>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</si>
  <si>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</si>
  <si>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</si>
  <si>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</si>
  <si>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</si>
  <si>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</si>
  <si>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</si>
  <si>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</si>
  <si>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</si>
  <si>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</si>
  <si>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</si>
  <si>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</si>
  <si>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</si>
  <si>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</si>
  <si>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</si>
  <si>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</si>
  <si>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</si>
  <si>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</si>
  <si>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</si>
  <si>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</si>
  <si>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</si>
  <si>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</si>
  <si>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</si>
  <si>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</si>
  <si>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</si>
  <si>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</si>
  <si>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</si>
  <si>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</si>
  <si>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</si>
  <si>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</si>
  <si>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</si>
  <si>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</si>
  <si>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</si>
  <si>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</si>
  <si>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</si>
  <si>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</si>
  <si>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</si>
  <si>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</si>
  <si>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</si>
  <si>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</si>
  <si>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</si>
  <si>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</si>
  <si>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</si>
  <si>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</si>
  <si>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</si>
  <si>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</si>
  <si>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</si>
  <si>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</si>
  <si>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</si>
  <si>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</si>
  <si>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</si>
  <si>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</si>
  <si>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</si>
  <si>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</si>
  <si>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</si>
  <si>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</si>
  <si>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</si>
  <si>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</si>
  <si>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</si>
  <si>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</si>
  <si>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</si>
  <si>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</si>
  <si>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</si>
  <si>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</si>
  <si>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</si>
  <si>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</si>
  <si>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</si>
  <si>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</si>
  <si>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</si>
  <si>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</si>
  <si>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</si>
  <si>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</si>
  <si>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</si>
  <si>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</si>
  <si>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</si>
  <si>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</si>
  <si>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</si>
  <si>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</si>
  <si>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</si>
  <si>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</si>
  <si>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</si>
  <si>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</si>
  <si>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</si>
  <si>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</si>
  <si>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</si>
  <si>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</si>
  <si>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</si>
  <si>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</si>
  <si>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</si>
  <si>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</si>
  <si>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</si>
  <si>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</si>
  <si>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</si>
  <si>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</si>
  <si>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</si>
  <si>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</si>
  <si>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</si>
  <si>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</si>
  <si>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</si>
  <si>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</si>
  <si>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</si>
  <si>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</si>
  <si>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</si>
  <si>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</si>
  <si>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</si>
  <si>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</si>
  <si>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</si>
  <si>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</si>
  <si>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</si>
  <si>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</si>
  <si>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</si>
  <si>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</si>
  <si>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</si>
  <si>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</si>
  <si>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</si>
  <si>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</si>
  <si>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</si>
  <si>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</si>
  <si>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</si>
  <si>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</si>
  <si>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</si>
  <si>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</si>
  <si>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</si>
  <si>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</si>
  <si>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</si>
  <si>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</si>
  <si>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</si>
  <si>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</si>
  <si>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</si>
  <si>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</si>
  <si>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</si>
  <si>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</si>
  <si>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</si>
  <si>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</si>
  <si>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</si>
  <si>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</si>
  <si>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</si>
  <si>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</si>
  <si>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</si>
  <si>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</si>
  <si>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</si>
  <si>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</si>
  <si>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</si>
  <si>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</si>
  <si>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</si>
  <si>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</si>
  <si>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</si>
  <si>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</si>
  <si>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</si>
  <si>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</si>
  <si>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</si>
  <si>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</si>
  <si>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</si>
  <si>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</si>
  <si>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</si>
  <si>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</si>
  <si>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</si>
  <si>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</si>
  <si>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</si>
  <si>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</si>
  <si>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</si>
  <si>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</si>
  <si>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</si>
  <si>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</si>
  <si>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</si>
  <si>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</si>
  <si>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</si>
  <si>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</si>
  <si>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</si>
  <si>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</si>
  <si>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</si>
  <si>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</si>
  <si>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</si>
  <si>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</si>
  <si>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</si>
  <si>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</si>
  <si>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</si>
  <si>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</si>
  <si>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</si>
  <si>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</si>
  <si>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</si>
  <si>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</si>
  <si>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</si>
  <si>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</si>
  <si>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</si>
  <si>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</si>
  <si>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</si>
  <si>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</si>
  <si>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</si>
  <si>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</si>
  <si>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</si>
  <si>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</si>
  <si>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</si>
  <si>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</si>
  <si>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</si>
  <si>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</si>
  <si>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</si>
  <si>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</si>
  <si>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</si>
  <si>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</si>
  <si>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</si>
  <si>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</si>
  <si>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</si>
  <si>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</si>
  <si>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</si>
  <si>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</si>
  <si>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</si>
  <si>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</si>
  <si>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</si>
  <si>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</si>
  <si>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</si>
  <si>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</si>
  <si>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</si>
  <si>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</si>
  <si>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</si>
  <si>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</si>
  <si>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</si>
  <si>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</si>
  <si>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</si>
  <si>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</si>
  <si>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</si>
  <si>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</si>
  <si>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</si>
  <si>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</si>
  <si>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</si>
  <si>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</si>
  <si>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</si>
  <si>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</si>
  <si>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</si>
  <si>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</si>
  <si>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</si>
  <si>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</si>
  <si>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</si>
  <si>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</si>
  <si>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</si>
  <si>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</si>
  <si>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</si>
  <si>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</si>
  <si>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</si>
  <si>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</si>
  <si>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</si>
  <si>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</si>
  <si>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</si>
  <si>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</si>
  <si>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</si>
  <si>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</si>
  <si>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</si>
  <si>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</si>
  <si>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</si>
  <si>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</si>
  <si>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</si>
  <si>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</si>
  <si>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</si>
  <si>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</si>
  <si>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</si>
  <si>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</si>
  <si>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</si>
  <si>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</si>
  <si>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</si>
  <si>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</si>
  <si>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</si>
  <si>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</si>
  <si>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</si>
  <si>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</si>
  <si>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</si>
  <si>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</si>
  <si>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</si>
  <si>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</si>
  <si>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</si>
  <si>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</si>
  <si>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</si>
  <si>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</si>
  <si>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</si>
  <si>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</si>
  <si>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</si>
  <si>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</si>
  <si>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</si>
  <si>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</si>
  <si>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</si>
  <si>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</si>
  <si>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</si>
  <si>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</si>
  <si>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</si>
  <si>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</si>
  <si>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</si>
  <si>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</si>
  <si>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</si>
  <si>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</si>
  <si>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</si>
  <si>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</si>
  <si>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</si>
  <si>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</si>
  <si>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</si>
  <si>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</si>
  <si>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</si>
  <si>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</si>
  <si>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</si>
  <si>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</si>
  <si>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</si>
  <si>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</si>
  <si>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</si>
  <si>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</si>
  <si>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</si>
  <si>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</si>
  <si>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</si>
  <si>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</si>
  <si>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</si>
  <si>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</si>
  <si>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</si>
  <si>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</si>
  <si>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</si>
  <si>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</si>
  <si>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</si>
  <si>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</si>
  <si>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</si>
  <si>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</si>
  <si>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</si>
  <si>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</si>
  <si>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</si>
  <si>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</si>
  <si>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</si>
  <si>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</si>
  <si>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</si>
  <si>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</si>
  <si>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</si>
  <si>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</si>
  <si>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</si>
  <si>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</si>
  <si>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</si>
  <si>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</si>
  <si>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</si>
  <si>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</si>
  <si>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</si>
  <si>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</si>
  <si>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</si>
  <si>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</si>
  <si>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</si>
  <si>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</si>
  <si>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</si>
  <si>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</si>
  <si>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</si>
  <si>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</si>
  <si>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</si>
  <si>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</si>
  <si>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</si>
  <si>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</si>
  <si>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</si>
  <si>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</si>
  <si>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</si>
  <si>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</si>
  <si>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</si>
  <si>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</si>
  <si>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</si>
  <si>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</si>
  <si>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</si>
  <si>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</si>
  <si>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</si>
  <si>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</si>
  <si>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</si>
  <si>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</si>
  <si>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</si>
  <si>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</si>
  <si>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</si>
  <si>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</si>
  <si>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</si>
  <si>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</si>
  <si>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</si>
  <si>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</si>
  <si>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</si>
  <si>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</si>
  <si>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</si>
  <si>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</si>
  <si>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</si>
  <si>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</si>
  <si>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</si>
  <si>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</si>
  <si>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</si>
  <si>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</si>
  <si>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</si>
  <si>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</si>
  <si>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</si>
  <si>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</si>
  <si>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</si>
  <si>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</si>
  <si>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</si>
  <si>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</si>
  <si>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</si>
  <si>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</si>
  <si>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</si>
  <si>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</si>
  <si>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</si>
  <si>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</si>
  <si>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</si>
  <si>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</si>
  <si>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</si>
  <si>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</si>
  <si>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</si>
  <si>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</si>
  <si>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</si>
  <si>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</si>
  <si>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</si>
  <si>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</si>
  <si>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</si>
  <si>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</si>
  <si>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</si>
  <si>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</si>
  <si>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</si>
  <si>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</si>
  <si>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</si>
  <si>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</si>
  <si>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</si>
  <si>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</si>
  <si>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</si>
  <si>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</si>
  <si>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</si>
  <si>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</si>
  <si>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</si>
  <si>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</si>
  <si>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</si>
  <si>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</si>
  <si>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</si>
  <si>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</si>
  <si>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</si>
  <si>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</si>
  <si>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</si>
  <si>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</si>
  <si>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</si>
  <si>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</si>
  <si>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</si>
  <si>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</si>
  <si>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</si>
  <si>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</si>
  <si>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</si>
  <si>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</si>
  <si>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</si>
  <si>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</si>
  <si>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</si>
  <si>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</si>
  <si>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</si>
  <si>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</si>
  <si>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</si>
  <si>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</si>
  <si>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</si>
  <si>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</si>
  <si>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</si>
  <si>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</si>
  <si>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</si>
  <si>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</si>
  <si>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</si>
  <si>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</si>
  <si>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</si>
  <si>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</si>
  <si>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</si>
  <si>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</si>
  <si>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</si>
  <si>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</si>
  <si>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</si>
  <si>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</si>
  <si>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</si>
  <si>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</si>
  <si>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</si>
  <si>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</si>
  <si>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</si>
  <si>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</si>
  <si>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</si>
  <si>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</si>
  <si>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</si>
  <si>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</si>
  <si>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</si>
  <si>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</si>
  <si>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</si>
  <si>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</si>
  <si>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</si>
  <si>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</si>
  <si>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</si>
  <si>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</si>
  <si>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</si>
  <si>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</si>
  <si>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</si>
  <si>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</si>
  <si>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</si>
  <si>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</si>
  <si>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</si>
  <si>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</si>
  <si>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</si>
  <si>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</si>
  <si>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</si>
  <si>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</si>
  <si>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</si>
  <si>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</si>
  <si>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</si>
  <si>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</si>
  <si>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</si>
  <si>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</si>
  <si>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</si>
  <si>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</si>
  <si>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</si>
  <si>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</si>
  <si>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</si>
  <si>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</si>
  <si>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</si>
  <si>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</si>
  <si>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</si>
  <si>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</si>
  <si>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</si>
  <si>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</si>
  <si>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</si>
  <si>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</si>
  <si>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</si>
  <si>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</si>
  <si>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</si>
  <si>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</si>
  <si>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</si>
  <si>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</si>
  <si>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</si>
  <si>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</si>
  <si>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</si>
  <si>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</si>
  <si>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</si>
  <si>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</si>
  <si>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</si>
  <si>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</si>
  <si>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</si>
  <si>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</si>
  <si>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</si>
  <si>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</si>
  <si>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</si>
  <si>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</si>
  <si>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</si>
  <si>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</si>
  <si>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</si>
  <si>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</si>
  <si>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</si>
  <si>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</si>
  <si>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</si>
  <si>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</si>
  <si>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</si>
  <si>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</si>
  <si>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</si>
  <si>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</si>
  <si>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</si>
  <si>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</si>
  <si>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</si>
  <si>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</si>
  <si>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</si>
  <si>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</si>
  <si>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</si>
  <si>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</si>
  <si>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</si>
  <si>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</si>
  <si>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</si>
  <si>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</si>
  <si>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</si>
  <si>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</si>
  <si>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</si>
  <si>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</si>
  <si>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</si>
  <si>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</si>
  <si>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</si>
  <si>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</si>
  <si>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</si>
  <si>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</si>
  <si>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</si>
  <si>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</si>
  <si>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</si>
  <si>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</si>
  <si>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</si>
  <si>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</si>
  <si>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</si>
  <si>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</si>
  <si>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</si>
  <si>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</si>
  <si>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</si>
  <si>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</si>
  <si>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</si>
  <si>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</si>
  <si>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</si>
  <si>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</si>
  <si>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</si>
  <si>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</si>
  <si>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</si>
  <si>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</si>
  <si>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</si>
  <si>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</si>
  <si>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</si>
  <si>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</si>
  <si>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</si>
  <si>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</si>
  <si>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</si>
  <si>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</si>
  <si>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</si>
  <si>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</si>
  <si>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</si>
  <si>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</si>
  <si>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</si>
  <si>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</si>
  <si>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</si>
  <si>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</si>
  <si>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</si>
  <si>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</si>
  <si>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</si>
  <si>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</si>
  <si>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</si>
  <si>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</si>
  <si>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</si>
  <si>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</si>
  <si>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</si>
  <si>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</si>
  <si>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</si>
  <si>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</si>
  <si>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</si>
  <si>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</si>
  <si>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</si>
  <si>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</si>
  <si>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</si>
  <si>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</si>
  <si>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</si>
  <si>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</si>
  <si>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</si>
  <si>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</si>
  <si>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</si>
  <si>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</si>
  <si>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</si>
  <si>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</si>
  <si>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</si>
  <si>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</si>
  <si>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</si>
  <si>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</si>
  <si>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</si>
  <si>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</si>
  <si>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</si>
  <si>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</si>
  <si>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</si>
  <si>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</si>
  <si>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</si>
  <si>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</si>
  <si>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</si>
  <si>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</si>
  <si>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</si>
  <si>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</si>
  <si>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</si>
  <si>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</si>
  <si>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</si>
  <si>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</si>
  <si>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</si>
  <si>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</si>
  <si>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</si>
  <si>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</si>
  <si>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</si>
  <si>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</si>
  <si>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</si>
  <si>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</si>
  <si>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</si>
  <si>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</si>
  <si>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</si>
  <si>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</si>
  <si>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</si>
  <si>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</si>
  <si>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</si>
  <si>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</si>
  <si>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</si>
  <si>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</si>
  <si>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</si>
  <si>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</si>
  <si>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</si>
  <si>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</si>
  <si>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</si>
  <si>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</si>
  <si>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</si>
  <si>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</si>
  <si>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</si>
  <si>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</si>
  <si>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</si>
  <si>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</si>
  <si>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</si>
  <si>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</si>
  <si>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</si>
  <si>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</si>
  <si>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</si>
  <si>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</si>
  <si>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</si>
  <si>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</si>
  <si>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</si>
  <si>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</si>
  <si>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</si>
  <si>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</si>
  <si>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</si>
  <si>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</si>
  <si>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</si>
  <si>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</si>
  <si>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</si>
  <si>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</si>
  <si>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</si>
  <si>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</si>
  <si>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</si>
  <si>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</si>
  <si>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</si>
  <si>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</si>
  <si>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</si>
  <si>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</si>
  <si>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</si>
  <si>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</si>
  <si>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</si>
  <si>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</si>
  <si>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</si>
  <si>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</si>
  <si>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</si>
  <si>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</si>
  <si>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</si>
  <si>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</si>
  <si>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</si>
  <si>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</si>
  <si>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</si>
  <si>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</si>
  <si>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</si>
  <si>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</si>
  <si>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</si>
  <si>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</si>
  <si>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</si>
  <si>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</si>
  <si>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</si>
  <si>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</si>
  <si>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</si>
  <si>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</si>
  <si>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</si>
  <si>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</si>
  <si>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</si>
  <si>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</si>
  <si>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</si>
  <si>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</si>
  <si>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</si>
  <si>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</si>
  <si>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</si>
  <si>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</si>
  <si>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</si>
  <si>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</si>
  <si>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</si>
  <si>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</si>
  <si>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</si>
  <si>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</si>
  <si>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</si>
  <si>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</si>
  <si>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</si>
  <si>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</si>
  <si>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</si>
  <si>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</si>
  <si>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</si>
  <si>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</si>
  <si>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</si>
  <si>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</si>
  <si>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</si>
  <si>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</si>
  <si>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</si>
  <si>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</si>
  <si>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</si>
  <si>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</si>
  <si>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</si>
  <si>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</si>
  <si>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</si>
  <si>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</si>
  <si>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</si>
  <si>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</si>
  <si>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</si>
  <si>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</si>
  <si>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</si>
  <si>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</si>
  <si>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</si>
  <si>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</si>
  <si>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</si>
  <si>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</si>
  <si>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</si>
  <si>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</si>
  <si>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</si>
  <si>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</si>
  <si>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</si>
  <si>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</si>
  <si>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</si>
  <si>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</si>
  <si>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</si>
  <si>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</si>
  <si>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</si>
  <si>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</si>
  <si>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</si>
  <si>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</si>
  <si>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</si>
  <si>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</si>
  <si>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</si>
  <si>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</si>
  <si>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</si>
  <si>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</si>
  <si>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</si>
  <si>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</si>
  <si>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</si>
  <si>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</si>
  <si>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</si>
  <si>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</si>
  <si>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</si>
  <si>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</si>
  <si>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</si>
  <si>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</si>
  <si>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</si>
  <si>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</si>
  <si>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</si>
  <si>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</si>
  <si>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</si>
  <si>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</si>
  <si>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</si>
  <si>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</si>
  <si>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</si>
  <si>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</si>
  <si>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</si>
  <si>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</si>
  <si>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</si>
  <si>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</si>
  <si>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</si>
  <si>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</si>
  <si>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</si>
  <si>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</si>
  <si>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</si>
  <si>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</si>
  <si>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</si>
  <si>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</si>
  <si>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</si>
  <si>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</si>
  <si>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</si>
  <si>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</si>
  <si>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</si>
  <si>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</si>
  <si>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</si>
  <si>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</si>
  <si>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</si>
  <si>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</si>
  <si>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</si>
  <si>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</si>
  <si>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</si>
  <si>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</si>
  <si>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</si>
  <si>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</si>
  <si>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</si>
  <si>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</si>
  <si>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</si>
  <si>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</si>
  <si>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</si>
  <si>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</si>
  <si>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</si>
  <si>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</si>
  <si>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</si>
  <si>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</si>
  <si>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</si>
  <si>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</si>
  <si>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</si>
  <si>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</si>
  <si>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</si>
  <si>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</si>
  <si>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</si>
  <si>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</si>
  <si>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</si>
  <si>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</si>
  <si>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</si>
  <si>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</si>
  <si>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</si>
  <si>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</si>
  <si>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</si>
  <si>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</si>
  <si>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</si>
  <si>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</si>
  <si>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</si>
  <si>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</si>
  <si>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</si>
  <si>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</si>
  <si>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</si>
  <si>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</si>
  <si>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</si>
  <si>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</si>
  <si>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</si>
  <si>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</si>
  <si>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</si>
  <si>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</si>
  <si>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</si>
  <si>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</si>
  <si>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</si>
  <si>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</si>
  <si>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</si>
  <si>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</si>
  <si>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</si>
  <si>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</si>
  <si>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</si>
  <si>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</si>
  <si>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</si>
  <si>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</si>
  <si>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</si>
  <si>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</si>
  <si>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</si>
  <si>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</si>
  <si>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</si>
  <si>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</si>
  <si>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</si>
  <si>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</si>
  <si>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</si>
  <si>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</si>
  <si>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</si>
  <si>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</si>
  <si>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</si>
  <si>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</si>
  <si>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</si>
  <si>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</si>
  <si>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</si>
  <si>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</si>
  <si>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</si>
  <si>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</si>
  <si>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</si>
  <si>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</si>
  <si>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</si>
  <si>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</si>
  <si>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</si>
  <si>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</si>
  <si>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</si>
  <si>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</si>
  <si>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</si>
  <si>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</si>
  <si>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</si>
  <si>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</si>
  <si>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</si>
  <si>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</si>
  <si>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</si>
  <si>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</si>
  <si>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</si>
  <si>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</si>
  <si>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</si>
  <si>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</si>
  <si>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</si>
  <si>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</si>
  <si>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</si>
  <si>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</si>
  <si>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</si>
  <si>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</si>
  <si>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</si>
  <si>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</si>
  <si>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</si>
  <si>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</si>
  <si>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</si>
  <si>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</si>
  <si>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</si>
  <si>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</si>
  <si>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</si>
  <si>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</si>
  <si>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</si>
  <si>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</si>
  <si>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</si>
  <si>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</si>
  <si>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</si>
  <si>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</si>
  <si>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</si>
  <si>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</si>
  <si>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</si>
  <si>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</si>
  <si>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</si>
  <si>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</si>
  <si>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</si>
  <si>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</si>
  <si>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</si>
  <si>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</si>
  <si>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</si>
  <si>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</si>
  <si>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</si>
  <si>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</si>
  <si>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</si>
  <si>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</si>
  <si>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</si>
  <si>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</si>
  <si>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</si>
  <si>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</si>
  <si>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</si>
  <si>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</si>
  <si>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</si>
  <si>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</si>
  <si>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</si>
  <si>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</si>
  <si>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</si>
  <si>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</si>
  <si>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</si>
  <si>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</si>
  <si>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</si>
  <si>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</si>
  <si>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</si>
  <si>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</si>
  <si>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</si>
  <si>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</si>
  <si>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</si>
  <si>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</si>
  <si>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</si>
  <si>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</si>
  <si>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</si>
  <si>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</si>
  <si>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</si>
  <si>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</si>
  <si>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</si>
  <si>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</si>
  <si>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</si>
  <si>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</si>
  <si>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</si>
  <si>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</si>
  <si>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</si>
  <si>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</si>
  <si>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</si>
  <si>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</si>
  <si>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</si>
  <si>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</si>
  <si>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</si>
  <si>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</si>
  <si>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</si>
  <si>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</si>
  <si>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</si>
  <si>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</si>
  <si>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</si>
  <si>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</si>
  <si>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</si>
  <si>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</si>
  <si>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</si>
  <si>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</si>
  <si>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</si>
  <si>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</si>
  <si>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</si>
  <si>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</si>
  <si>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</si>
  <si>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</si>
  <si>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</si>
  <si>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</si>
  <si>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</si>
  <si>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</si>
  <si>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</si>
  <si>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</si>
  <si>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</si>
  <si>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</si>
  <si>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</si>
  <si>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</si>
  <si>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</si>
  <si>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</si>
  <si>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</si>
  <si>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</si>
  <si>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</si>
  <si>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</si>
  <si>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</si>
  <si>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</si>
  <si>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</si>
  <si>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</si>
  <si>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</si>
  <si>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</si>
  <si>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</si>
  <si>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</si>
  <si>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</si>
  <si>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</si>
  <si>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</si>
  <si>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</si>
  <si>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</si>
  <si>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</si>
  <si>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</si>
  <si>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</si>
  <si>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</si>
  <si>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</si>
  <si>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</si>
  <si>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</si>
  <si>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</si>
  <si>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</si>
  <si>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</si>
  <si>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</si>
  <si>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</si>
  <si>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</si>
  <si>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</si>
  <si>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</si>
  <si>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</si>
  <si>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</si>
  <si>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</si>
  <si>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</si>
  <si>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</si>
  <si>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</si>
  <si>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</si>
  <si>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</si>
  <si>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</si>
  <si>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</si>
  <si>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</si>
  <si>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</si>
  <si>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</si>
  <si>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</si>
  <si>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</si>
  <si>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</si>
  <si>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</si>
  <si>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</si>
  <si>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</si>
  <si>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</si>
  <si>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</si>
  <si>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</si>
  <si>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</si>
  <si>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</si>
  <si>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</si>
  <si>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</si>
  <si>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</si>
  <si>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</si>
  <si>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</si>
  <si>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</si>
  <si>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</si>
  <si>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</si>
  <si>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</si>
  <si>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</si>
  <si>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</si>
  <si>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</si>
  <si>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</si>
  <si>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</si>
  <si>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</si>
  <si>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</si>
  <si>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</si>
  <si>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</si>
  <si>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</si>
  <si>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</si>
  <si>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</si>
  <si>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</si>
  <si>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</si>
  <si>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</si>
  <si>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</si>
  <si>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</si>
  <si>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</si>
  <si>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</si>
  <si>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</si>
  <si>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</si>
  <si>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</si>
  <si>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</si>
  <si>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</si>
  <si>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</si>
  <si>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</si>
  <si>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</si>
  <si>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</si>
  <si>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</si>
  <si>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</si>
  <si>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</si>
  <si>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</si>
  <si>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</si>
  <si>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</si>
  <si>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</si>
  <si>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</si>
  <si>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</si>
  <si>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</si>
  <si>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</si>
  <si>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</si>
  <si>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</si>
  <si>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</si>
  <si>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</si>
  <si>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</si>
  <si>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</si>
  <si>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</si>
  <si>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</si>
  <si>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</si>
  <si>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</si>
  <si>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</si>
  <si>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</si>
  <si>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</si>
  <si>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</si>
  <si>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</si>
  <si>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</si>
  <si>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</si>
  <si>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</si>
  <si>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</si>
  <si>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</si>
  <si>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</si>
  <si>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</si>
  <si>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</si>
  <si>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</si>
  <si>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</si>
  <si>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</si>
  <si>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</si>
  <si>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</si>
  <si>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</si>
  <si>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</si>
  <si>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</si>
  <si>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</si>
  <si>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</si>
  <si>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</si>
  <si>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</si>
  <si>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</si>
  <si>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</si>
  <si>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</si>
  <si>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</si>
  <si>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</si>
  <si>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</si>
  <si>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</si>
  <si>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</si>
  <si>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</si>
  <si>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</si>
  <si>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</si>
  <si>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</si>
  <si>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</si>
  <si>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</si>
  <si>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</si>
  <si>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</si>
  <si>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</si>
  <si>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</si>
  <si>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</si>
  <si>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</si>
  <si>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</si>
  <si>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</si>
  <si>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</si>
  <si>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</si>
  <si>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</si>
  <si>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</si>
  <si>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</si>
  <si>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</si>
  <si>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</si>
  <si>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</si>
  <si>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</si>
  <si>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</si>
  <si>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</si>
  <si>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</si>
  <si>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</si>
  <si>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</si>
  <si>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</si>
  <si>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</si>
  <si>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</si>
  <si>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</si>
  <si>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</si>
  <si>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</si>
  <si>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</si>
  <si>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</si>
  <si>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</si>
  <si>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</si>
  <si>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</si>
  <si>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</si>
  <si>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</si>
  <si>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</si>
  <si>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</si>
  <si>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</si>
  <si>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</si>
  <si>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</si>
  <si>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</si>
  <si>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</si>
  <si>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</si>
  <si>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</si>
  <si>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</si>
  <si>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</si>
  <si>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</si>
  <si>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</si>
  <si>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</si>
  <si>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</si>
  <si>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</si>
  <si>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</si>
  <si>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</si>
  <si>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</si>
  <si>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</si>
  <si>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</si>
  <si>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</si>
  <si>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</si>
  <si>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</si>
  <si>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</si>
  <si>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</si>
  <si>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</si>
  <si>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</si>
  <si>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</si>
  <si>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</si>
  <si>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</si>
  <si>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</si>
  <si>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</si>
  <si>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</si>
  <si>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</si>
  <si>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</si>
  <si>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</si>
  <si>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</si>
  <si>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</si>
  <si>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</si>
  <si>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</si>
  <si>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</si>
  <si>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</si>
  <si>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</si>
  <si>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</si>
  <si>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</si>
  <si>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</si>
  <si>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</si>
  <si>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</si>
  <si>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</si>
  <si>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</si>
  <si>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</si>
  <si>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</si>
  <si>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</si>
  <si>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</si>
  <si>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</si>
  <si>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</si>
  <si>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</si>
  <si>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</si>
  <si>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</si>
  <si>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</si>
  <si>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</si>
  <si>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</si>
  <si>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</si>
  <si>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</si>
  <si>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</si>
  <si>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</si>
  <si>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</si>
  <si>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</si>
  <si>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</si>
  <si>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</si>
  <si>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</si>
  <si>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</si>
  <si>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</si>
  <si>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</si>
  <si>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</si>
  <si>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</si>
  <si>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</si>
  <si>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</si>
  <si>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</si>
  <si>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</si>
  <si>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</si>
  <si>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</si>
  <si>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</si>
  <si>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</si>
  <si>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</si>
  <si>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</si>
  <si>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</si>
  <si>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</si>
  <si>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</si>
  <si>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</si>
  <si>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</si>
  <si>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</si>
  <si>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</si>
  <si>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</si>
  <si>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</si>
  <si>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</si>
  <si>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</si>
  <si>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</si>
  <si>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</si>
  <si>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</si>
  <si>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</si>
  <si>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</si>
  <si>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</si>
  <si>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</si>
  <si>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</si>
  <si>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</si>
  <si>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</si>
  <si>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</si>
  <si>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</si>
  <si>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</si>
  <si>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</si>
  <si>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</si>
  <si>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</si>
  <si>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</si>
  <si>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</si>
  <si>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</si>
  <si>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</si>
  <si>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</si>
  <si>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</si>
  <si>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</si>
  <si>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</si>
  <si>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</si>
  <si>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</si>
  <si>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</si>
  <si>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</si>
  <si>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</si>
  <si>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</si>
  <si>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</si>
  <si>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</si>
  <si>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</si>
  <si>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</si>
  <si>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</si>
  <si>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</si>
  <si>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</si>
  <si>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</si>
  <si>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</si>
  <si>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</si>
  <si>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</si>
  <si>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</si>
  <si>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</si>
  <si>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</si>
  <si>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</si>
  <si>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</si>
  <si>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</si>
  <si>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</si>
  <si>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</si>
  <si>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</si>
  <si>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</si>
  <si>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</si>
  <si>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</si>
  <si>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</si>
  <si>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</si>
  <si>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</si>
  <si>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</si>
  <si>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</si>
  <si>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</si>
  <si>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</si>
  <si>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</si>
  <si>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</si>
  <si>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</si>
  <si>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</si>
  <si>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</si>
  <si>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</si>
  <si>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</si>
  <si>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</si>
  <si>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</si>
  <si>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</si>
  <si>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</si>
  <si>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</si>
  <si>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</si>
  <si>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</si>
  <si>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</si>
  <si>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</si>
  <si>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</si>
  <si>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</si>
  <si>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</si>
  <si>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</si>
  <si>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</si>
  <si>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</si>
  <si>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</si>
  <si>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</si>
  <si>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</si>
  <si>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</si>
  <si>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</si>
  <si>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</si>
  <si>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</si>
  <si>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</si>
  <si>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</si>
  <si>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</si>
  <si>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</si>
  <si>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</si>
  <si>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</si>
  <si>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</si>
  <si>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</si>
  <si>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</si>
  <si>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</si>
  <si>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</si>
  <si>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</si>
  <si>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</si>
  <si>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</si>
  <si>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</si>
  <si>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</si>
  <si>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</si>
  <si>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</si>
  <si>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</si>
  <si>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</si>
  <si>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</si>
  <si>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</si>
  <si>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</si>
  <si>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</si>
  <si>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</si>
  <si>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</si>
  <si>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</si>
  <si>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</si>
  <si>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</si>
  <si>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</si>
  <si>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</si>
  <si>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</si>
  <si>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</si>
  <si>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</si>
  <si>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</si>
  <si>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</si>
  <si>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</si>
  <si>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</si>
  <si>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</si>
  <si>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</si>
  <si>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</si>
  <si>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</si>
  <si>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</si>
  <si>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</si>
  <si>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</si>
  <si>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</si>
  <si>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</si>
  <si>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</si>
  <si>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</si>
  <si>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</si>
  <si>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</si>
  <si>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</si>
  <si>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</si>
  <si>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</si>
  <si>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</si>
  <si>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</si>
  <si>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</si>
  <si>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</si>
  <si>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</si>
  <si>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</si>
  <si>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</si>
  <si>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</si>
  <si>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</si>
  <si>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</si>
  <si>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</si>
  <si>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</si>
  <si>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</si>
  <si>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</si>
  <si>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</si>
  <si>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</si>
  <si>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</si>
  <si>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</si>
  <si>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</si>
  <si>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</si>
  <si>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</si>
  <si>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</si>
  <si>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</si>
  <si>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</si>
  <si>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</si>
  <si>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</si>
  <si>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</si>
  <si>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</si>
  <si>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</si>
  <si>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</si>
  <si>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</si>
  <si>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</si>
  <si>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</si>
  <si>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</si>
  <si>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</si>
  <si>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</si>
  <si>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</si>
  <si>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</si>
  <si>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</si>
  <si>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</si>
  <si>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</si>
  <si>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</si>
  <si>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</si>
  <si>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</si>
  <si>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</si>
  <si>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</si>
  <si>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</si>
  <si>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</si>
  <si>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</si>
  <si>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</si>
  <si>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</si>
  <si>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</si>
  <si>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</si>
  <si>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</si>
  <si>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</si>
  <si>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</si>
  <si>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</si>
  <si>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</si>
  <si>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</si>
  <si>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</si>
  <si>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</si>
  <si>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</si>
  <si>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</si>
  <si>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</si>
  <si>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</si>
  <si>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</si>
  <si>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</si>
  <si>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</si>
  <si>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</si>
  <si>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</si>
  <si>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</si>
  <si>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</si>
  <si>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</si>
  <si>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</si>
  <si>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</si>
  <si>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</si>
  <si>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</si>
  <si>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</si>
  <si>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</si>
  <si>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</si>
  <si>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</si>
  <si>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</si>
  <si>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</si>
  <si>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</si>
  <si>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</si>
  <si>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</si>
  <si>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</si>
  <si>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</si>
  <si>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</si>
  <si>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</si>
  <si>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</si>
  <si>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</si>
  <si>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</si>
  <si>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</si>
  <si>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</si>
  <si>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</si>
  <si>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</si>
  <si>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</si>
  <si>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</si>
  <si>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</si>
  <si>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</si>
  <si>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</si>
  <si>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</si>
  <si>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</si>
  <si>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</si>
  <si>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</si>
  <si>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</si>
  <si>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</si>
  <si>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</si>
  <si>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</si>
  <si>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</si>
  <si>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</si>
  <si>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</si>
  <si>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</si>
  <si>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</si>
  <si>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</si>
  <si>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</si>
  <si>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</si>
  <si>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</si>
  <si>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</si>
  <si>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</si>
  <si>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</si>
  <si>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</si>
  <si>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</si>
  <si>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</si>
  <si>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</si>
  <si>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</si>
  <si>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</si>
  <si>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</si>
  <si>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</si>
  <si>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</si>
  <si>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</si>
  <si>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</si>
  <si>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</si>
  <si>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</si>
  <si>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</si>
  <si>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</si>
  <si>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</si>
  <si>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</si>
  <si>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</si>
  <si>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</si>
  <si>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</si>
  <si>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</si>
  <si>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</si>
  <si>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</si>
  <si>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</si>
  <si>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</si>
  <si>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</si>
  <si>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</si>
  <si>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</si>
  <si>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</si>
  <si>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</si>
  <si>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</si>
  <si>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</si>
  <si>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</si>
  <si>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</si>
  <si>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</si>
  <si>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</si>
  <si>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</si>
  <si>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</si>
  <si>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</si>
  <si>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</si>
  <si>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</si>
  <si>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</si>
  <si>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</si>
  <si>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</si>
  <si>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</si>
  <si>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</si>
  <si>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</si>
  <si>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</si>
  <si>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</si>
  <si>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</si>
  <si>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</si>
  <si>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</si>
  <si>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</si>
  <si>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</si>
  <si>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</si>
  <si>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</si>
  <si>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</si>
  <si>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</si>
  <si>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</si>
  <si>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</si>
  <si>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</si>
  <si>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</si>
  <si>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</si>
  <si>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</si>
  <si>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</si>
  <si>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</si>
  <si>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</si>
  <si>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</si>
  <si>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</si>
  <si>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</si>
  <si>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</si>
  <si>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</si>
  <si>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</si>
  <si>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</si>
  <si>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</si>
  <si>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</si>
  <si>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</si>
  <si>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</si>
  <si>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</si>
  <si>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</si>
  <si>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</si>
  <si>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</si>
  <si>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</si>
  <si>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</si>
  <si>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</si>
  <si>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</si>
  <si>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</si>
  <si>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</si>
  <si>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</si>
  <si>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</si>
  <si>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</si>
  <si>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</si>
  <si>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</si>
  <si>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</si>
  <si>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</si>
  <si>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</si>
  <si>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</si>
  <si>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</si>
  <si>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</si>
  <si>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</si>
  <si>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</si>
  <si>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</si>
  <si>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</si>
  <si>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</si>
  <si>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</si>
  <si>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</si>
  <si>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</si>
  <si>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</si>
  <si>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</si>
  <si>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</si>
  <si>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</si>
  <si>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</si>
  <si>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</si>
  <si>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</si>
  <si>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</si>
  <si>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</si>
  <si>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</si>
  <si>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</si>
  <si>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</si>
  <si>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</si>
  <si>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</si>
  <si>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</si>
  <si>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</si>
  <si>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</si>
  <si>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</si>
  <si>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</si>
  <si>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</si>
  <si>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</si>
  <si>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</si>
  <si>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</si>
  <si>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</si>
  <si>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</si>
  <si>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</si>
  <si>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</si>
  <si>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</si>
  <si>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</si>
  <si>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</si>
  <si>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</si>
  <si>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</si>
  <si>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</si>
  <si>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</si>
  <si>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</si>
  <si>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</si>
  <si>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</si>
  <si>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</si>
  <si>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</si>
  <si>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</si>
  <si>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</si>
  <si>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</si>
  <si>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</si>
  <si>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</si>
  <si>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</si>
  <si>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</si>
  <si>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</si>
  <si>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</si>
  <si>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</si>
  <si>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</si>
  <si>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</si>
  <si>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</si>
  <si>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</si>
  <si>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</si>
  <si>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</si>
  <si>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</si>
  <si>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</si>
  <si>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</si>
  <si>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</si>
  <si>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</si>
  <si>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</si>
  <si>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</si>
  <si>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</si>
  <si>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</si>
  <si>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</si>
  <si>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</si>
  <si>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</si>
  <si>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</si>
  <si>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</si>
  <si>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</si>
  <si>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</si>
  <si>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</si>
  <si>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</si>
  <si>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</si>
  <si>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</si>
  <si>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</si>
  <si>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</si>
  <si>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</si>
  <si>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</si>
  <si>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</si>
  <si>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</si>
  <si>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</si>
  <si>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</si>
  <si>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</si>
  <si>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</si>
  <si>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</si>
  <si>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</si>
  <si>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</si>
  <si>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</si>
  <si>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</si>
  <si>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</si>
  <si>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</si>
  <si>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</si>
  <si>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</si>
  <si>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</si>
  <si>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</si>
  <si>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</si>
  <si>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</si>
  <si>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</si>
  <si>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</si>
  <si>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</si>
  <si>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</si>
  <si>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</si>
  <si>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</si>
  <si>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</si>
  <si>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</si>
  <si>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</si>
  <si>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</si>
  <si>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</si>
  <si>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</si>
  <si>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</si>
  <si>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</si>
  <si>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</si>
  <si>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</si>
  <si>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</si>
  <si>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</si>
  <si>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</si>
  <si>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</si>
  <si>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</si>
  <si>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</si>
  <si>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</si>
  <si>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</si>
  <si>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</si>
  <si>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</si>
  <si>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</si>
  <si>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</si>
  <si>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</si>
  <si>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</si>
  <si>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</si>
  <si>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</si>
  <si>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</si>
  <si>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</si>
  <si>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</si>
  <si>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</si>
  <si>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</si>
  <si>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</si>
  <si>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</si>
  <si>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</si>
  <si>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</si>
  <si>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</si>
  <si>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</si>
  <si>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</si>
  <si>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</si>
  <si>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</si>
  <si>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</si>
  <si>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</si>
  <si>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</si>
  <si>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</si>
  <si>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</si>
  <si>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</si>
  <si>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</si>
  <si>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</si>
  <si>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</si>
  <si>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</si>
  <si>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</si>
  <si>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</si>
  <si>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</si>
  <si>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</si>
  <si>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</si>
  <si>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</si>
  <si>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</si>
  <si>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</si>
  <si>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</si>
  <si>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</si>
  <si>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</si>
  <si>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</si>
  <si>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</si>
  <si>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</si>
  <si>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</si>
  <si>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</si>
  <si>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</si>
  <si>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</si>
  <si>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</si>
  <si>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</si>
  <si>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</si>
  <si>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</si>
  <si>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</si>
  <si>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</si>
  <si>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</si>
  <si>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</si>
  <si>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</si>
  <si>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</si>
  <si>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</si>
  <si>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</si>
  <si>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</si>
  <si>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</si>
  <si>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</si>
  <si>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</si>
  <si>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</si>
  <si>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</si>
  <si>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</si>
  <si>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</si>
  <si>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</si>
  <si>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</si>
  <si>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</si>
  <si>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</si>
  <si>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</si>
  <si>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</si>
  <si>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</si>
  <si>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</si>
  <si>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</si>
  <si>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</si>
  <si>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</si>
  <si>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</si>
  <si>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</si>
  <si>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</si>
  <si>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</si>
  <si>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</si>
  <si>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</si>
  <si>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</si>
  <si>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</si>
  <si>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</si>
  <si>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</si>
  <si>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</si>
  <si>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</si>
  <si>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</si>
  <si>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</si>
  <si>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</si>
  <si>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</si>
  <si>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</si>
  <si>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</si>
  <si>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</si>
  <si>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</si>
  <si>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</si>
  <si>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</si>
  <si>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</si>
  <si>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</si>
  <si>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</si>
  <si>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</si>
  <si>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</si>
  <si>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</si>
  <si>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</si>
  <si>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</si>
  <si>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</si>
  <si>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</si>
  <si>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</si>
  <si>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</si>
  <si>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</si>
  <si>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</si>
  <si>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</si>
  <si>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</si>
  <si>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</si>
  <si>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</si>
  <si>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</si>
  <si>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</si>
  <si>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</si>
  <si>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</si>
  <si>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</si>
  <si>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</si>
  <si>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</si>
  <si>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</si>
  <si>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</si>
  <si>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</si>
  <si>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</si>
  <si>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</si>
  <si>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</si>
  <si>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</si>
  <si>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</si>
  <si>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</si>
  <si>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</si>
  <si>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</si>
  <si>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</si>
  <si>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</si>
  <si>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</si>
  <si>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</si>
  <si>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</si>
  <si>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</si>
  <si>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</si>
  <si>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</si>
  <si>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</si>
  <si>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</si>
  <si>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</si>
  <si>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</si>
  <si>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</si>
  <si>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</si>
  <si>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</si>
  <si>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</si>
  <si>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</si>
  <si>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</si>
  <si>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</si>
  <si>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</si>
  <si>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</si>
  <si>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</si>
  <si>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</si>
  <si>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</si>
  <si>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</si>
  <si>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</si>
  <si>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</si>
  <si>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</si>
  <si>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</si>
  <si>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</si>
  <si>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</si>
  <si>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</si>
  <si>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</si>
  <si>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</si>
  <si>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</si>
  <si>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</si>
  <si>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</si>
  <si>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</si>
  <si>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</si>
  <si>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</si>
  <si>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</si>
  <si>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</si>
  <si>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</si>
  <si>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</si>
  <si>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</si>
  <si>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</si>
  <si>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</si>
  <si>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</si>
  <si>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</si>
  <si>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</si>
  <si>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</si>
  <si>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</si>
  <si>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</si>
  <si>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</si>
  <si>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</si>
  <si>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</si>
  <si>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</si>
  <si>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</si>
  <si>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</si>
  <si>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</si>
  <si>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</si>
  <si>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</si>
  <si>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</si>
  <si>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</si>
  <si>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</si>
  <si>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</si>
  <si>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</si>
  <si>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</si>
  <si>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</si>
  <si>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</si>
  <si>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</si>
  <si>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</si>
  <si>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</si>
  <si>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</si>
  <si>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</si>
  <si>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</si>
  <si>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</si>
  <si>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</si>
  <si>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</si>
  <si>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</si>
  <si>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</si>
  <si>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</si>
  <si>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</si>
  <si>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</si>
  <si>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</si>
  <si>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</si>
  <si>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</si>
  <si>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</si>
  <si>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</si>
  <si>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</si>
  <si>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</si>
  <si>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</si>
  <si>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</si>
  <si>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</si>
  <si>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</si>
  <si>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</si>
  <si>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</si>
  <si>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</si>
  <si>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</si>
  <si>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</si>
  <si>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</si>
  <si>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</si>
  <si>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</si>
  <si>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</si>
  <si>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</si>
  <si>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</si>
  <si>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</si>
  <si>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</si>
  <si>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</si>
  <si>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</si>
  <si>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</si>
  <si>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</si>
  <si>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</si>
  <si>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</si>
  <si>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</si>
  <si>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</si>
  <si>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</si>
  <si>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</si>
  <si>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</si>
  <si>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</si>
  <si>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</si>
  <si>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</si>
  <si>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</si>
  <si>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</si>
  <si>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</si>
  <si>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</si>
  <si>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</si>
  <si>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</si>
  <si>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</si>
  <si>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</si>
  <si>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</si>
  <si>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</si>
  <si>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</si>
  <si>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</si>
  <si>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</si>
  <si>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</si>
  <si>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</si>
  <si>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</si>
  <si>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</si>
  <si>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</si>
  <si>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</si>
  <si>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</si>
  <si>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</si>
  <si>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</si>
  <si>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</si>
  <si>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</si>
  <si>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</si>
  <si>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</si>
  <si>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</si>
  <si>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</si>
  <si>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</si>
  <si>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</si>
  <si>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</si>
  <si>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</si>
  <si>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</si>
  <si>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</si>
  <si>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</si>
  <si>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</si>
  <si>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</si>
  <si>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</si>
  <si>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</si>
  <si>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</si>
  <si>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</si>
  <si>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</si>
  <si>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</si>
  <si>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</si>
  <si>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</si>
  <si>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</si>
  <si>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</si>
  <si>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</si>
  <si>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</si>
  <si>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</si>
  <si>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</si>
  <si>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</si>
  <si>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</si>
  <si>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</si>
  <si>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</si>
  <si>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</si>
  <si>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</si>
  <si>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</si>
  <si>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</si>
  <si>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</si>
  <si>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</si>
  <si>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</si>
  <si>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</si>
  <si>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</si>
  <si>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</si>
  <si>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</si>
  <si>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</si>
  <si>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</si>
  <si>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</si>
  <si>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</si>
  <si>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</si>
  <si>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</si>
  <si>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</si>
  <si>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</si>
  <si>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</si>
  <si>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</si>
  <si>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</si>
  <si>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</si>
  <si>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</si>
  <si>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</si>
  <si>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</si>
  <si>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</si>
  <si>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</si>
  <si>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</si>
  <si>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</si>
  <si>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</si>
  <si>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</si>
  <si>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</si>
  <si>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</si>
  <si>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</si>
  <si>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</si>
  <si>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</si>
  <si>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</si>
  <si>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</si>
  <si>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</si>
  <si>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</si>
  <si>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</si>
  <si>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</si>
  <si>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</si>
  <si>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</si>
  <si>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</si>
  <si>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</si>
  <si>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</si>
  <si>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</si>
  <si>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</si>
  <si>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</si>
  <si>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</si>
  <si>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</si>
  <si>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</si>
  <si>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</si>
  <si>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</si>
  <si>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</si>
  <si>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</si>
  <si>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</si>
  <si>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</si>
  <si>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</si>
  <si>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</si>
  <si>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</si>
  <si>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</si>
  <si>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</si>
  <si>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</si>
  <si>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</si>
  <si>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</si>
  <si>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</si>
  <si>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</si>
  <si>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</si>
  <si>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</si>
  <si>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</si>
  <si>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</si>
  <si>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</si>
  <si>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</si>
  <si>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</si>
  <si>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</si>
  <si>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</si>
  <si>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</si>
  <si>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</si>
  <si>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</si>
  <si>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</si>
  <si>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</si>
  <si>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</si>
  <si>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</si>
  <si>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</si>
  <si>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</si>
  <si>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</si>
  <si>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</si>
  <si>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</si>
  <si>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</si>
  <si>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</si>
  <si>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</si>
  <si>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</si>
  <si>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</si>
  <si>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</si>
  <si>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</si>
  <si>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</si>
  <si>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</si>
  <si>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</si>
  <si>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</si>
  <si>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</si>
  <si>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</si>
  <si>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</si>
  <si>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</si>
  <si>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</si>
  <si>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</si>
  <si>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</si>
  <si>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</si>
  <si>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</si>
  <si>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</si>
  <si>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</si>
  <si>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</si>
  <si>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</si>
  <si>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</si>
  <si>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</si>
  <si>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</si>
  <si>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</si>
  <si>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</si>
  <si>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</si>
  <si>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</si>
  <si>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</si>
  <si>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</si>
  <si>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</si>
  <si>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</si>
  <si>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</si>
  <si>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</si>
  <si>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</si>
  <si>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</si>
  <si>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</si>
  <si>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</si>
  <si>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</si>
  <si>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</si>
  <si>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</si>
  <si>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</si>
  <si>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</si>
  <si>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</si>
  <si>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</si>
  <si>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</si>
  <si>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</si>
  <si>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</si>
  <si>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</si>
  <si>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</si>
  <si>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</si>
  <si>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</si>
  <si>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</si>
  <si>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</si>
  <si>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</si>
  <si>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</si>
  <si>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</si>
  <si>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</si>
  <si>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</si>
  <si>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</si>
  <si>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</si>
  <si>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</si>
  <si>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</si>
  <si>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</si>
  <si>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</si>
  <si>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</si>
  <si>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</si>
  <si>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</si>
  <si>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</si>
  <si>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</si>
  <si>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</si>
  <si>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</si>
  <si>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</si>
  <si>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</si>
  <si>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</si>
  <si>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</si>
  <si>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</si>
  <si>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</si>
  <si>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</si>
  <si>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</si>
  <si>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</si>
  <si>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</si>
  <si>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</si>
  <si>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</si>
  <si>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</si>
  <si>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</si>
  <si>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</si>
  <si>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</si>
  <si>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</si>
  <si>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</si>
  <si>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</si>
  <si>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</si>
  <si>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</si>
  <si>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</si>
  <si>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</si>
  <si>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</si>
  <si>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</si>
  <si>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</si>
  <si>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</si>
  <si>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</si>
  <si>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</si>
  <si>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</si>
  <si>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</si>
  <si>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</si>
  <si>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</si>
  <si>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</si>
  <si>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</si>
  <si>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</si>
  <si>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</si>
  <si>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</si>
  <si>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</si>
  <si>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</si>
  <si>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</si>
  <si>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</si>
  <si>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</si>
  <si>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</si>
  <si>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</si>
  <si>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</si>
  <si>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</si>
  <si>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</si>
  <si>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</si>
  <si>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</si>
  <si>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</si>
  <si>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</si>
  <si>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</si>
  <si>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</si>
  <si>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</si>
  <si>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</si>
  <si>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</si>
  <si>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</si>
  <si>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</si>
  <si>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</si>
  <si>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</si>
  <si>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</si>
  <si>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</si>
  <si>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</si>
  <si>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</si>
  <si>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</si>
  <si>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</si>
  <si>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</si>
  <si>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</si>
  <si>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</si>
  <si>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</si>
  <si>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</si>
  <si>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</si>
  <si>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</si>
  <si>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</si>
  <si>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</si>
  <si>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</si>
  <si>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</si>
  <si>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</si>
  <si>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</si>
  <si>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</si>
  <si>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</si>
  <si>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</si>
  <si>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</si>
  <si>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</si>
  <si>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</si>
  <si>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</si>
  <si>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</si>
  <si>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</si>
  <si>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</si>
  <si>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</si>
  <si>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</si>
  <si>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</si>
  <si>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</si>
  <si>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</si>
  <si>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</si>
  <si>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</si>
  <si>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</si>
  <si>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</si>
  <si>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</si>
  <si>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</si>
  <si>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</si>
  <si>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</si>
  <si>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</si>
  <si>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</si>
  <si>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</si>
  <si>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</si>
  <si>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</si>
  <si>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</si>
  <si>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</si>
  <si>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</si>
  <si>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</si>
  <si>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</si>
  <si>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</si>
  <si>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</si>
  <si>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</si>
  <si>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</si>
  <si>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</si>
  <si>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</si>
  <si>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</si>
  <si>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</si>
  <si>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</si>
  <si>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</si>
  <si>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</si>
  <si>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</si>
  <si>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</si>
  <si>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</si>
  <si>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</si>
  <si>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</si>
  <si>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</si>
  <si>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</si>
  <si>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</si>
  <si>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</si>
  <si>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</si>
  <si>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</si>
  <si>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</si>
  <si>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</si>
  <si>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</si>
  <si>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</si>
  <si>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</si>
  <si>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</si>
  <si>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</si>
  <si>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</si>
  <si>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</si>
  <si>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</si>
  <si>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</si>
  <si>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</si>
  <si>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</si>
  <si>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</si>
  <si>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</si>
  <si>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</si>
  <si>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</si>
  <si>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</si>
  <si>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</si>
  <si>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</si>
  <si>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</si>
  <si>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</si>
  <si>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</si>
  <si>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</si>
  <si>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</si>
  <si>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</si>
  <si>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</si>
  <si>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</si>
  <si>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</si>
  <si>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</si>
  <si>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</si>
  <si>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</si>
  <si>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</si>
  <si>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</si>
  <si>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</si>
  <si>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</si>
  <si>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</si>
  <si>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</si>
  <si>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</si>
  <si>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</si>
  <si>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</si>
  <si>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</si>
  <si>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</si>
  <si>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</si>
  <si>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</si>
  <si>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</si>
  <si>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</si>
  <si>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</si>
  <si>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</si>
  <si>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</si>
  <si>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</si>
  <si>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</si>
  <si>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</si>
  <si>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</si>
  <si>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</si>
  <si>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</si>
  <si>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</si>
  <si>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</si>
  <si>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</si>
  <si>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</si>
  <si>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</si>
  <si>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</si>
  <si>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</si>
  <si>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</si>
  <si>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</si>
  <si>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</si>
  <si>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</si>
  <si>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</si>
  <si>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</si>
  <si>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</si>
  <si>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</si>
  <si>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</si>
  <si>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</si>
  <si>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</si>
  <si>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</si>
  <si>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</si>
  <si>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</si>
  <si>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</si>
  <si>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</si>
  <si>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</si>
  <si>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</si>
  <si>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</si>
  <si>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</si>
  <si>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</si>
  <si>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</si>
  <si>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</si>
  <si>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</si>
  <si>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</si>
  <si>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</si>
  <si>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</si>
  <si>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</si>
  <si>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</si>
  <si>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</si>
  <si>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</si>
  <si>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</si>
  <si>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</si>
  <si>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</si>
  <si>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</si>
  <si>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</si>
  <si>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</si>
  <si>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</si>
  <si>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</si>
  <si>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</si>
  <si>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</si>
  <si>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</si>
  <si>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</si>
  <si>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</si>
  <si>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</si>
  <si>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</si>
  <si>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</si>
  <si>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</si>
  <si>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</si>
  <si>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</si>
  <si>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</si>
  <si>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</si>
  <si>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</si>
  <si>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</si>
  <si>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</si>
  <si>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</si>
  <si>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</si>
  <si>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</si>
  <si>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</si>
  <si>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</si>
  <si>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</si>
  <si>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</si>
  <si>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</si>
  <si>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</si>
  <si>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</si>
  <si>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</si>
  <si>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</si>
  <si>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</si>
  <si>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</si>
  <si>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</si>
  <si>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</si>
  <si>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</si>
  <si>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</si>
  <si>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</si>
  <si>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</si>
  <si>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</si>
  <si>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</si>
  <si>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</si>
  <si>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</si>
  <si>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</si>
  <si>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</si>
  <si>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</si>
  <si>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</si>
  <si>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</si>
  <si>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</si>
  <si>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</si>
  <si>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</si>
  <si>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</si>
  <si>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</si>
  <si>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</si>
  <si>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</si>
  <si>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</si>
  <si>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</si>
  <si>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</si>
  <si>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</si>
  <si>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</si>
  <si>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</si>
  <si>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</si>
  <si>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</si>
  <si>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</si>
  <si>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</si>
  <si>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</si>
  <si>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</si>
  <si>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</si>
  <si>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</si>
  <si>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</si>
  <si>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</si>
  <si>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</si>
  <si>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</si>
  <si>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</si>
  <si>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</si>
  <si>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</si>
  <si>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</si>
  <si>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</si>
  <si>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</si>
  <si>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</si>
  <si>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</si>
  <si>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</si>
  <si>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</si>
  <si>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</si>
  <si>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</si>
  <si>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</si>
  <si>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</si>
  <si>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</si>
  <si>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</si>
  <si>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</si>
  <si>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</si>
  <si>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</si>
  <si>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</si>
  <si>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</si>
  <si>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</si>
  <si>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</si>
  <si>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</si>
  <si>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</si>
  <si>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</si>
  <si>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</si>
  <si>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</si>
  <si>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</si>
  <si>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</si>
  <si>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</si>
  <si>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</si>
  <si>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</si>
  <si>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</si>
  <si>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</si>
  <si>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</si>
  <si>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</si>
  <si>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</si>
  <si>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</si>
  <si>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</si>
  <si>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</si>
  <si>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</si>
  <si>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</si>
  <si>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</si>
  <si>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</si>
  <si>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</si>
  <si>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</si>
  <si>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</si>
  <si>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</si>
  <si>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</si>
  <si>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</si>
  <si>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</si>
  <si>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</si>
  <si>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</si>
  <si>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</si>
  <si>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</si>
  <si>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</si>
  <si>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</si>
  <si>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</si>
  <si>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</si>
  <si>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</si>
  <si>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</si>
  <si>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</si>
  <si>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</si>
  <si>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</si>
  <si>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</si>
  <si>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</si>
  <si>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</si>
  <si>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</si>
  <si>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</si>
  <si>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</si>
  <si>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</si>
  <si>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</si>
  <si>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</si>
  <si>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</si>
  <si>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</si>
  <si>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</si>
  <si>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</si>
  <si>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</si>
  <si>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</si>
  <si>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</si>
  <si>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</si>
  <si>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</si>
  <si>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</si>
  <si>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</si>
  <si>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</si>
  <si>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</si>
  <si>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</si>
  <si>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</si>
  <si>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</si>
  <si>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</si>
  <si>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</si>
  <si>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</si>
  <si>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</si>
  <si>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</si>
  <si>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</si>
  <si>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</si>
  <si>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</si>
  <si>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</si>
  <si>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</si>
  <si>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</si>
  <si>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</si>
  <si>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</si>
  <si>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</si>
  <si>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</si>
  <si>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</si>
  <si>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</si>
  <si>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</si>
  <si>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</si>
  <si>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</si>
  <si>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</si>
  <si>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</si>
  <si>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</si>
  <si>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</si>
  <si>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</si>
  <si>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</si>
  <si>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</si>
  <si>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</si>
  <si>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</si>
  <si>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</si>
  <si>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</si>
  <si>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</si>
  <si>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</si>
  <si>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</si>
  <si>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</si>
  <si>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</si>
  <si>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</si>
  <si>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</si>
  <si>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</si>
  <si>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</si>
  <si>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</si>
  <si>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</si>
  <si>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</si>
  <si>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</si>
  <si>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</si>
  <si>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</si>
  <si>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</si>
  <si>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</si>
  <si>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</si>
  <si>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</si>
  <si>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</si>
  <si>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</si>
  <si>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</si>
  <si>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</si>
  <si>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</si>
  <si>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</si>
  <si>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</si>
  <si>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</si>
  <si>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</si>
  <si>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</si>
  <si>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</si>
  <si>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</si>
  <si>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</si>
  <si>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</si>
  <si>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</si>
  <si>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</si>
  <si>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</si>
  <si>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</si>
  <si>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</si>
  <si>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</si>
  <si>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</si>
  <si>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</si>
  <si>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</si>
  <si>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</si>
  <si>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</si>
  <si>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</si>
  <si>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</si>
  <si>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</si>
  <si>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</si>
  <si>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</si>
  <si>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</si>
  <si>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</si>
  <si>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</si>
  <si>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</si>
  <si>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</si>
  <si>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</si>
  <si>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</si>
  <si>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</si>
  <si>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</si>
  <si>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</si>
  <si>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</si>
  <si>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</si>
  <si>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</si>
  <si>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</si>
  <si>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</si>
  <si>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</si>
  <si>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</si>
  <si>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</si>
  <si>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</si>
  <si>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</si>
  <si>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</si>
  <si>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</si>
  <si>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</si>
  <si>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</si>
  <si>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</si>
  <si>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</si>
  <si>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</si>
  <si>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</si>
  <si>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</si>
  <si>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</si>
  <si>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</si>
  <si>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</si>
  <si>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</si>
  <si>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</si>
  <si>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</si>
  <si>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</si>
  <si>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</si>
  <si>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</si>
  <si>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</si>
  <si>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</si>
  <si>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</si>
  <si>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</si>
  <si>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</si>
  <si>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</si>
  <si>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</si>
  <si>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</si>
  <si>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</si>
  <si>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</si>
  <si>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</si>
  <si>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</si>
  <si>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</si>
  <si>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</si>
  <si>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</si>
  <si>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</si>
  <si>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</si>
  <si>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</si>
  <si>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</si>
  <si>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</si>
  <si>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</si>
  <si>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</si>
  <si>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</si>
  <si>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</si>
  <si>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</si>
  <si>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</si>
  <si>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</si>
  <si>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</si>
  <si>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</si>
  <si>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</si>
  <si>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</si>
  <si>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</si>
  <si>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</si>
  <si>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</si>
  <si>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</si>
  <si>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</si>
  <si>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</si>
  <si>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</si>
  <si>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</si>
  <si>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</si>
  <si>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</si>
  <si>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</si>
  <si>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</si>
  <si>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</si>
  <si>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</si>
  <si>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</si>
  <si>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</si>
  <si>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</si>
  <si>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</si>
  <si>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</si>
  <si>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</si>
  <si>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</si>
  <si>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</si>
  <si>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</si>
  <si>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</si>
  <si>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</si>
  <si>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</si>
  <si>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</si>
  <si>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</si>
  <si>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</si>
  <si>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</si>
  <si>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</si>
  <si>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</si>
  <si>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</si>
  <si>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</si>
  <si>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</si>
  <si>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</si>
  <si>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</si>
  <si>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</si>
  <si>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</si>
  <si>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</si>
  <si>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</si>
  <si>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</si>
  <si>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</si>
  <si>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</si>
  <si>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</si>
  <si>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</si>
  <si>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</si>
  <si>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</si>
  <si>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</si>
  <si>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</si>
  <si>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</si>
  <si>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</si>
  <si>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</si>
  <si>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</si>
  <si>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</si>
  <si>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</si>
  <si>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</si>
  <si>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</si>
  <si>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</si>
  <si>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</si>
  <si>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</si>
  <si>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</si>
  <si>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</si>
  <si>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</si>
  <si>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</si>
  <si>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</si>
  <si>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</si>
  <si>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</si>
  <si>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</si>
  <si>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</si>
  <si>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</si>
  <si>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</si>
  <si>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</si>
  <si>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</si>
  <si>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</si>
  <si>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</si>
  <si>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</si>
  <si>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</si>
  <si>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</si>
  <si>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</si>
  <si>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</si>
  <si>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</si>
  <si>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</si>
  <si>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</si>
  <si>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</si>
  <si>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</si>
  <si>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</si>
  <si>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</si>
  <si>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</si>
  <si>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</si>
  <si>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</si>
  <si>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</si>
  <si>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</si>
  <si>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</si>
  <si>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</si>
  <si>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</si>
  <si>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</si>
  <si>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</si>
  <si>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</si>
  <si>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</si>
  <si>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</si>
  <si>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</si>
  <si>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</si>
  <si>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</si>
  <si>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</si>
  <si>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</si>
  <si>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</si>
  <si>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</si>
  <si>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</si>
  <si>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</si>
  <si>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</si>
  <si>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</si>
  <si>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</si>
  <si>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</si>
  <si>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</si>
  <si>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</si>
  <si>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</si>
  <si>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</si>
  <si>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</si>
  <si>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</si>
  <si>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</si>
  <si>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</si>
  <si>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</si>
  <si>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</si>
  <si>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</si>
  <si>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</si>
  <si>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</si>
  <si>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</si>
  <si>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</si>
  <si>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</si>
  <si>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</si>
  <si>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</si>
  <si>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</si>
  <si>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</si>
  <si>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</si>
  <si>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</si>
  <si>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</si>
  <si>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</si>
  <si>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</si>
  <si>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</si>
  <si>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</si>
  <si>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</si>
  <si>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</si>
  <si>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</si>
  <si>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</si>
  <si>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</si>
  <si>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</si>
  <si>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</si>
  <si>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</si>
  <si>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</si>
  <si>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</si>
  <si>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</si>
  <si>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</si>
  <si>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</si>
  <si>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</si>
  <si>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</si>
  <si>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</si>
  <si>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</si>
  <si>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</si>
  <si>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</si>
  <si>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</si>
  <si>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</si>
  <si>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</si>
  <si>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</si>
  <si>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</si>
  <si>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</si>
  <si>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</si>
  <si>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</si>
  <si>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</si>
  <si>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</si>
  <si>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</si>
  <si>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</si>
  <si>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</si>
  <si>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</si>
  <si>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</si>
  <si>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</si>
  <si>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</si>
  <si>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</si>
  <si>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</si>
  <si>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</si>
  <si>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</si>
  <si>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</si>
  <si>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</si>
  <si>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</si>
  <si>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</si>
  <si>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</si>
  <si>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</si>
  <si>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</si>
  <si>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</si>
  <si>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</si>
  <si>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</si>
  <si>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</si>
  <si>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</si>
  <si>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</si>
  <si>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</si>
  <si>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</si>
  <si>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</si>
  <si>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</si>
  <si>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</si>
  <si>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</si>
  <si>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</si>
  <si>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</si>
  <si>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</si>
  <si>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</si>
  <si>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</si>
  <si>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</si>
  <si>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</si>
  <si>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</si>
  <si>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</si>
  <si>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</si>
  <si>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</si>
  <si>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</si>
  <si>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</si>
  <si>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</si>
  <si>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</si>
  <si>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</si>
  <si>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</si>
  <si>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</si>
  <si>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</si>
  <si>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</si>
  <si>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</si>
  <si>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</si>
  <si>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</si>
  <si>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</si>
  <si>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</si>
  <si>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</si>
  <si>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</si>
  <si>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</si>
  <si>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</si>
  <si>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</si>
  <si>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</si>
  <si>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</si>
  <si>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</si>
  <si>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</si>
  <si>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</si>
  <si>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</si>
  <si>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</si>
  <si>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</si>
  <si>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</si>
  <si>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</si>
  <si>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</si>
  <si>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</si>
  <si>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</si>
  <si>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</si>
  <si>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</si>
  <si>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</si>
  <si>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</si>
  <si>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</si>
  <si>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</si>
  <si>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</si>
  <si>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</si>
  <si>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</si>
  <si>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</si>
  <si>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</si>
  <si>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</si>
  <si>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</si>
  <si>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</si>
  <si>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</si>
  <si>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</si>
  <si>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</si>
  <si>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</si>
  <si>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</si>
  <si>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</si>
  <si>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</si>
  <si>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</si>
  <si>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</si>
  <si>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</si>
  <si>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</si>
  <si>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</si>
  <si>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</si>
  <si>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</si>
  <si>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</si>
  <si>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</si>
  <si>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</si>
  <si>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</si>
  <si>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</si>
  <si>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</si>
  <si>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</si>
  <si>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</si>
  <si>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</si>
  <si>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</si>
  <si>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</si>
  <si>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</si>
  <si>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</si>
  <si>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</si>
  <si>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</si>
  <si>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</si>
  <si>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</si>
  <si>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</si>
  <si>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</si>
  <si>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</si>
  <si>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</si>
  <si>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</si>
  <si>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</si>
  <si>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</si>
  <si>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</si>
  <si>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</si>
  <si>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</si>
  <si>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</si>
  <si>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</si>
  <si>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</si>
  <si>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</si>
  <si>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</si>
  <si>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</si>
  <si>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</si>
  <si>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</si>
  <si>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</si>
  <si>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</si>
  <si>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</si>
  <si>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</si>
  <si>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</si>
  <si>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</si>
  <si>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</si>
  <si>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</si>
  <si>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</si>
  <si>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</si>
  <si>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</si>
  <si>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</si>
  <si>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</si>
  <si>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</si>
  <si>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</si>
  <si>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</si>
  <si>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</si>
  <si>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</si>
  <si>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</si>
  <si>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</si>
  <si>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</si>
  <si>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</si>
  <si>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</si>
  <si>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</si>
  <si>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</si>
  <si>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</si>
  <si>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</si>
  <si>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</si>
  <si>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</si>
  <si>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</si>
  <si>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</si>
  <si>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</si>
  <si>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</si>
  <si>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</si>
  <si>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</si>
  <si>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</si>
  <si>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</si>
  <si>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</si>
  <si>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</si>
  <si>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</si>
  <si>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</si>
  <si>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</si>
  <si>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</si>
  <si>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</si>
  <si>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</si>
  <si>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</si>
  <si>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</si>
  <si>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</si>
  <si>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</si>
  <si>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</si>
  <si>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</si>
  <si>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</si>
  <si>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</si>
  <si>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</si>
  <si>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</si>
  <si>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</si>
  <si>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</si>
  <si>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</si>
  <si>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</si>
  <si>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</si>
  <si>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</si>
  <si>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</si>
  <si>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</si>
  <si>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</si>
  <si>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</si>
  <si>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</si>
  <si>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</si>
  <si>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</si>
  <si>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</si>
  <si>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</si>
  <si>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</si>
  <si>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</si>
  <si>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</si>
  <si>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</si>
  <si>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</si>
  <si>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</si>
  <si>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</si>
  <si>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</si>
  <si>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</si>
  <si>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</si>
  <si>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</si>
  <si>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</si>
  <si>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</si>
  <si>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</si>
  <si>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</si>
  <si>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</si>
  <si>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</si>
  <si>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</si>
  <si>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</si>
  <si>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</si>
  <si>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</si>
  <si>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</si>
  <si>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</si>
  <si>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</si>
  <si>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</si>
  <si>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</si>
  <si>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</si>
  <si>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</si>
  <si>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</si>
  <si>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</si>
  <si>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</si>
  <si>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</si>
  <si>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</si>
  <si>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</si>
  <si>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</si>
  <si>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</si>
  <si>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</si>
  <si>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</si>
  <si>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</si>
  <si>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</si>
  <si>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</si>
  <si>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</si>
  <si>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</si>
  <si>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</si>
  <si>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</si>
  <si>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</si>
  <si>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</si>
  <si>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</si>
  <si>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</si>
  <si>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</si>
  <si>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</si>
  <si>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</si>
  <si>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</si>
  <si>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</si>
  <si>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</si>
  <si>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</si>
  <si>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</si>
  <si>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</si>
  <si>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</si>
  <si>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</si>
  <si>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</si>
  <si>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</si>
  <si>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</si>
  <si>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</si>
  <si>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</si>
  <si>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</si>
  <si>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</si>
  <si>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</si>
  <si>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</si>
  <si>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</si>
  <si>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</si>
  <si>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</si>
  <si>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</si>
  <si>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</si>
  <si>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</si>
  <si>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</si>
  <si>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</si>
  <si>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</si>
  <si>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</si>
  <si>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</si>
  <si>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</si>
  <si>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</si>
  <si>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</si>
  <si>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</si>
  <si>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</si>
  <si>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</si>
  <si>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</si>
  <si>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</si>
  <si>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</si>
  <si>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</si>
  <si>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</si>
  <si>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</si>
  <si>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</si>
  <si>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</si>
  <si>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</si>
  <si>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</si>
  <si>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</si>
  <si>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</si>
  <si>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</si>
  <si>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</si>
  <si>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</si>
  <si>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</si>
  <si>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</si>
  <si>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</si>
  <si>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</si>
  <si>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</si>
  <si>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</si>
  <si>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</si>
  <si>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</si>
  <si>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</si>
  <si>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</si>
  <si>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</si>
  <si>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</si>
  <si>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</si>
  <si>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</si>
  <si>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</si>
  <si>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</si>
  <si>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</si>
  <si>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</si>
  <si>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</si>
  <si>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</si>
  <si>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</si>
  <si>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</si>
  <si>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</si>
  <si>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</si>
  <si>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</si>
  <si>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</si>
  <si>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</si>
  <si>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</si>
  <si>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</si>
  <si>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</si>
  <si>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</si>
  <si>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</si>
  <si>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</si>
  <si>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</si>
  <si>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</si>
  <si>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</si>
  <si>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</si>
  <si>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</si>
  <si>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</si>
  <si>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</si>
  <si>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</si>
  <si>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</si>
  <si>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</si>
  <si>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</si>
  <si>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</si>
  <si>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</si>
  <si>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</si>
  <si>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</si>
  <si>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</si>
  <si>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</si>
  <si>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</si>
  <si>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</si>
  <si>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</si>
  <si>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</si>
  <si>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</si>
  <si>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</si>
  <si>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</si>
  <si>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</si>
  <si>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</si>
  <si>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</si>
  <si>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</si>
  <si>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</si>
  <si>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</si>
  <si>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</si>
  <si>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</si>
  <si>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</si>
  <si>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</si>
  <si>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</si>
  <si>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</si>
  <si>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</si>
  <si>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</si>
  <si>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</si>
  <si>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</si>
  <si>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</si>
  <si>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</si>
  <si>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</si>
  <si>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</si>
  <si>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</si>
  <si>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</si>
  <si>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</si>
  <si>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</si>
  <si>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</si>
  <si>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</si>
  <si>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</si>
  <si>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</si>
  <si>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</si>
  <si>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</si>
  <si>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</si>
  <si>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</si>
  <si>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</si>
  <si>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</si>
  <si>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</si>
  <si>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</si>
  <si>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</si>
  <si>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</si>
  <si>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</si>
  <si>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</si>
  <si>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</si>
  <si>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</si>
  <si>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</si>
  <si>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</si>
  <si>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</si>
  <si>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</si>
  <si>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</si>
  <si>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</si>
  <si>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</si>
  <si>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</si>
  <si>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</si>
  <si>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</si>
  <si>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</si>
  <si>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</si>
  <si>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</si>
  <si>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</si>
  <si>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</si>
  <si>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</si>
  <si>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</si>
  <si>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</si>
  <si>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</si>
  <si>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</si>
  <si>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</si>
  <si>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</si>
  <si>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</si>
  <si>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</si>
  <si>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</si>
  <si>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</si>
  <si>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</si>
  <si>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</si>
  <si>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</si>
  <si>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</si>
  <si>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</si>
  <si>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</si>
  <si>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</si>
  <si>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</si>
  <si>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</si>
  <si>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</si>
  <si>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</si>
  <si>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</si>
  <si>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</si>
  <si>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</si>
  <si>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</si>
  <si>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</si>
  <si>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</si>
  <si>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</si>
  <si>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</si>
  <si>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</si>
  <si>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</si>
  <si>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</si>
  <si>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</si>
  <si>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</si>
  <si>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</si>
  <si>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</si>
  <si>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</si>
  <si>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</si>
  <si>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</si>
  <si>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</si>
  <si>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</si>
  <si>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</si>
  <si>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</si>
  <si>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</si>
  <si>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</si>
  <si>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</si>
  <si>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</si>
  <si>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</si>
  <si>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</si>
  <si>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</si>
  <si>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</si>
  <si>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</si>
  <si>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</si>
  <si>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</si>
  <si>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</si>
  <si>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</si>
  <si>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</si>
  <si>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</si>
  <si>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</si>
  <si>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</si>
  <si>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</si>
  <si>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</si>
  <si>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</si>
  <si>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</si>
  <si>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</si>
  <si>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</si>
  <si>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</si>
  <si>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</si>
  <si>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</si>
  <si>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</si>
  <si>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</si>
  <si>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</si>
  <si>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</si>
  <si>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</si>
  <si>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</si>
  <si>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</si>
  <si>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</si>
  <si>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</si>
  <si>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</si>
  <si>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</si>
  <si>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</si>
  <si>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</si>
  <si>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</si>
  <si>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</si>
  <si>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</si>
  <si>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</si>
  <si>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</si>
  <si>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</si>
  <si>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</si>
  <si>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</si>
  <si>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</si>
  <si>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</si>
  <si>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</si>
  <si>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</si>
  <si>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</si>
  <si>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</si>
  <si>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</si>
  <si>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</si>
  <si>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</si>
  <si>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</si>
  <si>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</si>
  <si>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</si>
  <si>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</si>
  <si>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</si>
  <si>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</si>
  <si>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</si>
  <si>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</si>
  <si>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</si>
  <si>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</si>
  <si>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</si>
  <si>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</si>
  <si>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</si>
  <si>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</si>
  <si>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</si>
  <si>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</si>
  <si>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</si>
  <si>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</si>
  <si>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</si>
  <si>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</si>
  <si>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</si>
  <si>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</si>
  <si>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</si>
  <si>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</si>
  <si>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</si>
  <si>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</si>
  <si>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</si>
  <si>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</si>
  <si>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</si>
  <si>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</si>
  <si>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</si>
  <si>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</si>
  <si>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</si>
  <si>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</si>
  <si>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</si>
  <si>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</si>
  <si>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</si>
  <si>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</si>
  <si>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</si>
  <si>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</si>
  <si>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</si>
  <si>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</si>
  <si>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</si>
  <si>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</si>
  <si>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</si>
  <si>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</si>
  <si>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</si>
  <si>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</si>
  <si>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</si>
  <si>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</si>
  <si>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</si>
  <si>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</si>
  <si>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</si>
  <si>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</si>
  <si>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</si>
  <si>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</si>
  <si>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</si>
  <si>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</si>
  <si>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</si>
  <si>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</si>
  <si>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</si>
  <si>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</si>
  <si>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</si>
  <si>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</si>
  <si>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</si>
  <si>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</si>
  <si>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</si>
  <si>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</si>
  <si>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</si>
  <si>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</si>
  <si>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</si>
  <si>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</si>
  <si>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</si>
  <si>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</si>
  <si>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</si>
  <si>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</si>
  <si>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</si>
  <si>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</si>
  <si>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</si>
  <si>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</si>
  <si>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</si>
  <si>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</si>
  <si>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</si>
  <si>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</si>
  <si>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</si>
  <si>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</si>
  <si>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</si>
  <si>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</si>
  <si>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</si>
  <si>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</si>
  <si>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</si>
  <si>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</si>
  <si>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</si>
  <si>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</si>
  <si>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</si>
  <si>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</si>
  <si>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</si>
  <si>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</si>
  <si>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</si>
  <si>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</si>
  <si>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</si>
  <si>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</si>
  <si>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</si>
  <si>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</si>
  <si>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</si>
  <si>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</si>
  <si>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</si>
  <si>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</si>
  <si>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</si>
  <si>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</si>
  <si>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</si>
  <si>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</si>
  <si>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</si>
  <si>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</si>
  <si>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</si>
  <si>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</si>
  <si>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</si>
  <si>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</si>
  <si>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</si>
  <si>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</si>
  <si>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</si>
  <si>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</si>
  <si>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</si>
  <si>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</si>
  <si>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</si>
  <si>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</si>
  <si>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</si>
  <si>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</si>
  <si>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</si>
  <si>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</si>
  <si>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</si>
  <si>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</si>
  <si>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</si>
  <si>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</si>
  <si>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</si>
  <si>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</si>
  <si>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</si>
  <si>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</si>
  <si>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</si>
  <si>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</si>
  <si>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</si>
  <si>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</si>
  <si>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</si>
  <si>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</si>
  <si>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</si>
  <si>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</si>
  <si>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</si>
  <si>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</si>
  <si>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</si>
  <si>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</si>
  <si>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</si>
  <si>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</si>
  <si>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</si>
  <si>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</si>
  <si>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</si>
  <si>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</si>
  <si>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</si>
  <si>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</si>
  <si>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</si>
  <si>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</si>
  <si>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</si>
  <si>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</si>
  <si>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</si>
  <si>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</si>
  <si>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</si>
  <si>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</si>
  <si>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</si>
  <si>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</si>
  <si>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</si>
  <si>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</si>
  <si>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</si>
  <si>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</si>
  <si>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</si>
  <si>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</si>
  <si>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</si>
  <si>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</si>
  <si>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</si>
  <si>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</si>
  <si>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</si>
  <si>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</si>
  <si>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</si>
  <si>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</si>
  <si>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</si>
  <si>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</si>
  <si>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</si>
  <si>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</si>
  <si>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</si>
  <si>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</si>
  <si>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</si>
  <si>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</si>
  <si>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</si>
  <si>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</si>
  <si>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</si>
  <si>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</si>
  <si>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</si>
  <si>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</si>
  <si>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</si>
  <si>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</si>
  <si>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</si>
  <si>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</si>
  <si>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</si>
  <si>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</si>
  <si>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</si>
  <si>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</si>
  <si>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</si>
  <si>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</si>
  <si>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</si>
  <si>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</si>
  <si>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</si>
  <si>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</si>
  <si>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</si>
  <si>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</si>
  <si>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</si>
  <si>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</si>
  <si>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</si>
  <si>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</si>
  <si>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</si>
  <si>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</si>
  <si>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</si>
  <si>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</si>
  <si>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</si>
  <si>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</si>
  <si>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</si>
  <si>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</si>
  <si>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</si>
  <si>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</si>
  <si>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</si>
  <si>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</si>
  <si>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</si>
  <si>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</si>
  <si>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</si>
  <si>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</si>
  <si>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</si>
  <si>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</si>
  <si>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</si>
  <si>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</si>
  <si>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</si>
  <si>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</si>
  <si>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</si>
  <si>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</si>
  <si>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</si>
  <si>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</si>
  <si>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</si>
  <si>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</si>
  <si>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</si>
  <si>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</si>
  <si>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</si>
  <si>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</si>
  <si>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</si>
  <si>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</si>
  <si>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</si>
  <si>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</si>
  <si>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</si>
  <si>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</si>
  <si>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</si>
  <si>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</si>
  <si>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</si>
  <si>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</si>
  <si>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</si>
  <si>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</si>
  <si>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</si>
  <si>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</si>
  <si>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</si>
  <si>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</si>
  <si>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</si>
  <si>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</si>
  <si>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</si>
  <si>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</si>
  <si>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</si>
  <si>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</si>
  <si>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</si>
  <si>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</si>
  <si>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</si>
  <si>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</si>
  <si>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</si>
  <si>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</si>
  <si>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</si>
  <si>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</si>
  <si>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</si>
  <si>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</si>
  <si>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</si>
  <si>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</si>
  <si>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</si>
  <si>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</si>
  <si>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</si>
  <si>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</si>
  <si>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</si>
  <si>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</si>
  <si>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</si>
  <si>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</si>
  <si>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</si>
  <si>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</si>
  <si>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</si>
  <si>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</si>
  <si>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</si>
  <si>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</si>
  <si>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</si>
  <si>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</si>
  <si>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</si>
  <si>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</si>
  <si>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</si>
  <si>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</si>
  <si>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</si>
  <si>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</si>
  <si>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</si>
  <si>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</si>
  <si>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</si>
  <si>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</si>
  <si>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</si>
  <si>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</si>
  <si>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</si>
  <si>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</si>
  <si>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</si>
  <si>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</si>
  <si>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</si>
  <si>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</si>
  <si>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</si>
  <si>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</si>
  <si>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</si>
  <si>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</si>
  <si>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</si>
  <si>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</si>
  <si>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</si>
  <si>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</si>
  <si>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</si>
  <si>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</si>
  <si>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</si>
  <si>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</si>
  <si>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</si>
  <si>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</si>
  <si>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</si>
  <si>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</si>
  <si>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</si>
  <si>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</si>
  <si>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</si>
  <si>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</si>
  <si>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</si>
  <si>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</si>
  <si>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</si>
  <si>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</si>
  <si>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</si>
  <si>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</si>
  <si>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</si>
  <si>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</si>
  <si>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</si>
  <si>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</si>
  <si>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</si>
  <si>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</si>
  <si>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</si>
  <si>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</si>
  <si>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</si>
  <si>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</si>
  <si>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</si>
  <si>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</si>
  <si>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</si>
  <si>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</si>
  <si>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</si>
  <si>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</si>
  <si>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</si>
  <si>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</si>
  <si>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</si>
  <si>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</si>
  <si>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</si>
  <si>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</si>
  <si>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</si>
  <si>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</si>
  <si>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</si>
  <si>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</si>
  <si>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</si>
  <si>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</si>
  <si>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</si>
  <si>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</si>
  <si>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</si>
  <si>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</si>
  <si>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</si>
  <si>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</si>
  <si>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</si>
  <si>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</si>
  <si>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</si>
  <si>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</si>
  <si>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</si>
  <si>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</si>
  <si>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</si>
  <si>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</si>
  <si>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</si>
  <si>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</si>
  <si>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</si>
  <si>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</si>
  <si>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</si>
  <si>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</si>
  <si>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</si>
  <si>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</si>
  <si>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</si>
  <si>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</si>
  <si>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</si>
  <si>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</si>
  <si>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</si>
  <si>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</si>
  <si>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</si>
  <si>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</si>
  <si>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</si>
  <si>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</si>
  <si>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</si>
  <si>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</si>
  <si>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</si>
  <si>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</si>
  <si>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</si>
  <si>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</si>
  <si>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</si>
  <si>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</si>
  <si>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</si>
  <si>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</si>
  <si>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</si>
  <si>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</si>
  <si>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</si>
  <si>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</si>
  <si>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</si>
  <si>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</si>
  <si>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</si>
  <si>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</si>
  <si>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</si>
  <si>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</si>
  <si>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</si>
  <si>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</si>
  <si>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</si>
  <si>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</si>
  <si>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</si>
  <si>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</si>
  <si>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</si>
  <si>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</si>
  <si>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</si>
  <si>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</si>
  <si>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</si>
  <si>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</si>
  <si>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</si>
  <si>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</si>
  <si>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</si>
  <si>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</si>
  <si>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</si>
  <si>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</si>
  <si>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</si>
  <si>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</si>
  <si>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</si>
  <si>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</si>
  <si>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</si>
  <si>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</si>
  <si>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</si>
  <si>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</si>
  <si>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</si>
  <si>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</si>
  <si>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</si>
  <si>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</si>
  <si>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</si>
  <si>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</si>
  <si>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</si>
  <si>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</si>
  <si>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</si>
  <si>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</si>
  <si>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</si>
  <si>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</si>
  <si>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</si>
  <si>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</si>
  <si>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</si>
  <si>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</si>
  <si>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</si>
  <si>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</si>
  <si>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</si>
  <si>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</si>
  <si>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</si>
  <si>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</si>
  <si>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</si>
  <si>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</si>
  <si>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</si>
  <si>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</si>
  <si>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</si>
  <si>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</si>
  <si>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</si>
  <si>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</si>
  <si>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</si>
  <si>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</si>
  <si>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</si>
  <si>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</si>
  <si>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</si>
  <si>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</si>
  <si>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</si>
  <si>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</si>
  <si>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</si>
  <si>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</si>
  <si>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</si>
  <si>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</si>
  <si>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</si>
  <si>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</si>
  <si>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</si>
  <si>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</si>
  <si>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</si>
  <si>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</si>
  <si>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</si>
  <si>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</si>
  <si>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</si>
  <si>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</si>
  <si>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</si>
  <si>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</si>
  <si>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</si>
  <si>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</si>
  <si>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</si>
  <si>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</si>
  <si>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</si>
  <si>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</si>
  <si>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</si>
  <si>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</si>
  <si>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</si>
  <si>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</si>
  <si>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</si>
  <si>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</si>
  <si>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</si>
  <si>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</si>
  <si>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</si>
  <si>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</si>
  <si>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</si>
  <si>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</si>
  <si>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</si>
  <si>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</si>
  <si>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</si>
  <si>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</si>
  <si>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</si>
  <si>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</si>
  <si>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</si>
  <si>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</si>
  <si>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</si>
  <si>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</si>
  <si>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</si>
  <si>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</si>
  <si>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</si>
  <si>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</si>
  <si>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</si>
  <si>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</si>
  <si>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</si>
  <si>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</si>
  <si>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</si>
  <si>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</si>
  <si>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</si>
  <si>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</si>
  <si>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</si>
  <si>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</si>
  <si>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</si>
  <si>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</si>
  <si>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</si>
  <si>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</si>
  <si>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</si>
  <si>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</si>
  <si>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</si>
  <si>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</si>
  <si>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</si>
  <si>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</si>
  <si>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</si>
  <si>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</si>
  <si>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</si>
  <si>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</si>
  <si>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</si>
  <si>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</si>
  <si>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</si>
  <si>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</si>
  <si>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</si>
  <si>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</si>
  <si>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</si>
  <si>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</si>
  <si>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</si>
  <si>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</si>
  <si>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</si>
  <si>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</si>
  <si>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</si>
  <si>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</si>
  <si>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</si>
  <si>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</si>
  <si>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</si>
  <si>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</si>
  <si>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</si>
  <si>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</si>
  <si>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</si>
  <si>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</si>
  <si>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</si>
  <si>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</si>
  <si>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</si>
  <si>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</si>
  <si>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</si>
  <si>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</si>
  <si>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</si>
  <si>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</si>
  <si>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</si>
  <si>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</si>
  <si>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</si>
  <si>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</si>
  <si>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</si>
  <si>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</si>
  <si>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</si>
  <si>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</si>
  <si>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</si>
  <si>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</si>
  <si>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</si>
  <si>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</si>
  <si>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</si>
  <si>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</si>
  <si>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</si>
  <si>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</si>
  <si>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</si>
  <si>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</si>
  <si>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</si>
  <si>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</si>
  <si>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</si>
  <si>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</si>
  <si>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</si>
  <si>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</si>
  <si>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</si>
  <si>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</si>
  <si>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</si>
  <si>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</si>
  <si>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</si>
  <si>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</si>
  <si>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</si>
  <si>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</si>
  <si>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</si>
  <si>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</si>
  <si>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</si>
  <si>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</si>
  <si>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</si>
  <si>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</si>
  <si>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</si>
  <si>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</si>
  <si>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</si>
  <si>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</si>
  <si>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</si>
  <si>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</si>
  <si>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</si>
  <si>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</si>
  <si>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</si>
  <si>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</si>
  <si>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</si>
  <si>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</si>
  <si>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</si>
  <si>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</si>
  <si>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</si>
  <si>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</si>
  <si>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</si>
  <si>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</si>
  <si>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</si>
  <si>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</si>
  <si>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</si>
  <si>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</si>
  <si>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</si>
  <si>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</si>
  <si>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</si>
  <si>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</si>
  <si>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</si>
  <si>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</si>
  <si>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</si>
  <si>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</si>
  <si>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</si>
  <si>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</si>
  <si>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</si>
  <si>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</si>
  <si>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</si>
  <si>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</si>
  <si>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</si>
  <si>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</si>
  <si>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</si>
  <si>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</si>
  <si>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</si>
  <si>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</si>
  <si>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</si>
  <si>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</si>
  <si>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</si>
  <si>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</si>
  <si>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</si>
  <si>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</si>
  <si>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</si>
  <si>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</si>
  <si>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</si>
  <si>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</si>
  <si>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</si>
  <si>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</si>
  <si>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</si>
  <si>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</si>
  <si>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</si>
  <si>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</si>
  <si>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</si>
  <si>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</si>
  <si>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</si>
  <si>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</si>
  <si>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</si>
  <si>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</si>
  <si>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</si>
  <si>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</si>
  <si>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</si>
  <si>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</si>
  <si>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</si>
  <si>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</si>
  <si>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</si>
  <si>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</si>
  <si>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</si>
  <si>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</si>
  <si>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</si>
  <si>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</si>
  <si>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</si>
  <si>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</si>
  <si>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</si>
  <si>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</si>
  <si>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</si>
  <si>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</si>
  <si>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</si>
  <si>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</si>
  <si>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</si>
  <si>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</si>
  <si>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</si>
  <si>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</si>
  <si>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</si>
  <si>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</si>
  <si>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</si>
  <si>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</si>
  <si>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</si>
  <si>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</si>
  <si>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</si>
  <si>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</si>
  <si>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</si>
  <si>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</si>
  <si>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</si>
  <si>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</si>
  <si>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</si>
  <si>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</si>
  <si>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</si>
  <si>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</si>
  <si>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</si>
  <si>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</si>
  <si>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</si>
  <si>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</si>
  <si>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</si>
  <si>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</si>
  <si>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</si>
  <si>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</si>
  <si>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</si>
  <si>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</si>
  <si>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</si>
  <si>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</si>
  <si>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</si>
  <si>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</si>
  <si>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</si>
  <si>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</si>
  <si>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</si>
  <si>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</si>
  <si>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</si>
  <si>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</si>
  <si>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</si>
  <si>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</si>
  <si>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</si>
  <si>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</si>
  <si>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</si>
  <si>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</si>
  <si>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</si>
  <si>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</si>
  <si>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</si>
  <si>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</si>
  <si>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</si>
  <si>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</si>
  <si>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</si>
  <si>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</si>
  <si>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</si>
  <si>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</si>
  <si>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</si>
  <si>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</si>
  <si>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</si>
  <si>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</si>
  <si>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</si>
  <si>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</si>
  <si>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</si>
  <si>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</si>
  <si>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</si>
  <si>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</si>
  <si>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</si>
  <si>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</si>
  <si>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</si>
  <si>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</si>
  <si>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</si>
  <si>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</si>
  <si>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</si>
  <si>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</si>
  <si>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</si>
  <si>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</si>
  <si>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</si>
  <si>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</si>
  <si>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</si>
  <si>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</si>
  <si>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</si>
  <si>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</si>
  <si>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</si>
  <si>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</si>
  <si>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</si>
  <si>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</si>
  <si>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</si>
  <si>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</si>
  <si>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</si>
  <si>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</si>
  <si>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</si>
  <si>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</si>
  <si>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</si>
  <si>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</si>
  <si>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</si>
  <si>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</si>
  <si>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</si>
  <si>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</si>
  <si>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</si>
  <si>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</si>
  <si>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</si>
  <si>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</si>
  <si>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</si>
  <si>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</si>
  <si>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</si>
  <si>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</si>
  <si>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</si>
  <si>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</si>
  <si>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</si>
  <si>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</si>
  <si>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</si>
  <si>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</si>
  <si>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</si>
  <si>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</si>
  <si>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</si>
  <si>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</si>
  <si>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</si>
  <si>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</si>
  <si>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</si>
  <si>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</si>
  <si>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</si>
  <si>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</si>
  <si>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</si>
  <si>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</si>
  <si>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</si>
  <si>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</si>
  <si>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</si>
  <si>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</si>
  <si>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</si>
  <si>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</si>
  <si>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</si>
  <si>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</si>
  <si>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</si>
  <si>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</si>
  <si>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</si>
  <si>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</si>
  <si>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</si>
  <si>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</si>
  <si>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</si>
  <si>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</si>
  <si>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</si>
  <si>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</si>
  <si>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</si>
  <si>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</si>
  <si>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</si>
  <si>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</si>
  <si>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</si>
  <si>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</si>
  <si>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</si>
  <si>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</si>
  <si>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</si>
  <si>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</si>
  <si>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</si>
  <si>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</si>
  <si>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</si>
  <si>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</si>
  <si>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</si>
  <si>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</si>
  <si>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</si>
  <si>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</si>
  <si>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</si>
  <si>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</si>
  <si>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</si>
  <si>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</si>
  <si>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</si>
  <si>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</si>
  <si>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</si>
  <si>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</si>
  <si>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</si>
  <si>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</si>
  <si>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</si>
  <si>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</si>
  <si>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</si>
  <si>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</si>
  <si>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</si>
  <si>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</si>
  <si>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</si>
  <si>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</si>
  <si>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</si>
  <si>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</si>
  <si>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</si>
  <si>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</si>
  <si>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</si>
  <si>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</si>
  <si>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</si>
  <si>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</si>
  <si>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</si>
  <si>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</si>
  <si>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</si>
  <si>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</si>
  <si>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</si>
  <si>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</si>
  <si>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</si>
  <si>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</si>
  <si>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</si>
  <si>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</si>
  <si>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</si>
  <si>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</si>
  <si>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</si>
  <si>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</si>
  <si>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</si>
  <si>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</si>
  <si>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</si>
  <si>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</si>
  <si>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</si>
  <si>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</si>
  <si>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</si>
  <si>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</si>
  <si>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</si>
  <si>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</si>
  <si>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</si>
  <si>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</si>
  <si>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</si>
  <si>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</si>
  <si>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</si>
  <si>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</si>
  <si>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</si>
  <si>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</si>
  <si>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</si>
  <si>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</si>
  <si>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</si>
  <si>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</si>
  <si>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</si>
  <si>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</si>
  <si>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</si>
  <si>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</si>
  <si>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</si>
  <si>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</si>
  <si>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</si>
  <si>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</si>
  <si>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</si>
  <si>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</si>
  <si>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</si>
  <si>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</si>
  <si>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</si>
  <si>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</si>
  <si>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</si>
  <si>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</si>
  <si>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</si>
  <si>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</si>
  <si>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</si>
  <si>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</si>
  <si>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</si>
  <si>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</si>
  <si>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</si>
  <si>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</si>
  <si>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</si>
  <si>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</si>
  <si>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</si>
  <si>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</si>
  <si>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</si>
  <si>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</si>
  <si>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</si>
  <si>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</si>
  <si>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</si>
  <si>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</si>
  <si>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</si>
  <si>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</si>
  <si>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</si>
  <si>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</si>
  <si>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</si>
  <si>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</si>
  <si>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</si>
  <si>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</si>
  <si>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</si>
  <si>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</si>
  <si>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</si>
  <si>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</si>
  <si>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</si>
  <si>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</si>
  <si>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</si>
  <si>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</si>
  <si>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</si>
  <si>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</si>
  <si>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</si>
  <si>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</si>
  <si>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</si>
  <si>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</si>
  <si>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</si>
  <si>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</si>
  <si>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</si>
  <si>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</si>
  <si>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</si>
  <si>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</si>
  <si>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</si>
  <si>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</si>
  <si>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</si>
  <si>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</si>
  <si>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</si>
  <si>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</si>
  <si>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</si>
  <si>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</si>
  <si>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</si>
  <si>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</si>
  <si>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</si>
  <si>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</si>
  <si>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</si>
  <si>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</si>
  <si>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</si>
  <si>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</si>
  <si>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</si>
  <si>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</si>
  <si>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</si>
  <si>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</si>
  <si>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</si>
  <si>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</si>
  <si>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</si>
  <si>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</si>
  <si>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</si>
  <si>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</si>
  <si>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</si>
  <si>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</si>
  <si>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</si>
  <si>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</si>
  <si>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</si>
  <si>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</si>
  <si>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</si>
  <si>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</si>
  <si>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</si>
  <si>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</si>
  <si>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</si>
  <si>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</si>
  <si>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</si>
  <si>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</si>
  <si>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</si>
  <si>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</si>
  <si>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</si>
  <si>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</si>
  <si>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</si>
  <si>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</si>
  <si>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</si>
  <si>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</si>
  <si>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</si>
  <si>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</si>
  <si>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</si>
  <si>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</si>
  <si>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</si>
  <si>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</si>
  <si>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</si>
  <si>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</si>
  <si>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</si>
  <si>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</si>
  <si>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</si>
  <si>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</si>
  <si>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</si>
  <si>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</si>
  <si>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</si>
  <si>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</si>
  <si>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</si>
  <si>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</si>
  <si>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</si>
  <si>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</si>
  <si>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</si>
  <si>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</si>
  <si>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</si>
  <si>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</si>
  <si>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</si>
  <si>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</si>
  <si>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</si>
  <si>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</si>
  <si>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</si>
  <si>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</si>
  <si>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</si>
  <si>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</si>
  <si>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</si>
  <si>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</si>
  <si>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</si>
  <si>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</si>
  <si>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</si>
  <si>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</si>
  <si>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</si>
  <si>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</si>
  <si>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</si>
  <si>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</si>
  <si>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</si>
  <si>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</si>
  <si>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</si>
  <si>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</si>
  <si>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</si>
  <si>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</si>
  <si>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</si>
  <si>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</si>
  <si>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</si>
  <si>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</si>
  <si>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</si>
  <si>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</si>
  <si>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</si>
  <si>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</si>
  <si>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</si>
  <si>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</si>
  <si>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</si>
  <si>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</si>
  <si>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</si>
  <si>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</si>
  <si>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</si>
  <si>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</si>
  <si>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</si>
  <si>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</si>
  <si>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</si>
  <si>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</si>
  <si>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</si>
  <si>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</si>
  <si>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</si>
  <si>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</si>
  <si>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</si>
  <si>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</si>
  <si>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</si>
  <si>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</si>
  <si>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</si>
  <si>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</si>
  <si>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</si>
  <si>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</si>
  <si>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</si>
  <si>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</si>
  <si>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</si>
  <si>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</si>
  <si>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</si>
  <si>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</si>
  <si>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</si>
  <si>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</si>
  <si>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</si>
  <si>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</si>
  <si>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</si>
  <si>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</si>
  <si>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</si>
  <si>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</si>
  <si>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</si>
  <si>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</si>
  <si>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</si>
  <si>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</si>
  <si>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</si>
  <si>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</si>
  <si>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</si>
  <si>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</si>
  <si>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</si>
  <si>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</si>
  <si>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</si>
  <si>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</si>
  <si>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</si>
  <si>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</si>
  <si>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</si>
  <si>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</si>
  <si>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</si>
  <si>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</si>
  <si>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</si>
  <si>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</si>
  <si>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</si>
  <si>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</si>
  <si>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</si>
  <si>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</si>
  <si>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</si>
  <si>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</si>
  <si>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</si>
  <si>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</si>
  <si>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</si>
  <si>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</si>
  <si>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</si>
  <si>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</si>
  <si>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</si>
  <si>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</si>
  <si>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</si>
  <si>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</si>
  <si>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</si>
  <si>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</si>
  <si>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</si>
  <si>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</si>
  <si>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</si>
  <si>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</si>
  <si>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</si>
  <si>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</si>
  <si>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</si>
  <si>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</si>
  <si>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</si>
  <si>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</si>
  <si>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</si>
  <si>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</si>
  <si>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</si>
  <si>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</si>
  <si>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</si>
  <si>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</si>
  <si>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</si>
  <si>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</si>
  <si>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</si>
  <si>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</si>
  <si>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</si>
  <si>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</si>
  <si>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</si>
  <si>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</si>
  <si>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</si>
  <si>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</si>
  <si>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</si>
  <si>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</si>
  <si>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</si>
  <si>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</si>
  <si>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</si>
  <si>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</si>
  <si>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</si>
  <si>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</si>
  <si>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</si>
  <si>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</si>
  <si>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</si>
  <si>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</si>
  <si>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</si>
  <si>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</si>
  <si>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</si>
  <si>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</si>
  <si>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</si>
  <si>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</si>
  <si>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</si>
  <si>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</si>
  <si>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</si>
  <si>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</si>
  <si>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</si>
  <si>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</si>
  <si>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</si>
  <si>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</si>
  <si>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</si>
  <si>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</si>
  <si>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</si>
  <si>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</si>
  <si>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</si>
  <si>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</si>
  <si>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</si>
  <si>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</si>
  <si>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</si>
  <si>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</si>
  <si>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</si>
  <si>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</si>
  <si>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</si>
  <si>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</si>
  <si>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</si>
  <si>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</si>
  <si>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</si>
  <si>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</si>
  <si>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</si>
  <si>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</si>
  <si>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</si>
  <si>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</si>
  <si>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</si>
  <si>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</si>
  <si>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</si>
  <si>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</si>
  <si>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</si>
  <si>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</si>
  <si>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</si>
  <si>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</si>
  <si>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</si>
  <si>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</si>
  <si>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</si>
  <si>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</si>
  <si>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</si>
  <si>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</si>
  <si>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</si>
  <si>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</si>
  <si>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</si>
  <si>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</si>
  <si>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</si>
  <si>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</si>
  <si>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</si>
  <si>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</si>
  <si>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</si>
  <si>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</si>
  <si>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</si>
  <si>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</si>
  <si>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</si>
  <si>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</si>
  <si>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</si>
  <si>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</si>
  <si>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</si>
  <si>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</si>
  <si>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</si>
  <si>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</si>
  <si>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</si>
  <si>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</si>
  <si>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</si>
  <si>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</si>
  <si>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</si>
  <si>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</si>
  <si>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</si>
  <si>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</si>
  <si>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</si>
  <si>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</si>
  <si>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</si>
  <si>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</si>
  <si>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</si>
  <si>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</si>
  <si>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</si>
  <si>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</si>
  <si>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</si>
  <si>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</si>
  <si>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</si>
  <si>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</si>
  <si>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</si>
  <si>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</si>
  <si>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</si>
  <si>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</si>
  <si>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</si>
  <si>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</si>
  <si>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</si>
  <si>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</si>
  <si>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</si>
  <si>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</si>
  <si>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</si>
  <si>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</si>
  <si>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</si>
  <si>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</si>
  <si>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</si>
  <si>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</si>
  <si>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</si>
  <si>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</si>
  <si>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</si>
  <si>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</si>
  <si>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</si>
  <si>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</si>
  <si>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</si>
  <si>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</si>
  <si>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</si>
  <si>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</si>
  <si>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</si>
  <si>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</si>
  <si>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</si>
  <si>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</si>
  <si>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</si>
  <si>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</si>
  <si>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</si>
  <si>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</si>
  <si>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</si>
  <si>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</si>
  <si>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</si>
  <si>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</si>
  <si>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</si>
  <si>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</si>
  <si>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</si>
  <si>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</si>
  <si>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</si>
  <si>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</si>
  <si>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</si>
  <si>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</si>
  <si>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</si>
  <si>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</si>
  <si>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</si>
  <si>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</si>
  <si>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</si>
  <si>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</si>
  <si>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</si>
  <si>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</si>
  <si>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</si>
  <si>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</si>
  <si>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</si>
  <si>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</si>
  <si>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</si>
  <si>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</si>
  <si>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</si>
  <si>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</si>
  <si>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</si>
  <si>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</si>
  <si>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</si>
  <si>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</si>
  <si>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</si>
  <si>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</si>
  <si>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</si>
  <si>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</si>
  <si>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</si>
  <si>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</si>
  <si>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</si>
  <si>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</si>
  <si>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</si>
  <si>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</si>
  <si>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</si>
  <si>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</si>
  <si>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</si>
  <si>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</si>
  <si>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</si>
  <si>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</si>
  <si>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</si>
  <si>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</si>
  <si>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</si>
  <si>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</si>
  <si>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</si>
  <si>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</si>
  <si>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</si>
  <si>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</si>
  <si>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</si>
  <si>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</si>
  <si>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</si>
  <si>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</si>
  <si>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</si>
  <si>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</si>
  <si>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</si>
  <si>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</si>
  <si>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</si>
  <si>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</si>
  <si>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</si>
  <si>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</si>
  <si>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</si>
  <si>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</si>
  <si>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</si>
  <si>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</si>
  <si>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</si>
  <si>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</si>
  <si>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</si>
  <si>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</si>
  <si>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</si>
  <si>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</si>
  <si>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</si>
  <si>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</si>
  <si>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</si>
  <si>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</si>
  <si>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</si>
  <si>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</si>
  <si>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</si>
  <si>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</si>
  <si>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</si>
  <si>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</si>
  <si>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</si>
  <si>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</si>
  <si>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</si>
  <si>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</si>
  <si>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</si>
  <si>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</si>
  <si>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</si>
  <si>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</si>
  <si>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</si>
  <si>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</si>
  <si>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</si>
  <si>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</si>
  <si>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</si>
  <si>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</si>
  <si>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</si>
  <si>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</si>
  <si>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</si>
  <si>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</si>
  <si>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</si>
  <si>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</si>
  <si>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</si>
  <si>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</si>
  <si>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</si>
  <si>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</si>
  <si>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</si>
  <si>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</si>
  <si>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</si>
  <si>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</si>
  <si>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</si>
  <si>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</si>
  <si>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</si>
  <si>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</si>
  <si>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</si>
  <si>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</si>
  <si>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</si>
  <si>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</si>
  <si>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</si>
  <si>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</si>
  <si>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</si>
  <si>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</si>
  <si>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</si>
  <si>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</si>
  <si>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</si>
  <si>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</si>
  <si>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</si>
  <si>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</si>
  <si>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</si>
  <si>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</si>
  <si>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</si>
  <si>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</si>
  <si>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</si>
  <si>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</si>
  <si>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</si>
  <si>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</si>
  <si>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</si>
  <si>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</si>
  <si>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</si>
  <si>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</si>
  <si>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</si>
  <si>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</si>
  <si>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</si>
  <si>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</si>
  <si>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</si>
  <si>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</si>
  <si>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</si>
  <si>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</si>
  <si>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</si>
  <si>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</si>
  <si>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</si>
  <si>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</si>
  <si>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</si>
  <si>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</si>
  <si>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</si>
  <si>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</si>
  <si>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</si>
  <si>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</si>
  <si>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</si>
  <si>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</si>
  <si>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</si>
  <si>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</si>
  <si>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</si>
  <si>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</si>
  <si>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</si>
  <si>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</si>
  <si>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</si>
  <si>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</si>
  <si>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</si>
  <si>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</si>
  <si>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</si>
  <si>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</si>
  <si>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</si>
  <si>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</si>
  <si>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</si>
  <si>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</si>
  <si>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</si>
  <si>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</si>
  <si>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</si>
  <si>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</si>
  <si>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</si>
  <si>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</si>
  <si>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</si>
  <si>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</si>
  <si>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</si>
  <si>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</si>
  <si>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</si>
  <si>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</si>
  <si>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</si>
  <si>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</si>
  <si>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</si>
  <si>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</si>
  <si>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</si>
  <si>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</si>
  <si>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</si>
  <si>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</si>
  <si>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</si>
  <si>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</si>
  <si>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</si>
  <si>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</si>
  <si>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</si>
  <si>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</si>
  <si>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</si>
  <si>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</si>
  <si>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</si>
  <si>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</si>
  <si>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</si>
  <si>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</si>
  <si>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</si>
  <si>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</si>
  <si>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</si>
  <si>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</si>
  <si>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</si>
  <si>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</si>
  <si>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</si>
  <si>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</si>
  <si>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</si>
  <si>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</si>
  <si>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</si>
  <si>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</si>
  <si>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</si>
  <si>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</si>
  <si>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</si>
  <si>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</si>
  <si>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</si>
  <si>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</si>
  <si>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</si>
  <si>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</si>
  <si>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</si>
  <si>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</si>
  <si>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</si>
  <si>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</si>
  <si>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</si>
  <si>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</si>
  <si>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</si>
  <si>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</si>
  <si>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</si>
  <si>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</si>
  <si>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</si>
  <si>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</si>
  <si>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</si>
  <si>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</si>
  <si>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</si>
  <si>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</si>
  <si>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</si>
  <si>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</si>
  <si>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</si>
  <si>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</si>
  <si>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</si>
  <si>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</si>
  <si>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</si>
  <si>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</si>
  <si>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</si>
  <si>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</si>
  <si>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</si>
  <si>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</si>
  <si>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</si>
  <si>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</si>
  <si>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</si>
  <si>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</si>
  <si>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</si>
  <si>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</si>
  <si>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</si>
  <si>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</si>
  <si>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</si>
  <si>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</si>
  <si>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</si>
  <si>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</si>
  <si>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</si>
  <si>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</si>
  <si>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</si>
  <si>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</si>
  <si>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</si>
  <si>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</si>
  <si>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</si>
  <si>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</si>
  <si>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</si>
  <si>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</si>
  <si>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</si>
  <si>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</si>
  <si>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</si>
  <si>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</si>
  <si>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</si>
  <si>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</si>
  <si>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</si>
  <si>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</si>
  <si>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</si>
  <si>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</si>
  <si>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</si>
  <si>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</si>
  <si>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</si>
  <si>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</si>
  <si>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</si>
  <si>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</si>
  <si>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</si>
  <si>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</si>
  <si>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</si>
  <si>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</si>
  <si>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</si>
  <si>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</si>
  <si>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</si>
  <si>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</si>
  <si>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</si>
  <si>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</si>
  <si>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</si>
  <si>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</si>
  <si>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</si>
  <si>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</si>
  <si>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</si>
  <si>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</si>
  <si>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</si>
  <si>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</si>
  <si>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</si>
  <si>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</si>
  <si>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</si>
  <si>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</si>
  <si>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</si>
  <si>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</si>
  <si>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</si>
  <si>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</si>
  <si>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</si>
  <si>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</si>
  <si>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</si>
  <si>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</si>
  <si>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</si>
  <si>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</si>
  <si>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</si>
  <si>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</si>
  <si>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</si>
  <si>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</si>
  <si>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</si>
  <si>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</si>
  <si>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</si>
  <si>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</si>
  <si>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</si>
  <si>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</si>
  <si>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</si>
  <si>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</si>
  <si>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</si>
  <si>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</si>
  <si>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</si>
  <si>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</si>
  <si>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</si>
  <si>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</si>
  <si>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</si>
  <si>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</si>
  <si>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</si>
  <si>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</si>
  <si>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</si>
  <si>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</si>
  <si>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</si>
  <si>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</si>
  <si>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</si>
  <si>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</si>
  <si>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</si>
  <si>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</si>
  <si>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</si>
  <si>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</si>
  <si>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</si>
  <si>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</si>
  <si>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</si>
  <si>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</si>
  <si>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</si>
  <si>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</si>
  <si>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</si>
  <si>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</si>
  <si>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</si>
  <si>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</si>
  <si>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</si>
  <si>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</si>
  <si>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</si>
  <si>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</si>
  <si>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</si>
  <si>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</si>
  <si>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</si>
  <si>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</si>
  <si>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</si>
  <si>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</si>
  <si>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</si>
  <si>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</si>
  <si>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</si>
  <si>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</si>
  <si>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</si>
  <si>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</si>
  <si>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</si>
  <si>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</si>
  <si>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</si>
  <si>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</si>
  <si>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</si>
  <si>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</si>
  <si>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</si>
  <si>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</si>
  <si>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</si>
  <si>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</si>
  <si>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</si>
  <si>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</si>
  <si>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</si>
  <si>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</si>
  <si>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</si>
  <si>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</si>
  <si>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</si>
  <si>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</si>
  <si>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</si>
  <si>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</si>
  <si>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</si>
  <si>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</si>
  <si>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</si>
  <si>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</si>
  <si>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</si>
  <si>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</si>
  <si>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</si>
  <si>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</si>
  <si>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</si>
  <si>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</si>
  <si>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</si>
  <si>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</si>
  <si>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</si>
  <si>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</si>
  <si>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</si>
  <si>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</si>
  <si>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</si>
  <si>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</si>
  <si>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</si>
  <si>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</si>
  <si>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</si>
  <si>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</si>
  <si>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</si>
  <si>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</si>
  <si>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</si>
  <si>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</si>
  <si>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</si>
  <si>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</si>
  <si>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</si>
  <si>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</si>
  <si>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</si>
  <si>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</si>
  <si>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</si>
  <si>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</si>
  <si>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</si>
  <si>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</si>
  <si>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</si>
  <si>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</si>
  <si>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</si>
  <si>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</si>
  <si>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</si>
  <si>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</si>
  <si>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</si>
  <si>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</si>
  <si>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</si>
  <si>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</si>
  <si>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</si>
  <si>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</si>
  <si>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</si>
  <si>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</si>
  <si>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</si>
  <si>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</si>
  <si>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</si>
  <si>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</si>
  <si>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</si>
  <si>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</si>
  <si>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</si>
  <si>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</si>
  <si>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</si>
  <si>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</si>
  <si>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</si>
  <si>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</si>
  <si>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</si>
  <si>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</si>
  <si>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</si>
  <si>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</si>
  <si>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</si>
  <si>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</si>
  <si>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</si>
  <si>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</si>
  <si>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</si>
  <si>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</si>
  <si>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</si>
  <si>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</si>
  <si>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</si>
  <si>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</si>
  <si>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</si>
  <si>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</si>
  <si>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</si>
  <si>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</si>
  <si>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</si>
  <si>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</si>
  <si>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</si>
  <si>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</si>
  <si>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</si>
  <si>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</si>
  <si>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</si>
  <si>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</si>
  <si>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</si>
  <si>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</si>
  <si>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</si>
  <si>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</si>
  <si>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</si>
  <si>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</si>
  <si>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</si>
  <si>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</si>
  <si>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</si>
  <si>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</si>
  <si>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</si>
  <si>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</si>
  <si>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</si>
  <si>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</si>
  <si>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</si>
  <si>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</si>
  <si>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</si>
  <si>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</si>
  <si>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</si>
  <si>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</si>
  <si>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</si>
  <si>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</si>
  <si>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</si>
  <si>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</si>
  <si>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</si>
  <si>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</si>
  <si>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</si>
  <si>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</si>
  <si>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</si>
  <si>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</si>
  <si>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</si>
  <si>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</si>
  <si>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</si>
  <si>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</si>
  <si>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</si>
  <si>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</si>
  <si>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</si>
  <si>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</si>
  <si>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</si>
  <si>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</si>
  <si>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</si>
  <si>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</si>
  <si>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</si>
  <si>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</si>
  <si>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</si>
  <si>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</si>
  <si>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</si>
  <si>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</si>
  <si>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</si>
  <si>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</si>
  <si>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</si>
  <si>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</si>
  <si>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</si>
  <si>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</si>
  <si>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</si>
  <si>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</si>
  <si>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</si>
  <si>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</si>
  <si>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</si>
  <si>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</si>
  <si>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</si>
  <si>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</si>
  <si>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</si>
  <si>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</si>
  <si>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</si>
  <si>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</si>
  <si>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</si>
  <si>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</si>
  <si>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</si>
  <si>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</si>
  <si>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</si>
  <si>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</si>
  <si>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</si>
  <si>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</si>
  <si>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</si>
  <si>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</si>
  <si>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</si>
  <si>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</si>
  <si>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</si>
  <si>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</si>
  <si>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</si>
  <si>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</si>
  <si>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</si>
  <si>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</si>
  <si>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</si>
  <si>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</si>
  <si>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</si>
  <si>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</si>
  <si>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</si>
  <si>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</si>
  <si>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</si>
  <si>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</si>
  <si>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</si>
  <si>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</si>
  <si>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</si>
  <si>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</si>
  <si>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</si>
  <si>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</si>
  <si>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</si>
  <si>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</si>
  <si>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</si>
  <si>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</si>
  <si>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</si>
  <si>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</si>
  <si>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</si>
  <si>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</si>
  <si>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</si>
  <si>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</si>
  <si>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</si>
  <si>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</si>
  <si>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</si>
  <si>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</si>
  <si>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</si>
  <si>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</si>
  <si>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</si>
  <si>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</si>
  <si>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</si>
  <si>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</si>
  <si>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</si>
  <si>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</si>
  <si>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</si>
  <si>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</si>
  <si>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</si>
  <si>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</si>
  <si>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</si>
  <si>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</si>
  <si>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</si>
  <si>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</si>
  <si>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</si>
  <si>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</si>
  <si>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</si>
  <si>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</si>
  <si>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</si>
  <si>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</si>
  <si>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</si>
  <si>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</si>
  <si>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</si>
  <si>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</si>
  <si>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</si>
  <si>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</si>
  <si>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</si>
  <si>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</si>
  <si>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</si>
  <si>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</si>
  <si>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</si>
  <si>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</si>
  <si>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</si>
  <si>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</si>
  <si>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</si>
  <si>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</si>
  <si>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</si>
  <si>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</si>
  <si>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</si>
  <si>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</si>
  <si>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</si>
  <si>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</si>
  <si>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</si>
  <si>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</si>
  <si>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</si>
  <si>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</si>
  <si>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</si>
  <si>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</si>
  <si>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</si>
  <si>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</si>
  <si>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</si>
  <si>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</si>
  <si>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</si>
  <si>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</si>
  <si>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</si>
  <si>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</si>
  <si>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</si>
  <si>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</si>
  <si>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</si>
  <si>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</si>
  <si>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</si>
  <si>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</si>
  <si>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</si>
  <si>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</si>
  <si>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</si>
  <si>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</si>
  <si>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</si>
  <si>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</si>
  <si>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</si>
  <si>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</si>
  <si>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</si>
  <si>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</si>
  <si>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</si>
  <si>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</si>
  <si>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</si>
  <si>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</si>
  <si>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</si>
  <si>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</si>
  <si>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</si>
  <si>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</si>
  <si>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</si>
  <si>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</si>
  <si>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</si>
  <si>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</si>
  <si>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</si>
  <si>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</si>
  <si>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</si>
  <si>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</si>
  <si>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</si>
  <si>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</si>
  <si>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</si>
  <si>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</si>
  <si>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</si>
  <si>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</si>
  <si>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</si>
  <si>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</si>
  <si>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</si>
  <si>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</si>
  <si>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</si>
  <si>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</si>
  <si>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</si>
  <si>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</si>
  <si>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</si>
  <si>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</si>
  <si>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</si>
  <si>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</si>
  <si>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</si>
  <si>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</si>
  <si>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</si>
  <si>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</si>
  <si>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</si>
  <si>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</si>
  <si>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</si>
  <si>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</si>
  <si>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</si>
  <si>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</si>
  <si>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</si>
  <si>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</si>
  <si>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</si>
  <si>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</si>
  <si>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</si>
  <si>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</si>
  <si>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</si>
  <si>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</si>
  <si>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</si>
  <si>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</si>
  <si>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</si>
  <si>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</si>
  <si>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</si>
  <si>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</si>
  <si>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</si>
  <si>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</si>
  <si>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</si>
  <si>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</si>
  <si>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</si>
  <si>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</si>
  <si>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</si>
  <si>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</si>
  <si>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</si>
  <si>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</si>
  <si>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</si>
  <si>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</si>
  <si>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</si>
  <si>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</si>
  <si>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</si>
  <si>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</si>
  <si>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</si>
  <si>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</si>
  <si>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</si>
  <si>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</si>
  <si>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</si>
  <si>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</si>
  <si>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</si>
  <si>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</si>
  <si>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</si>
  <si>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</si>
  <si>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</si>
  <si>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</si>
  <si>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</si>
  <si>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</si>
  <si>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</si>
  <si>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</si>
  <si>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</si>
  <si>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</si>
  <si>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</si>
  <si>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</si>
  <si>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</si>
  <si>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</si>
  <si>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</si>
  <si>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</si>
  <si>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</si>
  <si>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</si>
  <si>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</si>
  <si>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</si>
  <si>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</si>
  <si>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</si>
  <si>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</si>
  <si>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</si>
  <si>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</si>
  <si>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</si>
  <si>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</si>
  <si>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</si>
  <si>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</si>
  <si>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</si>
  <si>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</si>
  <si>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</si>
  <si>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</si>
  <si>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</si>
  <si>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</si>
  <si>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</si>
  <si>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</si>
  <si>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</si>
  <si>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</si>
  <si>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</si>
  <si>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</si>
  <si>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</si>
  <si>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</si>
  <si>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</si>
  <si>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</si>
  <si>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</si>
  <si>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</si>
  <si>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</si>
  <si>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</si>
  <si>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</si>
  <si>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</si>
  <si>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</si>
  <si>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</si>
  <si>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</si>
  <si>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</si>
  <si>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</si>
  <si>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</si>
  <si>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</si>
  <si>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</si>
  <si>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</si>
  <si>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</si>
  <si>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</si>
  <si>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</si>
  <si>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</si>
  <si>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</si>
  <si>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</si>
  <si>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</si>
  <si>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</si>
  <si>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</si>
  <si>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</si>
  <si>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</si>
  <si>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</si>
  <si>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</si>
  <si>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</si>
  <si>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</si>
  <si>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</si>
  <si>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</si>
  <si>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</si>
  <si>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</si>
  <si>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</si>
  <si>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</si>
  <si>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</si>
  <si>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</si>
  <si>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</si>
  <si>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</si>
  <si>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</si>
  <si>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</si>
  <si>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</si>
  <si>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</si>
  <si>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</si>
  <si>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</si>
  <si>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</si>
  <si>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</si>
  <si>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</si>
  <si>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</si>
  <si>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</si>
  <si>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</si>
  <si>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</si>
  <si>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</si>
  <si>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</si>
  <si>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</si>
  <si>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</si>
  <si>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</si>
  <si>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</si>
  <si>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</si>
  <si>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</si>
  <si>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</si>
  <si>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</si>
  <si>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</si>
  <si>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</si>
  <si>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</si>
  <si>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</si>
  <si>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</si>
  <si>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</si>
  <si>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</si>
  <si>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</si>
  <si>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</si>
  <si>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</si>
  <si>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</si>
  <si>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</si>
  <si>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</si>
  <si>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</si>
  <si>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</si>
  <si>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</si>
  <si>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</si>
  <si>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</si>
  <si>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</si>
  <si>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</si>
  <si>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</si>
  <si>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</si>
  <si>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</si>
  <si>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</si>
  <si>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</si>
  <si>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</si>
  <si>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</si>
  <si>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</si>
  <si>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</si>
  <si>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</si>
  <si>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</si>
  <si>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</si>
  <si>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</si>
  <si>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</si>
  <si>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</si>
  <si>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</si>
  <si>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</si>
  <si>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</si>
  <si>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</si>
  <si>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</si>
  <si>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</si>
  <si>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</si>
  <si>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</si>
  <si>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</si>
  <si>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</si>
  <si>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</si>
  <si>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</si>
  <si>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</si>
  <si>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</si>
  <si>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</si>
  <si>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</si>
  <si>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</si>
  <si>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</si>
  <si>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</si>
  <si>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</si>
  <si>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</si>
  <si>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</si>
  <si>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</si>
  <si>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</si>
  <si>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</si>
  <si>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</si>
  <si>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</si>
  <si>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</si>
  <si>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</si>
  <si>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</si>
  <si>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</si>
  <si>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</si>
  <si>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</si>
  <si>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</si>
  <si>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</si>
  <si>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</si>
  <si>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</si>
  <si>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</si>
  <si>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</si>
  <si>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</si>
  <si>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</si>
  <si>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</si>
  <si>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</si>
  <si>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</si>
  <si>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</si>
  <si>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</si>
  <si>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</si>
  <si>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</si>
  <si>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</si>
  <si>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</si>
  <si>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</si>
  <si>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</si>
  <si>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</si>
  <si>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</si>
  <si>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</si>
  <si>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</si>
  <si>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</si>
  <si>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</si>
  <si>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</si>
  <si>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</si>
  <si>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</si>
  <si>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</si>
  <si>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</si>
  <si>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</si>
  <si>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</si>
  <si>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</si>
  <si>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</si>
  <si>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</si>
  <si>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</si>
  <si>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</si>
  <si>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</si>
  <si>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</si>
  <si>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</si>
  <si>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</si>
  <si>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</si>
  <si>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</si>
  <si>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</si>
  <si>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</si>
  <si>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</si>
  <si>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</si>
  <si>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</si>
  <si>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</si>
  <si>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</si>
  <si>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</si>
  <si>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</si>
  <si>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</si>
  <si>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</si>
  <si>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</si>
  <si>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</si>
  <si>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</si>
  <si>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</si>
  <si>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</si>
  <si>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</si>
  <si>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</si>
  <si>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</si>
  <si>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</si>
  <si>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</si>
  <si>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</si>
  <si>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</si>
  <si>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</si>
  <si>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</si>
  <si>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</si>
  <si>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</si>
  <si>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</si>
  <si>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</si>
  <si>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</si>
  <si>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</si>
  <si>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</si>
  <si>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</si>
  <si>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</si>
  <si>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</si>
  <si>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</si>
  <si>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</si>
  <si>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</si>
  <si>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</si>
  <si>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</si>
  <si>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</si>
  <si>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</si>
  <si>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</si>
  <si>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</si>
  <si>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</si>
  <si>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</si>
  <si>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</si>
  <si>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</si>
  <si>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</si>
  <si>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</si>
  <si>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</si>
  <si>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</si>
  <si>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</si>
  <si>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</si>
  <si>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</si>
  <si>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</si>
  <si>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</si>
  <si>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</si>
  <si>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</si>
  <si>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</si>
  <si>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</si>
  <si>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</si>
  <si>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</si>
  <si>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</si>
  <si>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</si>
  <si>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</si>
  <si>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</si>
  <si>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</si>
  <si>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</si>
  <si>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</si>
  <si>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</si>
  <si>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</si>
  <si>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</si>
  <si>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</si>
  <si>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</si>
  <si>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</si>
  <si>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</si>
  <si>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</si>
  <si>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</si>
  <si>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</si>
  <si>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</si>
  <si>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</si>
  <si>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</si>
  <si>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</si>
  <si>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</si>
  <si>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</si>
  <si>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</si>
  <si>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</si>
  <si>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</si>
  <si>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</si>
  <si>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</si>
  <si>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</si>
  <si>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</si>
  <si>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</si>
  <si>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</si>
  <si>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</si>
  <si>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</si>
  <si>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</si>
  <si>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</si>
  <si>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</si>
  <si>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</si>
  <si>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</si>
  <si>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</si>
  <si>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</si>
  <si>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</si>
  <si>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</si>
  <si>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</si>
  <si>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</si>
  <si>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</si>
  <si>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</si>
  <si>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</si>
  <si>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</si>
  <si>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</si>
  <si>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</si>
  <si>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</si>
  <si>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</si>
  <si>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</si>
  <si>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</si>
  <si>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</si>
  <si>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</si>
  <si>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</si>
  <si>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</si>
  <si>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</si>
  <si>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</si>
  <si>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</si>
  <si>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</si>
  <si>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</si>
  <si>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</si>
  <si>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</si>
  <si>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</si>
  <si>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</si>
  <si>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</si>
  <si>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</si>
  <si>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</si>
  <si>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</si>
  <si>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</si>
  <si>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</si>
  <si>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</si>
  <si>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</si>
  <si>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</si>
  <si>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</si>
  <si>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</si>
  <si>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</si>
  <si>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</si>
  <si>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</si>
  <si>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</si>
  <si>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</si>
  <si>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</si>
  <si>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</si>
  <si>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</si>
  <si>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</si>
  <si>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</si>
  <si>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</si>
  <si>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</si>
  <si>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</si>
  <si>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</si>
  <si>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</si>
  <si>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</si>
  <si>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</si>
  <si>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</si>
  <si>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</si>
  <si>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</si>
  <si>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</si>
  <si>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</si>
  <si>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</si>
  <si>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</si>
  <si>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</si>
  <si>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</si>
  <si>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</si>
  <si>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</si>
  <si>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</si>
  <si>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</si>
  <si>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</si>
  <si>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</si>
  <si>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</si>
  <si>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</si>
  <si>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</si>
  <si>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</si>
  <si>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</si>
  <si>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</si>
  <si>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</si>
  <si>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</si>
  <si>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</si>
  <si>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</si>
  <si>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</si>
  <si>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</si>
  <si>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</si>
  <si>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</si>
  <si>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</si>
  <si>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</si>
  <si>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</si>
  <si>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</si>
  <si>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</si>
  <si>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</si>
  <si>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</si>
  <si>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</si>
  <si>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</si>
  <si>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</si>
  <si>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</si>
  <si>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</si>
  <si>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</si>
  <si>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</si>
  <si>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</si>
  <si>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</si>
  <si>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</si>
  <si>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</si>
  <si>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</si>
  <si>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</si>
  <si>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</si>
  <si>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</si>
  <si>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</si>
  <si>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</si>
  <si>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</si>
  <si>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</si>
  <si>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</si>
  <si>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</si>
  <si>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</si>
  <si>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</si>
  <si>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</si>
  <si>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</si>
  <si>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</si>
  <si>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</si>
  <si>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</si>
  <si>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</si>
  <si>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</si>
  <si>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</si>
  <si>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</si>
  <si>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</si>
  <si>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</si>
  <si>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</si>
  <si>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</si>
  <si>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</si>
  <si>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</si>
  <si>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</si>
  <si>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</si>
  <si>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</si>
  <si>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</si>
  <si>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</si>
  <si>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</si>
  <si>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</si>
  <si>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</si>
  <si>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</si>
  <si>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</si>
  <si>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</si>
  <si>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</si>
  <si>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</si>
  <si>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</si>
  <si>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</si>
  <si>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</si>
  <si>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</si>
  <si>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</si>
  <si>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</si>
  <si>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</si>
  <si>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</si>
  <si>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</si>
  <si>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</si>
  <si>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</si>
  <si>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</si>
  <si>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</si>
  <si>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</si>
  <si>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</si>
  <si>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</si>
  <si>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</si>
  <si>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</si>
  <si>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</si>
  <si>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</si>
  <si>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</si>
  <si>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</si>
  <si>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</si>
  <si>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</si>
  <si>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</si>
  <si>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</si>
  <si>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</si>
  <si>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</si>
  <si>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</si>
  <si>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</si>
  <si>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</si>
  <si>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</si>
  <si>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</si>
  <si>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</si>
  <si>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</si>
  <si>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</si>
  <si>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</si>
  <si>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</si>
  <si>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</si>
  <si>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</si>
  <si>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</si>
  <si>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</si>
  <si>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</si>
  <si>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</si>
  <si>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</si>
  <si>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</si>
  <si>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</si>
  <si>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</si>
  <si>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</si>
  <si>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</si>
  <si>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</si>
  <si>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</si>
  <si>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</si>
  <si>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</si>
  <si>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</si>
  <si>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</si>
  <si>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</si>
  <si>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</si>
  <si>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</si>
  <si>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</si>
  <si>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</si>
  <si>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</si>
  <si>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</si>
  <si>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</si>
  <si>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</si>
  <si>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</si>
  <si>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</si>
  <si>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</si>
  <si>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</si>
  <si>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</si>
  <si>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</si>
  <si>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</si>
  <si>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</si>
  <si>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</si>
  <si>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</si>
  <si>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</si>
  <si>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</si>
  <si>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</si>
  <si>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</si>
  <si>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</si>
  <si>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</si>
  <si>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</si>
  <si>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</si>
  <si>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</si>
  <si>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</si>
  <si>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</si>
  <si>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</si>
  <si>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</si>
  <si>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</si>
  <si>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</si>
  <si>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</si>
  <si>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</si>
  <si>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</si>
  <si>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</si>
  <si>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</si>
  <si>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</si>
  <si>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</si>
  <si>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</si>
  <si>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</si>
  <si>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</si>
  <si>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</si>
  <si>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</si>
  <si>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</si>
  <si>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</si>
  <si>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</si>
  <si>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</si>
  <si>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</si>
  <si>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</si>
  <si>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</si>
  <si>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</si>
  <si>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</si>
  <si>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</si>
  <si>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</si>
  <si>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</si>
  <si>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</si>
  <si>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</si>
  <si>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</si>
  <si>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</si>
  <si>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</si>
  <si>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</si>
  <si>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</si>
  <si>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</si>
  <si>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</si>
  <si>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</si>
  <si>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</si>
  <si>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</si>
  <si>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</si>
  <si>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</si>
  <si>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</si>
  <si>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</si>
  <si>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</si>
  <si>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</si>
  <si>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</si>
  <si>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</si>
  <si>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</si>
  <si>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</si>
  <si>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</si>
  <si>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</si>
  <si>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</si>
  <si>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</si>
  <si>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</si>
  <si>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</si>
  <si>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</si>
  <si>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</si>
  <si>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</si>
  <si>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</si>
  <si>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</si>
  <si>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</si>
  <si>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</si>
  <si>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</si>
  <si>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</si>
  <si>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</si>
  <si>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</si>
  <si>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</si>
  <si>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</si>
  <si>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</si>
  <si>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</si>
  <si>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</si>
  <si>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</si>
  <si>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</si>
  <si>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</si>
  <si>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</si>
  <si>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</si>
  <si>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</si>
  <si>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</si>
  <si>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</si>
  <si>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</si>
  <si>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</si>
  <si>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</si>
  <si>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</si>
  <si>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</si>
  <si>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</si>
  <si>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</si>
  <si>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</si>
  <si>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</si>
  <si>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</si>
  <si>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</si>
  <si>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</si>
  <si>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</si>
  <si>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</si>
  <si>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</si>
  <si>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</si>
  <si>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</si>
  <si>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</si>
  <si>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</si>
  <si>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</si>
  <si>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</si>
  <si>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</si>
  <si>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</si>
  <si>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</si>
  <si>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</si>
  <si>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</si>
  <si>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</si>
  <si>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</si>
  <si>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</si>
  <si>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</si>
  <si>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</si>
  <si>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</si>
  <si>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</si>
  <si>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</si>
  <si>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</si>
  <si>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</si>
  <si>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</si>
  <si>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</si>
  <si>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</si>
  <si>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</si>
  <si>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</si>
  <si>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</si>
  <si>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</si>
  <si>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</si>
  <si>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</si>
  <si>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</si>
  <si>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</si>
  <si>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</si>
  <si>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</si>
  <si>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</si>
  <si>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</si>
  <si>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</si>
  <si>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</si>
  <si>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</si>
  <si>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</si>
  <si>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</si>
  <si>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</si>
  <si>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</si>
  <si>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</si>
  <si>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</si>
  <si>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</si>
  <si>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</si>
  <si>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</si>
  <si>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</si>
  <si>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</si>
  <si>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</si>
  <si>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</si>
  <si>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</si>
  <si>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</si>
  <si>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</si>
  <si>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</si>
  <si>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</si>
  <si>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</si>
  <si>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</si>
  <si>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</si>
  <si>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</si>
  <si>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</si>
  <si>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</si>
  <si>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</si>
  <si>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</si>
  <si>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</si>
  <si>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</si>
  <si>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</si>
  <si>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</si>
  <si>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</si>
  <si>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</si>
  <si>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</si>
  <si>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</si>
  <si>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</si>
  <si>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</si>
  <si>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</si>
  <si>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</si>
  <si>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</si>
  <si>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</si>
  <si>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</si>
  <si>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</si>
  <si>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</si>
  <si>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</si>
  <si>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</si>
  <si>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</si>
  <si>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</si>
  <si>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</si>
  <si>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</si>
  <si>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</si>
  <si>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</si>
  <si>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</si>
  <si>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</si>
  <si>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</si>
  <si>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</si>
  <si>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</si>
  <si>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</si>
  <si>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</si>
  <si>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</si>
  <si>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</si>
  <si>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</si>
  <si>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</si>
  <si>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</si>
  <si>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</si>
  <si>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</si>
  <si>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</si>
  <si>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</si>
  <si>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</si>
  <si>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</si>
  <si>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</si>
  <si>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</si>
  <si>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</si>
  <si>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</si>
  <si>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</si>
  <si>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</si>
  <si>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</si>
  <si>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</si>
  <si>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</si>
  <si>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</si>
  <si>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</si>
  <si>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</si>
  <si>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</si>
  <si>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</si>
  <si>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</si>
  <si>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</si>
  <si>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</si>
  <si>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</si>
  <si>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</si>
  <si>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</si>
  <si>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</si>
  <si>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</si>
  <si>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</si>
  <si>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</si>
  <si>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</si>
  <si>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</si>
  <si>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</si>
  <si>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</si>
  <si>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</si>
  <si>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</si>
  <si>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</si>
  <si>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</si>
  <si>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</si>
  <si>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</si>
  <si>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</si>
  <si>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</si>
  <si>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</si>
  <si>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</si>
  <si>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</si>
  <si>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</si>
  <si>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</si>
  <si>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</si>
  <si>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</si>
  <si>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</si>
  <si>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</si>
  <si>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</si>
  <si>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</si>
  <si>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</si>
  <si>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</si>
  <si>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</si>
  <si>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</si>
  <si>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</si>
  <si>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</si>
  <si>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</si>
  <si>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</si>
  <si>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</si>
  <si>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</si>
  <si>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</si>
  <si>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</si>
  <si>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</si>
  <si>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</si>
  <si>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</si>
  <si>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</si>
  <si>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</si>
  <si>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</si>
  <si>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</si>
  <si>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</si>
  <si>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</si>
  <si>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</si>
  <si>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</si>
  <si>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</si>
  <si>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</si>
  <si>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</si>
  <si>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</si>
  <si>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</si>
  <si>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</si>
  <si>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</si>
  <si>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</si>
  <si>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</si>
  <si>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</si>
  <si>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</si>
  <si>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</si>
  <si>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</si>
  <si>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</si>
  <si>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</si>
  <si>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Range1</t>
  </si>
  <si>
    <t>Range2</t>
  </si>
  <si>
    <t>Outcomes based on goals</t>
  </si>
  <si>
    <t>Bonus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</si>
  <si>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</si>
  <si>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</si>
  <si>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</si>
  <si>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</si>
  <si>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</si>
  <si>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</si>
  <si>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</si>
  <si>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</si>
  <si>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</si>
  <si>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</si>
  <si>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</si>
  <si>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</si>
  <si>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</si>
  <si>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</si>
  <si>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</si>
  <si>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</si>
  <si>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</si>
  <si>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</si>
  <si>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</si>
  <si>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</si>
  <si>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</si>
  <si>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</si>
  <si>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</si>
  <si>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</si>
  <si>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</si>
  <si>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</si>
  <si>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0.710816777041943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</si>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</sst>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9" fontId="0" fillId="0" borderId="1" xfId="1" applyFont="1" applyBorder="1" applyAlignment="1">
      <alignment horizontal="left"/>
    </xf>
    <xf numFmtId="2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/>
    <xf numFmtId="9" fontId="0" fillId="0" borderId="1" xfId="1" applyFont="1" applyBorder="1"/>
    <xf numFmtId="9" fontId="0" fillId="0" borderId="0" xfId="0" applyNumberFormat="1"/>
    <xf numFmtId="0" fontId="0" fillId="2" borderId="1" xfId="0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4" borderId="1" xfId="0" applyFill="1" applyBorder="1"/>
    <xf numFmtId="164" fontId="1" fillId="0" borderId="1" xfId="2" applyNumberFormat="1" applyFont="1" applyBorder="1" applyAlignment="1">
      <alignment horizontal="left"/>
    </xf>
    <xf numFmtId="164" fontId="0" fillId="0" borderId="1" xfId="2" applyNumberFormat="1" applyFont="1" applyBorder="1" applyAlignment="1">
      <alignment horizontal="left"/>
    </xf>
    <xf numFmtId="164" fontId="0" fillId="0" borderId="0" xfId="2" applyNumberFormat="1" applyFont="1" applyAlignment="1">
      <alignment horizontal="left"/>
    </xf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Continuous"/>
    </xf>
    <xf numFmtId="0" fontId="0" fillId="2" borderId="0" xfId="0" applyFill="1" applyBorder="1" applyAlignment="1"/>
    <xf numFmtId="0" fontId="3" fillId="2" borderId="3" xfId="0" applyFont="1" applyFill="1" applyBorder="1" applyAlignment="1">
      <alignment horizontal="center"/>
    </xf>
    <xf numFmtId="0" fontId="0" fillId="2" borderId="2" xfId="0" applyFill="1" applyBorder="1" applyAlignment="1"/>
    <xf numFmtId="0" fontId="0" fillId="0" borderId="0" xfId="0" applyBorder="1"/>
    <xf numFmtId="0" fontId="0" fillId="0" borderId="4" xfId="0" applyBorder="1"/>
    <xf numFmtId="0" fontId="0" fillId="3" borderId="1" xfId="0" applyFill="1" applyBorder="1" applyAlignment="1">
      <alignment horizontal="left"/>
    </xf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5-4C7F-9FCB-53D4545508F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5-4C7F-9FCB-53D4545508F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C5-4C7F-9FCB-53D4545508F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C5-4C7F-9FCB-53D454550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907880"/>
        <c:axId val="576906240"/>
      </c:barChart>
      <c:catAx>
        <c:axId val="57690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06240"/>
        <c:crosses val="autoZero"/>
        <c:auto val="1"/>
        <c:lblAlgn val="ctr"/>
        <c:lblOffset val="100"/>
        <c:noMultiLvlLbl val="0"/>
      </c:catAx>
      <c:valAx>
        <c:axId val="5769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0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1-4AA8-A95D-5A299D6D97F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1-4AA8-A95D-5A299D6D97F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1-4AA8-A95D-5A299D6D97F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1-4AA8-A95D-5A299D6D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611320"/>
        <c:axId val="523604104"/>
      </c:barChart>
      <c:catAx>
        <c:axId val="5236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4104"/>
        <c:crosses val="autoZero"/>
        <c:auto val="1"/>
        <c:lblAlgn val="ctr"/>
        <c:lblOffset val="100"/>
        <c:noMultiLvlLbl val="0"/>
      </c:catAx>
      <c:valAx>
        <c:axId val="52360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 Malik.xlsx]Pivot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C-4F26-8402-399706888C6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C-4F26-8402-399706888C6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C-4F26-8402-39970688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590984"/>
        <c:axId val="523594264"/>
      </c:lineChart>
      <c:catAx>
        <c:axId val="52359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4264"/>
        <c:crosses val="autoZero"/>
        <c:auto val="1"/>
        <c:lblAlgn val="ctr"/>
        <c:lblOffset val="100"/>
        <c:noMultiLvlLbl val="0"/>
      </c:catAx>
      <c:valAx>
        <c:axId val="5235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6-4BED-9BB3-EDE43FE1622E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6-4BED-9BB3-EDE43FE1622E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6-4BED-9BB3-EDE43FE16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455864"/>
        <c:axId val="536459144"/>
      </c:lineChart>
      <c:catAx>
        <c:axId val="53645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59144"/>
        <c:crosses val="autoZero"/>
        <c:auto val="1"/>
        <c:lblAlgn val="ctr"/>
        <c:lblOffset val="100"/>
        <c:noMultiLvlLbl val="0"/>
      </c:catAx>
      <c:valAx>
        <c:axId val="53645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16667</xdr:colOff>
      <xdr:row>0</xdr:row>
      <xdr:rowOff>0</xdr:rowOff>
    </xdr:from>
    <xdr:to>
      <xdr:col>19</xdr:col>
      <xdr:colOff>100013</xdr:colOff>
      <xdr:row>24</xdr:row>
      <xdr:rowOff>54770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5F85E-18E9-4D29-AFF6-6C9736BD2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52388</xdr:rowOff>
    </xdr:from>
    <xdr:to>
      <xdr:col>18</xdr:col>
      <xdr:colOff>490538</xdr:colOff>
      <xdr:row>36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FCA1-0790-42E5-8444-CFFB4DF08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130968</xdr:colOff>
      <xdr:row>1</xdr:row>
      <xdr:rowOff>154781</xdr:rowOff>
    </xdr:from>
    <xdr:to>
      <xdr:col>17</xdr:col>
      <xdr:colOff>414338</xdr:colOff>
      <xdr:row>25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FEF68-E996-43E7-99E8-3A80B0B3C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52388</xdr:colOff>
      <xdr:row>15</xdr:row>
      <xdr:rowOff>42862</xdr:rowOff>
    </xdr:from>
    <xdr:to>
      <xdr:col>10</xdr:col>
      <xdr:colOff>671513</xdr:colOff>
      <xdr:row>42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33728-923D-4F48-A84F-C3CF1383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" refreshedDate="43564.405068865737" createdVersion="6" refreshedVersion="6" minRefreshableVersion="3" recordCount="4115" xr:uid="{35533D16-46EC-428E-B2BE-73711BE51D5E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" refreshedDate="43568.684679861108" createdVersion="6" refreshedVersion="6" minRefreshableVersion="3" recordCount="4115" xr:uid="{892FCC36-20A5-4229-8CAF-2DEF0561743A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3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0T19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4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18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5T22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2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0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08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1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3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19T23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18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18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4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16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2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3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15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4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08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0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15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2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0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1T21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5T22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2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06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8T19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08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17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1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4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2T20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3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2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18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29T20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3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18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17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0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4T22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8T23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7T19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3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15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6T19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08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0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1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08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4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0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1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15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4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18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3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15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18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6T23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1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09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1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3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09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0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4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4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3T21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17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16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0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15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6T22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1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15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19T23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18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4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3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4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05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3T22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06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2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6T21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0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7T19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17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0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3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4T19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6T23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3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1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08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1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8T21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1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17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1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3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0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8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18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3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08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15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2T22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15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16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2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3T21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1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3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0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1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6T2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17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16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3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1T22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15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2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4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0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2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2T20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2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16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07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17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0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15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4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16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18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16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16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4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2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09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17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06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15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18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8T2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2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1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0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06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16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1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4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2T19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2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15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2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17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3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4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08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0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0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07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17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15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17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15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16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17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7T19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6T20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18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0T20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3T20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4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0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4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18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06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3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09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0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4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0T2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4T19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2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1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08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4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3-31T22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18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08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3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15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17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2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8T19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1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08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1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4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0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7T20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1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15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2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3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6T20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1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1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2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09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2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05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17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16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0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3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1T22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3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06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3T22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7-31T23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18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09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3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4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3T20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3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4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17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4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2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1T22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18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8-31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3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0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3T22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5T23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0T22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3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1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2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7T19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08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2T2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4-12-31T21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4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7T21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0T2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08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1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0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4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0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0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3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4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6T23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6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18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2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1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1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0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15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3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2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3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2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16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08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3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4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3T20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0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3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16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07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2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0T2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0-31T21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2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18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4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16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2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4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1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1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18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16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0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17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07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2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4T2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17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2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3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2T21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2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8T20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0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2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4T23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18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09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15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08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3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18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4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17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15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2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3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3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2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1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0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2-29T2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2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15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18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4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1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3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18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1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3T23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7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8T19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1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3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4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0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3-31T20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15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4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4T22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1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4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17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06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3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15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15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5T19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16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3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05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08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2T2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16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3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2T22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1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3T21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0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8T22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4T2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09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08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16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08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3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16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5T23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06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17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2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18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6T23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4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2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18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1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0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09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15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2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09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1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1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17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8T21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16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3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2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15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0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0-31T22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3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16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0T22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16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8T23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15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2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7-31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3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15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18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15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2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1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08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3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3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3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09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17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18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1-30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0T23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0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16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0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07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15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1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6T23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0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2T21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3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0T22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05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1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2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16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7T19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17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17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08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7T20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08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4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09T22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1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09T23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4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09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3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06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3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2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05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09T2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18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4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09T19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4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1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0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0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2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18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4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0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16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3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1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18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17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4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07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8T2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6T21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16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5T2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18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09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2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2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09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1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05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2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3T20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15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07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1T23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18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15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4T22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18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16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15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05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4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3T2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08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6-12-31T21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17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0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0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09T2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17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3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2T23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0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09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18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15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0T20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09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07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1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08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1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18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2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0T21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17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3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1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0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0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16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4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7T23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2-28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4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1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3T22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18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17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3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15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2T23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0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0T19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08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2T19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15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0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17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1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06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0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6T20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09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0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1T20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3T22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09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07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1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0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2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2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5T23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09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07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17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06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18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3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17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4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0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07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05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15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3T2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18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5T19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3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15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09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1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0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15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3T22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15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07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2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5T20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4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17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5-31T20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18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09-30T2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1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1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0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1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1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4-12-31T23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3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3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0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18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07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06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15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05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08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18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08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07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1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1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09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5-31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2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4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07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0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5T22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8T20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4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17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1-30T23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3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16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3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18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7T22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16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1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4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06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18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4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09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07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2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15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3-31T23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4T21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17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0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09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3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09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3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2T23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0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6T21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08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0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0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15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17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15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5T22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3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17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2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0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3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16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2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1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0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2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06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1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2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3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2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3T23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0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2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15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16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1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1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4-12-31T19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4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3T20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3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08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1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0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2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7T2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7T19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1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08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15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16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2T2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1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2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2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09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17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17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07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2T2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07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3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15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06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8T2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4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3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1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08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1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17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16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1T23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1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16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7T21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15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16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4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15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4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0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8T23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3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0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18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16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17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3T2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2T22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0T22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0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7T23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17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0T19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5T2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7-31T23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15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1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8T21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18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1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1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4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2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1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4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4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0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0T2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1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2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15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0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06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0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3T22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0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09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09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0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07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3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2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17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18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16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08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2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18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3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16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07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2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09-30T22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08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1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09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09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2T22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15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3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16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1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3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17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07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18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4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0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09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0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18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2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17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0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0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7T21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3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1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1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4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18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05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18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0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1-31T21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09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2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1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4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2T22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3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3T23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16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08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0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18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3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15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18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06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06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08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5T19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18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0T19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3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0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0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2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1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7T23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1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17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05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16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16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6T20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3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5T22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17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7T2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17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08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7T22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17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17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3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4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09-30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0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18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15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0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15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0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2T22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7T23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8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6T2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18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1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06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8T23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0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29T22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15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06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4T19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18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15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07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17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0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7T2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09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1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3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18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2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18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4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17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6T22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2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15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16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2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0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15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2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16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1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4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4T20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3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1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1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18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3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2T19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09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15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1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17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1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3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7T19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0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1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4-30T2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4T20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3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2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3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1T22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08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2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3T2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0-12-31T2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16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1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17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0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17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1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5T22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19T23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8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2T23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15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18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1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07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2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16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0T23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1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8T21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0T22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07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15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17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18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18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7T2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3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09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2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6T20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08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16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1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2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0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3T20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0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4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07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0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4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1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1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06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4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15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6T20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16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3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07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0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3T21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16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4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3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3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4T20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3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2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3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29T22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5T20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2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1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2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8T2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4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3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16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0T22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3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6T23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16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09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1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1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1T20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1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4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8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0T23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8T22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3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29T23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1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18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16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1T20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2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8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1T22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18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1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17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7T22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16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3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2T2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6T2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0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3T2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3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08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07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08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3-31T2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2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18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2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16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2T19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15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2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17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1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6T22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17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29T23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2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07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3T2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4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4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19T19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15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2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8T23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2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2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4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15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3T22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09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4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0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1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08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17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5-31T21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1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3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3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3T19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7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18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07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08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16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0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3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2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09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0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3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0T22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0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3-31T22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8T22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08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17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2T22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6T23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5T22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1T19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3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4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16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09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09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09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16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16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6T21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4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8T23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07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16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07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5T20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16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1T20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0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08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3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4T22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7T2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17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8T23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2T23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06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0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3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2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1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15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17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2T2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05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8T23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8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1T20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0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2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7T2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18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2T22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3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2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09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08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3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6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16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1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2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5T23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1T23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18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2T19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0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3T20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18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0T2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8T22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3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5T23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18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15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4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7T23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4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4-30T2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16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0T22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3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15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1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1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3T22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3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8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09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7T23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1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7T19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09-3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15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1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0-31T23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18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5T19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15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5T20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6T2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17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2T23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0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15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4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06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15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17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0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4T19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8-31T22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3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2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09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1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1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06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3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5T19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2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6T19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08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3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19T21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09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05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16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8T20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8T22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4T19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7T23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1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3T22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5-31T22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18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4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19T23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17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8-31T23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18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1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2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0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0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3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3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18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1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3T23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18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1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2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0-31T23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1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19T21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3T19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3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8T2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17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07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16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16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05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0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15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2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3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3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09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0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16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8-31T20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8T22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17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3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4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15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0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4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16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06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07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2-28T21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4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4T23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16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1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15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2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5T19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2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2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17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09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4T2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15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5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6T20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7T23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4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0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1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18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4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17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15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1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08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18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7T22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16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08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0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0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5T19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0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0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17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15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05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1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18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09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16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15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0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1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1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19T22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05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16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0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16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09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18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08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7T19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1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4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18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4T20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15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08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6T2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0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08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0T23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16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09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09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3T20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4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05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2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16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2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18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15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3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08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06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4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3T19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18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4T20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2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1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7-31T2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09-30T22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0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06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17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09T23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4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09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0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6T23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06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2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4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1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05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0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2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05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2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18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16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3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0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1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1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18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09T22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0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1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5T22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3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07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5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0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18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0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8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0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06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0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15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2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08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0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2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5T21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4T20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0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2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3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2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3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06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7T23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3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15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06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2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18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2T2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3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08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3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07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29T2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08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16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3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2T19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0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07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4T21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1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4T22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4T21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1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0T2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09T2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0T2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4T19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09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6T21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1T23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1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4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15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15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0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17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1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2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3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15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5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0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3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2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17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2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0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16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08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4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4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09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18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08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6T2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16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4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05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08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3T19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2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0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3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4-30T19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17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2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2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2T2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0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2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1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18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1T2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15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2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18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5-31T22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16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5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17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17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16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6T21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7T23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15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16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6T21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1T21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0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2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09-30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1T23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5T21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17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0T20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09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2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6-30T23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2T2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08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0T22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4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1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5T21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0T19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18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16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2T19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07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08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2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15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4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15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05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15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0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17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4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17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8T23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2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16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09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3T20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0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19T21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3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1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6T19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0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2T2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2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15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4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3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16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17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1T22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4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2T22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17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3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3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2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4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4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07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06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06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3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5T2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16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18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6T23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0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16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16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3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0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16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0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6T22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0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3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0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1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1T23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3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1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6T22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07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3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8T2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2T23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0-31T22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1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1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16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05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16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07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17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1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16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0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2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15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17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06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0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7T23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16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16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3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3T23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8T20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2T22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5T2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3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0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2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3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0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06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7T23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2T21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07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07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2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2T22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18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05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2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2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0T2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16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2-28T2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8T22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1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6T22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1T2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2T2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1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0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3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3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3T2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5-31T2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3-31T20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3T2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4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3T19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3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08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18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5T23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29T23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7-31T22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18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17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17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4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0T22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09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0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3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18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4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3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3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1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4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1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6T22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0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16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2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0T22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4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1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16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3T23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15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4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1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09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29T21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0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08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6T2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1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2T23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1T23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17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09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4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3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1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0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17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18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0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7T23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3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1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4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2-28T2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0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3-3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0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2T20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6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4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5T2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09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1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8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1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3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6T19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2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3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08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5T20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3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17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3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18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17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07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09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0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7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17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3T23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15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2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08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0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2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1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15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08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1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17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1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0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2-28T21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7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3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7T22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3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2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0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08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05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1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17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18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16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1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3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7T23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15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4T21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4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09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2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5T21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16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1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2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3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6T23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15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4-30T19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17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17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4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3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1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3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8T2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4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1T20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0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1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05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1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18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4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0T22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1T22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0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2T23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6T22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16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8T23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0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1T19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4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0T22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1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07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4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15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4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08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2-28T22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2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16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15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5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5-31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8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15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5T19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16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8T2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17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1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1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4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15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15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8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17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5T2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1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2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18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2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7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15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4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16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4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16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16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3T22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3T23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09T19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4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08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4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09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17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0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15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3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2T22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4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0T21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06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15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5-31T22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3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3T20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0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16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2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6T21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15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8T19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0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1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15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6T19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7T20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16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4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4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06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6T19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4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06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1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2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1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15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05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09T22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3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16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18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6T21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0T20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0T2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3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3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17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0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17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2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07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17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06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15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5T19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1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16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0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17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1-30T23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0T2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16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2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18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18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18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05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8T23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4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08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18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16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6T2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17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0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0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15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17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15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4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06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09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0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5T19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4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2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2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8T23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0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17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6-30T22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09-30T2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2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3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3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5T19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0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05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15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15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3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15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2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2T2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2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7T22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09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1T22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17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18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1T22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2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08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08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3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7T19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06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16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05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7T21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1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18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0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18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0T19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0T22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1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5T22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1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3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8T23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2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3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07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3T20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17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3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4T22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2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1-30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1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3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0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2T23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29T22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15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0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2T22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8T20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0T2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0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09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17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1T20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18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0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3T19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18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1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3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4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15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07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0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4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8T22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1T23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3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1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16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16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16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3-31T22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0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2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1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08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3T19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1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09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2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08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0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1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09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16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0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07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3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6T2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06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0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1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0T2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0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17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17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1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7T19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1-31T20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2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2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3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4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1T22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4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16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06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4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2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7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2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4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4T2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3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7T21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1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16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16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4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1T23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6T20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7T19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15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16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2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3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17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4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0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17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08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2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16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0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1T19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05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18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1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08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0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05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1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4T23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6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0T19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2T22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18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17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3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1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8T21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7T19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08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2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1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4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4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1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09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4T23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1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1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1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16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0T23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2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16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15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09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0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1T2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7T19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09-30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15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08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0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6T21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15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0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07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0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1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15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18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17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2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0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17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0T23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05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15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05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17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3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2T22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0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1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08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09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16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0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7T19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2T2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0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6T21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1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15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3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07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2T20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18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07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07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05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8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2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16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09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2T2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4T20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1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08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09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16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6T22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5T23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16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7T19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5-12-31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3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09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18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1-30T22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1T2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0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3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5T20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08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2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3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4T19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1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0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4T19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5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06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19T2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4T21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07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09T23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07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0-31T2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6T19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1T19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0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09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3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1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4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4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0T23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15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1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29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06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16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3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3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1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2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4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8T21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07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07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2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18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8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0T23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2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06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1T23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3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1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15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3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6T23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3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0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2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19T20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18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8-31T2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1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0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18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0T19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4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2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15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0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0T23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1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1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4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1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17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3-31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1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3T20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1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09T19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18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1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0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07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4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4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15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3T22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1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4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0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3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4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0T2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6T23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19T21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18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07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09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1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09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17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09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2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16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C6BE7-633E-4585-B577-7D5CE62D2E43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2F6CD-B9ED-48C4-A45B-14889280878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3ADE8-FFFA-4157-9102-40656629C3A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h="1" x="2"/>
        <item h="1"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R2" sqref="R2"/>
    </sheetView>
  </sheetViews>
  <sheetFormatPr baseColWidth="10" defaultColWidth="8.83203125" defaultRowHeight="14.75" customHeight="1" x14ac:dyDescent="0.2"/>
  <cols>
    <col min="1" max="1" width="9.33203125" style="1" customWidth="1"/>
    <col min="2" max="3" width="23.1640625" style="2" customWidth="1"/>
    <col min="4" max="4" width="18.1640625" style="23" customWidth="1"/>
    <col min="5" max="5" width="11" style="1" customWidth="1"/>
    <col min="6" max="6" width="8.5" style="1" bestFit="1" customWidth="1"/>
    <col min="7" max="7" width="7" style="1" bestFit="1" customWidth="1"/>
    <col min="8" max="8" width="7.6640625" style="1" bestFit="1" customWidth="1"/>
    <col min="9" max="10" width="14.83203125" style="1" customWidth="1"/>
    <col min="11" max="11" width="8.5" style="1" bestFit="1" customWidth="1"/>
    <col min="12" max="12" width="12.5" style="1" bestFit="1" customWidth="1"/>
    <col min="13" max="13" width="8" style="1" bestFit="1" customWidth="1"/>
    <col min="14" max="14" width="27.1640625" style="1" customWidth="1"/>
    <col min="15" max="15" width="16.33203125" style="1" customWidth="1"/>
    <col min="16" max="16" width="14.5" style="1" bestFit="1" customWidth="1"/>
    <col min="17" max="17" width="10.33203125" style="1" bestFit="1" customWidth="1"/>
    <col min="18" max="18" width="13.5" style="1" bestFit="1" customWidth="1"/>
    <col min="19" max="20" width="20.33203125" style="12" bestFit="1" customWidth="1"/>
    <col min="21" max="16384" width="8.83203125" style="1"/>
  </cols>
  <sheetData>
    <row r="1" spans="1:20" ht="14.75" customHeight="1" x14ac:dyDescent="0.2">
      <c r="A1" s="3" t="s">
        <v>0</v>
      </c>
      <c r="B1" s="4" t="s">
        <v>1</v>
      </c>
      <c r="C1" s="4" t="s">
        <v>4110</v>
      </c>
      <c r="D1" s="21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13" t="s">
        <v>8365</v>
      </c>
      <c r="T1" s="13" t="s">
        <v>8366</v>
      </c>
    </row>
    <row r="2" spans="1:20" ht="14.75" customHeight="1" x14ac:dyDescent="0.2">
      <c r="A2" s="5">
        <v>0</v>
      </c>
      <c r="B2" s="6" t="s">
        <v>2</v>
      </c>
      <c r="C2" s="6" t="s">
        <v>4111</v>
      </c>
      <c r="D2" s="22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E2/D2</f>
        <v>1.3685882352941177</v>
      </c>
      <c r="P2" s="8">
        <f>IF(L2=0,0,E2/L2)</f>
        <v>63.917582417582416</v>
      </c>
      <c r="Q2" s="5" t="str">
        <f>LEFT(N2,(FIND("/",N2)-1))</f>
        <v>film &amp; video</v>
      </c>
      <c r="R2" s="5" t="str">
        <f>RIGHT(N2,LEN(N2)-(FIND("/",N2)))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14.75" customHeight="1" x14ac:dyDescent="0.2">
      <c r="A3" s="5">
        <v>1</v>
      </c>
      <c r="B3" s="6" t="s">
        <v>3</v>
      </c>
      <c r="C3" s="6" t="s">
        <v>4112</v>
      </c>
      <c r="D3" s="22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>E3/D3</f>
        <v>1.4260827250608272</v>
      </c>
      <c r="P3" s="8">
        <f>IF(L3=0,0,E3/L3)</f>
        <v>185.48101265822785</v>
      </c>
      <c r="Q3" s="5" t="str">
        <f>LEFT(N3,(FIND("/",N3)-1))</f>
        <v>film &amp; video</v>
      </c>
      <c r="R3" s="5" t="str">
        <f>RIGHT(N3,LEN(N3)-(FIND("/",N3)))</f>
        <v>television</v>
      </c>
      <c r="S3" s="13">
        <f>(J3/86400)+25569+(-5/24)</f>
        <v>42766.392164351848</v>
      </c>
      <c r="T3" s="13">
        <f>(I3/86400)+25569+(-5/24)</f>
        <v>42796.392164351848</v>
      </c>
    </row>
    <row r="4" spans="1:20" ht="14.75" customHeight="1" x14ac:dyDescent="0.2">
      <c r="A4" s="5">
        <v>2</v>
      </c>
      <c r="B4" s="6" t="s">
        <v>4</v>
      </c>
      <c r="C4" s="6" t="s">
        <v>4113</v>
      </c>
      <c r="D4" s="22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>E4/D4</f>
        <v>1.05</v>
      </c>
      <c r="P4" s="8">
        <f>IF(L4=0,0,E4/L4)</f>
        <v>15</v>
      </c>
      <c r="Q4" s="5" t="str">
        <f>LEFT(N4,(FIND("/",N4)-1))</f>
        <v>film &amp; video</v>
      </c>
      <c r="R4" s="5" t="str">
        <f>RIGHT(N4,LEN(N4)-(FIND("/",N4)))</f>
        <v>television</v>
      </c>
      <c r="S4" s="13">
        <f>(J4/86400)+25569+(-5/24)</f>
        <v>42405.494016203702</v>
      </c>
      <c r="T4" s="13">
        <f>(I4/86400)+25569+(-5/24)</f>
        <v>42415.494016203702</v>
      </c>
    </row>
    <row r="5" spans="1:20" ht="14.75" customHeight="1" x14ac:dyDescent="0.2">
      <c r="A5" s="5">
        <v>3</v>
      </c>
      <c r="B5" s="6" t="s">
        <v>5</v>
      </c>
      <c r="C5" s="6" t="s">
        <v>4114</v>
      </c>
      <c r="D5" s="22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>E5/D5</f>
        <v>1.0389999999999999</v>
      </c>
      <c r="P5" s="8">
        <f>IF(L5=0,0,E5/L5)</f>
        <v>69.266666666666666</v>
      </c>
      <c r="Q5" s="5" t="str">
        <f>LEFT(N5,(FIND("/",N5)-1))</f>
        <v>film &amp; video</v>
      </c>
      <c r="R5" s="5" t="str">
        <f>RIGHT(N5,LEN(N5)-(FIND("/",N5)))</f>
        <v>television</v>
      </c>
      <c r="S5" s="13">
        <f>(J5/86400)+25569+(-5/24)</f>
        <v>41828.306793981479</v>
      </c>
      <c r="T5" s="13">
        <f>(I5/86400)+25569+(-5/24)</f>
        <v>41858.306793981479</v>
      </c>
    </row>
    <row r="6" spans="1:20" ht="14.75" customHeight="1" x14ac:dyDescent="0.2">
      <c r="A6" s="5">
        <v>4</v>
      </c>
      <c r="B6" s="6" t="s">
        <v>6</v>
      </c>
      <c r="C6" s="6" t="s">
        <v>4115</v>
      </c>
      <c r="D6" s="22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>E6/D6</f>
        <v>1.2299154545454545</v>
      </c>
      <c r="P6" s="8">
        <f>IF(L6=0,0,E6/L6)</f>
        <v>190.55028169014085</v>
      </c>
      <c r="Q6" s="5" t="str">
        <f>LEFT(N6,(FIND("/",N6)-1))</f>
        <v>film &amp; video</v>
      </c>
      <c r="R6" s="5" t="str">
        <f>RIGHT(N6,LEN(N6)-(FIND("/",N6)))</f>
        <v>television</v>
      </c>
      <c r="S6" s="13">
        <f>(J6/86400)+25569+(-5/24)</f>
        <v>42327.625914351847</v>
      </c>
      <c r="T6" s="13">
        <f>(I6/86400)+25569+(-5/24)</f>
        <v>42357.625914351847</v>
      </c>
    </row>
    <row r="7" spans="1:20" ht="14.75" customHeight="1" x14ac:dyDescent="0.2">
      <c r="A7" s="5">
        <v>5</v>
      </c>
      <c r="B7" s="6" t="s">
        <v>7</v>
      </c>
      <c r="C7" s="6" t="s">
        <v>4116</v>
      </c>
      <c r="D7" s="22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>E7/D7</f>
        <v>1.0977744436109027</v>
      </c>
      <c r="P7" s="8">
        <f>IF(L7=0,0,E7/L7)</f>
        <v>93.40425531914893</v>
      </c>
      <c r="Q7" s="5" t="str">
        <f>LEFT(N7,(FIND("/",N7)-1))</f>
        <v>film &amp; video</v>
      </c>
      <c r="R7" s="5" t="str">
        <f>RIGHT(N7,LEN(N7)-(FIND("/",N7)))</f>
        <v>television</v>
      </c>
      <c r="S7" s="13">
        <f>(J7/86400)+25569+(-5/24)</f>
        <v>42563.724618055552</v>
      </c>
      <c r="T7" s="13">
        <f>(I7/86400)+25569+(-5/24)</f>
        <v>42580.024305555555</v>
      </c>
    </row>
    <row r="8" spans="1:20" ht="14.75" customHeight="1" x14ac:dyDescent="0.2">
      <c r="A8" s="5">
        <v>6</v>
      </c>
      <c r="B8" s="6" t="s">
        <v>8</v>
      </c>
      <c r="C8" s="6" t="s">
        <v>4117</v>
      </c>
      <c r="D8" s="22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>E8/D8</f>
        <v>1.064875</v>
      </c>
      <c r="P8" s="8">
        <f>IF(L8=0,0,E8/L8)</f>
        <v>146.87931034482759</v>
      </c>
      <c r="Q8" s="5" t="str">
        <f>LEFT(N8,(FIND("/",N8)-1))</f>
        <v>film &amp; video</v>
      </c>
      <c r="R8" s="5" t="str">
        <f>RIGHT(N8,LEN(N8)-(FIND("/",N8)))</f>
        <v>television</v>
      </c>
      <c r="S8" s="13">
        <f>(J8/86400)+25569+(-5/24)</f>
        <v>41793.864004629628</v>
      </c>
      <c r="T8" s="13">
        <f>(I8/86400)+25569+(-5/24)</f>
        <v>41803.864004629628</v>
      </c>
    </row>
    <row r="9" spans="1:20" ht="14.75" customHeight="1" x14ac:dyDescent="0.2">
      <c r="A9" s="5">
        <v>7</v>
      </c>
      <c r="B9" s="6" t="s">
        <v>9</v>
      </c>
      <c r="C9" s="6" t="s">
        <v>4118</v>
      </c>
      <c r="D9" s="22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>E9/D9</f>
        <v>1.0122222222222221</v>
      </c>
      <c r="P9" s="8">
        <f>IF(L9=0,0,E9/L9)</f>
        <v>159.82456140350877</v>
      </c>
      <c r="Q9" s="5" t="str">
        <f>LEFT(N9,(FIND("/",N9)-1))</f>
        <v>film &amp; video</v>
      </c>
      <c r="R9" s="5" t="str">
        <f>RIGHT(N9,LEN(N9)-(FIND("/",N9)))</f>
        <v>television</v>
      </c>
      <c r="S9" s="13">
        <f>(J9/86400)+25569+(-5/24)</f>
        <v>42515.838738425919</v>
      </c>
      <c r="T9" s="13">
        <f>(I9/86400)+25569+(-5/24)</f>
        <v>42555.838738425919</v>
      </c>
    </row>
    <row r="10" spans="1:20" ht="14.75" customHeight="1" x14ac:dyDescent="0.2">
      <c r="A10" s="5">
        <v>8</v>
      </c>
      <c r="B10" s="6" t="s">
        <v>10</v>
      </c>
      <c r="C10" s="6" t="s">
        <v>4119</v>
      </c>
      <c r="D10" s="22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>E10/D10</f>
        <v>1.0004342857142856</v>
      </c>
      <c r="P10" s="8">
        <f>IF(L10=0,0,E10/L10)</f>
        <v>291.79333333333335</v>
      </c>
      <c r="Q10" s="5" t="str">
        <f>LEFT(N10,(FIND("/",N10)-1))</f>
        <v>film &amp; video</v>
      </c>
      <c r="R10" s="5" t="str">
        <f>RIGHT(N10,LEN(N10)-(FIND("/",N10)))</f>
        <v>television</v>
      </c>
      <c r="S10" s="13">
        <f>(J10/86400)+25569+(-5/24)</f>
        <v>42468.736249999994</v>
      </c>
      <c r="T10" s="13">
        <f>(I10/86400)+25569+(-5/24)</f>
        <v>42475.666666666664</v>
      </c>
    </row>
    <row r="11" spans="1:20" ht="14.75" customHeight="1" x14ac:dyDescent="0.2">
      <c r="A11" s="5">
        <v>9</v>
      </c>
      <c r="B11" s="6" t="s">
        <v>11</v>
      </c>
      <c r="C11" s="6" t="s">
        <v>4120</v>
      </c>
      <c r="D11" s="22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>E11/D11</f>
        <v>1.2599800000000001</v>
      </c>
      <c r="P11" s="8">
        <f>IF(L11=0,0,E11/L11)</f>
        <v>31.499500000000001</v>
      </c>
      <c r="Q11" s="5" t="str">
        <f>LEFT(N11,(FIND("/",N11)-1))</f>
        <v>film &amp; video</v>
      </c>
      <c r="R11" s="5" t="str">
        <f>RIGHT(N11,LEN(N11)-(FIND("/",N11)))</f>
        <v>television</v>
      </c>
      <c r="S11" s="13">
        <f>(J11/86400)+25569+(-5/24)</f>
        <v>42446.895185185182</v>
      </c>
      <c r="T11" s="13">
        <f>(I11/86400)+25569+(-5/24)</f>
        <v>42476.895185185182</v>
      </c>
    </row>
    <row r="12" spans="1:20" ht="14.75" customHeight="1" x14ac:dyDescent="0.2">
      <c r="A12" s="5">
        <v>10</v>
      </c>
      <c r="B12" s="6" t="s">
        <v>12</v>
      </c>
      <c r="C12" s="6" t="s">
        <v>4121</v>
      </c>
      <c r="D12" s="22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>E12/D12</f>
        <v>1.0049999999999999</v>
      </c>
      <c r="P12" s="8">
        <f>IF(L12=0,0,E12/L12)</f>
        <v>158.68421052631578</v>
      </c>
      <c r="Q12" s="5" t="str">
        <f>LEFT(N12,(FIND("/",N12)-1))</f>
        <v>film &amp; video</v>
      </c>
      <c r="R12" s="5" t="str">
        <f>RIGHT(N12,LEN(N12)-(FIND("/",N12)))</f>
        <v>television</v>
      </c>
      <c r="S12" s="13">
        <f>(J12/86400)+25569+(-5/24)</f>
        <v>41779.859710648147</v>
      </c>
      <c r="T12" s="13">
        <f>(I12/86400)+25569+(-5/24)</f>
        <v>41814.859710648147</v>
      </c>
    </row>
    <row r="13" spans="1:20" ht="14.75" customHeight="1" x14ac:dyDescent="0.2">
      <c r="A13" s="5">
        <v>11</v>
      </c>
      <c r="B13" s="6" t="s">
        <v>13</v>
      </c>
      <c r="C13" s="6" t="s">
        <v>4122</v>
      </c>
      <c r="D13" s="22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>E13/D13</f>
        <v>1.2050000000000001</v>
      </c>
      <c r="P13" s="8">
        <f>IF(L13=0,0,E13/L13)</f>
        <v>80.333333333333329</v>
      </c>
      <c r="Q13" s="5" t="str">
        <f>LEFT(N13,(FIND("/",N13)-1))</f>
        <v>film &amp; video</v>
      </c>
      <c r="R13" s="5" t="str">
        <f>RIGHT(N13,LEN(N13)-(FIND("/",N13)))</f>
        <v>television</v>
      </c>
      <c r="S13" s="13">
        <f>(J13/86400)+25569+(-5/24)</f>
        <v>42572.570162037031</v>
      </c>
      <c r="T13" s="13">
        <f>(I13/86400)+25569+(-5/24)</f>
        <v>42603.916666666664</v>
      </c>
    </row>
    <row r="14" spans="1:20" ht="14.75" customHeight="1" x14ac:dyDescent="0.2">
      <c r="A14" s="5">
        <v>12</v>
      </c>
      <c r="B14" s="6" t="s">
        <v>14</v>
      </c>
      <c r="C14" s="6" t="s">
        <v>4123</v>
      </c>
      <c r="D14" s="22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>E14/D14</f>
        <v>1.6529333333333334</v>
      </c>
      <c r="P14" s="8">
        <f>IF(L14=0,0,E14/L14)</f>
        <v>59.961305925030231</v>
      </c>
      <c r="Q14" s="5" t="str">
        <f>LEFT(N14,(FIND("/",N14)-1))</f>
        <v>film &amp; video</v>
      </c>
      <c r="R14" s="5" t="str">
        <f>RIGHT(N14,LEN(N14)-(FIND("/",N14)))</f>
        <v>television</v>
      </c>
      <c r="S14" s="13">
        <f>(J14/86400)+25569+(-5/24)</f>
        <v>41791.504918981482</v>
      </c>
      <c r="T14" s="13">
        <f>(I14/86400)+25569+(-5/24)</f>
        <v>41835.916666666664</v>
      </c>
    </row>
    <row r="15" spans="1:20" ht="14.75" customHeight="1" x14ac:dyDescent="0.2">
      <c r="A15" s="5">
        <v>13</v>
      </c>
      <c r="B15" s="6" t="s">
        <v>15</v>
      </c>
      <c r="C15" s="6" t="s">
        <v>4124</v>
      </c>
      <c r="D15" s="22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>E15/D15</f>
        <v>1.5997142857142856</v>
      </c>
      <c r="P15" s="8">
        <f>IF(L15=0,0,E15/L15)</f>
        <v>109.78431372549019</v>
      </c>
      <c r="Q15" s="5" t="str">
        <f>LEFT(N15,(FIND("/",N15)-1))</f>
        <v>film &amp; video</v>
      </c>
      <c r="R15" s="5" t="str">
        <f>RIGHT(N15,LEN(N15)-(FIND("/",N15)))</f>
        <v>television</v>
      </c>
      <c r="S15" s="13">
        <f>(J15/86400)+25569+(-5/24)</f>
        <v>42508.468854166662</v>
      </c>
      <c r="T15" s="13">
        <f>(I15/86400)+25569+(-5/24)</f>
        <v>42544.643749999996</v>
      </c>
    </row>
    <row r="16" spans="1:20" ht="14.75" customHeight="1" x14ac:dyDescent="0.2">
      <c r="A16" s="5">
        <v>14</v>
      </c>
      <c r="B16" s="6" t="s">
        <v>16</v>
      </c>
      <c r="C16" s="6" t="s">
        <v>4125</v>
      </c>
      <c r="D16" s="22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>E16/D16</f>
        <v>1.0093333333333334</v>
      </c>
      <c r="P16" s="8">
        <f>IF(L16=0,0,E16/L16)</f>
        <v>147.70731707317074</v>
      </c>
      <c r="Q16" s="5" t="str">
        <f>LEFT(N16,(FIND("/",N16)-1))</f>
        <v>film &amp; video</v>
      </c>
      <c r="R16" s="5" t="str">
        <f>RIGHT(N16,LEN(N16)-(FIND("/",N16)))</f>
        <v>television</v>
      </c>
      <c r="S16" s="13">
        <f>(J16/86400)+25569+(-5/24)</f>
        <v>41807.818148148144</v>
      </c>
      <c r="T16" s="13">
        <f>(I16/86400)+25569+(-5/24)</f>
        <v>41833.374305555553</v>
      </c>
    </row>
    <row r="17" spans="1:20" ht="14.75" customHeight="1" x14ac:dyDescent="0.2">
      <c r="A17" s="5">
        <v>15</v>
      </c>
      <c r="B17" s="6" t="s">
        <v>17</v>
      </c>
      <c r="C17" s="6" t="s">
        <v>4126</v>
      </c>
      <c r="D17" s="22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>E17/D17</f>
        <v>1.0660000000000001</v>
      </c>
      <c r="P17" s="8">
        <f>IF(L17=0,0,E17/L17)</f>
        <v>21.755102040816325</v>
      </c>
      <c r="Q17" s="5" t="str">
        <f>LEFT(N17,(FIND("/",N17)-1))</f>
        <v>film &amp; video</v>
      </c>
      <c r="R17" s="5" t="str">
        <f>RIGHT(N17,LEN(N17)-(FIND("/",N17)))</f>
        <v>television</v>
      </c>
      <c r="S17" s="13">
        <f>(J17/86400)+25569+(-5/24)</f>
        <v>42256.183541666665</v>
      </c>
      <c r="T17" s="13">
        <f>(I17/86400)+25569+(-5/24)</f>
        <v>42274.634722222218</v>
      </c>
    </row>
    <row r="18" spans="1:20" ht="14.75" customHeight="1" x14ac:dyDescent="0.2">
      <c r="A18" s="5">
        <v>16</v>
      </c>
      <c r="B18" s="6" t="s">
        <v>18</v>
      </c>
      <c r="C18" s="6" t="s">
        <v>4127</v>
      </c>
      <c r="D18" s="22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>E18/D18</f>
        <v>1.0024166666666667</v>
      </c>
      <c r="P18" s="8">
        <f>IF(L18=0,0,E18/L18)</f>
        <v>171.84285714285716</v>
      </c>
      <c r="Q18" s="5" t="str">
        <f>LEFT(N18,(FIND("/",N18)-1))</f>
        <v>film &amp; video</v>
      </c>
      <c r="R18" s="5" t="str">
        <f>RIGHT(N18,LEN(N18)-(FIND("/",N18)))</f>
        <v>television</v>
      </c>
      <c r="S18" s="13">
        <f>(J18/86400)+25569+(-5/24)</f>
        <v>41760.588090277779</v>
      </c>
      <c r="T18" s="13">
        <f>(I18/86400)+25569+(-5/24)</f>
        <v>41806.020833333328</v>
      </c>
    </row>
    <row r="19" spans="1:20" ht="14.75" customHeight="1" x14ac:dyDescent="0.2">
      <c r="A19" s="5">
        <v>17</v>
      </c>
      <c r="B19" s="6" t="s">
        <v>19</v>
      </c>
      <c r="C19" s="6" t="s">
        <v>4128</v>
      </c>
      <c r="D19" s="22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>E19/D19</f>
        <v>1.0066666666666666</v>
      </c>
      <c r="P19" s="8">
        <f>IF(L19=0,0,E19/L19)</f>
        <v>41.944444444444443</v>
      </c>
      <c r="Q19" s="5" t="str">
        <f>LEFT(N19,(FIND("/",N19)-1))</f>
        <v>film &amp; video</v>
      </c>
      <c r="R19" s="5" t="str">
        <f>RIGHT(N19,LEN(N19)-(FIND("/",N19)))</f>
        <v>television</v>
      </c>
      <c r="S19" s="13">
        <f>(J19/86400)+25569+(-5/24)</f>
        <v>41917.523402777777</v>
      </c>
      <c r="T19" s="13">
        <f>(I19/86400)+25569+(-5/24)</f>
        <v>41947.565069444441</v>
      </c>
    </row>
    <row r="20" spans="1:20" ht="14.75" customHeight="1" x14ac:dyDescent="0.2">
      <c r="A20" s="5">
        <v>18</v>
      </c>
      <c r="B20" s="6" t="s">
        <v>20</v>
      </c>
      <c r="C20" s="6" t="s">
        <v>4129</v>
      </c>
      <c r="D20" s="22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>E20/D20</f>
        <v>1.0632110000000001</v>
      </c>
      <c r="P20" s="8">
        <f>IF(L20=0,0,E20/L20)</f>
        <v>93.264122807017543</v>
      </c>
      <c r="Q20" s="5" t="str">
        <f>LEFT(N20,(FIND("/",N20)-1))</f>
        <v>film &amp; video</v>
      </c>
      <c r="R20" s="5" t="str">
        <f>RIGHT(N20,LEN(N20)-(FIND("/",N20)))</f>
        <v>television</v>
      </c>
      <c r="S20" s="13">
        <f>(J20/86400)+25569+(-5/24)</f>
        <v>41869.333981481475</v>
      </c>
      <c r="T20" s="13">
        <f>(I20/86400)+25569+(-5/24)</f>
        <v>41899.333981481475</v>
      </c>
    </row>
    <row r="21" spans="1:20" ht="14.75" customHeight="1" x14ac:dyDescent="0.2">
      <c r="A21" s="5">
        <v>19</v>
      </c>
      <c r="B21" s="6" t="s">
        <v>21</v>
      </c>
      <c r="C21" s="6" t="s">
        <v>4130</v>
      </c>
      <c r="D21" s="22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>E21/D21</f>
        <v>1.4529411764705882</v>
      </c>
      <c r="P21" s="8">
        <f>IF(L21=0,0,E21/L21)</f>
        <v>56.136363636363633</v>
      </c>
      <c r="Q21" s="5" t="str">
        <f>LEFT(N21,(FIND("/",N21)-1))</f>
        <v>film &amp; video</v>
      </c>
      <c r="R21" s="5" t="str">
        <f>RIGHT(N21,LEN(N21)-(FIND("/",N21)))</f>
        <v>television</v>
      </c>
      <c r="S21" s="13">
        <f>(J21/86400)+25569+(-5/24)</f>
        <v>42175.608032407406</v>
      </c>
      <c r="T21" s="13">
        <f>(I21/86400)+25569+(-5/24)</f>
        <v>42205.608032407406</v>
      </c>
    </row>
    <row r="22" spans="1:20" ht="14.75" customHeight="1" x14ac:dyDescent="0.2">
      <c r="A22" s="5">
        <v>20</v>
      </c>
      <c r="B22" s="6" t="s">
        <v>22</v>
      </c>
      <c r="C22" s="6" t="s">
        <v>4131</v>
      </c>
      <c r="D22" s="22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>E22/D22</f>
        <v>1.002</v>
      </c>
      <c r="P22" s="8">
        <f>IF(L22=0,0,E22/L22)</f>
        <v>80.16</v>
      </c>
      <c r="Q22" s="5" t="str">
        <f>LEFT(N22,(FIND("/",N22)-1))</f>
        <v>film &amp; video</v>
      </c>
      <c r="R22" s="5" t="str">
        <f>RIGHT(N22,LEN(N22)-(FIND("/",N22)))</f>
        <v>television</v>
      </c>
      <c r="S22" s="13">
        <f>(J22/86400)+25569+(-5/24)</f>
        <v>42200.549907407403</v>
      </c>
      <c r="T22" s="13">
        <f>(I22/86400)+25569+(-5/24)</f>
        <v>42260.549907407403</v>
      </c>
    </row>
    <row r="23" spans="1:20" ht="14.75" customHeight="1" x14ac:dyDescent="0.2">
      <c r="A23" s="5">
        <v>21</v>
      </c>
      <c r="B23" s="6" t="s">
        <v>23</v>
      </c>
      <c r="C23" s="6" t="s">
        <v>4132</v>
      </c>
      <c r="D23" s="22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>E23/D23</f>
        <v>1.0913513513513513</v>
      </c>
      <c r="P23" s="8">
        <f>IF(L23=0,0,E23/L23)</f>
        <v>199.9009900990099</v>
      </c>
      <c r="Q23" s="5" t="str">
        <f>LEFT(N23,(FIND("/",N23)-1))</f>
        <v>film &amp; video</v>
      </c>
      <c r="R23" s="5" t="str">
        <f>RIGHT(N23,LEN(N23)-(FIND("/",N23)))</f>
        <v>television</v>
      </c>
      <c r="S23" s="13">
        <f>(J23/86400)+25569+(-5/24)</f>
        <v>41878.418854166666</v>
      </c>
      <c r="T23" s="13">
        <f>(I23/86400)+25569+(-5/24)</f>
        <v>41908.418854166666</v>
      </c>
    </row>
    <row r="24" spans="1:20" ht="14.75" customHeight="1" x14ac:dyDescent="0.2">
      <c r="A24" s="5">
        <v>22</v>
      </c>
      <c r="B24" s="6" t="s">
        <v>24</v>
      </c>
      <c r="C24" s="6" t="s">
        <v>4133</v>
      </c>
      <c r="D24" s="22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>E24/D24</f>
        <v>1.1714285714285715</v>
      </c>
      <c r="P24" s="8">
        <f>IF(L24=0,0,E24/L24)</f>
        <v>51.25</v>
      </c>
      <c r="Q24" s="5" t="str">
        <f>LEFT(N24,(FIND("/",N24)-1))</f>
        <v>film &amp; video</v>
      </c>
      <c r="R24" s="5" t="str">
        <f>RIGHT(N24,LEN(N24)-(FIND("/",N24)))</f>
        <v>television</v>
      </c>
      <c r="S24" s="13">
        <f>(J24/86400)+25569+(-5/24)</f>
        <v>41989.703009259254</v>
      </c>
      <c r="T24" s="13">
        <f>(I24/86400)+25569+(-5/24)</f>
        <v>42005.124305555553</v>
      </c>
    </row>
    <row r="25" spans="1:20" ht="14.75" customHeight="1" x14ac:dyDescent="0.2">
      <c r="A25" s="5">
        <v>23</v>
      </c>
      <c r="B25" s="6" t="s">
        <v>25</v>
      </c>
      <c r="C25" s="6" t="s">
        <v>4134</v>
      </c>
      <c r="D25" s="22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>E25/D25</f>
        <v>1.1850000000000001</v>
      </c>
      <c r="P25" s="8">
        <f>IF(L25=0,0,E25/L25)</f>
        <v>103.04347826086956</v>
      </c>
      <c r="Q25" s="5" t="str">
        <f>LEFT(N25,(FIND("/",N25)-1))</f>
        <v>film &amp; video</v>
      </c>
      <c r="R25" s="5" t="str">
        <f>RIGHT(N25,LEN(N25)-(FIND("/",N25)))</f>
        <v>television</v>
      </c>
      <c r="S25" s="13">
        <f>(J25/86400)+25569+(-5/24)</f>
        <v>42097.570613425924</v>
      </c>
      <c r="T25" s="13">
        <f>(I25/86400)+25569+(-5/24)</f>
        <v>42124.430555555555</v>
      </c>
    </row>
    <row r="26" spans="1:20" ht="14.75" customHeight="1" x14ac:dyDescent="0.2">
      <c r="A26" s="5">
        <v>24</v>
      </c>
      <c r="B26" s="6" t="s">
        <v>26</v>
      </c>
      <c r="C26" s="6" t="s">
        <v>4135</v>
      </c>
      <c r="D26" s="22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>E26/D26</f>
        <v>1.0880768571428572</v>
      </c>
      <c r="P26" s="8">
        <f>IF(L26=0,0,E26/L26)</f>
        <v>66.346149825783982</v>
      </c>
      <c r="Q26" s="5" t="str">
        <f>LEFT(N26,(FIND("/",N26)-1))</f>
        <v>film &amp; video</v>
      </c>
      <c r="R26" s="5" t="str">
        <f>RIGHT(N26,LEN(N26)-(FIND("/",N26)))</f>
        <v>television</v>
      </c>
      <c r="S26" s="13">
        <f>(J26/86400)+25569+(-5/24)</f>
        <v>42229.611840277772</v>
      </c>
      <c r="T26" s="13">
        <f>(I26/86400)+25569+(-5/24)</f>
        <v>42262.610416666663</v>
      </c>
    </row>
    <row r="27" spans="1:20" ht="14.75" customHeight="1" x14ac:dyDescent="0.2">
      <c r="A27" s="5">
        <v>25</v>
      </c>
      <c r="B27" s="6" t="s">
        <v>27</v>
      </c>
      <c r="C27" s="6" t="s">
        <v>4136</v>
      </c>
      <c r="D27" s="22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>E27/D27</f>
        <v>1.3333333333333333</v>
      </c>
      <c r="P27" s="8">
        <f>IF(L27=0,0,E27/L27)</f>
        <v>57.142857142857146</v>
      </c>
      <c r="Q27" s="5" t="str">
        <f>LEFT(N27,(FIND("/",N27)-1))</f>
        <v>film &amp; video</v>
      </c>
      <c r="R27" s="5" t="str">
        <f>RIGHT(N27,LEN(N27)-(FIND("/",N27)))</f>
        <v>television</v>
      </c>
      <c r="S27" s="13">
        <f>(J27/86400)+25569+(-5/24)</f>
        <v>42317.816678240742</v>
      </c>
      <c r="T27" s="13">
        <f>(I27/86400)+25569+(-5/24)</f>
        <v>42377.816678240742</v>
      </c>
    </row>
    <row r="28" spans="1:20" ht="14.75" customHeight="1" x14ac:dyDescent="0.2">
      <c r="A28" s="5">
        <v>26</v>
      </c>
      <c r="B28" s="6" t="s">
        <v>28</v>
      </c>
      <c r="C28" s="6" t="s">
        <v>4137</v>
      </c>
      <c r="D28" s="22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>E28/D28</f>
        <v>1.552</v>
      </c>
      <c r="P28" s="8">
        <f>IF(L28=0,0,E28/L28)</f>
        <v>102.10526315789474</v>
      </c>
      <c r="Q28" s="5" t="str">
        <f>LEFT(N28,(FIND("/",N28)-1))</f>
        <v>film &amp; video</v>
      </c>
      <c r="R28" s="5" t="str">
        <f>RIGHT(N28,LEN(N28)-(FIND("/",N28)))</f>
        <v>television</v>
      </c>
      <c r="S28" s="13">
        <f>(J28/86400)+25569+(-5/24)</f>
        <v>41828.307222222218</v>
      </c>
      <c r="T28" s="13">
        <f>(I28/86400)+25569+(-5/24)</f>
        <v>41868.307222222218</v>
      </c>
    </row>
    <row r="29" spans="1:20" ht="14.75" customHeight="1" x14ac:dyDescent="0.2">
      <c r="A29" s="5">
        <v>27</v>
      </c>
      <c r="B29" s="6" t="s">
        <v>29</v>
      </c>
      <c r="C29" s="6" t="s">
        <v>4138</v>
      </c>
      <c r="D29" s="22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>E29/D29</f>
        <v>1.1172500000000001</v>
      </c>
      <c r="P29" s="8">
        <f>IF(L29=0,0,E29/L29)</f>
        <v>148.96666666666667</v>
      </c>
      <c r="Q29" s="5" t="str">
        <f>LEFT(N29,(FIND("/",N29)-1))</f>
        <v>film &amp; video</v>
      </c>
      <c r="R29" s="5" t="str">
        <f>RIGHT(N29,LEN(N29)-(FIND("/",N29)))</f>
        <v>television</v>
      </c>
      <c r="S29" s="13">
        <f>(J29/86400)+25569+(-5/24)</f>
        <v>41928.956400462957</v>
      </c>
      <c r="T29" s="13">
        <f>(I29/86400)+25569+(-5/24)</f>
        <v>41958.998067129629</v>
      </c>
    </row>
    <row r="30" spans="1:20" ht="14.75" customHeight="1" x14ac:dyDescent="0.2">
      <c r="A30" s="5">
        <v>28</v>
      </c>
      <c r="B30" s="6" t="s">
        <v>30</v>
      </c>
      <c r="C30" s="6" t="s">
        <v>4139</v>
      </c>
      <c r="D30" s="22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>E30/D30</f>
        <v>1.0035000000000001</v>
      </c>
      <c r="P30" s="8">
        <f>IF(L30=0,0,E30/L30)</f>
        <v>169.6056338028169</v>
      </c>
      <c r="Q30" s="5" t="str">
        <f>LEFT(N30,(FIND("/",N30)-1))</f>
        <v>film &amp; video</v>
      </c>
      <c r="R30" s="5" t="str">
        <f>RIGHT(N30,LEN(N30)-(FIND("/",N30)))</f>
        <v>television</v>
      </c>
      <c r="S30" s="13">
        <f>(J30/86400)+25569+(-5/24)</f>
        <v>42324.755601851844</v>
      </c>
      <c r="T30" s="13">
        <f>(I30/86400)+25569+(-5/24)</f>
        <v>42354.755601851844</v>
      </c>
    </row>
    <row r="31" spans="1:20" ht="14.75" customHeight="1" x14ac:dyDescent="0.2">
      <c r="A31" s="5">
        <v>29</v>
      </c>
      <c r="B31" s="6" t="s">
        <v>31</v>
      </c>
      <c r="C31" s="6" t="s">
        <v>4140</v>
      </c>
      <c r="D31" s="22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>E31/D31</f>
        <v>1.2333333333333334</v>
      </c>
      <c r="P31" s="8">
        <f>IF(L31=0,0,E31/L31)</f>
        <v>31.623931623931625</v>
      </c>
      <c r="Q31" s="5" t="str">
        <f>LEFT(N31,(FIND("/",N31)-1))</f>
        <v>film &amp; video</v>
      </c>
      <c r="R31" s="5" t="str">
        <f>RIGHT(N31,LEN(N31)-(FIND("/",N31)))</f>
        <v>television</v>
      </c>
      <c r="S31" s="13">
        <f>(J31/86400)+25569+(-5/24)</f>
        <v>41812.464907407404</v>
      </c>
      <c r="T31" s="13">
        <f>(I31/86400)+25569+(-5/24)</f>
        <v>41842.464907407404</v>
      </c>
    </row>
    <row r="32" spans="1:20" ht="14.75" customHeight="1" x14ac:dyDescent="0.2">
      <c r="A32" s="5">
        <v>30</v>
      </c>
      <c r="B32" s="6" t="s">
        <v>32</v>
      </c>
      <c r="C32" s="6" t="s">
        <v>4141</v>
      </c>
      <c r="D32" s="22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>E32/D32</f>
        <v>1.0129975</v>
      </c>
      <c r="P32" s="8">
        <f>IF(L32=0,0,E32/L32)</f>
        <v>76.45264150943396</v>
      </c>
      <c r="Q32" s="5" t="str">
        <f>LEFT(N32,(FIND("/",N32)-1))</f>
        <v>film &amp; video</v>
      </c>
      <c r="R32" s="5" t="str">
        <f>RIGHT(N32,LEN(N32)-(FIND("/",N32)))</f>
        <v>television</v>
      </c>
      <c r="S32" s="13">
        <f>(J32/86400)+25569+(-5/24)</f>
        <v>41842.084664351853</v>
      </c>
      <c r="T32" s="13">
        <f>(I32/86400)+25569+(-5/24)</f>
        <v>41872.084664351853</v>
      </c>
    </row>
    <row r="33" spans="1:20" ht="14.75" customHeight="1" x14ac:dyDescent="0.2">
      <c r="A33" s="5">
        <v>31</v>
      </c>
      <c r="B33" s="6" t="s">
        <v>33</v>
      </c>
      <c r="C33" s="6" t="s">
        <v>4142</v>
      </c>
      <c r="D33" s="22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>E33/D33</f>
        <v>1</v>
      </c>
      <c r="P33" s="8">
        <f>IF(L33=0,0,E33/L33)</f>
        <v>13</v>
      </c>
      <c r="Q33" s="5" t="str">
        <f>LEFT(N33,(FIND("/",N33)-1))</f>
        <v>film &amp; video</v>
      </c>
      <c r="R33" s="5" t="str">
        <f>RIGHT(N33,LEN(N33)-(FIND("/",N33)))</f>
        <v>television</v>
      </c>
      <c r="S33" s="13">
        <f>(J33/86400)+25569+(-5/24)</f>
        <v>42376.583726851844</v>
      </c>
      <c r="T33" s="13">
        <f>(I33/86400)+25569+(-5/24)</f>
        <v>42394.583726851844</v>
      </c>
    </row>
    <row r="34" spans="1:20" ht="14.75" customHeight="1" x14ac:dyDescent="0.2">
      <c r="A34" s="5">
        <v>32</v>
      </c>
      <c r="B34" s="6" t="s">
        <v>34</v>
      </c>
      <c r="C34" s="6" t="s">
        <v>4143</v>
      </c>
      <c r="D34" s="22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>E34/D34</f>
        <v>1.0024604569420035</v>
      </c>
      <c r="P34" s="8">
        <f>IF(L34=0,0,E34/L34)</f>
        <v>320.44943820224717</v>
      </c>
      <c r="Q34" s="5" t="str">
        <f>LEFT(N34,(FIND("/",N34)-1))</f>
        <v>film &amp; video</v>
      </c>
      <c r="R34" s="5" t="str">
        <f>RIGHT(N34,LEN(N34)-(FIND("/",N34)))</f>
        <v>television</v>
      </c>
      <c r="S34" s="13">
        <f>(J34/86400)+25569+(-5/24)</f>
        <v>42461.419178240736</v>
      </c>
      <c r="T34" s="13">
        <f>(I34/86400)+25569+(-5/24)</f>
        <v>42502.957638888889</v>
      </c>
    </row>
    <row r="35" spans="1:20" ht="14.75" customHeight="1" x14ac:dyDescent="0.2">
      <c r="A35" s="5">
        <v>33</v>
      </c>
      <c r="B35" s="6" t="s">
        <v>35</v>
      </c>
      <c r="C35" s="6" t="s">
        <v>4144</v>
      </c>
      <c r="D35" s="22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>E35/D35</f>
        <v>1.0209523809523811</v>
      </c>
      <c r="P35" s="8">
        <f>IF(L35=0,0,E35/L35)</f>
        <v>83.75</v>
      </c>
      <c r="Q35" s="5" t="str">
        <f>LEFT(N35,(FIND("/",N35)-1))</f>
        <v>film &amp; video</v>
      </c>
      <c r="R35" s="5" t="str">
        <f>RIGHT(N35,LEN(N35)-(FIND("/",N35)))</f>
        <v>television</v>
      </c>
      <c r="S35" s="13">
        <f>(J35/86400)+25569+(-5/24)</f>
        <v>42286.452557870369</v>
      </c>
      <c r="T35" s="13">
        <f>(I35/86400)+25569+(-5/24)</f>
        <v>42316.494224537033</v>
      </c>
    </row>
    <row r="36" spans="1:20" ht="14.75" customHeight="1" x14ac:dyDescent="0.2">
      <c r="A36" s="5">
        <v>34</v>
      </c>
      <c r="B36" s="6" t="s">
        <v>36</v>
      </c>
      <c r="C36" s="6" t="s">
        <v>4145</v>
      </c>
      <c r="D36" s="22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>E36/D36</f>
        <v>1.3046153846153845</v>
      </c>
      <c r="P36" s="8">
        <f>IF(L36=0,0,E36/L36)</f>
        <v>49.882352941176471</v>
      </c>
      <c r="Q36" s="5" t="str">
        <f>LEFT(N36,(FIND("/",N36)-1))</f>
        <v>film &amp; video</v>
      </c>
      <c r="R36" s="5" t="str">
        <f>RIGHT(N36,LEN(N36)-(FIND("/",N36)))</f>
        <v>television</v>
      </c>
      <c r="S36" s="13">
        <f>(J36/86400)+25569+(-5/24)</f>
        <v>41841.113437499997</v>
      </c>
      <c r="T36" s="13">
        <f>(I36/86400)+25569+(-5/24)</f>
        <v>41856.113437499997</v>
      </c>
    </row>
    <row r="37" spans="1:20" ht="14.75" customHeight="1" x14ac:dyDescent="0.2">
      <c r="A37" s="5">
        <v>35</v>
      </c>
      <c r="B37" s="6" t="s">
        <v>37</v>
      </c>
      <c r="C37" s="6" t="s">
        <v>4146</v>
      </c>
      <c r="D37" s="22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>E37/D37</f>
        <v>1.665</v>
      </c>
      <c r="P37" s="8">
        <f>IF(L37=0,0,E37/L37)</f>
        <v>59.464285714285715</v>
      </c>
      <c r="Q37" s="5" t="str">
        <f>LEFT(N37,(FIND("/",N37)-1))</f>
        <v>film &amp; video</v>
      </c>
      <c r="R37" s="5" t="str">
        <f>RIGHT(N37,LEN(N37)-(FIND("/",N37)))</f>
        <v>television</v>
      </c>
      <c r="S37" s="13">
        <f>(J37/86400)+25569+(-5/24)</f>
        <v>42098.083495370367</v>
      </c>
      <c r="T37" s="13">
        <f>(I37/86400)+25569+(-5/24)</f>
        <v>42121.791666666664</v>
      </c>
    </row>
    <row r="38" spans="1:20" ht="14.75" customHeight="1" x14ac:dyDescent="0.2">
      <c r="A38" s="5">
        <v>36</v>
      </c>
      <c r="B38" s="6" t="s">
        <v>38</v>
      </c>
      <c r="C38" s="6" t="s">
        <v>4147</v>
      </c>
      <c r="D38" s="22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>E38/D38</f>
        <v>1.4215</v>
      </c>
      <c r="P38" s="8">
        <f>IF(L38=0,0,E38/L38)</f>
        <v>193.84090909090909</v>
      </c>
      <c r="Q38" s="5" t="str">
        <f>LEFT(N38,(FIND("/",N38)-1))</f>
        <v>film &amp; video</v>
      </c>
      <c r="R38" s="5" t="str">
        <f>RIGHT(N38,LEN(N38)-(FIND("/",N38)))</f>
        <v>television</v>
      </c>
      <c r="S38" s="13">
        <f>(J38/86400)+25569+(-5/24)</f>
        <v>42068.098668981482</v>
      </c>
      <c r="T38" s="13">
        <f>(I38/86400)+25569+(-5/24)</f>
        <v>42098.05700231481</v>
      </c>
    </row>
    <row r="39" spans="1:20" ht="14.75" customHeight="1" x14ac:dyDescent="0.2">
      <c r="A39" s="5">
        <v>37</v>
      </c>
      <c r="B39" s="6" t="s">
        <v>39</v>
      </c>
      <c r="C39" s="6" t="s">
        <v>4148</v>
      </c>
      <c r="D39" s="22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>E39/D39</f>
        <v>1.8344090909090909</v>
      </c>
      <c r="P39" s="8">
        <f>IF(L39=0,0,E39/L39)</f>
        <v>159.51383399209487</v>
      </c>
      <c r="Q39" s="5" t="str">
        <f>LEFT(N39,(FIND("/",N39)-1))</f>
        <v>film &amp; video</v>
      </c>
      <c r="R39" s="5" t="str">
        <f>RIGHT(N39,LEN(N39)-(FIND("/",N39)))</f>
        <v>television</v>
      </c>
      <c r="S39" s="13">
        <f>(J39/86400)+25569+(-5/24)</f>
        <v>42032.484710648147</v>
      </c>
      <c r="T39" s="13">
        <f>(I39/86400)+25569+(-5/24)</f>
        <v>42062.484710648147</v>
      </c>
    </row>
    <row r="40" spans="1:20" ht="14.75" customHeight="1" x14ac:dyDescent="0.2">
      <c r="A40" s="5">
        <v>38</v>
      </c>
      <c r="B40" s="6" t="s">
        <v>40</v>
      </c>
      <c r="C40" s="6" t="s">
        <v>4149</v>
      </c>
      <c r="D40" s="22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>E40/D40</f>
        <v>1.1004</v>
      </c>
      <c r="P40" s="8">
        <f>IF(L40=0,0,E40/L40)</f>
        <v>41.68181818181818</v>
      </c>
      <c r="Q40" s="5" t="str">
        <f>LEFT(N40,(FIND("/",N40)-1))</f>
        <v>film &amp; video</v>
      </c>
      <c r="R40" s="5" t="str">
        <f>RIGHT(N40,LEN(N40)-(FIND("/",N40)))</f>
        <v>television</v>
      </c>
      <c r="S40" s="13">
        <f>(J40/86400)+25569+(-5/24)</f>
        <v>41374.84888888889</v>
      </c>
      <c r="T40" s="13">
        <f>(I40/86400)+25569+(-5/24)</f>
        <v>41404.84888888889</v>
      </c>
    </row>
    <row r="41" spans="1:20" ht="14.75" customHeight="1" x14ac:dyDescent="0.2">
      <c r="A41" s="5">
        <v>39</v>
      </c>
      <c r="B41" s="6" t="s">
        <v>41</v>
      </c>
      <c r="C41" s="6" t="s">
        <v>4150</v>
      </c>
      <c r="D41" s="22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>E41/D41</f>
        <v>1.3098000000000001</v>
      </c>
      <c r="P41" s="8">
        <f>IF(L41=0,0,E41/L41)</f>
        <v>150.89861751152074</v>
      </c>
      <c r="Q41" s="5" t="str">
        <f>LEFT(N41,(FIND("/",N41)-1))</f>
        <v>film &amp; video</v>
      </c>
      <c r="R41" s="5" t="str">
        <f>RIGHT(N41,LEN(N41)-(FIND("/",N41)))</f>
        <v>television</v>
      </c>
      <c r="S41" s="13">
        <f>(J41/86400)+25569+(-5/24)</f>
        <v>41753.838749999995</v>
      </c>
      <c r="T41" s="13">
        <f>(I41/86400)+25569+(-5/24)</f>
        <v>41784.749305555553</v>
      </c>
    </row>
    <row r="42" spans="1:20" ht="14.75" customHeight="1" x14ac:dyDescent="0.2">
      <c r="A42" s="5">
        <v>40</v>
      </c>
      <c r="B42" s="6" t="s">
        <v>42</v>
      </c>
      <c r="C42" s="6" t="s">
        <v>4151</v>
      </c>
      <c r="D42" s="22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>E42/D42</f>
        <v>1.0135000000000001</v>
      </c>
      <c r="P42" s="8">
        <f>IF(L42=0,0,E42/L42)</f>
        <v>126.6875</v>
      </c>
      <c r="Q42" s="5" t="str">
        <f>LEFT(N42,(FIND("/",N42)-1))</f>
        <v>film &amp; video</v>
      </c>
      <c r="R42" s="5" t="str">
        <f>RIGHT(N42,LEN(N42)-(FIND("/",N42)))</f>
        <v>television</v>
      </c>
      <c r="S42" s="13">
        <f>(J42/86400)+25569+(-5/24)</f>
        <v>41789.005648148144</v>
      </c>
      <c r="T42" s="13">
        <f>(I42/86400)+25569+(-5/24)</f>
        <v>41808.958333333328</v>
      </c>
    </row>
    <row r="43" spans="1:20" ht="14.75" customHeight="1" x14ac:dyDescent="0.2">
      <c r="A43" s="5">
        <v>41</v>
      </c>
      <c r="B43" s="6" t="s">
        <v>43</v>
      </c>
      <c r="C43" s="6" t="s">
        <v>4152</v>
      </c>
      <c r="D43" s="22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>E43/D43</f>
        <v>1</v>
      </c>
      <c r="P43" s="8">
        <f>IF(L43=0,0,E43/L43)</f>
        <v>105.26315789473684</v>
      </c>
      <c r="Q43" s="5" t="str">
        <f>LEFT(N43,(FIND("/",N43)-1))</f>
        <v>film &amp; video</v>
      </c>
      <c r="R43" s="5" t="str">
        <f>RIGHT(N43,LEN(N43)-(FIND("/",N43)))</f>
        <v>television</v>
      </c>
      <c r="S43" s="13">
        <f>(J43/86400)+25569+(-5/24)</f>
        <v>41887.360578703701</v>
      </c>
      <c r="T43" s="13">
        <f>(I43/86400)+25569+(-5/24)</f>
        <v>41917.360578703701</v>
      </c>
    </row>
    <row r="44" spans="1:20" ht="14.75" customHeight="1" x14ac:dyDescent="0.2">
      <c r="A44" s="5">
        <v>42</v>
      </c>
      <c r="B44" s="6" t="s">
        <v>44</v>
      </c>
      <c r="C44" s="6" t="s">
        <v>4153</v>
      </c>
      <c r="D44" s="22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>E44/D44</f>
        <v>1.4185714285714286</v>
      </c>
      <c r="P44" s="8">
        <f>IF(L44=0,0,E44/L44)</f>
        <v>117.51479289940828</v>
      </c>
      <c r="Q44" s="5" t="str">
        <f>LEFT(N44,(FIND("/",N44)-1))</f>
        <v>film &amp; video</v>
      </c>
      <c r="R44" s="5" t="str">
        <f>RIGHT(N44,LEN(N44)-(FIND("/",N44)))</f>
        <v>television</v>
      </c>
      <c r="S44" s="13">
        <f>(J44/86400)+25569+(-5/24)</f>
        <v>41971.430856481478</v>
      </c>
      <c r="T44" s="13">
        <f>(I44/86400)+25569+(-5/24)</f>
        <v>42001.430856481478</v>
      </c>
    </row>
    <row r="45" spans="1:20" ht="14.75" customHeight="1" x14ac:dyDescent="0.2">
      <c r="A45" s="5">
        <v>43</v>
      </c>
      <c r="B45" s="6" t="s">
        <v>45</v>
      </c>
      <c r="C45" s="6" t="s">
        <v>4154</v>
      </c>
      <c r="D45" s="22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>E45/D45</f>
        <v>3.0865999999999998</v>
      </c>
      <c r="P45" s="8">
        <f>IF(L45=0,0,E45/L45)</f>
        <v>117.36121673003802</v>
      </c>
      <c r="Q45" s="5" t="str">
        <f>LEFT(N45,(FIND("/",N45)-1))</f>
        <v>film &amp; video</v>
      </c>
      <c r="R45" s="5" t="str">
        <f>RIGHT(N45,LEN(N45)-(FIND("/",N45)))</f>
        <v>television</v>
      </c>
      <c r="S45" s="13">
        <f>(J45/86400)+25569+(-5/24)</f>
        <v>41802.582013888888</v>
      </c>
      <c r="T45" s="13">
        <f>(I45/86400)+25569+(-5/24)</f>
        <v>41832.791666666664</v>
      </c>
    </row>
    <row r="46" spans="1:20" ht="14.75" customHeight="1" x14ac:dyDescent="0.2">
      <c r="A46" s="5">
        <v>44</v>
      </c>
      <c r="B46" s="6" t="s">
        <v>46</v>
      </c>
      <c r="C46" s="6" t="s">
        <v>4155</v>
      </c>
      <c r="D46" s="22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>E46/D46</f>
        <v>1</v>
      </c>
      <c r="P46" s="8">
        <f>IF(L46=0,0,E46/L46)</f>
        <v>133.33333333333334</v>
      </c>
      <c r="Q46" s="5" t="str">
        <f>LEFT(N46,(FIND("/",N46)-1))</f>
        <v>film &amp; video</v>
      </c>
      <c r="R46" s="5" t="str">
        <f>RIGHT(N46,LEN(N46)-(FIND("/",N46)))</f>
        <v>television</v>
      </c>
      <c r="S46" s="13">
        <f>(J46/86400)+25569+(-5/24)</f>
        <v>41873.890474537031</v>
      </c>
      <c r="T46" s="13">
        <f>(I46/86400)+25569+(-5/24)</f>
        <v>41918.890474537031</v>
      </c>
    </row>
    <row r="47" spans="1:20" ht="14.75" customHeight="1" x14ac:dyDescent="0.2">
      <c r="A47" s="5">
        <v>45</v>
      </c>
      <c r="B47" s="6" t="s">
        <v>47</v>
      </c>
      <c r="C47" s="6" t="s">
        <v>4156</v>
      </c>
      <c r="D47" s="22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>E47/D47</f>
        <v>1.2</v>
      </c>
      <c r="P47" s="8">
        <f>IF(L47=0,0,E47/L47)</f>
        <v>98.360655737704917</v>
      </c>
      <c r="Q47" s="5" t="str">
        <f>LEFT(N47,(FIND("/",N47)-1))</f>
        <v>film &amp; video</v>
      </c>
      <c r="R47" s="5" t="str">
        <f>RIGHT(N47,LEN(N47)-(FIND("/",N47)))</f>
        <v>television</v>
      </c>
      <c r="S47" s="13">
        <f>(J47/86400)+25569+(-5/24)</f>
        <v>42457.415590277778</v>
      </c>
      <c r="T47" s="13">
        <f>(I47/86400)+25569+(-5/24)</f>
        <v>42487.415590277778</v>
      </c>
    </row>
    <row r="48" spans="1:20" ht="14.75" customHeight="1" x14ac:dyDescent="0.2">
      <c r="A48" s="5">
        <v>46</v>
      </c>
      <c r="B48" s="6" t="s">
        <v>48</v>
      </c>
      <c r="C48" s="6" t="s">
        <v>4157</v>
      </c>
      <c r="D48" s="22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>E48/D48</f>
        <v>1.0416666666666667</v>
      </c>
      <c r="P48" s="8">
        <f>IF(L48=0,0,E48/L48)</f>
        <v>194.44444444444446</v>
      </c>
      <c r="Q48" s="5" t="str">
        <f>LEFT(N48,(FIND("/",N48)-1))</f>
        <v>film &amp; video</v>
      </c>
      <c r="R48" s="5" t="str">
        <f>RIGHT(N48,LEN(N48)-(FIND("/",N48)))</f>
        <v>television</v>
      </c>
      <c r="S48" s="13">
        <f>(J48/86400)+25569+(-5/24)</f>
        <v>42323.756643518514</v>
      </c>
      <c r="T48" s="13">
        <f>(I48/86400)+25569+(-5/24)</f>
        <v>42353.756643518514</v>
      </c>
    </row>
    <row r="49" spans="1:20" ht="14.75" customHeight="1" x14ac:dyDescent="0.2">
      <c r="A49" s="5">
        <v>47</v>
      </c>
      <c r="B49" s="6" t="s">
        <v>49</v>
      </c>
      <c r="C49" s="6" t="s">
        <v>4158</v>
      </c>
      <c r="D49" s="22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>E49/D49</f>
        <v>1.0761100000000001</v>
      </c>
      <c r="P49" s="8">
        <f>IF(L49=0,0,E49/L49)</f>
        <v>76.865000000000009</v>
      </c>
      <c r="Q49" s="5" t="str">
        <f>LEFT(N49,(FIND("/",N49)-1))</f>
        <v>film &amp; video</v>
      </c>
      <c r="R49" s="5" t="str">
        <f>RIGHT(N49,LEN(N49)-(FIND("/",N49)))</f>
        <v>television</v>
      </c>
      <c r="S49" s="13">
        <f>(J49/86400)+25569+(-5/24)</f>
        <v>41932.611192129625</v>
      </c>
      <c r="T49" s="13">
        <f>(I49/86400)+25569+(-5/24)</f>
        <v>41992.652858796289</v>
      </c>
    </row>
    <row r="50" spans="1:20" ht="14.75" customHeight="1" x14ac:dyDescent="0.2">
      <c r="A50" s="5">
        <v>48</v>
      </c>
      <c r="B50" s="6" t="s">
        <v>50</v>
      </c>
      <c r="C50" s="6" t="s">
        <v>4159</v>
      </c>
      <c r="D50" s="22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>E50/D50</f>
        <v>1.0794999999999999</v>
      </c>
      <c r="P50" s="8">
        <f>IF(L50=0,0,E50/L50)</f>
        <v>56.815789473684212</v>
      </c>
      <c r="Q50" s="5" t="str">
        <f>LEFT(N50,(FIND("/",N50)-1))</f>
        <v>film &amp; video</v>
      </c>
      <c r="R50" s="5" t="str">
        <f>RIGHT(N50,LEN(N50)-(FIND("/",N50)))</f>
        <v>television</v>
      </c>
      <c r="S50" s="13">
        <f>(J50/86400)+25569+(-5/24)</f>
        <v>42033.308564814812</v>
      </c>
      <c r="T50" s="13">
        <f>(I50/86400)+25569+(-5/24)</f>
        <v>42064.291666666664</v>
      </c>
    </row>
    <row r="51" spans="1:20" ht="14.75" customHeight="1" x14ac:dyDescent="0.2">
      <c r="A51" s="5">
        <v>49</v>
      </c>
      <c r="B51" s="6" t="s">
        <v>51</v>
      </c>
      <c r="C51" s="6" t="s">
        <v>4160</v>
      </c>
      <c r="D51" s="22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>E51/D51</f>
        <v>1</v>
      </c>
      <c r="P51" s="8">
        <f>IF(L51=0,0,E51/L51)</f>
        <v>137.93103448275863</v>
      </c>
      <c r="Q51" s="5" t="str">
        <f>LEFT(N51,(FIND("/",N51)-1))</f>
        <v>film &amp; video</v>
      </c>
      <c r="R51" s="5" t="str">
        <f>RIGHT(N51,LEN(N51)-(FIND("/",N51)))</f>
        <v>television</v>
      </c>
      <c r="S51" s="13">
        <f>(J51/86400)+25569+(-5/24)</f>
        <v>42270.968113425923</v>
      </c>
      <c r="T51" s="13">
        <f>(I51/86400)+25569+(-5/24)</f>
        <v>42300.968113425923</v>
      </c>
    </row>
    <row r="52" spans="1:20" ht="14.75" customHeight="1" x14ac:dyDescent="0.2">
      <c r="A52" s="5">
        <v>50</v>
      </c>
      <c r="B52" s="6" t="s">
        <v>52</v>
      </c>
      <c r="C52" s="6" t="s">
        <v>4161</v>
      </c>
      <c r="D52" s="22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>E52/D52</f>
        <v>1</v>
      </c>
      <c r="P52" s="8">
        <f>IF(L52=0,0,E52/L52)</f>
        <v>27.272727272727273</v>
      </c>
      <c r="Q52" s="5" t="str">
        <f>LEFT(N52,(FIND("/",N52)-1))</f>
        <v>film &amp; video</v>
      </c>
      <c r="R52" s="5" t="str">
        <f>RIGHT(N52,LEN(N52)-(FIND("/",N52)))</f>
        <v>television</v>
      </c>
      <c r="S52" s="13">
        <f>(J52/86400)+25569+(-5/24)</f>
        <v>41995.544652777775</v>
      </c>
      <c r="T52" s="13">
        <f>(I52/86400)+25569+(-5/24)</f>
        <v>42034.499999999993</v>
      </c>
    </row>
    <row r="53" spans="1:20" ht="14.75" customHeight="1" x14ac:dyDescent="0.2">
      <c r="A53" s="5">
        <v>51</v>
      </c>
      <c r="B53" s="6" t="s">
        <v>53</v>
      </c>
      <c r="C53" s="6" t="s">
        <v>4162</v>
      </c>
      <c r="D53" s="22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>E53/D53</f>
        <v>1.2801818181818181</v>
      </c>
      <c r="P53" s="8">
        <f>IF(L53=0,0,E53/L53)</f>
        <v>118.33613445378151</v>
      </c>
      <c r="Q53" s="5" t="str">
        <f>LEFT(N53,(FIND("/",N53)-1))</f>
        <v>film &amp; video</v>
      </c>
      <c r="R53" s="5" t="str">
        <f>RIGHT(N53,LEN(N53)-(FIND("/",N53)))</f>
        <v>television</v>
      </c>
      <c r="S53" s="13">
        <f>(J53/86400)+25569+(-5/24)</f>
        <v>42196.72033564814</v>
      </c>
      <c r="T53" s="13">
        <f>(I53/86400)+25569+(-5/24)</f>
        <v>42226.72033564814</v>
      </c>
    </row>
    <row r="54" spans="1:20" ht="14.75" customHeight="1" x14ac:dyDescent="0.2">
      <c r="A54" s="5">
        <v>52</v>
      </c>
      <c r="B54" s="6" t="s">
        <v>54</v>
      </c>
      <c r="C54" s="6" t="s">
        <v>4163</v>
      </c>
      <c r="D54" s="22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>E54/D54</f>
        <v>1.1620999999999999</v>
      </c>
      <c r="P54" s="8">
        <f>IF(L54=0,0,E54/L54)</f>
        <v>223.48076923076923</v>
      </c>
      <c r="Q54" s="5" t="str">
        <f>LEFT(N54,(FIND("/",N54)-1))</f>
        <v>film &amp; video</v>
      </c>
      <c r="R54" s="5" t="str">
        <f>RIGHT(N54,LEN(N54)-(FIND("/",N54)))</f>
        <v>television</v>
      </c>
      <c r="S54" s="13">
        <f>(J54/86400)+25569+(-5/24)</f>
        <v>41807.493587962963</v>
      </c>
      <c r="T54" s="13">
        <f>(I54/86400)+25569+(-5/24)</f>
        <v>41837.493587962963</v>
      </c>
    </row>
    <row r="55" spans="1:20" ht="14.75" customHeight="1" x14ac:dyDescent="0.2">
      <c r="A55" s="5">
        <v>53</v>
      </c>
      <c r="B55" s="6" t="s">
        <v>55</v>
      </c>
      <c r="C55" s="6" t="s">
        <v>4164</v>
      </c>
      <c r="D55" s="22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>E55/D55</f>
        <v>1.0963333333333334</v>
      </c>
      <c r="P55" s="8">
        <f>IF(L55=0,0,E55/L55)</f>
        <v>28.111111111111111</v>
      </c>
      <c r="Q55" s="5" t="str">
        <f>LEFT(N55,(FIND("/",N55)-1))</f>
        <v>film &amp; video</v>
      </c>
      <c r="R55" s="5" t="str">
        <f>RIGHT(N55,LEN(N55)-(FIND("/",N55)))</f>
        <v>television</v>
      </c>
      <c r="S55" s="13">
        <f>(J55/86400)+25569+(-5/24)</f>
        <v>41719.340798611105</v>
      </c>
      <c r="T55" s="13">
        <f>(I55/86400)+25569+(-5/24)</f>
        <v>41733.708333333328</v>
      </c>
    </row>
    <row r="56" spans="1:20" ht="14.75" customHeight="1" x14ac:dyDescent="0.2">
      <c r="A56" s="5">
        <v>54</v>
      </c>
      <c r="B56" s="6" t="s">
        <v>56</v>
      </c>
      <c r="C56" s="6" t="s">
        <v>4165</v>
      </c>
      <c r="D56" s="22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>E56/D56</f>
        <v>1.01</v>
      </c>
      <c r="P56" s="8">
        <f>IF(L56=0,0,E56/L56)</f>
        <v>194.23076923076923</v>
      </c>
      <c r="Q56" s="5" t="str">
        <f>LEFT(N56,(FIND("/",N56)-1))</f>
        <v>film &amp; video</v>
      </c>
      <c r="R56" s="5" t="str">
        <f>RIGHT(N56,LEN(N56)-(FIND("/",N56)))</f>
        <v>television</v>
      </c>
      <c r="S56" s="13">
        <f>(J56/86400)+25569+(-5/24)</f>
        <v>42333.504872685182</v>
      </c>
      <c r="T56" s="13">
        <f>(I56/86400)+25569+(-5/24)</f>
        <v>42363.504872685182</v>
      </c>
    </row>
    <row r="57" spans="1:20" ht="14.75" customHeight="1" x14ac:dyDescent="0.2">
      <c r="A57" s="5">
        <v>55</v>
      </c>
      <c r="B57" s="6" t="s">
        <v>57</v>
      </c>
      <c r="C57" s="6" t="s">
        <v>4166</v>
      </c>
      <c r="D57" s="22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>E57/D57</f>
        <v>1.2895348837209302</v>
      </c>
      <c r="P57" s="8">
        <f>IF(L57=0,0,E57/L57)</f>
        <v>128.95348837209303</v>
      </c>
      <c r="Q57" s="5" t="str">
        <f>LEFT(N57,(FIND("/",N57)-1))</f>
        <v>film &amp; video</v>
      </c>
      <c r="R57" s="5" t="str">
        <f>RIGHT(N57,LEN(N57)-(FIND("/",N57)))</f>
        <v>television</v>
      </c>
      <c r="S57" s="13">
        <f>(J57/86400)+25569+(-5/24)</f>
        <v>42496.760601851849</v>
      </c>
      <c r="T57" s="13">
        <f>(I57/86400)+25569+(-5/24)</f>
        <v>42517.760601851849</v>
      </c>
    </row>
    <row r="58" spans="1:20" ht="14.75" customHeight="1" x14ac:dyDescent="0.2">
      <c r="A58" s="5">
        <v>56</v>
      </c>
      <c r="B58" s="6" t="s">
        <v>58</v>
      </c>
      <c r="C58" s="6" t="s">
        <v>4167</v>
      </c>
      <c r="D58" s="22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>E58/D58</f>
        <v>1.0726249999999999</v>
      </c>
      <c r="P58" s="8">
        <f>IF(L58=0,0,E58/L58)</f>
        <v>49.316091954022987</v>
      </c>
      <c r="Q58" s="5" t="str">
        <f>LEFT(N58,(FIND("/",N58)-1))</f>
        <v>film &amp; video</v>
      </c>
      <c r="R58" s="5" t="str">
        <f>RIGHT(N58,LEN(N58)-(FIND("/",N58)))</f>
        <v>television</v>
      </c>
      <c r="S58" s="13">
        <f>(J58/86400)+25569+(-5/24)</f>
        <v>42149.340555555558</v>
      </c>
      <c r="T58" s="13">
        <f>(I58/86400)+25569+(-5/24)</f>
        <v>42163.458333333336</v>
      </c>
    </row>
    <row r="59" spans="1:20" ht="14.75" customHeight="1" x14ac:dyDescent="0.2">
      <c r="A59" s="5">
        <v>57</v>
      </c>
      <c r="B59" s="6" t="s">
        <v>59</v>
      </c>
      <c r="C59" s="6" t="s">
        <v>4168</v>
      </c>
      <c r="D59" s="22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>E59/D59</f>
        <v>1.0189999999999999</v>
      </c>
      <c r="P59" s="8">
        <f>IF(L59=0,0,E59/L59)</f>
        <v>221.52173913043478</v>
      </c>
      <c r="Q59" s="5" t="str">
        <f>LEFT(N59,(FIND("/",N59)-1))</f>
        <v>film &amp; video</v>
      </c>
      <c r="R59" s="5" t="str">
        <f>RIGHT(N59,LEN(N59)-(FIND("/",N59)))</f>
        <v>television</v>
      </c>
      <c r="S59" s="13">
        <f>(J59/86400)+25569+(-5/24)</f>
        <v>42089.624560185184</v>
      </c>
      <c r="T59" s="13">
        <f>(I59/86400)+25569+(-5/24)</f>
        <v>42119.624560185184</v>
      </c>
    </row>
    <row r="60" spans="1:20" ht="14.75" customHeight="1" x14ac:dyDescent="0.2">
      <c r="A60" s="5">
        <v>58</v>
      </c>
      <c r="B60" s="6" t="s">
        <v>60</v>
      </c>
      <c r="C60" s="6" t="s">
        <v>4169</v>
      </c>
      <c r="D60" s="22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>E60/D60</f>
        <v>1.0290999999999999</v>
      </c>
      <c r="P60" s="8">
        <f>IF(L60=0,0,E60/L60)</f>
        <v>137.21333333333334</v>
      </c>
      <c r="Q60" s="5" t="str">
        <f>LEFT(N60,(FIND("/",N60)-1))</f>
        <v>film &amp; video</v>
      </c>
      <c r="R60" s="5" t="str">
        <f>RIGHT(N60,LEN(N60)-(FIND("/",N60)))</f>
        <v>television</v>
      </c>
      <c r="S60" s="13">
        <f>(J60/86400)+25569+(-5/24)</f>
        <v>41932.536712962959</v>
      </c>
      <c r="T60" s="13">
        <f>(I60/86400)+25569+(-5/24)</f>
        <v>41962.578379629624</v>
      </c>
    </row>
    <row r="61" spans="1:20" ht="14.75" customHeight="1" x14ac:dyDescent="0.2">
      <c r="A61" s="5">
        <v>59</v>
      </c>
      <c r="B61" s="6" t="s">
        <v>61</v>
      </c>
      <c r="C61" s="6" t="s">
        <v>4170</v>
      </c>
      <c r="D61" s="22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>E61/D61</f>
        <v>1.0012570000000001</v>
      </c>
      <c r="P61" s="8">
        <f>IF(L61=0,0,E61/L61)</f>
        <v>606.82242424242418</v>
      </c>
      <c r="Q61" s="5" t="str">
        <f>LEFT(N61,(FIND("/",N61)-1))</f>
        <v>film &amp; video</v>
      </c>
      <c r="R61" s="5" t="str">
        <f>RIGHT(N61,LEN(N61)-(FIND("/",N61)))</f>
        <v>television</v>
      </c>
      <c r="S61" s="13">
        <f>(J61/86400)+25569+(-5/24)</f>
        <v>42230.027499999997</v>
      </c>
      <c r="T61" s="13">
        <f>(I61/86400)+25569+(-5/24)</f>
        <v>42261.666666666664</v>
      </c>
    </row>
    <row r="62" spans="1:20" ht="14.75" customHeight="1" x14ac:dyDescent="0.2">
      <c r="A62" s="5">
        <v>60</v>
      </c>
      <c r="B62" s="6" t="s">
        <v>62</v>
      </c>
      <c r="C62" s="6" t="s">
        <v>4171</v>
      </c>
      <c r="D62" s="22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>E62/D62</f>
        <v>1.0329622222222221</v>
      </c>
      <c r="P62" s="8">
        <f>IF(L62=0,0,E62/L62)</f>
        <v>43.040092592592593</v>
      </c>
      <c r="Q62" s="5" t="str">
        <f>LEFT(N62,(FIND("/",N62)-1))</f>
        <v>film &amp; video</v>
      </c>
      <c r="R62" s="5" t="str">
        <f>RIGHT(N62,LEN(N62)-(FIND("/",N62)))</f>
        <v>shorts</v>
      </c>
      <c r="S62" s="13">
        <f>(J62/86400)+25569+(-5/24)</f>
        <v>41701.693483796298</v>
      </c>
      <c r="T62" s="13">
        <f>(I62/86400)+25569+(-5/24)</f>
        <v>41720.791666666664</v>
      </c>
    </row>
    <row r="63" spans="1:20" ht="14.75" customHeight="1" x14ac:dyDescent="0.2">
      <c r="A63" s="5">
        <v>61</v>
      </c>
      <c r="B63" s="6" t="s">
        <v>63</v>
      </c>
      <c r="C63" s="6" t="s">
        <v>4172</v>
      </c>
      <c r="D63" s="22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>E63/D63</f>
        <v>1.4830000000000001</v>
      </c>
      <c r="P63" s="8">
        <f>IF(L63=0,0,E63/L63)</f>
        <v>322.39130434782606</v>
      </c>
      <c r="Q63" s="5" t="str">
        <f>LEFT(N63,(FIND("/",N63)-1))</f>
        <v>film &amp; video</v>
      </c>
      <c r="R63" s="5" t="str">
        <f>RIGHT(N63,LEN(N63)-(FIND("/",N63)))</f>
        <v>shorts</v>
      </c>
      <c r="S63" s="13">
        <f>(J63/86400)+25569+(-5/24)</f>
        <v>41409.605983796289</v>
      </c>
      <c r="T63" s="13">
        <f>(I63/86400)+25569+(-5/24)</f>
        <v>41431.605983796289</v>
      </c>
    </row>
    <row r="64" spans="1:20" ht="14.75" customHeight="1" x14ac:dyDescent="0.2">
      <c r="A64" s="5">
        <v>62</v>
      </c>
      <c r="B64" s="6" t="s">
        <v>64</v>
      </c>
      <c r="C64" s="6" t="s">
        <v>4173</v>
      </c>
      <c r="D64" s="22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>E64/D64</f>
        <v>1.5473333333333332</v>
      </c>
      <c r="P64" s="8">
        <f>IF(L64=0,0,E64/L64)</f>
        <v>96.708333333333329</v>
      </c>
      <c r="Q64" s="5" t="str">
        <f>LEFT(N64,(FIND("/",N64)-1))</f>
        <v>film &amp; video</v>
      </c>
      <c r="R64" s="5" t="str">
        <f>RIGHT(N64,LEN(N64)-(FIND("/",N64)))</f>
        <v>shorts</v>
      </c>
      <c r="S64" s="13">
        <f>(J64/86400)+25569+(-5/24)</f>
        <v>41311.591180555552</v>
      </c>
      <c r="T64" s="13">
        <f>(I64/86400)+25569+(-5/24)</f>
        <v>41336.591180555552</v>
      </c>
    </row>
    <row r="65" spans="1:20" ht="14.75" customHeight="1" x14ac:dyDescent="0.2">
      <c r="A65" s="5">
        <v>63</v>
      </c>
      <c r="B65" s="6" t="s">
        <v>65</v>
      </c>
      <c r="C65" s="6" t="s">
        <v>4174</v>
      </c>
      <c r="D65" s="22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>E65/D65</f>
        <v>1.1351849999999999</v>
      </c>
      <c r="P65" s="8">
        <f>IF(L65=0,0,E65/L65)</f>
        <v>35.474531249999998</v>
      </c>
      <c r="Q65" s="5" t="str">
        <f>LEFT(N65,(FIND("/",N65)-1))</f>
        <v>film &amp; video</v>
      </c>
      <c r="R65" s="5" t="str">
        <f>RIGHT(N65,LEN(N65)-(FIND("/",N65)))</f>
        <v>shorts</v>
      </c>
      <c r="S65" s="13">
        <f>(J65/86400)+25569+(-5/24)</f>
        <v>41612.703854166662</v>
      </c>
      <c r="T65" s="13">
        <f>(I65/86400)+25569+(-5/24)</f>
        <v>41635.999305555553</v>
      </c>
    </row>
    <row r="66" spans="1:20" ht="14.75" customHeight="1" x14ac:dyDescent="0.2">
      <c r="A66" s="5">
        <v>64</v>
      </c>
      <c r="B66" s="6" t="s">
        <v>66</v>
      </c>
      <c r="C66" s="6" t="s">
        <v>4175</v>
      </c>
      <c r="D66" s="22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>E66/D66</f>
        <v>1.7333333333333334</v>
      </c>
      <c r="P66" s="8">
        <f>IF(L66=0,0,E66/L66)</f>
        <v>86.666666666666671</v>
      </c>
      <c r="Q66" s="5" t="str">
        <f>LEFT(N66,(FIND("/",N66)-1))</f>
        <v>film &amp; video</v>
      </c>
      <c r="R66" s="5" t="str">
        <f>RIGHT(N66,LEN(N66)-(FIND("/",N66)))</f>
        <v>shorts</v>
      </c>
      <c r="S66" s="13">
        <f>(J66/86400)+25569+(-5/24)</f>
        <v>41432.809965277775</v>
      </c>
      <c r="T66" s="13">
        <f>(I66/86400)+25569+(-5/24)</f>
        <v>41462.809965277775</v>
      </c>
    </row>
    <row r="67" spans="1:20" ht="14.75" customHeight="1" x14ac:dyDescent="0.2">
      <c r="A67" s="5">
        <v>65</v>
      </c>
      <c r="B67" s="6" t="s">
        <v>67</v>
      </c>
      <c r="C67" s="6" t="s">
        <v>4176</v>
      </c>
      <c r="D67" s="22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>E67/D67</f>
        <v>1.0752857142857142</v>
      </c>
      <c r="P67" s="8">
        <f>IF(L67=0,0,E67/L67)</f>
        <v>132.05263157894737</v>
      </c>
      <c r="Q67" s="5" t="str">
        <f>LEFT(N67,(FIND("/",N67)-1))</f>
        <v>film &amp; video</v>
      </c>
      <c r="R67" s="5" t="str">
        <f>RIGHT(N67,LEN(N67)-(FIND("/",N67)))</f>
        <v>shorts</v>
      </c>
      <c r="S67" s="13">
        <f>(J67/86400)+25569+(-5/24)</f>
        <v>41835.612893518519</v>
      </c>
      <c r="T67" s="13">
        <f>(I67/86400)+25569+(-5/24)</f>
        <v>41862.040972222218</v>
      </c>
    </row>
    <row r="68" spans="1:20" ht="14.75" customHeight="1" x14ac:dyDescent="0.2">
      <c r="A68" s="5">
        <v>66</v>
      </c>
      <c r="B68" s="6" t="s">
        <v>68</v>
      </c>
      <c r="C68" s="6" t="s">
        <v>4177</v>
      </c>
      <c r="D68" s="22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>E68/D68</f>
        <v>1.1859999999999999</v>
      </c>
      <c r="P68" s="8">
        <f>IF(L68=0,0,E68/L68)</f>
        <v>91.230769230769226</v>
      </c>
      <c r="Q68" s="5" t="str">
        <f>LEFT(N68,(FIND("/",N68)-1))</f>
        <v>film &amp; video</v>
      </c>
      <c r="R68" s="5" t="str">
        <f>RIGHT(N68,LEN(N68)-(FIND("/",N68)))</f>
        <v>shorts</v>
      </c>
      <c r="S68" s="13">
        <f>(J68/86400)+25569+(-5/24)</f>
        <v>42539.641435185178</v>
      </c>
      <c r="T68" s="13">
        <f>(I68/86400)+25569+(-5/24)</f>
        <v>42569.641435185178</v>
      </c>
    </row>
    <row r="69" spans="1:20" ht="14.75" customHeight="1" x14ac:dyDescent="0.2">
      <c r="A69" s="5">
        <v>67</v>
      </c>
      <c r="B69" s="6" t="s">
        <v>69</v>
      </c>
      <c r="C69" s="6" t="s">
        <v>4178</v>
      </c>
      <c r="D69" s="22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>E69/D69</f>
        <v>1.1625000000000001</v>
      </c>
      <c r="P69" s="8">
        <f>IF(L69=0,0,E69/L69)</f>
        <v>116.25</v>
      </c>
      <c r="Q69" s="5" t="str">
        <f>LEFT(N69,(FIND("/",N69)-1))</f>
        <v>film &amp; video</v>
      </c>
      <c r="R69" s="5" t="str">
        <f>RIGHT(N69,LEN(N69)-(FIND("/",N69)))</f>
        <v>shorts</v>
      </c>
      <c r="S69" s="13">
        <f>(J69/86400)+25569+(-5/24)</f>
        <v>41075.375046296293</v>
      </c>
      <c r="T69" s="13">
        <f>(I69/86400)+25569+(-5/24)</f>
        <v>41105.375046296293</v>
      </c>
    </row>
    <row r="70" spans="1:20" ht="14.75" customHeight="1" x14ac:dyDescent="0.2">
      <c r="A70" s="5">
        <v>68</v>
      </c>
      <c r="B70" s="6" t="s">
        <v>70</v>
      </c>
      <c r="C70" s="6" t="s">
        <v>4179</v>
      </c>
      <c r="D70" s="22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>E70/D70</f>
        <v>1.2716666666666667</v>
      </c>
      <c r="P70" s="8">
        <f>IF(L70=0,0,E70/L70)</f>
        <v>21.194444444444443</v>
      </c>
      <c r="Q70" s="5" t="str">
        <f>LEFT(N70,(FIND("/",N70)-1))</f>
        <v>film &amp; video</v>
      </c>
      <c r="R70" s="5" t="str">
        <f>RIGHT(N70,LEN(N70)-(FIND("/",N70)))</f>
        <v>shorts</v>
      </c>
      <c r="S70" s="13">
        <f>(J70/86400)+25569+(-5/24)</f>
        <v>41663.36100694444</v>
      </c>
      <c r="T70" s="13">
        <f>(I70/86400)+25569+(-5/24)</f>
        <v>41693.36100694444</v>
      </c>
    </row>
    <row r="71" spans="1:20" ht="14.75" customHeight="1" x14ac:dyDescent="0.2">
      <c r="A71" s="5">
        <v>69</v>
      </c>
      <c r="B71" s="6" t="s">
        <v>71</v>
      </c>
      <c r="C71" s="6" t="s">
        <v>4180</v>
      </c>
      <c r="D71" s="22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>E71/D71</f>
        <v>1.109423</v>
      </c>
      <c r="P71" s="8">
        <f>IF(L71=0,0,E71/L71)</f>
        <v>62.327134831460668</v>
      </c>
      <c r="Q71" s="5" t="str">
        <f>LEFT(N71,(FIND("/",N71)-1))</f>
        <v>film &amp; video</v>
      </c>
      <c r="R71" s="5" t="str">
        <f>RIGHT(N71,LEN(N71)-(FIND("/",N71)))</f>
        <v>shorts</v>
      </c>
      <c r="S71" s="13">
        <f>(J71/86400)+25569+(-5/24)</f>
        <v>40785.979456018518</v>
      </c>
      <c r="T71" s="13">
        <f>(I71/86400)+25569+(-5/24)</f>
        <v>40818.082638888889</v>
      </c>
    </row>
    <row r="72" spans="1:20" ht="14.75" customHeight="1" x14ac:dyDescent="0.2">
      <c r="A72" s="5">
        <v>70</v>
      </c>
      <c r="B72" s="6" t="s">
        <v>72</v>
      </c>
      <c r="C72" s="6" t="s">
        <v>4181</v>
      </c>
      <c r="D72" s="22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>E72/D72</f>
        <v>1.272</v>
      </c>
      <c r="P72" s="8">
        <f>IF(L72=0,0,E72/L72)</f>
        <v>37.411764705882355</v>
      </c>
      <c r="Q72" s="5" t="str">
        <f>LEFT(N72,(FIND("/",N72)-1))</f>
        <v>film &amp; video</v>
      </c>
      <c r="R72" s="5" t="str">
        <f>RIGHT(N72,LEN(N72)-(FIND("/",N72)))</f>
        <v>shorts</v>
      </c>
      <c r="S72" s="13">
        <f>(J72/86400)+25569+(-5/24)</f>
        <v>40730.688020833331</v>
      </c>
      <c r="T72" s="13">
        <f>(I72/86400)+25569+(-5/24)</f>
        <v>40790.688020833331</v>
      </c>
    </row>
    <row r="73" spans="1:20" ht="14.75" customHeight="1" x14ac:dyDescent="0.2">
      <c r="A73" s="5">
        <v>71</v>
      </c>
      <c r="B73" s="6" t="s">
        <v>73</v>
      </c>
      <c r="C73" s="6" t="s">
        <v>4182</v>
      </c>
      <c r="D73" s="22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>E73/D73</f>
        <v>1.2394444444444443</v>
      </c>
      <c r="P73" s="8">
        <f>IF(L73=0,0,E73/L73)</f>
        <v>69.71875</v>
      </c>
      <c r="Q73" s="5" t="str">
        <f>LEFT(N73,(FIND("/",N73)-1))</f>
        <v>film &amp; video</v>
      </c>
      <c r="R73" s="5" t="str">
        <f>RIGHT(N73,LEN(N73)-(FIND("/",N73)))</f>
        <v>shorts</v>
      </c>
      <c r="S73" s="13">
        <f>(J73/86400)+25569+(-5/24)</f>
        <v>40997.063159722216</v>
      </c>
      <c r="T73" s="13">
        <f>(I73/86400)+25569+(-5/24)</f>
        <v>41057.063159722216</v>
      </c>
    </row>
    <row r="74" spans="1:20" ht="14.75" customHeight="1" x14ac:dyDescent="0.2">
      <c r="A74" s="5">
        <v>72</v>
      </c>
      <c r="B74" s="6" t="s">
        <v>74</v>
      </c>
      <c r="C74" s="6" t="s">
        <v>4183</v>
      </c>
      <c r="D74" s="22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>E74/D74</f>
        <v>1.084090909090909</v>
      </c>
      <c r="P74" s="8">
        <f>IF(L74=0,0,E74/L74)</f>
        <v>58.170731707317074</v>
      </c>
      <c r="Q74" s="5" t="str">
        <f>LEFT(N74,(FIND("/",N74)-1))</f>
        <v>film &amp; video</v>
      </c>
      <c r="R74" s="5" t="str">
        <f>RIGHT(N74,LEN(N74)-(FIND("/",N74)))</f>
        <v>shorts</v>
      </c>
      <c r="S74" s="13">
        <f>(J74/86400)+25569+(-5/24)</f>
        <v>41207.801863425928</v>
      </c>
      <c r="T74" s="13">
        <f>(I74/86400)+25569+(-5/24)</f>
        <v>41227.791666666664</v>
      </c>
    </row>
    <row r="75" spans="1:20" ht="14.75" customHeight="1" x14ac:dyDescent="0.2">
      <c r="A75" s="5">
        <v>73</v>
      </c>
      <c r="B75" s="6" t="s">
        <v>75</v>
      </c>
      <c r="C75" s="6" t="s">
        <v>4184</v>
      </c>
      <c r="D75" s="22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>E75/D75</f>
        <v>1</v>
      </c>
      <c r="P75" s="8">
        <f>IF(L75=0,0,E75/L75)</f>
        <v>50</v>
      </c>
      <c r="Q75" s="5" t="str">
        <f>LEFT(N75,(FIND("/",N75)-1))</f>
        <v>film &amp; video</v>
      </c>
      <c r="R75" s="5" t="str">
        <f>RIGHT(N75,LEN(N75)-(FIND("/",N75)))</f>
        <v>shorts</v>
      </c>
      <c r="S75" s="13">
        <f>(J75/86400)+25569+(-5/24)</f>
        <v>40587.548425925925</v>
      </c>
      <c r="T75" s="13">
        <f>(I75/86400)+25569+(-5/24)</f>
        <v>40665.957638888889</v>
      </c>
    </row>
    <row r="76" spans="1:20" ht="14.75" customHeight="1" x14ac:dyDescent="0.2">
      <c r="A76" s="5">
        <v>74</v>
      </c>
      <c r="B76" s="6" t="s">
        <v>76</v>
      </c>
      <c r="C76" s="6" t="s">
        <v>4185</v>
      </c>
      <c r="D76" s="22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>E76/D76</f>
        <v>1.1293199999999999</v>
      </c>
      <c r="P76" s="8">
        <f>IF(L76=0,0,E76/L76)</f>
        <v>19.471034482758618</v>
      </c>
      <c r="Q76" s="5" t="str">
        <f>LEFT(N76,(FIND("/",N76)-1))</f>
        <v>film &amp; video</v>
      </c>
      <c r="R76" s="5" t="str">
        <f>RIGHT(N76,LEN(N76)-(FIND("/",N76)))</f>
        <v>shorts</v>
      </c>
      <c r="S76" s="13">
        <f>(J76/86400)+25569+(-5/24)</f>
        <v>42360.278877314813</v>
      </c>
      <c r="T76" s="13">
        <f>(I76/86400)+25569+(-5/24)</f>
        <v>42390.278877314813</v>
      </c>
    </row>
    <row r="77" spans="1:20" ht="14.75" customHeight="1" x14ac:dyDescent="0.2">
      <c r="A77" s="5">
        <v>75</v>
      </c>
      <c r="B77" s="6" t="s">
        <v>77</v>
      </c>
      <c r="C77" s="6" t="s">
        <v>4186</v>
      </c>
      <c r="D77" s="22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>E77/D77</f>
        <v>1.1542857142857144</v>
      </c>
      <c r="P77" s="8">
        <f>IF(L77=0,0,E77/L77)</f>
        <v>85.957446808510639</v>
      </c>
      <c r="Q77" s="5" t="str">
        <f>LEFT(N77,(FIND("/",N77)-1))</f>
        <v>film &amp; video</v>
      </c>
      <c r="R77" s="5" t="str">
        <f>RIGHT(N77,LEN(N77)-(FIND("/",N77)))</f>
        <v>shorts</v>
      </c>
      <c r="S77" s="13">
        <f>(J77/86400)+25569+(-5/24)</f>
        <v>41357.000833333332</v>
      </c>
      <c r="T77" s="13">
        <f>(I77/86400)+25569+(-5/24)</f>
        <v>41387.000833333332</v>
      </c>
    </row>
    <row r="78" spans="1:20" ht="14.75" customHeight="1" x14ac:dyDescent="0.2">
      <c r="A78" s="5">
        <v>76</v>
      </c>
      <c r="B78" s="6" t="s">
        <v>78</v>
      </c>
      <c r="C78" s="6" t="s">
        <v>4187</v>
      </c>
      <c r="D78" s="22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>E78/D78</f>
        <v>1.5333333333333334</v>
      </c>
      <c r="P78" s="8">
        <f>IF(L78=0,0,E78/L78)</f>
        <v>30.666666666666668</v>
      </c>
      <c r="Q78" s="5" t="str">
        <f>LEFT(N78,(FIND("/",N78)-1))</f>
        <v>film &amp; video</v>
      </c>
      <c r="R78" s="5" t="str">
        <f>RIGHT(N78,LEN(N78)-(FIND("/",N78)))</f>
        <v>shorts</v>
      </c>
      <c r="S78" s="13">
        <f>(J78/86400)+25569+(-5/24)</f>
        <v>40844.483310185184</v>
      </c>
      <c r="T78" s="13">
        <f>(I78/86400)+25569+(-5/24)</f>
        <v>40904.524976851848</v>
      </c>
    </row>
    <row r="79" spans="1:20" ht="14.75" customHeight="1" x14ac:dyDescent="0.2">
      <c r="A79" s="5">
        <v>77</v>
      </c>
      <c r="B79" s="6" t="s">
        <v>79</v>
      </c>
      <c r="C79" s="6" t="s">
        <v>4188</v>
      </c>
      <c r="D79" s="22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>E79/D79</f>
        <v>3.9249999999999998</v>
      </c>
      <c r="P79" s="8">
        <f>IF(L79=0,0,E79/L79)</f>
        <v>60.384615384615387</v>
      </c>
      <c r="Q79" s="5" t="str">
        <f>LEFT(N79,(FIND("/",N79)-1))</f>
        <v>film &amp; video</v>
      </c>
      <c r="R79" s="5" t="str">
        <f>RIGHT(N79,LEN(N79)-(FIND("/",N79)))</f>
        <v>shorts</v>
      </c>
      <c r="S79" s="13">
        <f>(J79/86400)+25569+(-5/24)</f>
        <v>40996.936539351846</v>
      </c>
      <c r="T79" s="13">
        <f>(I79/86400)+25569+(-5/24)</f>
        <v>41049.915972222218</v>
      </c>
    </row>
    <row r="80" spans="1:20" ht="14.75" customHeight="1" x14ac:dyDescent="0.2">
      <c r="A80" s="5">
        <v>78</v>
      </c>
      <c r="B80" s="6" t="s">
        <v>80</v>
      </c>
      <c r="C80" s="6" t="s">
        <v>4189</v>
      </c>
      <c r="D80" s="22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>E80/D80</f>
        <v>27.02</v>
      </c>
      <c r="P80" s="8">
        <f>IF(L80=0,0,E80/L80)</f>
        <v>38.6</v>
      </c>
      <c r="Q80" s="5" t="str">
        <f>LEFT(N80,(FIND("/",N80)-1))</f>
        <v>film &amp; video</v>
      </c>
      <c r="R80" s="5" t="str">
        <f>RIGHT(N80,LEN(N80)-(FIND("/",N80)))</f>
        <v>shorts</v>
      </c>
      <c r="S80" s="13">
        <f>(J80/86400)+25569+(-5/24)</f>
        <v>42604.522233796299</v>
      </c>
      <c r="T80" s="13">
        <f>(I80/86400)+25569+(-5/24)</f>
        <v>42614.522233796299</v>
      </c>
    </row>
    <row r="81" spans="1:20" ht="14.75" customHeight="1" x14ac:dyDescent="0.2">
      <c r="A81" s="5">
        <v>79</v>
      </c>
      <c r="B81" s="6" t="s">
        <v>81</v>
      </c>
      <c r="C81" s="6" t="s">
        <v>4190</v>
      </c>
      <c r="D81" s="22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>E81/D81</f>
        <v>1.27</v>
      </c>
      <c r="P81" s="8">
        <f>IF(L81=0,0,E81/L81)</f>
        <v>40.268292682926827</v>
      </c>
      <c r="Q81" s="5" t="str">
        <f>LEFT(N81,(FIND("/",N81)-1))</f>
        <v>film &amp; video</v>
      </c>
      <c r="R81" s="5" t="str">
        <f>RIGHT(N81,LEN(N81)-(FIND("/",N81)))</f>
        <v>shorts</v>
      </c>
      <c r="S81" s="13">
        <f>(J81/86400)+25569+(-5/24)</f>
        <v>41724.568206018514</v>
      </c>
      <c r="T81" s="13">
        <f>(I81/86400)+25569+(-5/24)</f>
        <v>41754.568206018514</v>
      </c>
    </row>
    <row r="82" spans="1:20" ht="14.75" customHeight="1" x14ac:dyDescent="0.2">
      <c r="A82" s="5">
        <v>80</v>
      </c>
      <c r="B82" s="6" t="s">
        <v>82</v>
      </c>
      <c r="C82" s="6" t="s">
        <v>4191</v>
      </c>
      <c r="D82" s="22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>E82/D82</f>
        <v>1.0725</v>
      </c>
      <c r="P82" s="8">
        <f>IF(L82=0,0,E82/L82)</f>
        <v>273.82978723404256</v>
      </c>
      <c r="Q82" s="5" t="str">
        <f>LEFT(N82,(FIND("/",N82)-1))</f>
        <v>film &amp; video</v>
      </c>
      <c r="R82" s="5" t="str">
        <f>RIGHT(N82,LEN(N82)-(FIND("/",N82)))</f>
        <v>shorts</v>
      </c>
      <c r="S82" s="13">
        <f>(J82/86400)+25569+(-5/24)</f>
        <v>41582.875648148147</v>
      </c>
      <c r="T82" s="13">
        <f>(I82/86400)+25569+(-5/24)</f>
        <v>41617.875648148147</v>
      </c>
    </row>
    <row r="83" spans="1:20" ht="14.75" customHeight="1" x14ac:dyDescent="0.2">
      <c r="A83" s="5">
        <v>81</v>
      </c>
      <c r="B83" s="6" t="s">
        <v>83</v>
      </c>
      <c r="C83" s="6" t="s">
        <v>4192</v>
      </c>
      <c r="D83" s="22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>E83/D83</f>
        <v>1.98</v>
      </c>
      <c r="P83" s="8">
        <f>IF(L83=0,0,E83/L83)</f>
        <v>53.035714285714285</v>
      </c>
      <c r="Q83" s="5" t="str">
        <f>LEFT(N83,(FIND("/",N83)-1))</f>
        <v>film &amp; video</v>
      </c>
      <c r="R83" s="5" t="str">
        <f>RIGHT(N83,LEN(N83)-(FIND("/",N83)))</f>
        <v>shorts</v>
      </c>
      <c r="S83" s="13">
        <f>(J83/86400)+25569+(-5/24)</f>
        <v>41099.950543981475</v>
      </c>
      <c r="T83" s="13">
        <f>(I83/86400)+25569+(-5/24)</f>
        <v>41103.918055555558</v>
      </c>
    </row>
    <row r="84" spans="1:20" ht="14.75" customHeight="1" x14ac:dyDescent="0.2">
      <c r="A84" s="5">
        <v>82</v>
      </c>
      <c r="B84" s="6" t="s">
        <v>84</v>
      </c>
      <c r="C84" s="6" t="s">
        <v>4193</v>
      </c>
      <c r="D84" s="22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>E84/D84</f>
        <v>1.0001249999999999</v>
      </c>
      <c r="P84" s="8">
        <f>IF(L84=0,0,E84/L84)</f>
        <v>40.005000000000003</v>
      </c>
      <c r="Q84" s="5" t="str">
        <f>LEFT(N84,(FIND("/",N84)-1))</f>
        <v>film &amp; video</v>
      </c>
      <c r="R84" s="5" t="str">
        <f>RIGHT(N84,LEN(N84)-(FIND("/",N84)))</f>
        <v>shorts</v>
      </c>
      <c r="S84" s="13">
        <f>(J84/86400)+25569+(-5/24)</f>
        <v>40795.611817129626</v>
      </c>
      <c r="T84" s="13">
        <f>(I84/86400)+25569+(-5/24)</f>
        <v>40825.611817129626</v>
      </c>
    </row>
    <row r="85" spans="1:20" ht="14.75" customHeight="1" x14ac:dyDescent="0.2">
      <c r="A85" s="5">
        <v>83</v>
      </c>
      <c r="B85" s="6" t="s">
        <v>85</v>
      </c>
      <c r="C85" s="6" t="s">
        <v>4194</v>
      </c>
      <c r="D85" s="22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>E85/D85</f>
        <v>1.0249999999999999</v>
      </c>
      <c r="P85" s="8">
        <f>IF(L85=0,0,E85/L85)</f>
        <v>15.76923076923077</v>
      </c>
      <c r="Q85" s="5" t="str">
        <f>LEFT(N85,(FIND("/",N85)-1))</f>
        <v>film &amp; video</v>
      </c>
      <c r="R85" s="5" t="str">
        <f>RIGHT(N85,LEN(N85)-(FIND("/",N85)))</f>
        <v>shorts</v>
      </c>
      <c r="S85" s="13">
        <f>(J85/86400)+25569+(-5/24)</f>
        <v>42042.407280092586</v>
      </c>
      <c r="T85" s="13">
        <f>(I85/86400)+25569+(-5/24)</f>
        <v>42057.270833333336</v>
      </c>
    </row>
    <row r="86" spans="1:20" ht="14.75" customHeight="1" x14ac:dyDescent="0.2">
      <c r="A86" s="5">
        <v>84</v>
      </c>
      <c r="B86" s="6" t="s">
        <v>86</v>
      </c>
      <c r="C86" s="6" t="s">
        <v>4195</v>
      </c>
      <c r="D86" s="22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>E86/D86</f>
        <v>1</v>
      </c>
      <c r="P86" s="8">
        <f>IF(L86=0,0,E86/L86)</f>
        <v>71.428571428571431</v>
      </c>
      <c r="Q86" s="5" t="str">
        <f>LEFT(N86,(FIND("/",N86)-1))</f>
        <v>film &amp; video</v>
      </c>
      <c r="R86" s="5" t="str">
        <f>RIGHT(N86,LEN(N86)-(FIND("/",N86)))</f>
        <v>shorts</v>
      </c>
      <c r="S86" s="13">
        <f>(J86/86400)+25569+(-5/24)</f>
        <v>40648.54960648148</v>
      </c>
      <c r="T86" s="13">
        <f>(I86/86400)+25569+(-5/24)</f>
        <v>40678.54960648148</v>
      </c>
    </row>
    <row r="87" spans="1:20" ht="14.75" customHeight="1" x14ac:dyDescent="0.2">
      <c r="A87" s="5">
        <v>85</v>
      </c>
      <c r="B87" s="6" t="s">
        <v>87</v>
      </c>
      <c r="C87" s="6" t="s">
        <v>4196</v>
      </c>
      <c r="D87" s="22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>E87/D87</f>
        <v>1.2549999999999999</v>
      </c>
      <c r="P87" s="8">
        <f>IF(L87=0,0,E87/L87)</f>
        <v>71.714285714285708</v>
      </c>
      <c r="Q87" s="5" t="str">
        <f>LEFT(N87,(FIND("/",N87)-1))</f>
        <v>film &amp; video</v>
      </c>
      <c r="R87" s="5" t="str">
        <f>RIGHT(N87,LEN(N87)-(FIND("/",N87)))</f>
        <v>shorts</v>
      </c>
      <c r="S87" s="13">
        <f>(J87/86400)+25569+(-5/24)</f>
        <v>40778.917094907403</v>
      </c>
      <c r="T87" s="13">
        <f>(I87/86400)+25569+(-5/24)</f>
        <v>40808.917094907403</v>
      </c>
    </row>
    <row r="88" spans="1:20" ht="14.75" customHeight="1" x14ac:dyDescent="0.2">
      <c r="A88" s="5">
        <v>86</v>
      </c>
      <c r="B88" s="6" t="s">
        <v>88</v>
      </c>
      <c r="C88" s="6" t="s">
        <v>4197</v>
      </c>
      <c r="D88" s="22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>E88/D88</f>
        <v>1.0646666666666667</v>
      </c>
      <c r="P88" s="8">
        <f>IF(L88=0,0,E88/L88)</f>
        <v>375.76470588235293</v>
      </c>
      <c r="Q88" s="5" t="str">
        <f>LEFT(N88,(FIND("/",N88)-1))</f>
        <v>film &amp; video</v>
      </c>
      <c r="R88" s="5" t="str">
        <f>RIGHT(N88,LEN(N88)-(FIND("/",N88)))</f>
        <v>shorts</v>
      </c>
      <c r="S88" s="13">
        <f>(J88/86400)+25569+(-5/24)</f>
        <v>42291.347743055558</v>
      </c>
      <c r="T88" s="13">
        <f>(I88/86400)+25569+(-5/24)</f>
        <v>42365.389409722215</v>
      </c>
    </row>
    <row r="89" spans="1:20" ht="14.75" customHeight="1" x14ac:dyDescent="0.2">
      <c r="A89" s="5">
        <v>87</v>
      </c>
      <c r="B89" s="6" t="s">
        <v>89</v>
      </c>
      <c r="C89" s="6" t="s">
        <v>4198</v>
      </c>
      <c r="D89" s="22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>E89/D89</f>
        <v>1.046</v>
      </c>
      <c r="P89" s="8">
        <f>IF(L89=0,0,E89/L89)</f>
        <v>104.6</v>
      </c>
      <c r="Q89" s="5" t="str">
        <f>LEFT(N89,(FIND("/",N89)-1))</f>
        <v>film &amp; video</v>
      </c>
      <c r="R89" s="5" t="str">
        <f>RIGHT(N89,LEN(N89)-(FIND("/",N89)))</f>
        <v>shorts</v>
      </c>
      <c r="S89" s="13">
        <f>(J89/86400)+25569+(-5/24)</f>
        <v>40322.331053240741</v>
      </c>
      <c r="T89" s="13">
        <f>(I89/86400)+25569+(-5/24)</f>
        <v>40331.861805555549</v>
      </c>
    </row>
    <row r="90" spans="1:20" ht="14.75" customHeight="1" x14ac:dyDescent="0.2">
      <c r="A90" s="5">
        <v>88</v>
      </c>
      <c r="B90" s="6" t="s">
        <v>90</v>
      </c>
      <c r="C90" s="6" t="s">
        <v>4199</v>
      </c>
      <c r="D90" s="22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>E90/D90</f>
        <v>1.0285714285714285</v>
      </c>
      <c r="P90" s="8">
        <f>IF(L90=0,0,E90/L90)</f>
        <v>60</v>
      </c>
      <c r="Q90" s="5" t="str">
        <f>LEFT(N90,(FIND("/",N90)-1))</f>
        <v>film &amp; video</v>
      </c>
      <c r="R90" s="5" t="str">
        <f>RIGHT(N90,LEN(N90)-(FIND("/",N90)))</f>
        <v>shorts</v>
      </c>
      <c r="S90" s="13">
        <f>(J90/86400)+25569+(-5/24)</f>
        <v>41786.450590277775</v>
      </c>
      <c r="T90" s="13">
        <f>(I90/86400)+25569+(-5/24)</f>
        <v>41812.450590277775</v>
      </c>
    </row>
    <row r="91" spans="1:20" ht="14.75" customHeight="1" x14ac:dyDescent="0.2">
      <c r="A91" s="5">
        <v>89</v>
      </c>
      <c r="B91" s="6" t="s">
        <v>91</v>
      </c>
      <c r="C91" s="6" t="s">
        <v>4200</v>
      </c>
      <c r="D91" s="22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>E91/D91</f>
        <v>1.1506666666666667</v>
      </c>
      <c r="P91" s="8">
        <f>IF(L91=0,0,E91/L91)</f>
        <v>123.28571428571429</v>
      </c>
      <c r="Q91" s="5" t="str">
        <f>LEFT(N91,(FIND("/",N91)-1))</f>
        <v>film &amp; video</v>
      </c>
      <c r="R91" s="5" t="str">
        <f>RIGHT(N91,LEN(N91)-(FIND("/",N91)))</f>
        <v>shorts</v>
      </c>
      <c r="S91" s="13">
        <f>(J91/86400)+25569+(-5/24)</f>
        <v>41402.543888888882</v>
      </c>
      <c r="T91" s="13">
        <f>(I91/86400)+25569+(-5/24)</f>
        <v>41427.543888888882</v>
      </c>
    </row>
    <row r="92" spans="1:20" ht="14.75" customHeight="1" x14ac:dyDescent="0.2">
      <c r="A92" s="5">
        <v>90</v>
      </c>
      <c r="B92" s="6" t="s">
        <v>92</v>
      </c>
      <c r="C92" s="6" t="s">
        <v>4201</v>
      </c>
      <c r="D92" s="22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>E92/D92</f>
        <v>1.004</v>
      </c>
      <c r="P92" s="8">
        <f>IF(L92=0,0,E92/L92)</f>
        <v>31.375</v>
      </c>
      <c r="Q92" s="5" t="str">
        <f>LEFT(N92,(FIND("/",N92)-1))</f>
        <v>film &amp; video</v>
      </c>
      <c r="R92" s="5" t="str">
        <f>RIGHT(N92,LEN(N92)-(FIND("/",N92)))</f>
        <v>shorts</v>
      </c>
      <c r="S92" s="13">
        <f>(J92/86400)+25569+(-5/24)</f>
        <v>40706.089108796295</v>
      </c>
      <c r="T92" s="13">
        <f>(I92/86400)+25569+(-5/24)</f>
        <v>40736.089108796295</v>
      </c>
    </row>
    <row r="93" spans="1:20" ht="14.75" customHeight="1" x14ac:dyDescent="0.2">
      <c r="A93" s="5">
        <v>91</v>
      </c>
      <c r="B93" s="6" t="s">
        <v>93</v>
      </c>
      <c r="C93" s="6" t="s">
        <v>4202</v>
      </c>
      <c r="D93" s="22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>E93/D93</f>
        <v>1.2</v>
      </c>
      <c r="P93" s="8">
        <f>IF(L93=0,0,E93/L93)</f>
        <v>78.260869565217391</v>
      </c>
      <c r="Q93" s="5" t="str">
        <f>LEFT(N93,(FIND("/",N93)-1))</f>
        <v>film &amp; video</v>
      </c>
      <c r="R93" s="5" t="str">
        <f>RIGHT(N93,LEN(N93)-(FIND("/",N93)))</f>
        <v>shorts</v>
      </c>
      <c r="S93" s="13">
        <f>(J93/86400)+25569+(-5/24)</f>
        <v>40619.194027777776</v>
      </c>
      <c r="T93" s="13">
        <f>(I93/86400)+25569+(-5/24)</f>
        <v>40680.194027777776</v>
      </c>
    </row>
    <row r="94" spans="1:20" ht="14.75" customHeight="1" x14ac:dyDescent="0.2">
      <c r="A94" s="5">
        <v>92</v>
      </c>
      <c r="B94" s="6" t="s">
        <v>94</v>
      </c>
      <c r="C94" s="6" t="s">
        <v>4203</v>
      </c>
      <c r="D94" s="22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>E94/D94</f>
        <v>1.052</v>
      </c>
      <c r="P94" s="8">
        <f>IF(L94=0,0,E94/L94)</f>
        <v>122.32558139534883</v>
      </c>
      <c r="Q94" s="5" t="str">
        <f>LEFT(N94,(FIND("/",N94)-1))</f>
        <v>film &amp; video</v>
      </c>
      <c r="R94" s="5" t="str">
        <f>RIGHT(N94,LEN(N94)-(FIND("/",N94)))</f>
        <v>shorts</v>
      </c>
      <c r="S94" s="13">
        <f>(J94/86400)+25569+(-5/24)</f>
        <v>42720.990543981483</v>
      </c>
      <c r="T94" s="13">
        <f>(I94/86400)+25569+(-5/24)</f>
        <v>42767.124999999993</v>
      </c>
    </row>
    <row r="95" spans="1:20" ht="14.75" customHeight="1" x14ac:dyDescent="0.2">
      <c r="A95" s="5">
        <v>93</v>
      </c>
      <c r="B95" s="6" t="s">
        <v>95</v>
      </c>
      <c r="C95" s="6" t="s">
        <v>4204</v>
      </c>
      <c r="D95" s="22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>E95/D95</f>
        <v>1.1060000000000001</v>
      </c>
      <c r="P95" s="8">
        <f>IF(L95=0,0,E95/L95)</f>
        <v>73.733333333333334</v>
      </c>
      <c r="Q95" s="5" t="str">
        <f>LEFT(N95,(FIND("/",N95)-1))</f>
        <v>film &amp; video</v>
      </c>
      <c r="R95" s="5" t="str">
        <f>RIGHT(N95,LEN(N95)-(FIND("/",N95)))</f>
        <v>shorts</v>
      </c>
      <c r="S95" s="13">
        <f>(J95/86400)+25569+(-5/24)</f>
        <v>41065.649733796294</v>
      </c>
      <c r="T95" s="13">
        <f>(I95/86400)+25569+(-5/24)</f>
        <v>41093.666666666664</v>
      </c>
    </row>
    <row r="96" spans="1:20" ht="14.75" customHeight="1" x14ac:dyDescent="0.2">
      <c r="A96" s="5">
        <v>94</v>
      </c>
      <c r="B96" s="6" t="s">
        <v>96</v>
      </c>
      <c r="C96" s="6" t="s">
        <v>4205</v>
      </c>
      <c r="D96" s="22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>E96/D96</f>
        <v>1.04</v>
      </c>
      <c r="P96" s="8">
        <f>IF(L96=0,0,E96/L96)</f>
        <v>21.666666666666668</v>
      </c>
      <c r="Q96" s="5" t="str">
        <f>LEFT(N96,(FIND("/",N96)-1))</f>
        <v>film &amp; video</v>
      </c>
      <c r="R96" s="5" t="str">
        <f>RIGHT(N96,LEN(N96)-(FIND("/",N96)))</f>
        <v>shorts</v>
      </c>
      <c r="S96" s="13">
        <f>(J96/86400)+25569+(-5/24)</f>
        <v>41716.509513888886</v>
      </c>
      <c r="T96" s="13">
        <f>(I96/86400)+25569+(-5/24)</f>
        <v>41736.509513888886</v>
      </c>
    </row>
    <row r="97" spans="1:20" ht="14.75" customHeight="1" x14ac:dyDescent="0.2">
      <c r="A97" s="5">
        <v>95</v>
      </c>
      <c r="B97" s="6" t="s">
        <v>97</v>
      </c>
      <c r="C97" s="6" t="s">
        <v>4206</v>
      </c>
      <c r="D97" s="22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>E97/D97</f>
        <v>1.3142857142857143</v>
      </c>
      <c r="P97" s="8">
        <f>IF(L97=0,0,E97/L97)</f>
        <v>21.904761904761905</v>
      </c>
      <c r="Q97" s="5" t="str">
        <f>LEFT(N97,(FIND("/",N97)-1))</f>
        <v>film &amp; video</v>
      </c>
      <c r="R97" s="5" t="str">
        <f>RIGHT(N97,LEN(N97)-(FIND("/",N97)))</f>
        <v>shorts</v>
      </c>
      <c r="S97" s="13">
        <f>(J97/86400)+25569+(-5/24)</f>
        <v>40934.796770833331</v>
      </c>
      <c r="T97" s="13">
        <f>(I97/86400)+25569+(-5/24)</f>
        <v>40964.796770833331</v>
      </c>
    </row>
    <row r="98" spans="1:20" ht="14.75" customHeight="1" x14ac:dyDescent="0.2">
      <c r="A98" s="5">
        <v>96</v>
      </c>
      <c r="B98" s="6" t="s">
        <v>98</v>
      </c>
      <c r="C98" s="6" t="s">
        <v>4207</v>
      </c>
      <c r="D98" s="22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>E98/D98</f>
        <v>1.1466666666666667</v>
      </c>
      <c r="P98" s="8">
        <f>IF(L98=0,0,E98/L98)</f>
        <v>50.588235294117645</v>
      </c>
      <c r="Q98" s="5" t="str">
        <f>LEFT(N98,(FIND("/",N98)-1))</f>
        <v>film &amp; video</v>
      </c>
      <c r="R98" s="5" t="str">
        <f>RIGHT(N98,LEN(N98)-(FIND("/",N98)))</f>
        <v>shorts</v>
      </c>
      <c r="S98" s="13">
        <f>(J98/86400)+25569+(-5/24)</f>
        <v>40324.45417824074</v>
      </c>
      <c r="T98" s="13">
        <f>(I98/86400)+25569+(-5/24)</f>
        <v>40390.916666666664</v>
      </c>
    </row>
    <row r="99" spans="1:20" ht="14.75" customHeight="1" x14ac:dyDescent="0.2">
      <c r="A99" s="5">
        <v>97</v>
      </c>
      <c r="B99" s="6" t="s">
        <v>99</v>
      </c>
      <c r="C99" s="6" t="s">
        <v>4208</v>
      </c>
      <c r="D99" s="22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>E99/D99</f>
        <v>1.0625</v>
      </c>
      <c r="P99" s="8">
        <f>IF(L99=0,0,E99/L99)</f>
        <v>53.125</v>
      </c>
      <c r="Q99" s="5" t="str">
        <f>LEFT(N99,(FIND("/",N99)-1))</f>
        <v>film &amp; video</v>
      </c>
      <c r="R99" s="5" t="str">
        <f>RIGHT(N99,LEN(N99)-(FIND("/",N99)))</f>
        <v>shorts</v>
      </c>
      <c r="S99" s="13">
        <f>(J99/86400)+25569+(-5/24)</f>
        <v>40705.926874999997</v>
      </c>
      <c r="T99" s="13">
        <f>(I99/86400)+25569+(-5/24)</f>
        <v>40735.926874999997</v>
      </c>
    </row>
    <row r="100" spans="1:20" ht="14.75" customHeight="1" x14ac:dyDescent="0.2">
      <c r="A100" s="5">
        <v>98</v>
      </c>
      <c r="B100" s="6" t="s">
        <v>100</v>
      </c>
      <c r="C100" s="6" t="s">
        <v>4209</v>
      </c>
      <c r="D100" s="22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>E100/D100</f>
        <v>1.0625</v>
      </c>
      <c r="P100" s="8">
        <f>IF(L100=0,0,E100/L100)</f>
        <v>56.666666666666664</v>
      </c>
      <c r="Q100" s="5" t="str">
        <f>LEFT(N100,(FIND("/",N100)-1))</f>
        <v>film &amp; video</v>
      </c>
      <c r="R100" s="5" t="str">
        <f>RIGHT(N100,LEN(N100)-(FIND("/",N100)))</f>
        <v>shorts</v>
      </c>
      <c r="S100" s="13">
        <f>(J100/86400)+25569+(-5/24)</f>
        <v>41214.586504629631</v>
      </c>
      <c r="T100" s="13">
        <f>(I100/86400)+25569+(-5/24)</f>
        <v>41250.770833333328</v>
      </c>
    </row>
    <row r="101" spans="1:20" ht="14.75" customHeight="1" x14ac:dyDescent="0.2">
      <c r="A101" s="5">
        <v>99</v>
      </c>
      <c r="B101" s="6" t="s">
        <v>101</v>
      </c>
      <c r="C101" s="6" t="s">
        <v>4210</v>
      </c>
      <c r="D101" s="22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>E101/D101</f>
        <v>1.0601933333333333</v>
      </c>
      <c r="P101" s="8">
        <f>IF(L101=0,0,E101/L101)</f>
        <v>40.776666666666664</v>
      </c>
      <c r="Q101" s="5" t="str">
        <f>LEFT(N101,(FIND("/",N101)-1))</f>
        <v>film &amp; video</v>
      </c>
      <c r="R101" s="5" t="str">
        <f>RIGHT(N101,LEN(N101)-(FIND("/",N101)))</f>
        <v>shorts</v>
      </c>
      <c r="S101" s="13">
        <f>(J101/86400)+25569+(-5/24)</f>
        <v>41631.694432870368</v>
      </c>
      <c r="T101" s="13">
        <f>(I101/86400)+25569+(-5/24)</f>
        <v>41661.694432870368</v>
      </c>
    </row>
    <row r="102" spans="1:20" ht="14.75" customHeight="1" x14ac:dyDescent="0.2">
      <c r="A102" s="5">
        <v>100</v>
      </c>
      <c r="B102" s="6" t="s">
        <v>102</v>
      </c>
      <c r="C102" s="6" t="s">
        <v>4211</v>
      </c>
      <c r="D102" s="22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>E102/D102</f>
        <v>1</v>
      </c>
      <c r="P102" s="8">
        <f>IF(L102=0,0,E102/L102)</f>
        <v>192.30769230769232</v>
      </c>
      <c r="Q102" s="5" t="str">
        <f>LEFT(N102,(FIND("/",N102)-1))</f>
        <v>film &amp; video</v>
      </c>
      <c r="R102" s="5" t="str">
        <f>RIGHT(N102,LEN(N102)-(FIND("/",N102)))</f>
        <v>shorts</v>
      </c>
      <c r="S102" s="13">
        <f>(J102/86400)+25569+(-5/24)</f>
        <v>41197.544976851852</v>
      </c>
      <c r="T102" s="13">
        <f>(I102/86400)+25569+(-5/24)</f>
        <v>41217.586643518516</v>
      </c>
    </row>
    <row r="103" spans="1:20" ht="14.75" customHeight="1" x14ac:dyDescent="0.2">
      <c r="A103" s="5">
        <v>101</v>
      </c>
      <c r="B103" s="6" t="s">
        <v>103</v>
      </c>
      <c r="C103" s="6" t="s">
        <v>4212</v>
      </c>
      <c r="D103" s="22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>E103/D103</f>
        <v>1</v>
      </c>
      <c r="P103" s="8">
        <f>IF(L103=0,0,E103/L103)</f>
        <v>100</v>
      </c>
      <c r="Q103" s="5" t="str">
        <f>LEFT(N103,(FIND("/",N103)-1))</f>
        <v>film &amp; video</v>
      </c>
      <c r="R103" s="5" t="str">
        <f>RIGHT(N103,LEN(N103)-(FIND("/",N103)))</f>
        <v>shorts</v>
      </c>
      <c r="S103" s="13">
        <f>(J103/86400)+25569+(-5/24)</f>
        <v>41274.568402777775</v>
      </c>
      <c r="T103" s="13">
        <f>(I103/86400)+25569+(-5/24)</f>
        <v>41298.568402777775</v>
      </c>
    </row>
    <row r="104" spans="1:20" ht="14.75" customHeight="1" x14ac:dyDescent="0.2">
      <c r="A104" s="5">
        <v>102</v>
      </c>
      <c r="B104" s="6" t="s">
        <v>104</v>
      </c>
      <c r="C104" s="6" t="s">
        <v>4213</v>
      </c>
      <c r="D104" s="22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>E104/D104</f>
        <v>1.2775000000000001</v>
      </c>
      <c r="P104" s="8">
        <f>IF(L104=0,0,E104/L104)</f>
        <v>117.92307692307692</v>
      </c>
      <c r="Q104" s="5" t="str">
        <f>LEFT(N104,(FIND("/",N104)-1))</f>
        <v>film &amp; video</v>
      </c>
      <c r="R104" s="5" t="str">
        <f>RIGHT(N104,LEN(N104)-(FIND("/",N104)))</f>
        <v>shorts</v>
      </c>
      <c r="S104" s="13">
        <f>(J104/86400)+25569+(-5/24)</f>
        <v>40504.922835648147</v>
      </c>
      <c r="T104" s="13">
        <f>(I104/86400)+25569+(-5/24)</f>
        <v>40534.922835648147</v>
      </c>
    </row>
    <row r="105" spans="1:20" ht="14.75" customHeight="1" x14ac:dyDescent="0.2">
      <c r="A105" s="5">
        <v>103</v>
      </c>
      <c r="B105" s="6" t="s">
        <v>105</v>
      </c>
      <c r="C105" s="6" t="s">
        <v>4214</v>
      </c>
      <c r="D105" s="22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>E105/D105</f>
        <v>1.0515384615384615</v>
      </c>
      <c r="P105" s="8">
        <f>IF(L105=0,0,E105/L105)</f>
        <v>27.897959183673468</v>
      </c>
      <c r="Q105" s="5" t="str">
        <f>LEFT(N105,(FIND("/",N105)-1))</f>
        <v>film &amp; video</v>
      </c>
      <c r="R105" s="5" t="str">
        <f>RIGHT(N105,LEN(N105)-(FIND("/",N105)))</f>
        <v>shorts</v>
      </c>
      <c r="S105" s="13">
        <f>(J105/86400)+25569+(-5/24)</f>
        <v>41682.597569444442</v>
      </c>
      <c r="T105" s="13">
        <f>(I105/86400)+25569+(-5/24)</f>
        <v>41705.597569444442</v>
      </c>
    </row>
    <row r="106" spans="1:20" ht="14.75" customHeight="1" x14ac:dyDescent="0.2">
      <c r="A106" s="5">
        <v>104</v>
      </c>
      <c r="B106" s="6" t="s">
        <v>106</v>
      </c>
      <c r="C106" s="6" t="s">
        <v>4215</v>
      </c>
      <c r="D106" s="22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>E106/D106</f>
        <v>1.2</v>
      </c>
      <c r="P106" s="8">
        <f>IF(L106=0,0,E106/L106)</f>
        <v>60</v>
      </c>
      <c r="Q106" s="5" t="str">
        <f>LEFT(N106,(FIND("/",N106)-1))</f>
        <v>film &amp; video</v>
      </c>
      <c r="R106" s="5" t="str">
        <f>RIGHT(N106,LEN(N106)-(FIND("/",N106)))</f>
        <v>shorts</v>
      </c>
      <c r="S106" s="13">
        <f>(J106/86400)+25569+(-5/24)</f>
        <v>40612.486874999995</v>
      </c>
      <c r="T106" s="13">
        <f>(I106/86400)+25569+(-5/24)</f>
        <v>40635.833333333328</v>
      </c>
    </row>
    <row r="107" spans="1:20" ht="14.75" customHeight="1" x14ac:dyDescent="0.2">
      <c r="A107" s="5">
        <v>105</v>
      </c>
      <c r="B107" s="6" t="s">
        <v>107</v>
      </c>
      <c r="C107" s="6" t="s">
        <v>4216</v>
      </c>
      <c r="D107" s="22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>E107/D107</f>
        <v>1.074090909090909</v>
      </c>
      <c r="P107" s="8">
        <f>IF(L107=0,0,E107/L107)</f>
        <v>39.383333333333333</v>
      </c>
      <c r="Q107" s="5" t="str">
        <f>LEFT(N107,(FIND("/",N107)-1))</f>
        <v>film &amp; video</v>
      </c>
      <c r="R107" s="5" t="str">
        <f>RIGHT(N107,LEN(N107)-(FIND("/",N107)))</f>
        <v>shorts</v>
      </c>
      <c r="S107" s="13">
        <f>(J107/86400)+25569+(-5/24)</f>
        <v>42485.516435185178</v>
      </c>
      <c r="T107" s="13">
        <f>(I107/86400)+25569+(-5/24)</f>
        <v>42503.791666666664</v>
      </c>
    </row>
    <row r="108" spans="1:20" ht="14.75" customHeight="1" x14ac:dyDescent="0.2">
      <c r="A108" s="5">
        <v>106</v>
      </c>
      <c r="B108" s="6" t="s">
        <v>108</v>
      </c>
      <c r="C108" s="6" t="s">
        <v>4217</v>
      </c>
      <c r="D108" s="22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>E108/D108</f>
        <v>1.0049999999999999</v>
      </c>
      <c r="P108" s="8">
        <f>IF(L108=0,0,E108/L108)</f>
        <v>186.11111111111111</v>
      </c>
      <c r="Q108" s="5" t="str">
        <f>LEFT(N108,(FIND("/",N108)-1))</f>
        <v>film &amp; video</v>
      </c>
      <c r="R108" s="5" t="str">
        <f>RIGHT(N108,LEN(N108)-(FIND("/",N108)))</f>
        <v>shorts</v>
      </c>
      <c r="S108" s="13">
        <f>(J108/86400)+25569+(-5/24)</f>
        <v>40987.568298611106</v>
      </c>
      <c r="T108" s="13">
        <f>(I108/86400)+25569+(-5/24)</f>
        <v>41001.568298611106</v>
      </c>
    </row>
    <row r="109" spans="1:20" ht="14.75" customHeight="1" x14ac:dyDescent="0.2">
      <c r="A109" s="5">
        <v>107</v>
      </c>
      <c r="B109" s="6" t="s">
        <v>109</v>
      </c>
      <c r="C109" s="6" t="s">
        <v>4218</v>
      </c>
      <c r="D109" s="22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>E109/D109</f>
        <v>1.0246666666666666</v>
      </c>
      <c r="P109" s="8">
        <f>IF(L109=0,0,E109/L109)</f>
        <v>111.37681159420291</v>
      </c>
      <c r="Q109" s="5" t="str">
        <f>LEFT(N109,(FIND("/",N109)-1))</f>
        <v>film &amp; video</v>
      </c>
      <c r="R109" s="5" t="str">
        <f>RIGHT(N109,LEN(N109)-(FIND("/",N109)))</f>
        <v>shorts</v>
      </c>
      <c r="S109" s="13">
        <f>(J109/86400)+25569+(-5/24)</f>
        <v>40635.774155092593</v>
      </c>
      <c r="T109" s="13">
        <f>(I109/86400)+25569+(-5/24)</f>
        <v>40657.774155092593</v>
      </c>
    </row>
    <row r="110" spans="1:20" ht="14.75" customHeight="1" x14ac:dyDescent="0.2">
      <c r="A110" s="5">
        <v>108</v>
      </c>
      <c r="B110" s="6" t="s">
        <v>110</v>
      </c>
      <c r="C110" s="6" t="s">
        <v>4219</v>
      </c>
      <c r="D110" s="22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>E110/D110</f>
        <v>2.4666666666666668</v>
      </c>
      <c r="P110" s="8">
        <f>IF(L110=0,0,E110/L110)</f>
        <v>78.723404255319153</v>
      </c>
      <c r="Q110" s="5" t="str">
        <f>LEFT(N110,(FIND("/",N110)-1))</f>
        <v>film &amp; video</v>
      </c>
      <c r="R110" s="5" t="str">
        <f>RIGHT(N110,LEN(N110)-(FIND("/",N110)))</f>
        <v>shorts</v>
      </c>
      <c r="S110" s="13">
        <f>(J110/86400)+25569+(-5/24)</f>
        <v>41365.404745370368</v>
      </c>
      <c r="T110" s="13">
        <f>(I110/86400)+25569+(-5/24)</f>
        <v>41425.404745370368</v>
      </c>
    </row>
    <row r="111" spans="1:20" ht="14.75" customHeight="1" x14ac:dyDescent="0.2">
      <c r="A111" s="5">
        <v>109</v>
      </c>
      <c r="B111" s="6" t="s">
        <v>111</v>
      </c>
      <c r="C111" s="6" t="s">
        <v>4220</v>
      </c>
      <c r="D111" s="22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>E111/D111</f>
        <v>2.1949999999999998</v>
      </c>
      <c r="P111" s="8">
        <f>IF(L111=0,0,E111/L111)</f>
        <v>46.702127659574465</v>
      </c>
      <c r="Q111" s="5" t="str">
        <f>LEFT(N111,(FIND("/",N111)-1))</f>
        <v>film &amp; video</v>
      </c>
      <c r="R111" s="5" t="str">
        <f>RIGHT(N111,LEN(N111)-(FIND("/",N111)))</f>
        <v>shorts</v>
      </c>
      <c r="S111" s="13">
        <f>(J111/86400)+25569+(-5/24)</f>
        <v>40569.817476851851</v>
      </c>
      <c r="T111" s="13">
        <f>(I111/86400)+25569+(-5/24)</f>
        <v>40599.817476851851</v>
      </c>
    </row>
    <row r="112" spans="1:20" ht="14.75" customHeight="1" x14ac:dyDescent="0.2">
      <c r="A112" s="5">
        <v>110</v>
      </c>
      <c r="B112" s="6" t="s">
        <v>112</v>
      </c>
      <c r="C112" s="6" t="s">
        <v>4221</v>
      </c>
      <c r="D112" s="22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>E112/D112</f>
        <v>1.3076923076923077</v>
      </c>
      <c r="P112" s="8">
        <f>IF(L112=0,0,E112/L112)</f>
        <v>65.384615384615387</v>
      </c>
      <c r="Q112" s="5" t="str">
        <f>LEFT(N112,(FIND("/",N112)-1))</f>
        <v>film &amp; video</v>
      </c>
      <c r="R112" s="5" t="str">
        <f>RIGHT(N112,LEN(N112)-(FIND("/",N112)))</f>
        <v>shorts</v>
      </c>
      <c r="S112" s="13">
        <f>(J112/86400)+25569+(-5/24)</f>
        <v>41557.741354166668</v>
      </c>
      <c r="T112" s="13">
        <f>(I112/86400)+25569+(-5/24)</f>
        <v>41592.040972222218</v>
      </c>
    </row>
    <row r="113" spans="1:20" ht="14.75" customHeight="1" x14ac:dyDescent="0.2">
      <c r="A113" s="5">
        <v>111</v>
      </c>
      <c r="B113" s="6" t="s">
        <v>113</v>
      </c>
      <c r="C113" s="6" t="s">
        <v>4222</v>
      </c>
      <c r="D113" s="22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>E113/D113</f>
        <v>1.5457142857142858</v>
      </c>
      <c r="P113" s="8">
        <f>IF(L113=0,0,E113/L113)</f>
        <v>102.0754716981132</v>
      </c>
      <c r="Q113" s="5" t="str">
        <f>LEFT(N113,(FIND("/",N113)-1))</f>
        <v>film &amp; video</v>
      </c>
      <c r="R113" s="5" t="str">
        <f>RIGHT(N113,LEN(N113)-(FIND("/",N113)))</f>
        <v>shorts</v>
      </c>
      <c r="S113" s="13">
        <f>(J113/86400)+25569+(-5/24)</f>
        <v>42125.124849537031</v>
      </c>
      <c r="T113" s="13">
        <f>(I113/86400)+25569+(-5/24)</f>
        <v>42155.124849537031</v>
      </c>
    </row>
    <row r="114" spans="1:20" ht="14.75" customHeight="1" x14ac:dyDescent="0.2">
      <c r="A114" s="5">
        <v>112</v>
      </c>
      <c r="B114" s="6" t="s">
        <v>114</v>
      </c>
      <c r="C114" s="6" t="s">
        <v>4223</v>
      </c>
      <c r="D114" s="22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>E114/D114</f>
        <v>1.04</v>
      </c>
      <c r="P114" s="8">
        <f>IF(L114=0,0,E114/L114)</f>
        <v>64.197530864197532</v>
      </c>
      <c r="Q114" s="5" t="str">
        <f>LEFT(N114,(FIND("/",N114)-1))</f>
        <v>film &amp; video</v>
      </c>
      <c r="R114" s="5" t="str">
        <f>RIGHT(N114,LEN(N114)-(FIND("/",N114)))</f>
        <v>shorts</v>
      </c>
      <c r="S114" s="13">
        <f>(J114/86400)+25569+(-5/24)</f>
        <v>41717.834699074076</v>
      </c>
      <c r="T114" s="13">
        <f>(I114/86400)+25569+(-5/24)</f>
        <v>41741.875</v>
      </c>
    </row>
    <row r="115" spans="1:20" ht="14.75" customHeight="1" x14ac:dyDescent="0.2">
      <c r="A115" s="5">
        <v>113</v>
      </c>
      <c r="B115" s="6" t="s">
        <v>115</v>
      </c>
      <c r="C115" s="6" t="s">
        <v>4224</v>
      </c>
      <c r="D115" s="22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>E115/D115</f>
        <v>1.41</v>
      </c>
      <c r="P115" s="8">
        <f>IF(L115=0,0,E115/L115)</f>
        <v>90.384615384615387</v>
      </c>
      <c r="Q115" s="5" t="str">
        <f>LEFT(N115,(FIND("/",N115)-1))</f>
        <v>film &amp; video</v>
      </c>
      <c r="R115" s="5" t="str">
        <f>RIGHT(N115,LEN(N115)-(FIND("/",N115)))</f>
        <v>shorts</v>
      </c>
      <c r="S115" s="13">
        <f>(J115/86400)+25569+(-5/24)</f>
        <v>40753.550092592588</v>
      </c>
      <c r="T115" s="13">
        <f>(I115/86400)+25569+(-5/24)</f>
        <v>40761.416666666664</v>
      </c>
    </row>
    <row r="116" spans="1:20" ht="14.75" customHeight="1" x14ac:dyDescent="0.2">
      <c r="A116" s="5">
        <v>114</v>
      </c>
      <c r="B116" s="6" t="s">
        <v>116</v>
      </c>
      <c r="C116" s="6" t="s">
        <v>4225</v>
      </c>
      <c r="D116" s="22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>E116/D116</f>
        <v>1.0333333333333334</v>
      </c>
      <c r="P116" s="8">
        <f>IF(L116=0,0,E116/L116)</f>
        <v>88.571428571428569</v>
      </c>
      <c r="Q116" s="5" t="str">
        <f>LEFT(N116,(FIND("/",N116)-1))</f>
        <v>film &amp; video</v>
      </c>
      <c r="R116" s="5" t="str">
        <f>RIGHT(N116,LEN(N116)-(FIND("/",N116)))</f>
        <v>shorts</v>
      </c>
      <c r="S116" s="13">
        <f>(J116/86400)+25569+(-5/24)</f>
        <v>40861.065833333334</v>
      </c>
      <c r="T116" s="13">
        <f>(I116/86400)+25569+(-5/24)</f>
        <v>40921.065833333334</v>
      </c>
    </row>
    <row r="117" spans="1:20" ht="14.75" customHeight="1" x14ac:dyDescent="0.2">
      <c r="A117" s="5">
        <v>115</v>
      </c>
      <c r="B117" s="6" t="s">
        <v>117</v>
      </c>
      <c r="C117" s="6" t="s">
        <v>4226</v>
      </c>
      <c r="D117" s="22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>E117/D117</f>
        <v>1.4044444444444444</v>
      </c>
      <c r="P117" s="8">
        <f>IF(L117=0,0,E117/L117)</f>
        <v>28.727272727272727</v>
      </c>
      <c r="Q117" s="5" t="str">
        <f>LEFT(N117,(FIND("/",N117)-1))</f>
        <v>film &amp; video</v>
      </c>
      <c r="R117" s="5" t="str">
        <f>RIGHT(N117,LEN(N117)-(FIND("/",N117)))</f>
        <v>shorts</v>
      </c>
      <c r="S117" s="13">
        <f>(J117/86400)+25569+(-5/24)</f>
        <v>40918.530601851853</v>
      </c>
      <c r="T117" s="13">
        <f>(I117/86400)+25569+(-5/24)</f>
        <v>40943.530601851853</v>
      </c>
    </row>
    <row r="118" spans="1:20" ht="14.75" customHeight="1" x14ac:dyDescent="0.2">
      <c r="A118" s="5">
        <v>116</v>
      </c>
      <c r="B118" s="6" t="s">
        <v>118</v>
      </c>
      <c r="C118" s="6" t="s">
        <v>4227</v>
      </c>
      <c r="D118" s="22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>E118/D118</f>
        <v>1.1365714285714286</v>
      </c>
      <c r="P118" s="8">
        <f>IF(L118=0,0,E118/L118)</f>
        <v>69.78947368421052</v>
      </c>
      <c r="Q118" s="5" t="str">
        <f>LEFT(N118,(FIND("/",N118)-1))</f>
        <v>film &amp; video</v>
      </c>
      <c r="R118" s="5" t="str">
        <f>RIGHT(N118,LEN(N118)-(FIND("/",N118)))</f>
        <v>shorts</v>
      </c>
      <c r="S118" s="13">
        <f>(J118/86400)+25569+(-5/24)</f>
        <v>40595.288831018515</v>
      </c>
      <c r="T118" s="13">
        <f>(I118/86400)+25569+(-5/24)</f>
        <v>40641.247164351851</v>
      </c>
    </row>
    <row r="119" spans="1:20" ht="14.75" customHeight="1" x14ac:dyDescent="0.2">
      <c r="A119" s="5">
        <v>117</v>
      </c>
      <c r="B119" s="6" t="s">
        <v>119</v>
      </c>
      <c r="C119" s="6" t="s">
        <v>4228</v>
      </c>
      <c r="D119" s="22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>E119/D119</f>
        <v>1.0049377777777779</v>
      </c>
      <c r="P119" s="8">
        <f>IF(L119=0,0,E119/L119)</f>
        <v>167.48962962962963</v>
      </c>
      <c r="Q119" s="5" t="str">
        <f>LEFT(N119,(FIND("/",N119)-1))</f>
        <v>film &amp; video</v>
      </c>
      <c r="R119" s="5" t="str">
        <f>RIGHT(N119,LEN(N119)-(FIND("/",N119)))</f>
        <v>shorts</v>
      </c>
      <c r="S119" s="13">
        <f>(J119/86400)+25569+(-5/24)</f>
        <v>40248.626666666663</v>
      </c>
      <c r="T119" s="13">
        <f>(I119/86400)+25569+(-5/24)</f>
        <v>40338.583333333328</v>
      </c>
    </row>
    <row r="120" spans="1:20" ht="14.75" customHeight="1" x14ac:dyDescent="0.2">
      <c r="A120" s="5">
        <v>118</v>
      </c>
      <c r="B120" s="6" t="s">
        <v>120</v>
      </c>
      <c r="C120" s="6" t="s">
        <v>4229</v>
      </c>
      <c r="D120" s="22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>E120/D120</f>
        <v>1.1303159999999999</v>
      </c>
      <c r="P120" s="8">
        <f>IF(L120=0,0,E120/L120)</f>
        <v>144.91230769230768</v>
      </c>
      <c r="Q120" s="5" t="str">
        <f>LEFT(N120,(FIND("/",N120)-1))</f>
        <v>film &amp; video</v>
      </c>
      <c r="R120" s="5" t="str">
        <f>RIGHT(N120,LEN(N120)-(FIND("/",N120)))</f>
        <v>shorts</v>
      </c>
      <c r="S120" s="13">
        <f>(J120/86400)+25569+(-5/24)</f>
        <v>40722.845324074071</v>
      </c>
      <c r="T120" s="13">
        <f>(I120/86400)+25569+(-5/24)</f>
        <v>40752.845324074071</v>
      </c>
    </row>
    <row r="121" spans="1:20" ht="14.75" customHeight="1" x14ac:dyDescent="0.2">
      <c r="A121" s="5">
        <v>119</v>
      </c>
      <c r="B121" s="6" t="s">
        <v>121</v>
      </c>
      <c r="C121" s="6" t="s">
        <v>4230</v>
      </c>
      <c r="D121" s="22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>E121/D121</f>
        <v>1.0455692307692308</v>
      </c>
      <c r="P121" s="8">
        <f>IF(L121=0,0,E121/L121)</f>
        <v>91.840540540540545</v>
      </c>
      <c r="Q121" s="5" t="str">
        <f>LEFT(N121,(FIND("/",N121)-1))</f>
        <v>film &amp; video</v>
      </c>
      <c r="R121" s="5" t="str">
        <f>RIGHT(N121,LEN(N121)-(FIND("/",N121)))</f>
        <v>shorts</v>
      </c>
      <c r="S121" s="13">
        <f>(J121/86400)+25569+(-5/24)</f>
        <v>40738.860949074071</v>
      </c>
      <c r="T121" s="13">
        <f>(I121/86400)+25569+(-5/24)</f>
        <v>40768.75</v>
      </c>
    </row>
    <row r="122" spans="1:20" ht="14.75" customHeight="1" x14ac:dyDescent="0.2">
      <c r="A122" s="5">
        <v>120</v>
      </c>
      <c r="B122" s="6" t="s">
        <v>122</v>
      </c>
      <c r="C122" s="6" t="s">
        <v>4231</v>
      </c>
      <c r="D122" s="22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>E122/D122</f>
        <v>1.4285714285714287E-4</v>
      </c>
      <c r="P122" s="8">
        <f>IF(L122=0,0,E122/L122)</f>
        <v>10</v>
      </c>
      <c r="Q122" s="5" t="str">
        <f>LEFT(N122,(FIND("/",N122)-1))</f>
        <v>film &amp; video</v>
      </c>
      <c r="R122" s="5" t="str">
        <f>RIGHT(N122,LEN(N122)-(FIND("/",N122)))</f>
        <v>science fiction</v>
      </c>
      <c r="S122" s="13">
        <f>(J122/86400)+25569+(-5/24)</f>
        <v>42615.841516203705</v>
      </c>
      <c r="T122" s="13">
        <f>(I122/86400)+25569+(-5/24)</f>
        <v>42645.841516203705</v>
      </c>
    </row>
    <row r="123" spans="1:20" ht="14.75" customHeight="1" x14ac:dyDescent="0.2">
      <c r="A123" s="5">
        <v>121</v>
      </c>
      <c r="B123" s="6" t="s">
        <v>123</v>
      </c>
      <c r="C123" s="6" t="s">
        <v>4232</v>
      </c>
      <c r="D123" s="22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>E123/D123</f>
        <v>3.3333333333333332E-4</v>
      </c>
      <c r="P123" s="8">
        <f>IF(L123=0,0,E123/L123)</f>
        <v>1</v>
      </c>
      <c r="Q123" s="5" t="str">
        <f>LEFT(N123,(FIND("/",N123)-1))</f>
        <v>film &amp; video</v>
      </c>
      <c r="R123" s="5" t="str">
        <f>RIGHT(N123,LEN(N123)-(FIND("/",N123)))</f>
        <v>science fiction</v>
      </c>
      <c r="S123" s="13">
        <f>(J123/86400)+25569+(-5/24)</f>
        <v>42096.496643518512</v>
      </c>
      <c r="T123" s="13">
        <f>(I123/86400)+25569+(-5/24)</f>
        <v>42112.219444444439</v>
      </c>
    </row>
    <row r="124" spans="1:20" ht="14.75" customHeight="1" x14ac:dyDescent="0.2">
      <c r="A124" s="5">
        <v>122</v>
      </c>
      <c r="B124" s="6" t="s">
        <v>124</v>
      </c>
      <c r="C124" s="6" t="s">
        <v>4233</v>
      </c>
      <c r="D124" s="22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>E124/D124</f>
        <v>0</v>
      </c>
      <c r="P124" s="8">
        <f>IF(L124=0,0,E124/L124)</f>
        <v>0</v>
      </c>
      <c r="Q124" s="5" t="str">
        <f>LEFT(N124,(FIND("/",N124)-1))</f>
        <v>film &amp; video</v>
      </c>
      <c r="R124" s="5" t="str">
        <f>RIGHT(N124,LEN(N124)-(FIND("/",N124)))</f>
        <v>science fiction</v>
      </c>
      <c r="S124" s="13">
        <f>(J124/86400)+25569+(-5/24)</f>
        <v>42593.223460648143</v>
      </c>
      <c r="T124" s="13">
        <f>(I124/86400)+25569+(-5/24)</f>
        <v>42653.223460648143</v>
      </c>
    </row>
    <row r="125" spans="1:20" ht="14.75" customHeight="1" x14ac:dyDescent="0.2">
      <c r="A125" s="5">
        <v>123</v>
      </c>
      <c r="B125" s="6" t="s">
        <v>125</v>
      </c>
      <c r="C125" s="6" t="s">
        <v>4234</v>
      </c>
      <c r="D125" s="22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>E125/D125</f>
        <v>2.7454545454545453E-3</v>
      </c>
      <c r="P125" s="8">
        <f>IF(L125=0,0,E125/L125)</f>
        <v>25.166666666666668</v>
      </c>
      <c r="Q125" s="5" t="str">
        <f>LEFT(N125,(FIND("/",N125)-1))</f>
        <v>film &amp; video</v>
      </c>
      <c r="R125" s="5" t="str">
        <f>RIGHT(N125,LEN(N125)-(FIND("/",N125)))</f>
        <v>science fiction</v>
      </c>
      <c r="S125" s="13">
        <f>(J125/86400)+25569+(-5/24)</f>
        <v>41904.573657407404</v>
      </c>
      <c r="T125" s="13">
        <f>(I125/86400)+25569+(-5/24)</f>
        <v>41940.708333333328</v>
      </c>
    </row>
    <row r="126" spans="1:20" ht="14.75" customHeight="1" x14ac:dyDescent="0.2">
      <c r="A126" s="5">
        <v>124</v>
      </c>
      <c r="B126" s="6" t="s">
        <v>126</v>
      </c>
      <c r="C126" s="6" t="s">
        <v>4235</v>
      </c>
      <c r="D126" s="22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>E126/D126</f>
        <v>0</v>
      </c>
      <c r="P126" s="8">
        <f>IF(L126=0,0,E126/L126)</f>
        <v>0</v>
      </c>
      <c r="Q126" s="5" t="str">
        <f>LEFT(N126,(FIND("/",N126)-1))</f>
        <v>film &amp; video</v>
      </c>
      <c r="R126" s="5" t="str">
        <f>RIGHT(N126,LEN(N126)-(FIND("/",N126)))</f>
        <v>science fiction</v>
      </c>
      <c r="S126" s="13">
        <f>(J126/86400)+25569+(-5/24)</f>
        <v>42114.720393518517</v>
      </c>
      <c r="T126" s="13">
        <f>(I126/86400)+25569+(-5/24)</f>
        <v>42139.720393518517</v>
      </c>
    </row>
    <row r="127" spans="1:20" ht="14.75" customHeight="1" x14ac:dyDescent="0.2">
      <c r="A127" s="5">
        <v>125</v>
      </c>
      <c r="B127" s="6" t="s">
        <v>127</v>
      </c>
      <c r="C127" s="6" t="s">
        <v>4236</v>
      </c>
      <c r="D127" s="22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>E127/D127</f>
        <v>0.14000000000000001</v>
      </c>
      <c r="P127" s="8">
        <f>IF(L127=0,0,E127/L127)</f>
        <v>11.666666666666666</v>
      </c>
      <c r="Q127" s="5" t="str">
        <f>LEFT(N127,(FIND("/",N127)-1))</f>
        <v>film &amp; video</v>
      </c>
      <c r="R127" s="5" t="str">
        <f>RIGHT(N127,LEN(N127)-(FIND("/",N127)))</f>
        <v>science fiction</v>
      </c>
      <c r="S127" s="13">
        <f>(J127/86400)+25569+(-5/24)</f>
        <v>42709.78564814815</v>
      </c>
      <c r="T127" s="13">
        <f>(I127/86400)+25569+(-5/24)</f>
        <v>42769.78564814815</v>
      </c>
    </row>
    <row r="128" spans="1:20" ht="14.75" customHeight="1" x14ac:dyDescent="0.2">
      <c r="A128" s="5">
        <v>126</v>
      </c>
      <c r="B128" s="6" t="s">
        <v>128</v>
      </c>
      <c r="C128" s="6" t="s">
        <v>4237</v>
      </c>
      <c r="D128" s="22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>E128/D128</f>
        <v>5.5480000000000002E-2</v>
      </c>
      <c r="P128" s="8">
        <f>IF(L128=0,0,E128/L128)</f>
        <v>106.69230769230769</v>
      </c>
      <c r="Q128" s="5" t="str">
        <f>LEFT(N128,(FIND("/",N128)-1))</f>
        <v>film &amp; video</v>
      </c>
      <c r="R128" s="5" t="str">
        <f>RIGHT(N128,LEN(N128)-(FIND("/",N128)))</f>
        <v>science fiction</v>
      </c>
      <c r="S128" s="13">
        <f>(J128/86400)+25569+(-5/24)</f>
        <v>42135.381215277775</v>
      </c>
      <c r="T128" s="13">
        <f>(I128/86400)+25569+(-5/24)</f>
        <v>42165.874999999993</v>
      </c>
    </row>
    <row r="129" spans="1:20" ht="14.75" customHeight="1" x14ac:dyDescent="0.2">
      <c r="A129" s="5">
        <v>127</v>
      </c>
      <c r="B129" s="6" t="s">
        <v>129</v>
      </c>
      <c r="C129" s="6" t="s">
        <v>4238</v>
      </c>
      <c r="D129" s="22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>E129/D129</f>
        <v>2.375E-2</v>
      </c>
      <c r="P129" s="8">
        <f>IF(L129=0,0,E129/L129)</f>
        <v>47.5</v>
      </c>
      <c r="Q129" s="5" t="str">
        <f>LEFT(N129,(FIND("/",N129)-1))</f>
        <v>film &amp; video</v>
      </c>
      <c r="R129" s="5" t="str">
        <f>RIGHT(N129,LEN(N129)-(FIND("/",N129)))</f>
        <v>science fiction</v>
      </c>
      <c r="S129" s="13">
        <f>(J129/86400)+25569+(-5/24)</f>
        <v>42067.415983796294</v>
      </c>
      <c r="T129" s="13">
        <f>(I129/86400)+25569+(-5/24)</f>
        <v>42097.37431712963</v>
      </c>
    </row>
    <row r="130" spans="1:20" ht="14.75" customHeight="1" x14ac:dyDescent="0.2">
      <c r="A130" s="5">
        <v>128</v>
      </c>
      <c r="B130" s="6" t="s">
        <v>130</v>
      </c>
      <c r="C130" s="6" t="s">
        <v>4239</v>
      </c>
      <c r="D130" s="22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>E130/D130</f>
        <v>1.8669999999999999E-2</v>
      </c>
      <c r="P130" s="8">
        <f>IF(L130=0,0,E130/L130)</f>
        <v>311.16666666666669</v>
      </c>
      <c r="Q130" s="5" t="str">
        <f>LEFT(N130,(FIND("/",N130)-1))</f>
        <v>film &amp; video</v>
      </c>
      <c r="R130" s="5" t="str">
        <f>RIGHT(N130,LEN(N130)-(FIND("/",N130)))</f>
        <v>science fiction</v>
      </c>
      <c r="S130" s="13">
        <f>(J130/86400)+25569+(-5/24)</f>
        <v>42628.019594907404</v>
      </c>
      <c r="T130" s="13">
        <f>(I130/86400)+25569+(-5/24)</f>
        <v>42663.019594907404</v>
      </c>
    </row>
    <row r="131" spans="1:20" ht="14.75" customHeight="1" x14ac:dyDescent="0.2">
      <c r="A131" s="5">
        <v>129</v>
      </c>
      <c r="B131" s="6" t="s">
        <v>131</v>
      </c>
      <c r="C131" s="6" t="s">
        <v>4240</v>
      </c>
      <c r="D131" s="22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>E131/D131</f>
        <v>0</v>
      </c>
      <c r="P131" s="8">
        <f>IF(L131=0,0,E131/L131)</f>
        <v>0</v>
      </c>
      <c r="Q131" s="5" t="str">
        <f>LEFT(N131,(FIND("/",N131)-1))</f>
        <v>film &amp; video</v>
      </c>
      <c r="R131" s="5" t="str">
        <f>RIGHT(N131,LEN(N131)-(FIND("/",N131)))</f>
        <v>science fiction</v>
      </c>
      <c r="S131" s="13">
        <f>(J131/86400)+25569+(-5/24)</f>
        <v>41882.728969907403</v>
      </c>
      <c r="T131" s="13">
        <f>(I131/86400)+25569+(-5/24)</f>
        <v>41942.728969907403</v>
      </c>
    </row>
    <row r="132" spans="1:20" ht="14.75" customHeight="1" x14ac:dyDescent="0.2">
      <c r="A132" s="5">
        <v>130</v>
      </c>
      <c r="B132" s="6" t="s">
        <v>132</v>
      </c>
      <c r="C132" s="6" t="s">
        <v>4241</v>
      </c>
      <c r="D132" s="22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>E132/D132</f>
        <v>0</v>
      </c>
      <c r="P132" s="8">
        <f>IF(L132=0,0,E132/L132)</f>
        <v>0</v>
      </c>
      <c r="Q132" s="5" t="str">
        <f>LEFT(N132,(FIND("/",N132)-1))</f>
        <v>film &amp; video</v>
      </c>
      <c r="R132" s="5" t="str">
        <f>RIGHT(N132,LEN(N132)-(FIND("/",N132)))</f>
        <v>science fiction</v>
      </c>
      <c r="S132" s="13">
        <f>(J132/86400)+25569+(-5/24)</f>
        <v>41778.707083333335</v>
      </c>
      <c r="T132" s="13">
        <f>(I132/86400)+25569+(-5/24)</f>
        <v>41806.636111111111</v>
      </c>
    </row>
    <row r="133" spans="1:20" ht="14.75" customHeight="1" x14ac:dyDescent="0.2">
      <c r="A133" s="5">
        <v>131</v>
      </c>
      <c r="B133" s="6" t="s">
        <v>133</v>
      </c>
      <c r="C133" s="6" t="s">
        <v>4242</v>
      </c>
      <c r="D133" s="22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>E133/D133</f>
        <v>0</v>
      </c>
      <c r="P133" s="8">
        <f>IF(L133=0,0,E133/L133)</f>
        <v>0</v>
      </c>
      <c r="Q133" s="5" t="str">
        <f>LEFT(N133,(FIND("/",N133)-1))</f>
        <v>film &amp; video</v>
      </c>
      <c r="R133" s="5" t="str">
        <f>RIGHT(N133,LEN(N133)-(FIND("/",N133)))</f>
        <v>science fiction</v>
      </c>
      <c r="S133" s="13">
        <f>(J133/86400)+25569+(-5/24)</f>
        <v>42541.629178240742</v>
      </c>
      <c r="T133" s="13">
        <f>(I133/86400)+25569+(-5/24)</f>
        <v>42556.791666666664</v>
      </c>
    </row>
    <row r="134" spans="1:20" ht="14.75" customHeight="1" x14ac:dyDescent="0.2">
      <c r="A134" s="5">
        <v>132</v>
      </c>
      <c r="B134" s="6" t="s">
        <v>134</v>
      </c>
      <c r="C134" s="6" t="s">
        <v>4243</v>
      </c>
      <c r="D134" s="22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>E134/D134</f>
        <v>9.5687499999999995E-2</v>
      </c>
      <c r="P134" s="8">
        <f>IF(L134=0,0,E134/L134)</f>
        <v>94.506172839506178</v>
      </c>
      <c r="Q134" s="5" t="str">
        <f>LEFT(N134,(FIND("/",N134)-1))</f>
        <v>film &amp; video</v>
      </c>
      <c r="R134" s="5" t="str">
        <f>RIGHT(N134,LEN(N134)-(FIND("/",N134)))</f>
        <v>science fiction</v>
      </c>
      <c r="S134" s="13">
        <f>(J134/86400)+25569+(-5/24)</f>
        <v>41905.60424768518</v>
      </c>
      <c r="T134" s="13">
        <f>(I134/86400)+25569+(-5/24)</f>
        <v>41950.645914351851</v>
      </c>
    </row>
    <row r="135" spans="1:20" ht="14.75" customHeight="1" x14ac:dyDescent="0.2">
      <c r="A135" s="5">
        <v>133</v>
      </c>
      <c r="B135" s="6" t="s">
        <v>135</v>
      </c>
      <c r="C135" s="6" t="s">
        <v>4244</v>
      </c>
      <c r="D135" s="22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>E135/D135</f>
        <v>0</v>
      </c>
      <c r="P135" s="8">
        <f>IF(L135=0,0,E135/L135)</f>
        <v>0</v>
      </c>
      <c r="Q135" s="5" t="str">
        <f>LEFT(N135,(FIND("/",N135)-1))</f>
        <v>film &amp; video</v>
      </c>
      <c r="R135" s="5" t="str">
        <f>RIGHT(N135,LEN(N135)-(FIND("/",N135)))</f>
        <v>science fiction</v>
      </c>
      <c r="S135" s="13">
        <f>(J135/86400)+25569+(-5/24)</f>
        <v>42491.599351851844</v>
      </c>
      <c r="T135" s="13">
        <f>(I135/86400)+25569+(-5/24)</f>
        <v>42521.521527777775</v>
      </c>
    </row>
    <row r="136" spans="1:20" ht="14.75" customHeight="1" x14ac:dyDescent="0.2">
      <c r="A136" s="5">
        <v>134</v>
      </c>
      <c r="B136" s="6" t="s">
        <v>136</v>
      </c>
      <c r="C136" s="6" t="s">
        <v>4245</v>
      </c>
      <c r="D136" s="22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>E136/D136</f>
        <v>0</v>
      </c>
      <c r="P136" s="8">
        <f>IF(L136=0,0,E136/L136)</f>
        <v>0</v>
      </c>
      <c r="Q136" s="5" t="str">
        <f>LEFT(N136,(FIND("/",N136)-1))</f>
        <v>film &amp; video</v>
      </c>
      <c r="R136" s="5" t="str">
        <f>RIGHT(N136,LEN(N136)-(FIND("/",N136)))</f>
        <v>science fiction</v>
      </c>
      <c r="S136" s="13">
        <f>(J136/86400)+25569+(-5/24)</f>
        <v>42221.701597222222</v>
      </c>
      <c r="T136" s="13">
        <f>(I136/86400)+25569+(-5/24)</f>
        <v>42251.499999999993</v>
      </c>
    </row>
    <row r="137" spans="1:20" ht="14.75" customHeight="1" x14ac:dyDescent="0.2">
      <c r="A137" s="5">
        <v>135</v>
      </c>
      <c r="B137" s="6" t="s">
        <v>137</v>
      </c>
      <c r="C137" s="6" t="s">
        <v>4246</v>
      </c>
      <c r="D137" s="22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>E137/D137</f>
        <v>0.13433333333333333</v>
      </c>
      <c r="P137" s="8">
        <f>IF(L137=0,0,E137/L137)</f>
        <v>80.599999999999994</v>
      </c>
      <c r="Q137" s="5" t="str">
        <f>LEFT(N137,(FIND("/",N137)-1))</f>
        <v>film &amp; video</v>
      </c>
      <c r="R137" s="5" t="str">
        <f>RIGHT(N137,LEN(N137)-(FIND("/",N137)))</f>
        <v>science fiction</v>
      </c>
      <c r="S137" s="13">
        <f>(J137/86400)+25569+(-5/24)</f>
        <v>41788.173576388886</v>
      </c>
      <c r="T137" s="13">
        <f>(I137/86400)+25569+(-5/24)</f>
        <v>41821.583333333328</v>
      </c>
    </row>
    <row r="138" spans="1:20" ht="14.75" customHeight="1" x14ac:dyDescent="0.2">
      <c r="A138" s="5">
        <v>136</v>
      </c>
      <c r="B138" s="6" t="s">
        <v>138</v>
      </c>
      <c r="C138" s="6" t="s">
        <v>4232</v>
      </c>
      <c r="D138" s="22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>E138/D138</f>
        <v>0</v>
      </c>
      <c r="P138" s="8">
        <f>IF(L138=0,0,E138/L138)</f>
        <v>0</v>
      </c>
      <c r="Q138" s="5" t="str">
        <f>LEFT(N138,(FIND("/",N138)-1))</f>
        <v>film &amp; video</v>
      </c>
      <c r="R138" s="5" t="str">
        <f>RIGHT(N138,LEN(N138)-(FIND("/",N138)))</f>
        <v>science fiction</v>
      </c>
      <c r="S138" s="13">
        <f>(J138/86400)+25569+(-5/24)</f>
        <v>42096.201782407406</v>
      </c>
      <c r="T138" s="13">
        <f>(I138/86400)+25569+(-5/24)</f>
        <v>42140.219444444439</v>
      </c>
    </row>
    <row r="139" spans="1:20" ht="14.75" customHeight="1" x14ac:dyDescent="0.2">
      <c r="A139" s="5">
        <v>137</v>
      </c>
      <c r="B139" s="6" t="s">
        <v>139</v>
      </c>
      <c r="C139" s="6" t="s">
        <v>4247</v>
      </c>
      <c r="D139" s="22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>E139/D139</f>
        <v>0</v>
      </c>
      <c r="P139" s="8">
        <f>IF(L139=0,0,E139/L139)</f>
        <v>0</v>
      </c>
      <c r="Q139" s="5" t="str">
        <f>LEFT(N139,(FIND("/",N139)-1))</f>
        <v>film &amp; video</v>
      </c>
      <c r="R139" s="5" t="str">
        <f>RIGHT(N139,LEN(N139)-(FIND("/",N139)))</f>
        <v>science fiction</v>
      </c>
      <c r="S139" s="13">
        <f>(J139/86400)+25569+(-5/24)</f>
        <v>42239.365659722222</v>
      </c>
      <c r="T139" s="13">
        <f>(I139/86400)+25569+(-5/24)</f>
        <v>42289.365659722222</v>
      </c>
    </row>
    <row r="140" spans="1:20" ht="14.75" customHeight="1" x14ac:dyDescent="0.2">
      <c r="A140" s="5">
        <v>138</v>
      </c>
      <c r="B140" s="6" t="s">
        <v>140</v>
      </c>
      <c r="C140" s="6" t="s">
        <v>4248</v>
      </c>
      <c r="D140" s="22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>E140/D140</f>
        <v>3.1413333333333335E-2</v>
      </c>
      <c r="P140" s="8">
        <f>IF(L140=0,0,E140/L140)</f>
        <v>81.241379310344826</v>
      </c>
      <c r="Q140" s="5" t="str">
        <f>LEFT(N140,(FIND("/",N140)-1))</f>
        <v>film &amp; video</v>
      </c>
      <c r="R140" s="5" t="str">
        <f>RIGHT(N140,LEN(N140)-(FIND("/",N140)))</f>
        <v>science fiction</v>
      </c>
      <c r="S140" s="13">
        <f>(J140/86400)+25569+(-5/24)</f>
        <v>42186.049085648141</v>
      </c>
      <c r="T140" s="13">
        <f>(I140/86400)+25569+(-5/24)</f>
        <v>42216.999305555553</v>
      </c>
    </row>
    <row r="141" spans="1:20" ht="14.75" customHeight="1" x14ac:dyDescent="0.2">
      <c r="A141" s="5">
        <v>139</v>
      </c>
      <c r="B141" s="6" t="s">
        <v>141</v>
      </c>
      <c r="C141" s="6" t="s">
        <v>4249</v>
      </c>
      <c r="D141" s="22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>E141/D141</f>
        <v>1</v>
      </c>
      <c r="P141" s="8">
        <f>IF(L141=0,0,E141/L141)</f>
        <v>500</v>
      </c>
      <c r="Q141" s="5" t="str">
        <f>LEFT(N141,(FIND("/",N141)-1))</f>
        <v>film &amp; video</v>
      </c>
      <c r="R141" s="5" t="str">
        <f>RIGHT(N141,LEN(N141)-(FIND("/",N141)))</f>
        <v>science fiction</v>
      </c>
      <c r="S141" s="13">
        <f>(J141/86400)+25569+(-5/24)</f>
        <v>42187.712638888886</v>
      </c>
      <c r="T141" s="13">
        <f>(I141/86400)+25569+(-5/24)</f>
        <v>42197.712638888886</v>
      </c>
    </row>
    <row r="142" spans="1:20" ht="14.75" customHeight="1" x14ac:dyDescent="0.2">
      <c r="A142" s="5">
        <v>140</v>
      </c>
      <c r="B142" s="6" t="s">
        <v>142</v>
      </c>
      <c r="C142" s="6" t="s">
        <v>4250</v>
      </c>
      <c r="D142" s="22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>E142/D142</f>
        <v>0</v>
      </c>
      <c r="P142" s="8">
        <f>IF(L142=0,0,E142/L142)</f>
        <v>0</v>
      </c>
      <c r="Q142" s="5" t="str">
        <f>LEFT(N142,(FIND("/",N142)-1))</f>
        <v>film &amp; video</v>
      </c>
      <c r="R142" s="5" t="str">
        <f>RIGHT(N142,LEN(N142)-(FIND("/",N142)))</f>
        <v>science fiction</v>
      </c>
      <c r="S142" s="13">
        <f>(J142/86400)+25569+(-5/24)</f>
        <v>42052.989953703705</v>
      </c>
      <c r="T142" s="13">
        <f>(I142/86400)+25569+(-5/24)</f>
        <v>42082.948287037034</v>
      </c>
    </row>
    <row r="143" spans="1:20" ht="14.75" customHeight="1" x14ac:dyDescent="0.2">
      <c r="A143" s="5">
        <v>141</v>
      </c>
      <c r="B143" s="6" t="s">
        <v>143</v>
      </c>
      <c r="C143" s="6" t="s">
        <v>4251</v>
      </c>
      <c r="D143" s="22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>E143/D143</f>
        <v>0.10775</v>
      </c>
      <c r="P143" s="8">
        <f>IF(L143=0,0,E143/L143)</f>
        <v>46.178571428571431</v>
      </c>
      <c r="Q143" s="5" t="str">
        <f>LEFT(N143,(FIND("/",N143)-1))</f>
        <v>film &amp; video</v>
      </c>
      <c r="R143" s="5" t="str">
        <f>RIGHT(N143,LEN(N143)-(FIND("/",N143)))</f>
        <v>science fiction</v>
      </c>
      <c r="S143" s="13">
        <f>(J143/86400)+25569+(-5/24)</f>
        <v>42109.944710648146</v>
      </c>
      <c r="T143" s="13">
        <f>(I143/86400)+25569+(-5/24)</f>
        <v>42154.944710648146</v>
      </c>
    </row>
    <row r="144" spans="1:20" ht="14.75" customHeight="1" x14ac:dyDescent="0.2">
      <c r="A144" s="5">
        <v>142</v>
      </c>
      <c r="B144" s="6" t="s">
        <v>144</v>
      </c>
      <c r="C144" s="6" t="s">
        <v>4252</v>
      </c>
      <c r="D144" s="22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>E144/D144</f>
        <v>3.3333333333333335E-3</v>
      </c>
      <c r="P144" s="8">
        <f>IF(L144=0,0,E144/L144)</f>
        <v>10</v>
      </c>
      <c r="Q144" s="5" t="str">
        <f>LEFT(N144,(FIND("/",N144)-1))</f>
        <v>film &amp; video</v>
      </c>
      <c r="R144" s="5" t="str">
        <f>RIGHT(N144,LEN(N144)-(FIND("/",N144)))</f>
        <v>science fiction</v>
      </c>
      <c r="S144" s="13">
        <f>(J144/86400)+25569+(-5/24)</f>
        <v>41938.684930555552</v>
      </c>
      <c r="T144" s="13">
        <f>(I144/86400)+25569+(-5/24)</f>
        <v>41959.726597222216</v>
      </c>
    </row>
    <row r="145" spans="1:20" ht="14.75" customHeight="1" x14ac:dyDescent="0.2">
      <c r="A145" s="5">
        <v>143</v>
      </c>
      <c r="B145" s="6" t="s">
        <v>145</v>
      </c>
      <c r="C145" s="6" t="s">
        <v>4253</v>
      </c>
      <c r="D145" s="22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>E145/D145</f>
        <v>0</v>
      </c>
      <c r="P145" s="8">
        <f>IF(L145=0,0,E145/L145)</f>
        <v>0</v>
      </c>
      <c r="Q145" s="5" t="str">
        <f>LEFT(N145,(FIND("/",N145)-1))</f>
        <v>film &amp; video</v>
      </c>
      <c r="R145" s="5" t="str">
        <f>RIGHT(N145,LEN(N145)-(FIND("/",N145)))</f>
        <v>science fiction</v>
      </c>
      <c r="S145" s="13">
        <f>(J145/86400)+25569+(-5/24)</f>
        <v>42558.855810185181</v>
      </c>
      <c r="T145" s="13">
        <f>(I145/86400)+25569+(-5/24)</f>
        <v>42616.038194444445</v>
      </c>
    </row>
    <row r="146" spans="1:20" ht="14.75" customHeight="1" x14ac:dyDescent="0.2">
      <c r="A146" s="5">
        <v>144</v>
      </c>
      <c r="B146" s="6" t="s">
        <v>146</v>
      </c>
      <c r="C146" s="6" t="s">
        <v>4254</v>
      </c>
      <c r="D146" s="22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>E146/D146</f>
        <v>0.27600000000000002</v>
      </c>
      <c r="P146" s="8">
        <f>IF(L146=0,0,E146/L146)</f>
        <v>55.945945945945944</v>
      </c>
      <c r="Q146" s="5" t="str">
        <f>LEFT(N146,(FIND("/",N146)-1))</f>
        <v>film &amp; video</v>
      </c>
      <c r="R146" s="5" t="str">
        <f>RIGHT(N146,LEN(N146)-(FIND("/",N146)))</f>
        <v>science fiction</v>
      </c>
      <c r="S146" s="13">
        <f>(J146/86400)+25569+(-5/24)</f>
        <v>42047.554074074076</v>
      </c>
      <c r="T146" s="13">
        <f>(I146/86400)+25569+(-5/24)</f>
        <v>42107.512407407405</v>
      </c>
    </row>
    <row r="147" spans="1:20" ht="14.75" customHeight="1" x14ac:dyDescent="0.2">
      <c r="A147" s="5">
        <v>145</v>
      </c>
      <c r="B147" s="6" t="s">
        <v>147</v>
      </c>
      <c r="C147" s="6" t="s">
        <v>4255</v>
      </c>
      <c r="D147" s="22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>E147/D147</f>
        <v>7.5111111111111115E-2</v>
      </c>
      <c r="P147" s="8">
        <f>IF(L147=0,0,E147/L147)</f>
        <v>37.555555555555557</v>
      </c>
      <c r="Q147" s="5" t="str">
        <f>LEFT(N147,(FIND("/",N147)-1))</f>
        <v>film &amp; video</v>
      </c>
      <c r="R147" s="5" t="str">
        <f>RIGHT(N147,LEN(N147)-(FIND("/",N147)))</f>
        <v>science fiction</v>
      </c>
      <c r="S147" s="13">
        <f>(J147/86400)+25569+(-5/24)</f>
        <v>42200.333935185183</v>
      </c>
      <c r="T147" s="13">
        <f>(I147/86400)+25569+(-5/24)</f>
        <v>42227.333935185183</v>
      </c>
    </row>
    <row r="148" spans="1:20" ht="14.75" customHeight="1" x14ac:dyDescent="0.2">
      <c r="A148" s="5">
        <v>146</v>
      </c>
      <c r="B148" s="6" t="s">
        <v>148</v>
      </c>
      <c r="C148" s="6" t="s">
        <v>4256</v>
      </c>
      <c r="D148" s="22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>E148/D148</f>
        <v>5.7499999999999999E-3</v>
      </c>
      <c r="P148" s="8">
        <f>IF(L148=0,0,E148/L148)</f>
        <v>38.333333333333336</v>
      </c>
      <c r="Q148" s="5" t="str">
        <f>LEFT(N148,(FIND("/",N148)-1))</f>
        <v>film &amp; video</v>
      </c>
      <c r="R148" s="5" t="str">
        <f>RIGHT(N148,LEN(N148)-(FIND("/",N148)))</f>
        <v>science fiction</v>
      </c>
      <c r="S148" s="13">
        <f>(J148/86400)+25569+(-5/24)</f>
        <v>42692.807847222219</v>
      </c>
      <c r="T148" s="13">
        <f>(I148/86400)+25569+(-5/24)</f>
        <v>42752.807847222219</v>
      </c>
    </row>
    <row r="149" spans="1:20" ht="14.75" customHeight="1" x14ac:dyDescent="0.2">
      <c r="A149" s="5">
        <v>147</v>
      </c>
      <c r="B149" s="6" t="s">
        <v>149</v>
      </c>
      <c r="C149" s="6" t="s">
        <v>4257</v>
      </c>
      <c r="D149" s="22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>E149/D149</f>
        <v>0</v>
      </c>
      <c r="P149" s="8">
        <f>IF(L149=0,0,E149/L149)</f>
        <v>0</v>
      </c>
      <c r="Q149" s="5" t="str">
        <f>LEFT(N149,(FIND("/",N149)-1))</f>
        <v>film &amp; video</v>
      </c>
      <c r="R149" s="5" t="str">
        <f>RIGHT(N149,LEN(N149)-(FIND("/",N149)))</f>
        <v>science fiction</v>
      </c>
      <c r="S149" s="13">
        <f>(J149/86400)+25569+(-5/24)</f>
        <v>41969.559490740743</v>
      </c>
      <c r="T149" s="13">
        <f>(I149/86400)+25569+(-5/24)</f>
        <v>42012.554166666661</v>
      </c>
    </row>
    <row r="150" spans="1:20" ht="14.75" customHeight="1" x14ac:dyDescent="0.2">
      <c r="A150" s="5">
        <v>148</v>
      </c>
      <c r="B150" s="6" t="s">
        <v>150</v>
      </c>
      <c r="C150" s="6" t="s">
        <v>4258</v>
      </c>
      <c r="D150" s="22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>E150/D150</f>
        <v>8.0000000000000004E-4</v>
      </c>
      <c r="P150" s="8">
        <f>IF(L150=0,0,E150/L150)</f>
        <v>20</v>
      </c>
      <c r="Q150" s="5" t="str">
        <f>LEFT(N150,(FIND("/",N150)-1))</f>
        <v>film &amp; video</v>
      </c>
      <c r="R150" s="5" t="str">
        <f>RIGHT(N150,LEN(N150)-(FIND("/",N150)))</f>
        <v>science fiction</v>
      </c>
      <c r="S150" s="13">
        <f>(J150/86400)+25569+(-5/24)</f>
        <v>42397.073333333326</v>
      </c>
      <c r="T150" s="13">
        <f>(I150/86400)+25569+(-5/24)</f>
        <v>42427.073333333326</v>
      </c>
    </row>
    <row r="151" spans="1:20" ht="14.75" customHeight="1" x14ac:dyDescent="0.2">
      <c r="A151" s="5">
        <v>149</v>
      </c>
      <c r="B151" s="6" t="s">
        <v>151</v>
      </c>
      <c r="C151" s="6" t="s">
        <v>4259</v>
      </c>
      <c r="D151" s="22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>E151/D151</f>
        <v>9.1999999999999998E-3</v>
      </c>
      <c r="P151" s="8">
        <f>IF(L151=0,0,E151/L151)</f>
        <v>15.333333333333334</v>
      </c>
      <c r="Q151" s="5" t="str">
        <f>LEFT(N151,(FIND("/",N151)-1))</f>
        <v>film &amp; video</v>
      </c>
      <c r="R151" s="5" t="str">
        <f>RIGHT(N151,LEN(N151)-(FIND("/",N151)))</f>
        <v>science fiction</v>
      </c>
      <c r="S151" s="13">
        <f>(J151/86400)+25569+(-5/24)</f>
        <v>41967.963773148142</v>
      </c>
      <c r="T151" s="13">
        <f>(I151/86400)+25569+(-5/24)</f>
        <v>41998.124999999993</v>
      </c>
    </row>
    <row r="152" spans="1:20" ht="14.75" customHeight="1" x14ac:dyDescent="0.2">
      <c r="A152" s="5">
        <v>150</v>
      </c>
      <c r="B152" s="6" t="s">
        <v>152</v>
      </c>
      <c r="C152" s="6" t="s">
        <v>4260</v>
      </c>
      <c r="D152" s="22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>E152/D152</f>
        <v>0.23163076923076922</v>
      </c>
      <c r="P152" s="8">
        <f>IF(L152=0,0,E152/L152)</f>
        <v>449.43283582089555</v>
      </c>
      <c r="Q152" s="5" t="str">
        <f>LEFT(N152,(FIND("/",N152)-1))</f>
        <v>film &amp; video</v>
      </c>
      <c r="R152" s="5" t="str">
        <f>RIGHT(N152,LEN(N152)-(FIND("/",N152)))</f>
        <v>science fiction</v>
      </c>
      <c r="S152" s="13">
        <f>(J152/86400)+25569+(-5/24)</f>
        <v>42089.95349537037</v>
      </c>
      <c r="T152" s="13">
        <f>(I152/86400)+25569+(-5/24)</f>
        <v>42149.95349537037</v>
      </c>
    </row>
    <row r="153" spans="1:20" ht="14.75" customHeight="1" x14ac:dyDescent="0.2">
      <c r="A153" s="5">
        <v>151</v>
      </c>
      <c r="B153" s="6" t="s">
        <v>153</v>
      </c>
      <c r="C153" s="6" t="s">
        <v>4261</v>
      </c>
      <c r="D153" s="22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>E153/D153</f>
        <v>5.5999999999999995E-4</v>
      </c>
      <c r="P153" s="8">
        <f>IF(L153=0,0,E153/L153)</f>
        <v>28</v>
      </c>
      <c r="Q153" s="5" t="str">
        <f>LEFT(N153,(FIND("/",N153)-1))</f>
        <v>film &amp; video</v>
      </c>
      <c r="R153" s="5" t="str">
        <f>RIGHT(N153,LEN(N153)-(FIND("/",N153)))</f>
        <v>science fiction</v>
      </c>
      <c r="S153" s="13">
        <f>(J153/86400)+25569+(-5/24)</f>
        <v>42113.342488425922</v>
      </c>
      <c r="T153" s="13">
        <f>(I153/86400)+25569+(-5/24)</f>
        <v>42173.342488425922</v>
      </c>
    </row>
    <row r="154" spans="1:20" ht="14.75" customHeight="1" x14ac:dyDescent="0.2">
      <c r="A154" s="5">
        <v>152</v>
      </c>
      <c r="B154" s="6" t="s">
        <v>154</v>
      </c>
      <c r="C154" s="6" t="s">
        <v>4262</v>
      </c>
      <c r="D154" s="22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>E154/D154</f>
        <v>7.8947368421052633E-5</v>
      </c>
      <c r="P154" s="8">
        <f>IF(L154=0,0,E154/L154)</f>
        <v>15</v>
      </c>
      <c r="Q154" s="5" t="str">
        <f>LEFT(N154,(FIND("/",N154)-1))</f>
        <v>film &amp; video</v>
      </c>
      <c r="R154" s="5" t="str">
        <f>RIGHT(N154,LEN(N154)-(FIND("/",N154)))</f>
        <v>science fiction</v>
      </c>
      <c r="S154" s="13">
        <f>(J154/86400)+25569+(-5/24)</f>
        <v>41874.869212962956</v>
      </c>
      <c r="T154" s="13">
        <f>(I154/86400)+25569+(-5/24)</f>
        <v>41904.869212962956</v>
      </c>
    </row>
    <row r="155" spans="1:20" ht="14.75" customHeight="1" x14ac:dyDescent="0.2">
      <c r="A155" s="5">
        <v>153</v>
      </c>
      <c r="B155" s="6" t="s">
        <v>155</v>
      </c>
      <c r="C155" s="6" t="s">
        <v>4263</v>
      </c>
      <c r="D155" s="22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>E155/D155</f>
        <v>7.1799999999999998E-3</v>
      </c>
      <c r="P155" s="8">
        <f>IF(L155=0,0,E155/L155)</f>
        <v>35.9</v>
      </c>
      <c r="Q155" s="5" t="str">
        <f>LEFT(N155,(FIND("/",N155)-1))</f>
        <v>film &amp; video</v>
      </c>
      <c r="R155" s="5" t="str">
        <f>RIGHT(N155,LEN(N155)-(FIND("/",N155)))</f>
        <v>science fiction</v>
      </c>
      <c r="S155" s="13">
        <f>(J155/86400)+25569+(-5/24)</f>
        <v>41933.377824074072</v>
      </c>
      <c r="T155" s="13">
        <f>(I155/86400)+25569+(-5/24)</f>
        <v>41975.419490740744</v>
      </c>
    </row>
    <row r="156" spans="1:20" ht="14.75" customHeight="1" x14ac:dyDescent="0.2">
      <c r="A156" s="5">
        <v>154</v>
      </c>
      <c r="B156" s="6" t="s">
        <v>156</v>
      </c>
      <c r="C156" s="6" t="s">
        <v>4264</v>
      </c>
      <c r="D156" s="22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>E156/D156</f>
        <v>2.6666666666666668E-2</v>
      </c>
      <c r="P156" s="8">
        <f>IF(L156=0,0,E156/L156)</f>
        <v>13.333333333333334</v>
      </c>
      <c r="Q156" s="5" t="str">
        <f>LEFT(N156,(FIND("/",N156)-1))</f>
        <v>film &amp; video</v>
      </c>
      <c r="R156" s="5" t="str">
        <f>RIGHT(N156,LEN(N156)-(FIND("/",N156)))</f>
        <v>science fiction</v>
      </c>
      <c r="S156" s="13">
        <f>(J156/86400)+25569+(-5/24)</f>
        <v>42115.339062499996</v>
      </c>
      <c r="T156" s="13">
        <f>(I156/86400)+25569+(-5/24)</f>
        <v>42158.339062499996</v>
      </c>
    </row>
    <row r="157" spans="1:20" ht="14.75" customHeight="1" x14ac:dyDescent="0.2">
      <c r="A157" s="5">
        <v>155</v>
      </c>
      <c r="B157" s="6" t="s">
        <v>157</v>
      </c>
      <c r="C157" s="6" t="s">
        <v>4265</v>
      </c>
      <c r="D157" s="22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>E157/D157</f>
        <v>6.0000000000000002E-5</v>
      </c>
      <c r="P157" s="8">
        <f>IF(L157=0,0,E157/L157)</f>
        <v>20.25</v>
      </c>
      <c r="Q157" s="5" t="str">
        <f>LEFT(N157,(FIND("/",N157)-1))</f>
        <v>film &amp; video</v>
      </c>
      <c r="R157" s="5" t="str">
        <f>RIGHT(N157,LEN(N157)-(FIND("/",N157)))</f>
        <v>science fiction</v>
      </c>
      <c r="S157" s="13">
        <f>(J157/86400)+25569+(-5/24)</f>
        <v>42168.351099537038</v>
      </c>
      <c r="T157" s="13">
        <f>(I157/86400)+25569+(-5/24)</f>
        <v>42208.351099537038</v>
      </c>
    </row>
    <row r="158" spans="1:20" ht="14.75" customHeight="1" x14ac:dyDescent="0.2">
      <c r="A158" s="5">
        <v>156</v>
      </c>
      <c r="B158" s="6" t="s">
        <v>158</v>
      </c>
      <c r="C158" s="6" t="s">
        <v>4266</v>
      </c>
      <c r="D158" s="22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>E158/D158</f>
        <v>5.0999999999999997E-2</v>
      </c>
      <c r="P158" s="8">
        <f>IF(L158=0,0,E158/L158)</f>
        <v>119</v>
      </c>
      <c r="Q158" s="5" t="str">
        <f>LEFT(N158,(FIND("/",N158)-1))</f>
        <v>film &amp; video</v>
      </c>
      <c r="R158" s="5" t="str">
        <f>RIGHT(N158,LEN(N158)-(FIND("/",N158)))</f>
        <v>science fiction</v>
      </c>
      <c r="S158" s="13">
        <f>(J158/86400)+25569+(-5/24)</f>
        <v>41793.916620370372</v>
      </c>
      <c r="T158" s="13">
        <f>(I158/86400)+25569+(-5/24)</f>
        <v>41853.916620370372</v>
      </c>
    </row>
    <row r="159" spans="1:20" ht="14.75" customHeight="1" x14ac:dyDescent="0.2">
      <c r="A159" s="5">
        <v>157</v>
      </c>
      <c r="B159" s="6" t="s">
        <v>159</v>
      </c>
      <c r="C159" s="6" t="s">
        <v>4267</v>
      </c>
      <c r="D159" s="22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>E159/D159</f>
        <v>2.671118530884808E-3</v>
      </c>
      <c r="P159" s="8">
        <f>IF(L159=0,0,E159/L159)</f>
        <v>4</v>
      </c>
      <c r="Q159" s="5" t="str">
        <f>LEFT(N159,(FIND("/",N159)-1))</f>
        <v>film &amp; video</v>
      </c>
      <c r="R159" s="5" t="str">
        <f>RIGHT(N159,LEN(N159)-(FIND("/",N159)))</f>
        <v>science fiction</v>
      </c>
      <c r="S159" s="13">
        <f>(J159/86400)+25569+(-5/24)</f>
        <v>42396.703379629624</v>
      </c>
      <c r="T159" s="13">
        <f>(I159/86400)+25569+(-5/24)</f>
        <v>42426.703379629624</v>
      </c>
    </row>
    <row r="160" spans="1:20" ht="14.75" customHeight="1" x14ac:dyDescent="0.2">
      <c r="A160" s="5">
        <v>158</v>
      </c>
      <c r="B160" s="6" t="s">
        <v>160</v>
      </c>
      <c r="C160" s="6" t="s">
        <v>4268</v>
      </c>
      <c r="D160" s="22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>E160/D160</f>
        <v>0</v>
      </c>
      <c r="P160" s="8">
        <f>IF(L160=0,0,E160/L160)</f>
        <v>0</v>
      </c>
      <c r="Q160" s="5" t="str">
        <f>LEFT(N160,(FIND("/",N160)-1))</f>
        <v>film &amp; video</v>
      </c>
      <c r="R160" s="5" t="str">
        <f>RIGHT(N160,LEN(N160)-(FIND("/",N160)))</f>
        <v>science fiction</v>
      </c>
      <c r="S160" s="13">
        <f>(J160/86400)+25569+(-5/24)</f>
        <v>41903.868379629625</v>
      </c>
      <c r="T160" s="13">
        <f>(I160/86400)+25569+(-5/24)</f>
        <v>41933.868379629625</v>
      </c>
    </row>
    <row r="161" spans="1:20" ht="14.75" customHeight="1" x14ac:dyDescent="0.2">
      <c r="A161" s="5">
        <v>159</v>
      </c>
      <c r="B161" s="6" t="s">
        <v>161</v>
      </c>
      <c r="C161" s="6" t="s">
        <v>4269</v>
      </c>
      <c r="D161" s="22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>E161/D161</f>
        <v>2.0000000000000002E-5</v>
      </c>
      <c r="P161" s="8">
        <f>IF(L161=0,0,E161/L161)</f>
        <v>10</v>
      </c>
      <c r="Q161" s="5" t="str">
        <f>LEFT(N161,(FIND("/",N161)-1))</f>
        <v>film &amp; video</v>
      </c>
      <c r="R161" s="5" t="str">
        <f>RIGHT(N161,LEN(N161)-(FIND("/",N161)))</f>
        <v>science fiction</v>
      </c>
      <c r="S161" s="13">
        <f>(J161/86400)+25569+(-5/24)</f>
        <v>42514.226215277777</v>
      </c>
      <c r="T161" s="13">
        <f>(I161/86400)+25569+(-5/24)</f>
        <v>42554.226215277777</v>
      </c>
    </row>
    <row r="162" spans="1:20" ht="14.75" customHeight="1" x14ac:dyDescent="0.2">
      <c r="A162" s="5">
        <v>160</v>
      </c>
      <c r="B162" s="6" t="s">
        <v>162</v>
      </c>
      <c r="C162" s="6" t="s">
        <v>4270</v>
      </c>
      <c r="D162" s="22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>E162/D162</f>
        <v>0</v>
      </c>
      <c r="P162" s="8">
        <f>IF(L162=0,0,E162/L162)</f>
        <v>0</v>
      </c>
      <c r="Q162" s="5" t="str">
        <f>LEFT(N162,(FIND("/",N162)-1))</f>
        <v>film &amp; video</v>
      </c>
      <c r="R162" s="5" t="str">
        <f>RIGHT(N162,LEN(N162)-(FIND("/",N162)))</f>
        <v>drama</v>
      </c>
      <c r="S162" s="13">
        <f>(J162/86400)+25569+(-5/24)</f>
        <v>42171.70475694444</v>
      </c>
      <c r="T162" s="13">
        <f>(I162/86400)+25569+(-5/24)</f>
        <v>42231.70475694444</v>
      </c>
    </row>
    <row r="163" spans="1:20" ht="14.75" customHeight="1" x14ac:dyDescent="0.2">
      <c r="A163" s="5">
        <v>161</v>
      </c>
      <c r="B163" s="6" t="s">
        <v>163</v>
      </c>
      <c r="C163" s="6" t="s">
        <v>4271</v>
      </c>
      <c r="D163" s="22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>E163/D163</f>
        <v>1E-4</v>
      </c>
      <c r="P163" s="8">
        <f>IF(L163=0,0,E163/L163)</f>
        <v>5</v>
      </c>
      <c r="Q163" s="5" t="str">
        <f>LEFT(N163,(FIND("/",N163)-1))</f>
        <v>film &amp; video</v>
      </c>
      <c r="R163" s="5" t="str">
        <f>RIGHT(N163,LEN(N163)-(FIND("/",N163)))</f>
        <v>drama</v>
      </c>
      <c r="S163" s="13">
        <f>(J163/86400)+25569+(-5/24)</f>
        <v>41792.479108796295</v>
      </c>
      <c r="T163" s="13">
        <f>(I163/86400)+25569+(-5/24)</f>
        <v>41822.479108796295</v>
      </c>
    </row>
    <row r="164" spans="1:20" ht="14.75" customHeight="1" x14ac:dyDescent="0.2">
      <c r="A164" s="5">
        <v>162</v>
      </c>
      <c r="B164" s="6" t="s">
        <v>164</v>
      </c>
      <c r="C164" s="6" t="s">
        <v>4272</v>
      </c>
      <c r="D164" s="22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>E164/D164</f>
        <v>0.15535714285714286</v>
      </c>
      <c r="P164" s="8">
        <f>IF(L164=0,0,E164/L164)</f>
        <v>43.5</v>
      </c>
      <c r="Q164" s="5" t="str">
        <f>LEFT(N164,(FIND("/",N164)-1))</f>
        <v>film &amp; video</v>
      </c>
      <c r="R164" s="5" t="str">
        <f>RIGHT(N164,LEN(N164)-(FIND("/",N164)))</f>
        <v>drama</v>
      </c>
      <c r="S164" s="13">
        <f>(J164/86400)+25569+(-5/24)</f>
        <v>41834.91847222222</v>
      </c>
      <c r="T164" s="13">
        <f>(I164/86400)+25569+(-5/24)</f>
        <v>41867.779166666667</v>
      </c>
    </row>
    <row r="165" spans="1:20" ht="14.75" customHeight="1" x14ac:dyDescent="0.2">
      <c r="A165" s="5">
        <v>163</v>
      </c>
      <c r="B165" s="6" t="s">
        <v>165</v>
      </c>
      <c r="C165" s="6" t="s">
        <v>4273</v>
      </c>
      <c r="D165" s="22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>E165/D165</f>
        <v>0</v>
      </c>
      <c r="P165" s="8">
        <f>IF(L165=0,0,E165/L165)</f>
        <v>0</v>
      </c>
      <c r="Q165" s="5" t="str">
        <f>LEFT(N165,(FIND("/",N165)-1))</f>
        <v>film &amp; video</v>
      </c>
      <c r="R165" s="5" t="str">
        <f>RIGHT(N165,LEN(N165)-(FIND("/",N165)))</f>
        <v>drama</v>
      </c>
      <c r="S165" s="13">
        <f>(J165/86400)+25569+(-5/24)</f>
        <v>42243.752939814811</v>
      </c>
      <c r="T165" s="13">
        <f>(I165/86400)+25569+(-5/24)</f>
        <v>42277.791666666664</v>
      </c>
    </row>
    <row r="166" spans="1:20" ht="14.75" customHeight="1" x14ac:dyDescent="0.2">
      <c r="A166" s="5">
        <v>164</v>
      </c>
      <c r="B166" s="6" t="s">
        <v>166</v>
      </c>
      <c r="C166" s="6" t="s">
        <v>4274</v>
      </c>
      <c r="D166" s="22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>E166/D166</f>
        <v>5.3333333333333332E-3</v>
      </c>
      <c r="P166" s="8">
        <f>IF(L166=0,0,E166/L166)</f>
        <v>91.428571428571431</v>
      </c>
      <c r="Q166" s="5" t="str">
        <f>LEFT(N166,(FIND("/",N166)-1))</f>
        <v>film &amp; video</v>
      </c>
      <c r="R166" s="5" t="str">
        <f>RIGHT(N166,LEN(N166)-(FIND("/",N166)))</f>
        <v>drama</v>
      </c>
      <c r="S166" s="13">
        <f>(J166/86400)+25569+(-5/24)</f>
        <v>41841.554409722223</v>
      </c>
      <c r="T166" s="13">
        <f>(I166/86400)+25569+(-5/24)</f>
        <v>41901.554409722223</v>
      </c>
    </row>
    <row r="167" spans="1:20" ht="14.75" customHeight="1" x14ac:dyDescent="0.2">
      <c r="A167" s="5">
        <v>165</v>
      </c>
      <c r="B167" s="6" t="s">
        <v>167</v>
      </c>
      <c r="C167" s="6" t="s">
        <v>4275</v>
      </c>
      <c r="D167" s="22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>E167/D167</f>
        <v>0</v>
      </c>
      <c r="P167" s="8">
        <f>IF(L167=0,0,E167/L167)</f>
        <v>0</v>
      </c>
      <c r="Q167" s="5" t="str">
        <f>LEFT(N167,(FIND("/",N167)-1))</f>
        <v>film &amp; video</v>
      </c>
      <c r="R167" s="5" t="str">
        <f>RIGHT(N167,LEN(N167)-(FIND("/",N167)))</f>
        <v>drama</v>
      </c>
      <c r="S167" s="13">
        <f>(J167/86400)+25569+(-5/24)</f>
        <v>42351.450509259252</v>
      </c>
      <c r="T167" s="13">
        <f>(I167/86400)+25569+(-5/24)</f>
        <v>42381.450509259252</v>
      </c>
    </row>
    <row r="168" spans="1:20" ht="14.75" customHeight="1" x14ac:dyDescent="0.2">
      <c r="A168" s="5">
        <v>166</v>
      </c>
      <c r="B168" s="6" t="s">
        <v>168</v>
      </c>
      <c r="C168" s="6" t="s">
        <v>4276</v>
      </c>
      <c r="D168" s="22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>E168/D168</f>
        <v>0.6</v>
      </c>
      <c r="P168" s="8">
        <f>IF(L168=0,0,E168/L168)</f>
        <v>3000</v>
      </c>
      <c r="Q168" s="5" t="str">
        <f>LEFT(N168,(FIND("/",N168)-1))</f>
        <v>film &amp; video</v>
      </c>
      <c r="R168" s="5" t="str">
        <f>RIGHT(N168,LEN(N168)-(FIND("/",N168)))</f>
        <v>drama</v>
      </c>
      <c r="S168" s="13">
        <f>(J168/86400)+25569+(-5/24)</f>
        <v>42720.867615740739</v>
      </c>
      <c r="T168" s="13">
        <f>(I168/86400)+25569+(-5/24)</f>
        <v>42750.867615740739</v>
      </c>
    </row>
    <row r="169" spans="1:20" ht="14.75" customHeight="1" x14ac:dyDescent="0.2">
      <c r="A169" s="5">
        <v>167</v>
      </c>
      <c r="B169" s="6" t="s">
        <v>169</v>
      </c>
      <c r="C169" s="6" t="s">
        <v>4277</v>
      </c>
      <c r="D169" s="22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>E169/D169</f>
        <v>1E-4</v>
      </c>
      <c r="P169" s="8">
        <f>IF(L169=0,0,E169/L169)</f>
        <v>5.5</v>
      </c>
      <c r="Q169" s="5" t="str">
        <f>LEFT(N169,(FIND("/",N169)-1))</f>
        <v>film &amp; video</v>
      </c>
      <c r="R169" s="5" t="str">
        <f>RIGHT(N169,LEN(N169)-(FIND("/",N169)))</f>
        <v>drama</v>
      </c>
      <c r="S169" s="13">
        <f>(J169/86400)+25569+(-5/24)</f>
        <v>42160.719155092585</v>
      </c>
      <c r="T169" s="13">
        <f>(I169/86400)+25569+(-5/24)</f>
        <v>42220.719155092585</v>
      </c>
    </row>
    <row r="170" spans="1:20" ht="14.75" customHeight="1" x14ac:dyDescent="0.2">
      <c r="A170" s="5">
        <v>168</v>
      </c>
      <c r="B170" s="6" t="s">
        <v>170</v>
      </c>
      <c r="C170" s="6" t="s">
        <v>4278</v>
      </c>
      <c r="D170" s="22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>E170/D170</f>
        <v>4.0625000000000001E-2</v>
      </c>
      <c r="P170" s="8">
        <f>IF(L170=0,0,E170/L170)</f>
        <v>108.33333333333333</v>
      </c>
      <c r="Q170" s="5" t="str">
        <f>LEFT(N170,(FIND("/",N170)-1))</f>
        <v>film &amp; video</v>
      </c>
      <c r="R170" s="5" t="str">
        <f>RIGHT(N170,LEN(N170)-(FIND("/",N170)))</f>
        <v>drama</v>
      </c>
      <c r="S170" s="13">
        <f>(J170/86400)+25569+(-5/24)</f>
        <v>42052.626967592594</v>
      </c>
      <c r="T170" s="13">
        <f>(I170/86400)+25569+(-5/24)</f>
        <v>42082.585300925923</v>
      </c>
    </row>
    <row r="171" spans="1:20" ht="14.75" customHeight="1" x14ac:dyDescent="0.2">
      <c r="A171" s="5">
        <v>169</v>
      </c>
      <c r="B171" s="6" t="s">
        <v>171</v>
      </c>
      <c r="C171" s="6" t="s">
        <v>4279</v>
      </c>
      <c r="D171" s="22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>E171/D171</f>
        <v>0.224</v>
      </c>
      <c r="P171" s="8">
        <f>IF(L171=0,0,E171/L171)</f>
        <v>56</v>
      </c>
      <c r="Q171" s="5" t="str">
        <f>LEFT(N171,(FIND("/",N171)-1))</f>
        <v>film &amp; video</v>
      </c>
      <c r="R171" s="5" t="str">
        <f>RIGHT(N171,LEN(N171)-(FIND("/",N171)))</f>
        <v>drama</v>
      </c>
      <c r="S171" s="13">
        <f>(J171/86400)+25569+(-5/24)</f>
        <v>41900.296979166662</v>
      </c>
      <c r="T171" s="13">
        <f>(I171/86400)+25569+(-5/24)</f>
        <v>41930.296979166662</v>
      </c>
    </row>
    <row r="172" spans="1:20" ht="14.75" customHeight="1" x14ac:dyDescent="0.2">
      <c r="A172" s="5">
        <v>170</v>
      </c>
      <c r="B172" s="6" t="s">
        <v>172</v>
      </c>
      <c r="C172" s="6" t="s">
        <v>4280</v>
      </c>
      <c r="D172" s="22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>E172/D172</f>
        <v>3.2500000000000001E-2</v>
      </c>
      <c r="P172" s="8">
        <f>IF(L172=0,0,E172/L172)</f>
        <v>32.5</v>
      </c>
      <c r="Q172" s="5" t="str">
        <f>LEFT(N172,(FIND("/",N172)-1))</f>
        <v>film &amp; video</v>
      </c>
      <c r="R172" s="5" t="str">
        <f>RIGHT(N172,LEN(N172)-(FIND("/",N172)))</f>
        <v>drama</v>
      </c>
      <c r="S172" s="13">
        <f>(J172/86400)+25569+(-5/24)</f>
        <v>42216.769479166665</v>
      </c>
      <c r="T172" s="13">
        <f>(I172/86400)+25569+(-5/24)</f>
        <v>42246.019444444442</v>
      </c>
    </row>
    <row r="173" spans="1:20" ht="14.75" customHeight="1" x14ac:dyDescent="0.2">
      <c r="A173" s="5">
        <v>171</v>
      </c>
      <c r="B173" s="6" t="s">
        <v>173</v>
      </c>
      <c r="C173" s="6" t="s">
        <v>4281</v>
      </c>
      <c r="D173" s="22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>E173/D173</f>
        <v>2.0000000000000002E-5</v>
      </c>
      <c r="P173" s="8">
        <f>IF(L173=0,0,E173/L173)</f>
        <v>1</v>
      </c>
      <c r="Q173" s="5" t="str">
        <f>LEFT(N173,(FIND("/",N173)-1))</f>
        <v>film &amp; video</v>
      </c>
      <c r="R173" s="5" t="str">
        <f>RIGHT(N173,LEN(N173)-(FIND("/",N173)))</f>
        <v>drama</v>
      </c>
      <c r="S173" s="13">
        <f>(J173/86400)+25569+(-5/24)</f>
        <v>42533.972384259258</v>
      </c>
      <c r="T173" s="13">
        <f>(I173/86400)+25569+(-5/24)</f>
        <v>42593.972384259258</v>
      </c>
    </row>
    <row r="174" spans="1:20" ht="14.75" customHeight="1" x14ac:dyDescent="0.2">
      <c r="A174" s="5">
        <v>172</v>
      </c>
      <c r="B174" s="6" t="s">
        <v>174</v>
      </c>
      <c r="C174" s="6" t="s">
        <v>4282</v>
      </c>
      <c r="D174" s="22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>E174/D174</f>
        <v>0</v>
      </c>
      <c r="P174" s="8">
        <f>IF(L174=0,0,E174/L174)</f>
        <v>0</v>
      </c>
      <c r="Q174" s="5" t="str">
        <f>LEFT(N174,(FIND("/",N174)-1))</f>
        <v>film &amp; video</v>
      </c>
      <c r="R174" s="5" t="str">
        <f>RIGHT(N174,LEN(N174)-(FIND("/",N174)))</f>
        <v>drama</v>
      </c>
      <c r="S174" s="13">
        <f>(J174/86400)+25569+(-5/24)</f>
        <v>42047.186608796292</v>
      </c>
      <c r="T174" s="13">
        <f>(I174/86400)+25569+(-5/24)</f>
        <v>42082.144942129627</v>
      </c>
    </row>
    <row r="175" spans="1:20" ht="14.75" customHeight="1" x14ac:dyDescent="0.2">
      <c r="A175" s="5">
        <v>173</v>
      </c>
      <c r="B175" s="6" t="s">
        <v>175</v>
      </c>
      <c r="C175" s="6" t="s">
        <v>4283</v>
      </c>
      <c r="D175" s="22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>E175/D175</f>
        <v>0</v>
      </c>
      <c r="P175" s="8">
        <f>IF(L175=0,0,E175/L175)</f>
        <v>0</v>
      </c>
      <c r="Q175" s="5" t="str">
        <f>LEFT(N175,(FIND("/",N175)-1))</f>
        <v>film &amp; video</v>
      </c>
      <c r="R175" s="5" t="str">
        <f>RIGHT(N175,LEN(N175)-(FIND("/",N175)))</f>
        <v>drama</v>
      </c>
      <c r="S175" s="13">
        <f>(J175/86400)+25569+(-5/24)</f>
        <v>42033.364675925921</v>
      </c>
      <c r="T175" s="13">
        <f>(I175/86400)+25569+(-5/24)</f>
        <v>42063.364675925921</v>
      </c>
    </row>
    <row r="176" spans="1:20" ht="14.75" customHeight="1" x14ac:dyDescent="0.2">
      <c r="A176" s="5">
        <v>174</v>
      </c>
      <c r="B176" s="6" t="s">
        <v>176</v>
      </c>
      <c r="C176" s="6" t="s">
        <v>4284</v>
      </c>
      <c r="D176" s="22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>E176/D176</f>
        <v>0</v>
      </c>
      <c r="P176" s="8">
        <f>IF(L176=0,0,E176/L176)</f>
        <v>0</v>
      </c>
      <c r="Q176" s="5" t="str">
        <f>LEFT(N176,(FIND("/",N176)-1))</f>
        <v>film &amp; video</v>
      </c>
      <c r="R176" s="5" t="str">
        <f>RIGHT(N176,LEN(N176)-(FIND("/",N176)))</f>
        <v>drama</v>
      </c>
      <c r="S176" s="13">
        <f>(J176/86400)+25569+(-5/24)</f>
        <v>42072.55064814815</v>
      </c>
      <c r="T176" s="13">
        <f>(I176/86400)+25569+(-5/24)</f>
        <v>42132.55064814815</v>
      </c>
    </row>
    <row r="177" spans="1:20" ht="14.75" customHeight="1" x14ac:dyDescent="0.2">
      <c r="A177" s="5">
        <v>175</v>
      </c>
      <c r="B177" s="6" t="s">
        <v>177</v>
      </c>
      <c r="C177" s="6" t="s">
        <v>4285</v>
      </c>
      <c r="D177" s="22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>E177/D177</f>
        <v>6.4850000000000005E-2</v>
      </c>
      <c r="P177" s="8">
        <f>IF(L177=0,0,E177/L177)</f>
        <v>49.884615384615387</v>
      </c>
      <c r="Q177" s="5" t="str">
        <f>LEFT(N177,(FIND("/",N177)-1))</f>
        <v>film &amp; video</v>
      </c>
      <c r="R177" s="5" t="str">
        <f>RIGHT(N177,LEN(N177)-(FIND("/",N177)))</f>
        <v>drama</v>
      </c>
      <c r="S177" s="13">
        <f>(J177/86400)+25569+(-5/24)</f>
        <v>41855.569571759253</v>
      </c>
      <c r="T177" s="13">
        <f>(I177/86400)+25569+(-5/24)</f>
        <v>41880.569571759253</v>
      </c>
    </row>
    <row r="178" spans="1:20" ht="14.75" customHeight="1" x14ac:dyDescent="0.2">
      <c r="A178" s="5">
        <v>176</v>
      </c>
      <c r="B178" s="6" t="s">
        <v>178</v>
      </c>
      <c r="C178" s="6" t="s">
        <v>4286</v>
      </c>
      <c r="D178" s="22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>E178/D178</f>
        <v>0</v>
      </c>
      <c r="P178" s="8">
        <f>IF(L178=0,0,E178/L178)</f>
        <v>0</v>
      </c>
      <c r="Q178" s="5" t="str">
        <f>LEFT(N178,(FIND("/",N178)-1))</f>
        <v>film &amp; video</v>
      </c>
      <c r="R178" s="5" t="str">
        <f>RIGHT(N178,LEN(N178)-(FIND("/",N178)))</f>
        <v>drama</v>
      </c>
      <c r="S178" s="13">
        <f>(J178/86400)+25569+(-5/24)</f>
        <v>42191.615729166668</v>
      </c>
      <c r="T178" s="13">
        <f>(I178/86400)+25569+(-5/24)</f>
        <v>42221.615729166668</v>
      </c>
    </row>
    <row r="179" spans="1:20" ht="14.75" customHeight="1" x14ac:dyDescent="0.2">
      <c r="A179" s="5">
        <v>177</v>
      </c>
      <c r="B179" s="6" t="s">
        <v>179</v>
      </c>
      <c r="C179" s="6" t="s">
        <v>4287</v>
      </c>
      <c r="D179" s="22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>E179/D179</f>
        <v>0.4</v>
      </c>
      <c r="P179" s="8">
        <f>IF(L179=0,0,E179/L179)</f>
        <v>25.714285714285715</v>
      </c>
      <c r="Q179" s="5" t="str">
        <f>LEFT(N179,(FIND("/",N179)-1))</f>
        <v>film &amp; video</v>
      </c>
      <c r="R179" s="5" t="str">
        <f>RIGHT(N179,LEN(N179)-(FIND("/",N179)))</f>
        <v>drama</v>
      </c>
      <c r="S179" s="13">
        <f>(J179/86400)+25569+(-5/24)</f>
        <v>42069.839421296296</v>
      </c>
      <c r="T179" s="13">
        <f>(I179/86400)+25569+(-5/24)</f>
        <v>42086.797754629624</v>
      </c>
    </row>
    <row r="180" spans="1:20" ht="14.75" customHeight="1" x14ac:dyDescent="0.2">
      <c r="A180" s="5">
        <v>178</v>
      </c>
      <c r="B180" s="6" t="s">
        <v>180</v>
      </c>
      <c r="C180" s="6" t="s">
        <v>4288</v>
      </c>
      <c r="D180" s="22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>E180/D180</f>
        <v>0</v>
      </c>
      <c r="P180" s="8">
        <f>IF(L180=0,0,E180/L180)</f>
        <v>0</v>
      </c>
      <c r="Q180" s="5" t="str">
        <f>LEFT(N180,(FIND("/",N180)-1))</f>
        <v>film &amp; video</v>
      </c>
      <c r="R180" s="5" t="str">
        <f>RIGHT(N180,LEN(N180)-(FIND("/",N180)))</f>
        <v>drama</v>
      </c>
      <c r="S180" s="13">
        <f>(J180/86400)+25569+(-5/24)</f>
        <v>42304.747048611105</v>
      </c>
      <c r="T180" s="13">
        <f>(I180/86400)+25569+(-5/24)</f>
        <v>42334.788715277777</v>
      </c>
    </row>
    <row r="181" spans="1:20" ht="14.75" customHeight="1" x14ac:dyDescent="0.2">
      <c r="A181" s="5">
        <v>179</v>
      </c>
      <c r="B181" s="6" t="s">
        <v>181</v>
      </c>
      <c r="C181" s="6" t="s">
        <v>4289</v>
      </c>
      <c r="D181" s="22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>E181/D181</f>
        <v>0.2</v>
      </c>
      <c r="P181" s="8">
        <f>IF(L181=0,0,E181/L181)</f>
        <v>100</v>
      </c>
      <c r="Q181" s="5" t="str">
        <f>LEFT(N181,(FIND("/",N181)-1))</f>
        <v>film &amp; video</v>
      </c>
      <c r="R181" s="5" t="str">
        <f>RIGHT(N181,LEN(N181)-(FIND("/",N181)))</f>
        <v>drama</v>
      </c>
      <c r="S181" s="13">
        <f>(J181/86400)+25569+(-5/24)</f>
        <v>42402.872164351851</v>
      </c>
      <c r="T181" s="13">
        <f>(I181/86400)+25569+(-5/24)</f>
        <v>42432.872164351851</v>
      </c>
    </row>
    <row r="182" spans="1:20" ht="14.75" customHeight="1" x14ac:dyDescent="0.2">
      <c r="A182" s="5">
        <v>180</v>
      </c>
      <c r="B182" s="6" t="s">
        <v>182</v>
      </c>
      <c r="C182" s="6" t="s">
        <v>4290</v>
      </c>
      <c r="D182" s="22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>E182/D182</f>
        <v>0.33416666666666667</v>
      </c>
      <c r="P182" s="8">
        <f>IF(L182=0,0,E182/L182)</f>
        <v>30.846153846153847</v>
      </c>
      <c r="Q182" s="5" t="str">
        <f>LEFT(N182,(FIND("/",N182)-1))</f>
        <v>film &amp; video</v>
      </c>
      <c r="R182" s="5" t="str">
        <f>RIGHT(N182,LEN(N182)-(FIND("/",N182)))</f>
        <v>drama</v>
      </c>
      <c r="S182" s="13">
        <f>(J182/86400)+25569+(-5/24)</f>
        <v>42067.782905092587</v>
      </c>
      <c r="T182" s="13">
        <f>(I182/86400)+25569+(-5/24)</f>
        <v>42107.583333333336</v>
      </c>
    </row>
    <row r="183" spans="1:20" ht="14.75" customHeight="1" x14ac:dyDescent="0.2">
      <c r="A183" s="5">
        <v>181</v>
      </c>
      <c r="B183" s="6" t="s">
        <v>183</v>
      </c>
      <c r="C183" s="6" t="s">
        <v>4291</v>
      </c>
      <c r="D183" s="22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>E183/D183</f>
        <v>0.21092608822670172</v>
      </c>
      <c r="P183" s="8">
        <f>IF(L183=0,0,E183/L183)</f>
        <v>180.5</v>
      </c>
      <c r="Q183" s="5" t="str">
        <f>LEFT(N183,(FIND("/",N183)-1))</f>
        <v>film &amp; video</v>
      </c>
      <c r="R183" s="5" t="str">
        <f>RIGHT(N183,LEN(N183)-(FIND("/",N183)))</f>
        <v>drama</v>
      </c>
      <c r="S183" s="13">
        <f>(J183/86400)+25569+(-5/24)</f>
        <v>42147.533506944441</v>
      </c>
      <c r="T183" s="13">
        <f>(I183/86400)+25569+(-5/24)</f>
        <v>42177.533506944441</v>
      </c>
    </row>
    <row r="184" spans="1:20" ht="14.75" customHeight="1" x14ac:dyDescent="0.2">
      <c r="A184" s="5">
        <v>182</v>
      </c>
      <c r="B184" s="6" t="s">
        <v>184</v>
      </c>
      <c r="C184" s="6" t="s">
        <v>4292</v>
      </c>
      <c r="D184" s="22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>E184/D184</f>
        <v>0</v>
      </c>
      <c r="P184" s="8">
        <f>IF(L184=0,0,E184/L184)</f>
        <v>0</v>
      </c>
      <c r="Q184" s="5" t="str">
        <f>LEFT(N184,(FIND("/",N184)-1))</f>
        <v>film &amp; video</v>
      </c>
      <c r="R184" s="5" t="str">
        <f>RIGHT(N184,LEN(N184)-(FIND("/",N184)))</f>
        <v>drama</v>
      </c>
      <c r="S184" s="13">
        <f>(J184/86400)+25569+(-5/24)</f>
        <v>42711.803611111107</v>
      </c>
      <c r="T184" s="13">
        <f>(I184/86400)+25569+(-5/24)</f>
        <v>42741.803611111107</v>
      </c>
    </row>
    <row r="185" spans="1:20" ht="14.75" customHeight="1" x14ac:dyDescent="0.2">
      <c r="A185" s="5">
        <v>183</v>
      </c>
      <c r="B185" s="6" t="s">
        <v>185</v>
      </c>
      <c r="C185" s="6" t="s">
        <v>4293</v>
      </c>
      <c r="D185" s="22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>E185/D185</f>
        <v>0.35855999999999999</v>
      </c>
      <c r="P185" s="8">
        <f>IF(L185=0,0,E185/L185)</f>
        <v>373.5</v>
      </c>
      <c r="Q185" s="5" t="str">
        <f>LEFT(N185,(FIND("/",N185)-1))</f>
        <v>film &amp; video</v>
      </c>
      <c r="R185" s="5" t="str">
        <f>RIGHT(N185,LEN(N185)-(FIND("/",N185)))</f>
        <v>drama</v>
      </c>
      <c r="S185" s="13">
        <f>(J185/86400)+25569+(-5/24)</f>
        <v>41939.601967592593</v>
      </c>
      <c r="T185" s="13">
        <f>(I185/86400)+25569+(-5/24)</f>
        <v>41969.643634259257</v>
      </c>
    </row>
    <row r="186" spans="1:20" ht="14.75" customHeight="1" x14ac:dyDescent="0.2">
      <c r="A186" s="5">
        <v>184</v>
      </c>
      <c r="B186" s="6" t="s">
        <v>186</v>
      </c>
      <c r="C186" s="6" t="s">
        <v>4294</v>
      </c>
      <c r="D186" s="22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>E186/D186</f>
        <v>3.4000000000000002E-2</v>
      </c>
      <c r="P186" s="8">
        <f>IF(L186=0,0,E186/L186)</f>
        <v>25.5</v>
      </c>
      <c r="Q186" s="5" t="str">
        <f>LEFT(N186,(FIND("/",N186)-1))</f>
        <v>film &amp; video</v>
      </c>
      <c r="R186" s="5" t="str">
        <f>RIGHT(N186,LEN(N186)-(FIND("/",N186)))</f>
        <v>drama</v>
      </c>
      <c r="S186" s="13">
        <f>(J186/86400)+25569+(-5/24)</f>
        <v>41825.58289351852</v>
      </c>
      <c r="T186" s="13">
        <f>(I186/86400)+25569+(-5/24)</f>
        <v>41882.957638888889</v>
      </c>
    </row>
    <row r="187" spans="1:20" ht="14.75" customHeight="1" x14ac:dyDescent="0.2">
      <c r="A187" s="5">
        <v>185</v>
      </c>
      <c r="B187" s="6" t="s">
        <v>187</v>
      </c>
      <c r="C187" s="6" t="s">
        <v>4295</v>
      </c>
      <c r="D187" s="22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>E187/D187</f>
        <v>5.5E-2</v>
      </c>
      <c r="P187" s="8">
        <f>IF(L187=0,0,E187/L187)</f>
        <v>220</v>
      </c>
      <c r="Q187" s="5" t="str">
        <f>LEFT(N187,(FIND("/",N187)-1))</f>
        <v>film &amp; video</v>
      </c>
      <c r="R187" s="5" t="str">
        <f>RIGHT(N187,LEN(N187)-(FIND("/",N187)))</f>
        <v>drama</v>
      </c>
      <c r="S187" s="13">
        <f>(J187/86400)+25569+(-5/24)</f>
        <v>42570.702997685185</v>
      </c>
      <c r="T187" s="13">
        <f>(I187/86400)+25569+(-5/24)</f>
        <v>42600.702997685185</v>
      </c>
    </row>
    <row r="188" spans="1:20" ht="14.75" customHeight="1" x14ac:dyDescent="0.2">
      <c r="A188" s="5">
        <v>186</v>
      </c>
      <c r="B188" s="6" t="s">
        <v>188</v>
      </c>
      <c r="C188" s="6" t="s">
        <v>4296</v>
      </c>
      <c r="D188" s="22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>E188/D188</f>
        <v>0</v>
      </c>
      <c r="P188" s="8">
        <f>IF(L188=0,0,E188/L188)</f>
        <v>0</v>
      </c>
      <c r="Q188" s="5" t="str">
        <f>LEFT(N188,(FIND("/",N188)-1))</f>
        <v>film &amp; video</v>
      </c>
      <c r="R188" s="5" t="str">
        <f>RIGHT(N188,LEN(N188)-(FIND("/",N188)))</f>
        <v>drama</v>
      </c>
      <c r="S188" s="13">
        <f>(J188/86400)+25569+(-5/24)</f>
        <v>42767.604560185187</v>
      </c>
      <c r="T188" s="13">
        <f>(I188/86400)+25569+(-5/24)</f>
        <v>42797.624999999993</v>
      </c>
    </row>
    <row r="189" spans="1:20" ht="14.75" customHeight="1" x14ac:dyDescent="0.2">
      <c r="A189" s="5">
        <v>187</v>
      </c>
      <c r="B189" s="6" t="s">
        <v>189</v>
      </c>
      <c r="C189" s="6" t="s">
        <v>4297</v>
      </c>
      <c r="D189" s="22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>E189/D189</f>
        <v>0.16</v>
      </c>
      <c r="P189" s="8">
        <f>IF(L189=0,0,E189/L189)</f>
        <v>160</v>
      </c>
      <c r="Q189" s="5" t="str">
        <f>LEFT(N189,(FIND("/",N189)-1))</f>
        <v>film &amp; video</v>
      </c>
      <c r="R189" s="5" t="str">
        <f>RIGHT(N189,LEN(N189)-(FIND("/",N189)))</f>
        <v>drama</v>
      </c>
      <c r="S189" s="13">
        <f>(J189/86400)+25569+(-5/24)</f>
        <v>42182.02612268518</v>
      </c>
      <c r="T189" s="13">
        <f>(I189/86400)+25569+(-5/24)</f>
        <v>42206.082638888889</v>
      </c>
    </row>
    <row r="190" spans="1:20" ht="14.75" customHeight="1" x14ac:dyDescent="0.2">
      <c r="A190" s="5">
        <v>188</v>
      </c>
      <c r="B190" s="6" t="s">
        <v>190</v>
      </c>
      <c r="C190" s="6" t="s">
        <v>4298</v>
      </c>
      <c r="D190" s="22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>E190/D190</f>
        <v>0</v>
      </c>
      <c r="P190" s="8">
        <f>IF(L190=0,0,E190/L190)</f>
        <v>0</v>
      </c>
      <c r="Q190" s="5" t="str">
        <f>LEFT(N190,(FIND("/",N190)-1))</f>
        <v>film &amp; video</v>
      </c>
      <c r="R190" s="5" t="str">
        <f>RIGHT(N190,LEN(N190)-(FIND("/",N190)))</f>
        <v>drama</v>
      </c>
      <c r="S190" s="13">
        <f>(J190/86400)+25569+(-5/24)</f>
        <v>41856.974710648145</v>
      </c>
      <c r="T190" s="13">
        <f>(I190/86400)+25569+(-5/24)</f>
        <v>41886.974710648145</v>
      </c>
    </row>
    <row r="191" spans="1:20" ht="14.75" customHeight="1" x14ac:dyDescent="0.2">
      <c r="A191" s="5">
        <v>189</v>
      </c>
      <c r="B191" s="6" t="s">
        <v>191</v>
      </c>
      <c r="C191" s="6" t="s">
        <v>4299</v>
      </c>
      <c r="D191" s="22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>E191/D191</f>
        <v>6.8999999999999997E-4</v>
      </c>
      <c r="P191" s="8">
        <f>IF(L191=0,0,E191/L191)</f>
        <v>69</v>
      </c>
      <c r="Q191" s="5" t="str">
        <f>LEFT(N191,(FIND("/",N191)-1))</f>
        <v>film &amp; video</v>
      </c>
      <c r="R191" s="5" t="str">
        <f>RIGHT(N191,LEN(N191)-(FIND("/",N191)))</f>
        <v>drama</v>
      </c>
      <c r="S191" s="13">
        <f>(J191/86400)+25569+(-5/24)</f>
        <v>42556.482372685183</v>
      </c>
      <c r="T191" s="13">
        <f>(I191/86400)+25569+(-5/24)</f>
        <v>42616.482372685183</v>
      </c>
    </row>
    <row r="192" spans="1:20" ht="14.75" customHeight="1" x14ac:dyDescent="0.2">
      <c r="A192" s="5">
        <v>190</v>
      </c>
      <c r="B192" s="6" t="s">
        <v>192</v>
      </c>
      <c r="C192" s="6" t="s">
        <v>4300</v>
      </c>
      <c r="D192" s="22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>E192/D192</f>
        <v>4.1666666666666666E-3</v>
      </c>
      <c r="P192" s="8">
        <f>IF(L192=0,0,E192/L192)</f>
        <v>50</v>
      </c>
      <c r="Q192" s="5" t="str">
        <f>LEFT(N192,(FIND("/",N192)-1))</f>
        <v>film &amp; video</v>
      </c>
      <c r="R192" s="5" t="str">
        <f>RIGHT(N192,LEN(N192)-(FIND("/",N192)))</f>
        <v>drama</v>
      </c>
      <c r="S192" s="13">
        <f>(J192/86400)+25569+(-5/24)</f>
        <v>42527.442662037036</v>
      </c>
      <c r="T192" s="13">
        <f>(I192/86400)+25569+(-5/24)</f>
        <v>42537.442662037036</v>
      </c>
    </row>
    <row r="193" spans="1:20" ht="14.75" customHeight="1" x14ac:dyDescent="0.2">
      <c r="A193" s="5">
        <v>191</v>
      </c>
      <c r="B193" s="6" t="s">
        <v>193</v>
      </c>
      <c r="C193" s="6" t="s">
        <v>4301</v>
      </c>
      <c r="D193" s="22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>E193/D193</f>
        <v>0.05</v>
      </c>
      <c r="P193" s="8">
        <f>IF(L193=0,0,E193/L193)</f>
        <v>83.333333333333329</v>
      </c>
      <c r="Q193" s="5" t="str">
        <f>LEFT(N193,(FIND("/",N193)-1))</f>
        <v>film &amp; video</v>
      </c>
      <c r="R193" s="5" t="str">
        <f>RIGHT(N193,LEN(N193)-(FIND("/",N193)))</f>
        <v>drama</v>
      </c>
      <c r="S193" s="13">
        <f>(J193/86400)+25569+(-5/24)</f>
        <v>42239.233078703699</v>
      </c>
      <c r="T193" s="13">
        <f>(I193/86400)+25569+(-5/24)</f>
        <v>42279.233078703699</v>
      </c>
    </row>
    <row r="194" spans="1:20" ht="14.75" customHeight="1" x14ac:dyDescent="0.2">
      <c r="A194" s="5">
        <v>192</v>
      </c>
      <c r="B194" s="6" t="s">
        <v>194</v>
      </c>
      <c r="C194" s="6" t="s">
        <v>4302</v>
      </c>
      <c r="D194" s="22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>E194/D194</f>
        <v>1.7E-5</v>
      </c>
      <c r="P194" s="8">
        <f>IF(L194=0,0,E194/L194)</f>
        <v>5.666666666666667</v>
      </c>
      <c r="Q194" s="5" t="str">
        <f>LEFT(N194,(FIND("/",N194)-1))</f>
        <v>film &amp; video</v>
      </c>
      <c r="R194" s="5" t="str">
        <f>RIGHT(N194,LEN(N194)-(FIND("/",N194)))</f>
        <v>drama</v>
      </c>
      <c r="S194" s="13">
        <f>(J194/86400)+25569+(-5/24)</f>
        <v>41899.583703703705</v>
      </c>
      <c r="T194" s="13">
        <f>(I194/86400)+25569+(-5/24)</f>
        <v>41929.583703703705</v>
      </c>
    </row>
    <row r="195" spans="1:20" ht="14.75" customHeight="1" x14ac:dyDescent="0.2">
      <c r="A195" s="5">
        <v>193</v>
      </c>
      <c r="B195" s="6" t="s">
        <v>195</v>
      </c>
      <c r="C195" s="6" t="s">
        <v>4303</v>
      </c>
      <c r="D195" s="22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>E195/D195</f>
        <v>0</v>
      </c>
      <c r="P195" s="8">
        <f>IF(L195=0,0,E195/L195)</f>
        <v>0</v>
      </c>
      <c r="Q195" s="5" t="str">
        <f>LEFT(N195,(FIND("/",N195)-1))</f>
        <v>film &amp; video</v>
      </c>
      <c r="R195" s="5" t="str">
        <f>RIGHT(N195,LEN(N195)-(FIND("/",N195)))</f>
        <v>drama</v>
      </c>
      <c r="S195" s="13">
        <f>(J195/86400)+25569+(-5/24)</f>
        <v>41911.726458333331</v>
      </c>
      <c r="T195" s="13">
        <f>(I195/86400)+25569+(-5/24)</f>
        <v>41971.768124999995</v>
      </c>
    </row>
    <row r="196" spans="1:20" ht="14.75" customHeight="1" x14ac:dyDescent="0.2">
      <c r="A196" s="5">
        <v>194</v>
      </c>
      <c r="B196" s="6" t="s">
        <v>196</v>
      </c>
      <c r="C196" s="6" t="s">
        <v>4304</v>
      </c>
      <c r="D196" s="22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>E196/D196</f>
        <v>1.1999999999999999E-3</v>
      </c>
      <c r="P196" s="8">
        <f>IF(L196=0,0,E196/L196)</f>
        <v>1</v>
      </c>
      <c r="Q196" s="5" t="str">
        <f>LEFT(N196,(FIND("/",N196)-1))</f>
        <v>film &amp; video</v>
      </c>
      <c r="R196" s="5" t="str">
        <f>RIGHT(N196,LEN(N196)-(FIND("/",N196)))</f>
        <v>drama</v>
      </c>
      <c r="S196" s="13">
        <f>(J196/86400)+25569+(-5/24)</f>
        <v>42375.788553240738</v>
      </c>
      <c r="T196" s="13">
        <f>(I196/86400)+25569+(-5/24)</f>
        <v>42435.788553240738</v>
      </c>
    </row>
    <row r="197" spans="1:20" ht="14.75" customHeight="1" x14ac:dyDescent="0.2">
      <c r="A197" s="5">
        <v>195</v>
      </c>
      <c r="B197" s="6" t="s">
        <v>197</v>
      </c>
      <c r="C197" s="6" t="s">
        <v>4305</v>
      </c>
      <c r="D197" s="22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>E197/D197</f>
        <v>0</v>
      </c>
      <c r="P197" s="8">
        <f>IF(L197=0,0,E197/L197)</f>
        <v>0</v>
      </c>
      <c r="Q197" s="5" t="str">
        <f>LEFT(N197,(FIND("/",N197)-1))</f>
        <v>film &amp; video</v>
      </c>
      <c r="R197" s="5" t="str">
        <f>RIGHT(N197,LEN(N197)-(FIND("/",N197)))</f>
        <v>drama</v>
      </c>
      <c r="S197" s="13">
        <f>(J197/86400)+25569+(-5/24)</f>
        <v>42135.462175925924</v>
      </c>
      <c r="T197" s="13">
        <f>(I197/86400)+25569+(-5/24)</f>
        <v>42195.462175925924</v>
      </c>
    </row>
    <row r="198" spans="1:20" ht="14.75" customHeight="1" x14ac:dyDescent="0.2">
      <c r="A198" s="5">
        <v>196</v>
      </c>
      <c r="B198" s="6" t="s">
        <v>198</v>
      </c>
      <c r="C198" s="6" t="s">
        <v>4306</v>
      </c>
      <c r="D198" s="22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>E198/D198</f>
        <v>0.41857142857142859</v>
      </c>
      <c r="P198" s="8">
        <f>IF(L198=0,0,E198/L198)</f>
        <v>77.10526315789474</v>
      </c>
      <c r="Q198" s="5" t="str">
        <f>LEFT(N198,(FIND("/",N198)-1))</f>
        <v>film &amp; video</v>
      </c>
      <c r="R198" s="5" t="str">
        <f>RIGHT(N198,LEN(N198)-(FIND("/",N198)))</f>
        <v>drama</v>
      </c>
      <c r="S198" s="13">
        <f>(J198/86400)+25569+(-5/24)</f>
        <v>42259.334467592591</v>
      </c>
      <c r="T198" s="13">
        <f>(I198/86400)+25569+(-5/24)</f>
        <v>42287.666666666664</v>
      </c>
    </row>
    <row r="199" spans="1:20" ht="14.75" customHeight="1" x14ac:dyDescent="0.2">
      <c r="A199" s="5">
        <v>197</v>
      </c>
      <c r="B199" s="6" t="s">
        <v>199</v>
      </c>
      <c r="C199" s="6" t="s">
        <v>4307</v>
      </c>
      <c r="D199" s="22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>E199/D199</f>
        <v>0.1048</v>
      </c>
      <c r="P199" s="8">
        <f>IF(L199=0,0,E199/L199)</f>
        <v>32.75</v>
      </c>
      <c r="Q199" s="5" t="str">
        <f>LEFT(N199,(FIND("/",N199)-1))</f>
        <v>film &amp; video</v>
      </c>
      <c r="R199" s="5" t="str">
        <f>RIGHT(N199,LEN(N199)-(FIND("/",N199)))</f>
        <v>drama</v>
      </c>
      <c r="S199" s="13">
        <f>(J199/86400)+25569+(-5/24)</f>
        <v>42741.640046296299</v>
      </c>
      <c r="T199" s="13">
        <f>(I199/86400)+25569+(-5/24)</f>
        <v>42783.666666666664</v>
      </c>
    </row>
    <row r="200" spans="1:20" ht="14.75" customHeight="1" x14ac:dyDescent="0.2">
      <c r="A200" s="5">
        <v>198</v>
      </c>
      <c r="B200" s="6" t="s">
        <v>200</v>
      </c>
      <c r="C200" s="6" t="s">
        <v>4308</v>
      </c>
      <c r="D200" s="22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>E200/D200</f>
        <v>1.116E-2</v>
      </c>
      <c r="P200" s="8">
        <f>IF(L200=0,0,E200/L200)</f>
        <v>46.5</v>
      </c>
      <c r="Q200" s="5" t="str">
        <f>LEFT(N200,(FIND("/",N200)-1))</f>
        <v>film &amp; video</v>
      </c>
      <c r="R200" s="5" t="str">
        <f>RIGHT(N200,LEN(N200)-(FIND("/",N200)))</f>
        <v>drama</v>
      </c>
      <c r="S200" s="13">
        <f>(J200/86400)+25569+(-5/24)</f>
        <v>41887.175023148149</v>
      </c>
      <c r="T200" s="13">
        <f>(I200/86400)+25569+(-5/24)</f>
        <v>41917.175023148149</v>
      </c>
    </row>
    <row r="201" spans="1:20" ht="14.75" customHeight="1" x14ac:dyDescent="0.2">
      <c r="A201" s="5">
        <v>199</v>
      </c>
      <c r="B201" s="6" t="s">
        <v>201</v>
      </c>
      <c r="C201" s="6" t="s">
        <v>4309</v>
      </c>
      <c r="D201" s="22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>E201/D201</f>
        <v>0</v>
      </c>
      <c r="P201" s="8">
        <f>IF(L201=0,0,E201/L201)</f>
        <v>0</v>
      </c>
      <c r="Q201" s="5" t="str">
        <f>LEFT(N201,(FIND("/",N201)-1))</f>
        <v>film &amp; video</v>
      </c>
      <c r="R201" s="5" t="str">
        <f>RIGHT(N201,LEN(N201)-(FIND("/",N201)))</f>
        <v>drama</v>
      </c>
      <c r="S201" s="13">
        <f>(J201/86400)+25569+(-5/24)</f>
        <v>42583.915532407402</v>
      </c>
      <c r="T201" s="13">
        <f>(I201/86400)+25569+(-5/24)</f>
        <v>42613.915532407402</v>
      </c>
    </row>
    <row r="202" spans="1:20" ht="14.75" customHeight="1" x14ac:dyDescent="0.2">
      <c r="A202" s="5">
        <v>200</v>
      </c>
      <c r="B202" s="6" t="s">
        <v>202</v>
      </c>
      <c r="C202" s="6" t="s">
        <v>4310</v>
      </c>
      <c r="D202" s="22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>E202/D202</f>
        <v>0.26192500000000002</v>
      </c>
      <c r="P202" s="8">
        <f>IF(L202=0,0,E202/L202)</f>
        <v>87.308333333333337</v>
      </c>
      <c r="Q202" s="5" t="str">
        <f>LEFT(N202,(FIND("/",N202)-1))</f>
        <v>film &amp; video</v>
      </c>
      <c r="R202" s="5" t="str">
        <f>RIGHT(N202,LEN(N202)-(FIND("/",N202)))</f>
        <v>drama</v>
      </c>
      <c r="S202" s="13">
        <f>(J202/86400)+25569+(-5/24)</f>
        <v>41866.875034722216</v>
      </c>
      <c r="T202" s="13">
        <f>(I202/86400)+25569+(-5/24)</f>
        <v>41896.875034722216</v>
      </c>
    </row>
    <row r="203" spans="1:20" ht="14.75" customHeight="1" x14ac:dyDescent="0.2">
      <c r="A203" s="5">
        <v>201</v>
      </c>
      <c r="B203" s="6" t="s">
        <v>203</v>
      </c>
      <c r="C203" s="6" t="s">
        <v>4311</v>
      </c>
      <c r="D203" s="22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>E203/D203</f>
        <v>0.58461538461538465</v>
      </c>
      <c r="P203" s="8">
        <f>IF(L203=0,0,E203/L203)</f>
        <v>54.285714285714285</v>
      </c>
      <c r="Q203" s="5" t="str">
        <f>LEFT(N203,(FIND("/",N203)-1))</f>
        <v>film &amp; video</v>
      </c>
      <c r="R203" s="5" t="str">
        <f>RIGHT(N203,LEN(N203)-(FIND("/",N203)))</f>
        <v>drama</v>
      </c>
      <c r="S203" s="13">
        <f>(J203/86400)+25569+(-5/24)</f>
        <v>42023.610289351847</v>
      </c>
      <c r="T203" s="13">
        <f>(I203/86400)+25569+(-5/24)</f>
        <v>42043.610289351847</v>
      </c>
    </row>
    <row r="204" spans="1:20" ht="14.75" customHeight="1" x14ac:dyDescent="0.2">
      <c r="A204" s="5">
        <v>202</v>
      </c>
      <c r="B204" s="6" t="s">
        <v>204</v>
      </c>
      <c r="C204" s="6" t="s">
        <v>4312</v>
      </c>
      <c r="D204" s="22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>E204/D204</f>
        <v>0</v>
      </c>
      <c r="P204" s="8">
        <f>IF(L204=0,0,E204/L204)</f>
        <v>0</v>
      </c>
      <c r="Q204" s="5" t="str">
        <f>LEFT(N204,(FIND("/",N204)-1))</f>
        <v>film &amp; video</v>
      </c>
      <c r="R204" s="5" t="str">
        <f>RIGHT(N204,LEN(N204)-(FIND("/",N204)))</f>
        <v>drama</v>
      </c>
      <c r="S204" s="13">
        <f>(J204/86400)+25569+(-5/24)</f>
        <v>42255.719490740739</v>
      </c>
      <c r="T204" s="13">
        <f>(I204/86400)+25569+(-5/24)</f>
        <v>42285.665972222218</v>
      </c>
    </row>
    <row r="205" spans="1:20" ht="14.75" customHeight="1" x14ac:dyDescent="0.2">
      <c r="A205" s="5">
        <v>203</v>
      </c>
      <c r="B205" s="6" t="s">
        <v>205</v>
      </c>
      <c r="C205" s="6" t="s">
        <v>4313</v>
      </c>
      <c r="D205" s="22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>E205/D205</f>
        <v>0.2984</v>
      </c>
      <c r="P205" s="8">
        <f>IF(L205=0,0,E205/L205)</f>
        <v>93.25</v>
      </c>
      <c r="Q205" s="5" t="str">
        <f>LEFT(N205,(FIND("/",N205)-1))</f>
        <v>film &amp; video</v>
      </c>
      <c r="R205" s="5" t="str">
        <f>RIGHT(N205,LEN(N205)-(FIND("/",N205)))</f>
        <v>drama</v>
      </c>
      <c r="S205" s="13">
        <f>(J205/86400)+25569+(-5/24)</f>
        <v>41973.639629629623</v>
      </c>
      <c r="T205" s="13">
        <f>(I205/86400)+25569+(-5/24)</f>
        <v>42033.639629629623</v>
      </c>
    </row>
    <row r="206" spans="1:20" ht="14.75" customHeight="1" x14ac:dyDescent="0.2">
      <c r="A206" s="5">
        <v>204</v>
      </c>
      <c r="B206" s="6" t="s">
        <v>206</v>
      </c>
      <c r="C206" s="6" t="s">
        <v>4314</v>
      </c>
      <c r="D206" s="22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>E206/D206</f>
        <v>0.50721666666666665</v>
      </c>
      <c r="P206" s="8">
        <f>IF(L206=0,0,E206/L206)</f>
        <v>117.68368136117556</v>
      </c>
      <c r="Q206" s="5" t="str">
        <f>LEFT(N206,(FIND("/",N206)-1))</f>
        <v>film &amp; video</v>
      </c>
      <c r="R206" s="5" t="str">
        <f>RIGHT(N206,LEN(N206)-(FIND("/",N206)))</f>
        <v>drama</v>
      </c>
      <c r="S206" s="13">
        <f>(J206/86400)+25569+(-5/24)</f>
        <v>42556.375034722216</v>
      </c>
      <c r="T206" s="13">
        <f>(I206/86400)+25569+(-5/24)</f>
        <v>42586.375034722216</v>
      </c>
    </row>
    <row r="207" spans="1:20" ht="14.75" customHeight="1" x14ac:dyDescent="0.2">
      <c r="A207" s="5">
        <v>205</v>
      </c>
      <c r="B207" s="6" t="s">
        <v>207</v>
      </c>
      <c r="C207" s="6" t="s">
        <v>4315</v>
      </c>
      <c r="D207" s="22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>E207/D207</f>
        <v>0.16250000000000001</v>
      </c>
      <c r="P207" s="8">
        <f>IF(L207=0,0,E207/L207)</f>
        <v>76.470588235294116</v>
      </c>
      <c r="Q207" s="5" t="str">
        <f>LEFT(N207,(FIND("/",N207)-1))</f>
        <v>film &amp; video</v>
      </c>
      <c r="R207" s="5" t="str">
        <f>RIGHT(N207,LEN(N207)-(FIND("/",N207)))</f>
        <v>drama</v>
      </c>
      <c r="S207" s="13">
        <f>(J207/86400)+25569+(-5/24)</f>
        <v>42248.423865740733</v>
      </c>
      <c r="T207" s="13">
        <f>(I207/86400)+25569+(-5/24)</f>
        <v>42283.423865740733</v>
      </c>
    </row>
    <row r="208" spans="1:20" ht="14.75" customHeight="1" x14ac:dyDescent="0.2">
      <c r="A208" s="5">
        <v>206</v>
      </c>
      <c r="B208" s="6" t="s">
        <v>208</v>
      </c>
      <c r="C208" s="6" t="s">
        <v>4316</v>
      </c>
      <c r="D208" s="22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>E208/D208</f>
        <v>0</v>
      </c>
      <c r="P208" s="8">
        <f>IF(L208=0,0,E208/L208)</f>
        <v>0</v>
      </c>
      <c r="Q208" s="5" t="str">
        <f>LEFT(N208,(FIND("/",N208)-1))</f>
        <v>film &amp; video</v>
      </c>
      <c r="R208" s="5" t="str">
        <f>RIGHT(N208,LEN(N208)-(FIND("/",N208)))</f>
        <v>drama</v>
      </c>
      <c r="S208" s="13">
        <f>(J208/86400)+25569+(-5/24)</f>
        <v>42566.79609953703</v>
      </c>
      <c r="T208" s="13">
        <f>(I208/86400)+25569+(-5/24)</f>
        <v>42587.79609953703</v>
      </c>
    </row>
    <row r="209" spans="1:20" ht="14.75" customHeight="1" x14ac:dyDescent="0.2">
      <c r="A209" s="5">
        <v>207</v>
      </c>
      <c r="B209" s="6" t="s">
        <v>209</v>
      </c>
      <c r="C209" s="6" t="s">
        <v>4317</v>
      </c>
      <c r="D209" s="22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>E209/D209</f>
        <v>0.15214285714285714</v>
      </c>
      <c r="P209" s="8">
        <f>IF(L209=0,0,E209/L209)</f>
        <v>163.84615384615384</v>
      </c>
      <c r="Q209" s="5" t="str">
        <f>LEFT(N209,(FIND("/",N209)-1))</f>
        <v>film &amp; video</v>
      </c>
      <c r="R209" s="5" t="str">
        <f>RIGHT(N209,LEN(N209)-(FIND("/",N209)))</f>
        <v>drama</v>
      </c>
      <c r="S209" s="13">
        <f>(J209/86400)+25569+(-5/24)</f>
        <v>41977.988865740735</v>
      </c>
      <c r="T209" s="13">
        <f>(I209/86400)+25569+(-5/24)</f>
        <v>42007.988865740735</v>
      </c>
    </row>
    <row r="210" spans="1:20" ht="14.75" customHeight="1" x14ac:dyDescent="0.2">
      <c r="A210" s="5">
        <v>208</v>
      </c>
      <c r="B210" s="6" t="s">
        <v>210</v>
      </c>
      <c r="C210" s="6" t="s">
        <v>4318</v>
      </c>
      <c r="D210" s="22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>E210/D210</f>
        <v>0</v>
      </c>
      <c r="P210" s="8">
        <f>IF(L210=0,0,E210/L210)</f>
        <v>0</v>
      </c>
      <c r="Q210" s="5" t="str">
        <f>LEFT(N210,(FIND("/",N210)-1))</f>
        <v>film &amp; video</v>
      </c>
      <c r="R210" s="5" t="str">
        <f>RIGHT(N210,LEN(N210)-(FIND("/",N210)))</f>
        <v>drama</v>
      </c>
      <c r="S210" s="13">
        <f>(J210/86400)+25569+(-5/24)</f>
        <v>41959.16165509259</v>
      </c>
      <c r="T210" s="13">
        <f>(I210/86400)+25569+(-5/24)</f>
        <v>41989.16165509259</v>
      </c>
    </row>
    <row r="211" spans="1:20" ht="14.75" customHeight="1" x14ac:dyDescent="0.2">
      <c r="A211" s="5">
        <v>209</v>
      </c>
      <c r="B211" s="6" t="s">
        <v>211</v>
      </c>
      <c r="C211" s="6" t="s">
        <v>4319</v>
      </c>
      <c r="D211" s="22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>E211/D211</f>
        <v>0</v>
      </c>
      <c r="P211" s="8">
        <f>IF(L211=0,0,E211/L211)</f>
        <v>0</v>
      </c>
      <c r="Q211" s="5" t="str">
        <f>LEFT(N211,(FIND("/",N211)-1))</f>
        <v>film &amp; video</v>
      </c>
      <c r="R211" s="5" t="str">
        <f>RIGHT(N211,LEN(N211)-(FIND("/",N211)))</f>
        <v>drama</v>
      </c>
      <c r="S211" s="13">
        <f>(J211/86400)+25569+(-5/24)</f>
        <v>42165.714525462965</v>
      </c>
      <c r="T211" s="13">
        <f>(I211/86400)+25569+(-5/24)</f>
        <v>42195.714525462965</v>
      </c>
    </row>
    <row r="212" spans="1:20" ht="14.75" customHeight="1" x14ac:dyDescent="0.2">
      <c r="A212" s="5">
        <v>210</v>
      </c>
      <c r="B212" s="6" t="s">
        <v>212</v>
      </c>
      <c r="C212" s="6" t="s">
        <v>4320</v>
      </c>
      <c r="D212" s="22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>E212/D212</f>
        <v>0.2525</v>
      </c>
      <c r="P212" s="8">
        <f>IF(L212=0,0,E212/L212)</f>
        <v>91.818181818181813</v>
      </c>
      <c r="Q212" s="5" t="str">
        <f>LEFT(N212,(FIND("/",N212)-1))</f>
        <v>film &amp; video</v>
      </c>
      <c r="R212" s="5" t="str">
        <f>RIGHT(N212,LEN(N212)-(FIND("/",N212)))</f>
        <v>drama</v>
      </c>
      <c r="S212" s="13">
        <f>(J212/86400)+25569+(-5/24)</f>
        <v>42248.856388888882</v>
      </c>
      <c r="T212" s="13">
        <f>(I212/86400)+25569+(-5/24)</f>
        <v>42277.999999999993</v>
      </c>
    </row>
    <row r="213" spans="1:20" ht="14.75" customHeight="1" x14ac:dyDescent="0.2">
      <c r="A213" s="5">
        <v>211</v>
      </c>
      <c r="B213" s="6" t="s">
        <v>213</v>
      </c>
      <c r="C213" s="6" t="s">
        <v>4321</v>
      </c>
      <c r="D213" s="22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>E213/D213</f>
        <v>0.44600000000000001</v>
      </c>
      <c r="P213" s="8">
        <f>IF(L213=0,0,E213/L213)</f>
        <v>185.83333333333334</v>
      </c>
      <c r="Q213" s="5" t="str">
        <f>LEFT(N213,(FIND("/",N213)-1))</f>
        <v>film &amp; video</v>
      </c>
      <c r="R213" s="5" t="str">
        <f>RIGHT(N213,LEN(N213)-(FIND("/",N213)))</f>
        <v>drama</v>
      </c>
      <c r="S213" s="13">
        <f>(J213/86400)+25569+(-5/24)</f>
        <v>42235.951585648145</v>
      </c>
      <c r="T213" s="13">
        <f>(I213/86400)+25569+(-5/24)</f>
        <v>42265.951585648145</v>
      </c>
    </row>
    <row r="214" spans="1:20" ht="14.75" customHeight="1" x14ac:dyDescent="0.2">
      <c r="A214" s="5">
        <v>212</v>
      </c>
      <c r="B214" s="6" t="s">
        <v>214</v>
      </c>
      <c r="C214" s="6" t="s">
        <v>4322</v>
      </c>
      <c r="D214" s="22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>E214/D214</f>
        <v>1.5873015873015873E-4</v>
      </c>
      <c r="P214" s="8">
        <f>IF(L214=0,0,E214/L214)</f>
        <v>1</v>
      </c>
      <c r="Q214" s="5" t="str">
        <f>LEFT(N214,(FIND("/",N214)-1))</f>
        <v>film &amp; video</v>
      </c>
      <c r="R214" s="5" t="str">
        <f>RIGHT(N214,LEN(N214)-(FIND("/",N214)))</f>
        <v>drama</v>
      </c>
      <c r="S214" s="13">
        <f>(J214/86400)+25569+(-5/24)</f>
        <v>42416.672685185178</v>
      </c>
      <c r="T214" s="13">
        <f>(I214/86400)+25569+(-5/24)</f>
        <v>42476.631018518521</v>
      </c>
    </row>
    <row r="215" spans="1:20" ht="14.75" customHeight="1" x14ac:dyDescent="0.2">
      <c r="A215" s="5">
        <v>213</v>
      </c>
      <c r="B215" s="6" t="s">
        <v>215</v>
      </c>
      <c r="C215" s="6" t="s">
        <v>4323</v>
      </c>
      <c r="D215" s="22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>E215/D215</f>
        <v>4.0000000000000002E-4</v>
      </c>
      <c r="P215" s="8">
        <f>IF(L215=0,0,E215/L215)</f>
        <v>20</v>
      </c>
      <c r="Q215" s="5" t="str">
        <f>LEFT(N215,(FIND("/",N215)-1))</f>
        <v>film &amp; video</v>
      </c>
      <c r="R215" s="5" t="str">
        <f>RIGHT(N215,LEN(N215)-(FIND("/",N215)))</f>
        <v>drama</v>
      </c>
      <c r="S215" s="13">
        <f>(J215/86400)+25569+(-5/24)</f>
        <v>42202.385960648149</v>
      </c>
      <c r="T215" s="13">
        <f>(I215/86400)+25569+(-5/24)</f>
        <v>42232.379641203697</v>
      </c>
    </row>
    <row r="216" spans="1:20" ht="14.75" customHeight="1" x14ac:dyDescent="0.2">
      <c r="A216" s="5">
        <v>214</v>
      </c>
      <c r="B216" s="6" t="s">
        <v>216</v>
      </c>
      <c r="C216" s="6" t="s">
        <v>4324</v>
      </c>
      <c r="D216" s="22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>E216/D216</f>
        <v>8.0000000000000007E-5</v>
      </c>
      <c r="P216" s="8">
        <f>IF(L216=0,0,E216/L216)</f>
        <v>1</v>
      </c>
      <c r="Q216" s="5" t="str">
        <f>LEFT(N216,(FIND("/",N216)-1))</f>
        <v>film &amp; video</v>
      </c>
      <c r="R216" s="5" t="str">
        <f>RIGHT(N216,LEN(N216)-(FIND("/",N216)))</f>
        <v>drama</v>
      </c>
      <c r="S216" s="13">
        <f>(J216/86400)+25569+(-5/24)</f>
        <v>42009.432280092595</v>
      </c>
      <c r="T216" s="13">
        <f>(I216/86400)+25569+(-5/24)</f>
        <v>42069.432280092595</v>
      </c>
    </row>
    <row r="217" spans="1:20" ht="14.75" customHeight="1" x14ac:dyDescent="0.2">
      <c r="A217" s="5">
        <v>215</v>
      </c>
      <c r="B217" s="6" t="s">
        <v>217</v>
      </c>
      <c r="C217" s="6" t="s">
        <v>4325</v>
      </c>
      <c r="D217" s="22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>E217/D217</f>
        <v>2.2727272727272726E-3</v>
      </c>
      <c r="P217" s="8">
        <f>IF(L217=0,0,E217/L217)</f>
        <v>10</v>
      </c>
      <c r="Q217" s="5" t="str">
        <f>LEFT(N217,(FIND("/",N217)-1))</f>
        <v>film &amp; video</v>
      </c>
      <c r="R217" s="5" t="str">
        <f>RIGHT(N217,LEN(N217)-(FIND("/",N217)))</f>
        <v>drama</v>
      </c>
      <c r="S217" s="13">
        <f>(J217/86400)+25569+(-5/24)</f>
        <v>42375.021782407406</v>
      </c>
      <c r="T217" s="13">
        <f>(I217/86400)+25569+(-5/24)</f>
        <v>42417.790972222218</v>
      </c>
    </row>
    <row r="218" spans="1:20" ht="14.75" customHeight="1" x14ac:dyDescent="0.2">
      <c r="A218" s="5">
        <v>216</v>
      </c>
      <c r="B218" s="6" t="s">
        <v>218</v>
      </c>
      <c r="C218" s="6" t="s">
        <v>4326</v>
      </c>
      <c r="D218" s="22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>E218/D218</f>
        <v>0.55698440000000005</v>
      </c>
      <c r="P218" s="8">
        <f>IF(L218=0,0,E218/L218)</f>
        <v>331.53833333333336</v>
      </c>
      <c r="Q218" s="5" t="str">
        <f>LEFT(N218,(FIND("/",N218)-1))</f>
        <v>film &amp; video</v>
      </c>
      <c r="R218" s="5" t="str">
        <f>RIGHT(N218,LEN(N218)-(FIND("/",N218)))</f>
        <v>drama</v>
      </c>
      <c r="S218" s="13">
        <f>(J218/86400)+25569+(-5/24)</f>
        <v>42066.750428240739</v>
      </c>
      <c r="T218" s="13">
        <f>(I218/86400)+25569+(-5/24)</f>
        <v>42116.708761574067</v>
      </c>
    </row>
    <row r="219" spans="1:20" ht="14.75" customHeight="1" x14ac:dyDescent="0.2">
      <c r="A219" s="5">
        <v>217</v>
      </c>
      <c r="B219" s="6" t="s">
        <v>219</v>
      </c>
      <c r="C219" s="6" t="s">
        <v>4327</v>
      </c>
      <c r="D219" s="22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>E219/D219</f>
        <v>0.11942999999999999</v>
      </c>
      <c r="P219" s="8">
        <f>IF(L219=0,0,E219/L219)</f>
        <v>314.28947368421052</v>
      </c>
      <c r="Q219" s="5" t="str">
        <f>LEFT(N219,(FIND("/",N219)-1))</f>
        <v>film &amp; video</v>
      </c>
      <c r="R219" s="5" t="str">
        <f>RIGHT(N219,LEN(N219)-(FIND("/",N219)))</f>
        <v>drama</v>
      </c>
      <c r="S219" s="13">
        <f>(J219/86400)+25569+(-5/24)</f>
        <v>41970.432280092595</v>
      </c>
      <c r="T219" s="13">
        <f>(I219/86400)+25569+(-5/24)</f>
        <v>42001.432280092595</v>
      </c>
    </row>
    <row r="220" spans="1:20" ht="14.75" customHeight="1" x14ac:dyDescent="0.2">
      <c r="A220" s="5">
        <v>218</v>
      </c>
      <c r="B220" s="6" t="s">
        <v>220</v>
      </c>
      <c r="C220" s="6" t="s">
        <v>4328</v>
      </c>
      <c r="D220" s="22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>E220/D220</f>
        <v>0.02</v>
      </c>
      <c r="P220" s="8">
        <f>IF(L220=0,0,E220/L220)</f>
        <v>100</v>
      </c>
      <c r="Q220" s="5" t="str">
        <f>LEFT(N220,(FIND("/",N220)-1))</f>
        <v>film &amp; video</v>
      </c>
      <c r="R220" s="5" t="str">
        <f>RIGHT(N220,LEN(N220)-(FIND("/",N220)))</f>
        <v>drama</v>
      </c>
      <c r="S220" s="13">
        <f>(J220/86400)+25569+(-5/24)</f>
        <v>42079.420011574075</v>
      </c>
      <c r="T220" s="13">
        <f>(I220/86400)+25569+(-5/24)</f>
        <v>42139.420011574075</v>
      </c>
    </row>
    <row r="221" spans="1:20" ht="14.75" customHeight="1" x14ac:dyDescent="0.2">
      <c r="A221" s="5">
        <v>219</v>
      </c>
      <c r="B221" s="6" t="s">
        <v>221</v>
      </c>
      <c r="C221" s="6" t="s">
        <v>4329</v>
      </c>
      <c r="D221" s="22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>E221/D221</f>
        <v>0.17630000000000001</v>
      </c>
      <c r="P221" s="8">
        <f>IF(L221=0,0,E221/L221)</f>
        <v>115.98684210526316</v>
      </c>
      <c r="Q221" s="5" t="str">
        <f>LEFT(N221,(FIND("/",N221)-1))</f>
        <v>film &amp; video</v>
      </c>
      <c r="R221" s="5" t="str">
        <f>RIGHT(N221,LEN(N221)-(FIND("/",N221)))</f>
        <v>drama</v>
      </c>
      <c r="S221" s="13">
        <f>(J221/86400)+25569+(-5/24)</f>
        <v>42429.118344907409</v>
      </c>
      <c r="T221" s="13">
        <f>(I221/86400)+25569+(-5/24)</f>
        <v>42461.082638888889</v>
      </c>
    </row>
    <row r="222" spans="1:20" ht="14.75" customHeight="1" x14ac:dyDescent="0.2">
      <c r="A222" s="5">
        <v>220</v>
      </c>
      <c r="B222" s="6" t="s">
        <v>222</v>
      </c>
      <c r="C222" s="6" t="s">
        <v>4330</v>
      </c>
      <c r="D222" s="22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>E222/D222</f>
        <v>7.1999999999999998E-3</v>
      </c>
      <c r="P222" s="8">
        <f>IF(L222=0,0,E222/L222)</f>
        <v>120</v>
      </c>
      <c r="Q222" s="5" t="str">
        <f>LEFT(N222,(FIND("/",N222)-1))</f>
        <v>film &amp; video</v>
      </c>
      <c r="R222" s="5" t="str">
        <f>RIGHT(N222,LEN(N222)-(FIND("/",N222)))</f>
        <v>drama</v>
      </c>
      <c r="S222" s="13">
        <f>(J222/86400)+25569+(-5/24)</f>
        <v>42195.435532407406</v>
      </c>
      <c r="T222" s="13">
        <f>(I222/86400)+25569+(-5/24)</f>
        <v>42236.629166666666</v>
      </c>
    </row>
    <row r="223" spans="1:20" ht="14.75" customHeight="1" x14ac:dyDescent="0.2">
      <c r="A223" s="5">
        <v>221</v>
      </c>
      <c r="B223" s="6" t="s">
        <v>223</v>
      </c>
      <c r="C223" s="6" t="s">
        <v>4331</v>
      </c>
      <c r="D223" s="22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>E223/D223</f>
        <v>0</v>
      </c>
      <c r="P223" s="8">
        <f>IF(L223=0,0,E223/L223)</f>
        <v>0</v>
      </c>
      <c r="Q223" s="5" t="str">
        <f>LEFT(N223,(FIND("/",N223)-1))</f>
        <v>film &amp; video</v>
      </c>
      <c r="R223" s="5" t="str">
        <f>RIGHT(N223,LEN(N223)-(FIND("/",N223)))</f>
        <v>drama</v>
      </c>
      <c r="S223" s="13">
        <f>(J223/86400)+25569+(-5/24)</f>
        <v>42031.629212962966</v>
      </c>
      <c r="T223" s="13">
        <f>(I223/86400)+25569+(-5/24)</f>
        <v>42091.587546296294</v>
      </c>
    </row>
    <row r="224" spans="1:20" ht="14.75" customHeight="1" x14ac:dyDescent="0.2">
      <c r="A224" s="5">
        <v>222</v>
      </c>
      <c r="B224" s="6" t="s">
        <v>224</v>
      </c>
      <c r="C224" s="6" t="s">
        <v>4332</v>
      </c>
      <c r="D224" s="22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>E224/D224</f>
        <v>0.13</v>
      </c>
      <c r="P224" s="8">
        <f>IF(L224=0,0,E224/L224)</f>
        <v>65</v>
      </c>
      <c r="Q224" s="5" t="str">
        <f>LEFT(N224,(FIND("/",N224)-1))</f>
        <v>film &amp; video</v>
      </c>
      <c r="R224" s="5" t="str">
        <f>RIGHT(N224,LEN(N224)-(FIND("/",N224)))</f>
        <v>drama</v>
      </c>
      <c r="S224" s="13">
        <f>(J224/86400)+25569+(-5/24)</f>
        <v>42031.561550925922</v>
      </c>
      <c r="T224" s="13">
        <f>(I224/86400)+25569+(-5/24)</f>
        <v>42089.902083333327</v>
      </c>
    </row>
    <row r="225" spans="1:20" ht="14.75" customHeight="1" x14ac:dyDescent="0.2">
      <c r="A225" s="5">
        <v>223</v>
      </c>
      <c r="B225" s="6" t="s">
        <v>225</v>
      </c>
      <c r="C225" s="6" t="s">
        <v>4333</v>
      </c>
      <c r="D225" s="22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>E225/D225</f>
        <v>0</v>
      </c>
      <c r="P225" s="8">
        <f>IF(L225=0,0,E225/L225)</f>
        <v>0</v>
      </c>
      <c r="Q225" s="5" t="str">
        <f>LEFT(N225,(FIND("/",N225)-1))</f>
        <v>film &amp; video</v>
      </c>
      <c r="R225" s="5" t="str">
        <f>RIGHT(N225,LEN(N225)-(FIND("/",N225)))</f>
        <v>drama</v>
      </c>
      <c r="S225" s="13">
        <f>(J225/86400)+25569+(-5/24)</f>
        <v>42481.839699074073</v>
      </c>
      <c r="T225" s="13">
        <f>(I225/86400)+25569+(-5/24)</f>
        <v>42511.836805555555</v>
      </c>
    </row>
    <row r="226" spans="1:20" ht="14.75" customHeight="1" x14ac:dyDescent="0.2">
      <c r="A226" s="5">
        <v>224</v>
      </c>
      <c r="B226" s="6" t="s">
        <v>226</v>
      </c>
      <c r="C226" s="6" t="s">
        <v>4334</v>
      </c>
      <c r="D226" s="22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>E226/D226</f>
        <v>0</v>
      </c>
      <c r="P226" s="8">
        <f>IF(L226=0,0,E226/L226)</f>
        <v>0</v>
      </c>
      <c r="Q226" s="5" t="str">
        <f>LEFT(N226,(FIND("/",N226)-1))</f>
        <v>film &amp; video</v>
      </c>
      <c r="R226" s="5" t="str">
        <f>RIGHT(N226,LEN(N226)-(FIND("/",N226)))</f>
        <v>drama</v>
      </c>
      <c r="S226" s="13">
        <f>(J226/86400)+25569+(-5/24)</f>
        <v>42135.026921296296</v>
      </c>
      <c r="T226" s="13">
        <f>(I226/86400)+25569+(-5/24)</f>
        <v>42195.026921296296</v>
      </c>
    </row>
    <row r="227" spans="1:20" ht="14.75" customHeight="1" x14ac:dyDescent="0.2">
      <c r="A227" s="5">
        <v>225</v>
      </c>
      <c r="B227" s="6" t="s">
        <v>227</v>
      </c>
      <c r="C227" s="6" t="s">
        <v>4335</v>
      </c>
      <c r="D227" s="22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>E227/D227</f>
        <v>0</v>
      </c>
      <c r="P227" s="8">
        <f>IF(L227=0,0,E227/L227)</f>
        <v>0</v>
      </c>
      <c r="Q227" s="5" t="str">
        <f>LEFT(N227,(FIND("/",N227)-1))</f>
        <v>film &amp; video</v>
      </c>
      <c r="R227" s="5" t="str">
        <f>RIGHT(N227,LEN(N227)-(FIND("/",N227)))</f>
        <v>drama</v>
      </c>
      <c r="S227" s="13">
        <f>(J227/86400)+25569+(-5/24)</f>
        <v>42438.752939814811</v>
      </c>
      <c r="T227" s="13">
        <f>(I227/86400)+25569+(-5/24)</f>
        <v>42468.711273148147</v>
      </c>
    </row>
    <row r="228" spans="1:20" ht="14.75" customHeight="1" x14ac:dyDescent="0.2">
      <c r="A228" s="5">
        <v>226</v>
      </c>
      <c r="B228" s="6" t="s">
        <v>228</v>
      </c>
      <c r="C228" s="6" t="s">
        <v>4336</v>
      </c>
      <c r="D228" s="22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>E228/D228</f>
        <v>8.6206896551724137E-3</v>
      </c>
      <c r="P228" s="8">
        <f>IF(L228=0,0,E228/L228)</f>
        <v>125</v>
      </c>
      <c r="Q228" s="5" t="str">
        <f>LEFT(N228,(FIND("/",N228)-1))</f>
        <v>film &amp; video</v>
      </c>
      <c r="R228" s="5" t="str">
        <f>RIGHT(N228,LEN(N228)-(FIND("/",N228)))</f>
        <v>drama</v>
      </c>
      <c r="S228" s="13">
        <f>(J228/86400)+25569+(-5/24)</f>
        <v>42106.457685185182</v>
      </c>
      <c r="T228" s="13">
        <f>(I228/86400)+25569+(-5/24)</f>
        <v>42155.186805555553</v>
      </c>
    </row>
    <row r="229" spans="1:20" ht="14.75" customHeight="1" x14ac:dyDescent="0.2">
      <c r="A229" s="5">
        <v>227</v>
      </c>
      <c r="B229" s="6" t="s">
        <v>229</v>
      </c>
      <c r="C229" s="6" t="s">
        <v>4337</v>
      </c>
      <c r="D229" s="22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>E229/D229</f>
        <v>0</v>
      </c>
      <c r="P229" s="8">
        <f>IF(L229=0,0,E229/L229)</f>
        <v>0</v>
      </c>
      <c r="Q229" s="5" t="str">
        <f>LEFT(N229,(FIND("/",N229)-1))</f>
        <v>film &amp; video</v>
      </c>
      <c r="R229" s="5" t="str">
        <f>RIGHT(N229,LEN(N229)-(FIND("/",N229)))</f>
        <v>drama</v>
      </c>
      <c r="S229" s="13">
        <f>(J229/86400)+25569+(-5/24)</f>
        <v>42164.685659722221</v>
      </c>
      <c r="T229" s="13">
        <f>(I229/86400)+25569+(-5/24)</f>
        <v>42194.685659722221</v>
      </c>
    </row>
    <row r="230" spans="1:20" ht="14.75" customHeight="1" x14ac:dyDescent="0.2">
      <c r="A230" s="5">
        <v>228</v>
      </c>
      <c r="B230" s="6" t="s">
        <v>230</v>
      </c>
      <c r="C230" s="6" t="s">
        <v>4338</v>
      </c>
      <c r="D230" s="22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>E230/D230</f>
        <v>0</v>
      </c>
      <c r="P230" s="8">
        <f>IF(L230=0,0,E230/L230)</f>
        <v>0</v>
      </c>
      <c r="Q230" s="5" t="str">
        <f>LEFT(N230,(FIND("/",N230)-1))</f>
        <v>film &amp; video</v>
      </c>
      <c r="R230" s="5" t="str">
        <f>RIGHT(N230,LEN(N230)-(FIND("/",N230)))</f>
        <v>drama</v>
      </c>
      <c r="S230" s="13">
        <f>(J230/86400)+25569+(-5/24)</f>
        <v>42096.478067129625</v>
      </c>
      <c r="T230" s="13">
        <f>(I230/86400)+25569+(-5/24)</f>
        <v>42156.478067129625</v>
      </c>
    </row>
    <row r="231" spans="1:20" ht="14.75" customHeight="1" x14ac:dyDescent="0.2">
      <c r="A231" s="5">
        <v>229</v>
      </c>
      <c r="B231" s="6" t="s">
        <v>231</v>
      </c>
      <c r="C231" s="6" t="s">
        <v>4339</v>
      </c>
      <c r="D231" s="22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>E231/D231</f>
        <v>0</v>
      </c>
      <c r="P231" s="8">
        <f>IF(L231=0,0,E231/L231)</f>
        <v>0</v>
      </c>
      <c r="Q231" s="5" t="str">
        <f>LEFT(N231,(FIND("/",N231)-1))</f>
        <v>film &amp; video</v>
      </c>
      <c r="R231" s="5" t="str">
        <f>RIGHT(N231,LEN(N231)-(FIND("/",N231)))</f>
        <v>drama</v>
      </c>
      <c r="S231" s="13">
        <f>(J231/86400)+25569+(-5/24)</f>
        <v>42383.725659722222</v>
      </c>
      <c r="T231" s="13">
        <f>(I231/86400)+25569+(-5/24)</f>
        <v>42413.725659722222</v>
      </c>
    </row>
    <row r="232" spans="1:20" ht="14.75" customHeight="1" x14ac:dyDescent="0.2">
      <c r="A232" s="5">
        <v>230</v>
      </c>
      <c r="B232" s="6" t="s">
        <v>232</v>
      </c>
      <c r="C232" s="6" t="s">
        <v>4340</v>
      </c>
      <c r="D232" s="22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>E232/D232</f>
        <v>4.0000000000000001E-3</v>
      </c>
      <c r="P232" s="8">
        <f>IF(L232=0,0,E232/L232)</f>
        <v>30</v>
      </c>
      <c r="Q232" s="5" t="str">
        <f>LEFT(N232,(FIND("/",N232)-1))</f>
        <v>film &amp; video</v>
      </c>
      <c r="R232" s="5" t="str">
        <f>RIGHT(N232,LEN(N232)-(FIND("/",N232)))</f>
        <v>drama</v>
      </c>
      <c r="S232" s="13">
        <f>(J232/86400)+25569+(-5/24)</f>
        <v>42129.568877314814</v>
      </c>
      <c r="T232" s="13">
        <f>(I232/86400)+25569+(-5/24)</f>
        <v>42159.568877314814</v>
      </c>
    </row>
    <row r="233" spans="1:20" ht="14.75" customHeight="1" x14ac:dyDescent="0.2">
      <c r="A233" s="5">
        <v>231</v>
      </c>
      <c r="B233" s="6" t="s">
        <v>233</v>
      </c>
      <c r="C233" s="6" t="s">
        <v>4341</v>
      </c>
      <c r="D233" s="22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>E233/D233</f>
        <v>0</v>
      </c>
      <c r="P233" s="8">
        <f>IF(L233=0,0,E233/L233)</f>
        <v>0</v>
      </c>
      <c r="Q233" s="5" t="str">
        <f>LEFT(N233,(FIND("/",N233)-1))</f>
        <v>film &amp; video</v>
      </c>
      <c r="R233" s="5" t="str">
        <f>RIGHT(N233,LEN(N233)-(FIND("/",N233)))</f>
        <v>drama</v>
      </c>
      <c r="S233" s="13">
        <f>(J233/86400)+25569+(-5/24)</f>
        <v>42341.75059027777</v>
      </c>
      <c r="T233" s="13">
        <f>(I233/86400)+25569+(-5/24)</f>
        <v>42371.75059027777</v>
      </c>
    </row>
    <row r="234" spans="1:20" ht="14.75" customHeight="1" x14ac:dyDescent="0.2">
      <c r="A234" s="5">
        <v>232</v>
      </c>
      <c r="B234" s="6" t="s">
        <v>234</v>
      </c>
      <c r="C234" s="6" t="s">
        <v>4342</v>
      </c>
      <c r="D234" s="22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>E234/D234</f>
        <v>2.75E-2</v>
      </c>
      <c r="P234" s="8">
        <f>IF(L234=0,0,E234/L234)</f>
        <v>15.714285714285714</v>
      </c>
      <c r="Q234" s="5" t="str">
        <f>LEFT(N234,(FIND("/",N234)-1))</f>
        <v>film &amp; video</v>
      </c>
      <c r="R234" s="5" t="str">
        <f>RIGHT(N234,LEN(N234)-(FIND("/",N234)))</f>
        <v>drama</v>
      </c>
      <c r="S234" s="13">
        <f>(J234/86400)+25569+(-5/24)</f>
        <v>42032.617430555554</v>
      </c>
      <c r="T234" s="13">
        <f>(I234/86400)+25569+(-5/24)</f>
        <v>42062.617430555554</v>
      </c>
    </row>
    <row r="235" spans="1:20" ht="14.75" customHeight="1" x14ac:dyDescent="0.2">
      <c r="A235" s="5">
        <v>233</v>
      </c>
      <c r="B235" s="6" t="s">
        <v>235</v>
      </c>
      <c r="C235" s="6" t="s">
        <v>4343</v>
      </c>
      <c r="D235" s="22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>E235/D235</f>
        <v>0</v>
      </c>
      <c r="P235" s="8">
        <f>IF(L235=0,0,E235/L235)</f>
        <v>0</v>
      </c>
      <c r="Q235" s="5" t="str">
        <f>LEFT(N235,(FIND("/",N235)-1))</f>
        <v>film &amp; video</v>
      </c>
      <c r="R235" s="5" t="str">
        <f>RIGHT(N235,LEN(N235)-(FIND("/",N235)))</f>
        <v>drama</v>
      </c>
      <c r="S235" s="13">
        <f>(J235/86400)+25569+(-5/24)</f>
        <v>42612.703379629624</v>
      </c>
      <c r="T235" s="13">
        <f>(I235/86400)+25569+(-5/24)</f>
        <v>42642.703379629624</v>
      </c>
    </row>
    <row r="236" spans="1:20" ht="14.75" customHeight="1" x14ac:dyDescent="0.2">
      <c r="A236" s="5">
        <v>234</v>
      </c>
      <c r="B236" s="6" t="s">
        <v>236</v>
      </c>
      <c r="C236" s="6" t="s">
        <v>4344</v>
      </c>
      <c r="D236" s="22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>E236/D236</f>
        <v>0.40100000000000002</v>
      </c>
      <c r="P236" s="8">
        <f>IF(L236=0,0,E236/L236)</f>
        <v>80.2</v>
      </c>
      <c r="Q236" s="5" t="str">
        <f>LEFT(N236,(FIND("/",N236)-1))</f>
        <v>film &amp; video</v>
      </c>
      <c r="R236" s="5" t="str">
        <f>RIGHT(N236,LEN(N236)-(FIND("/",N236)))</f>
        <v>drama</v>
      </c>
      <c r="S236" s="13">
        <f>(J236/86400)+25569+(-5/24)</f>
        <v>42135.82707175926</v>
      </c>
      <c r="T236" s="13">
        <f>(I236/86400)+25569+(-5/24)</f>
        <v>42175.82707175926</v>
      </c>
    </row>
    <row r="237" spans="1:20" ht="14.75" customHeight="1" x14ac:dyDescent="0.2">
      <c r="A237" s="5">
        <v>235</v>
      </c>
      <c r="B237" s="6" t="s">
        <v>237</v>
      </c>
      <c r="C237" s="6" t="s">
        <v>4345</v>
      </c>
      <c r="D237" s="22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>E237/D237</f>
        <v>0</v>
      </c>
      <c r="P237" s="8">
        <f>IF(L237=0,0,E237/L237)</f>
        <v>0</v>
      </c>
      <c r="Q237" s="5" t="str">
        <f>LEFT(N237,(FIND("/",N237)-1))</f>
        <v>film &amp; video</v>
      </c>
      <c r="R237" s="5" t="str">
        <f>RIGHT(N237,LEN(N237)-(FIND("/",N237)))</f>
        <v>drama</v>
      </c>
      <c r="S237" s="13">
        <f>(J237/86400)+25569+(-5/24)</f>
        <v>42164.700196759259</v>
      </c>
      <c r="T237" s="13">
        <f>(I237/86400)+25569+(-5/24)</f>
        <v>42194.700196759259</v>
      </c>
    </row>
    <row r="238" spans="1:20" ht="14.75" customHeight="1" x14ac:dyDescent="0.2">
      <c r="A238" s="5">
        <v>236</v>
      </c>
      <c r="B238" s="6" t="s">
        <v>238</v>
      </c>
      <c r="C238" s="6" t="s">
        <v>4346</v>
      </c>
      <c r="D238" s="22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>E238/D238</f>
        <v>0</v>
      </c>
      <c r="P238" s="8">
        <f>IF(L238=0,0,E238/L238)</f>
        <v>0</v>
      </c>
      <c r="Q238" s="5" t="str">
        <f>LEFT(N238,(FIND("/",N238)-1))</f>
        <v>film &amp; video</v>
      </c>
      <c r="R238" s="5" t="str">
        <f>RIGHT(N238,LEN(N238)-(FIND("/",N238)))</f>
        <v>drama</v>
      </c>
      <c r="S238" s="13">
        <f>(J238/86400)+25569+(-5/24)</f>
        <v>42320.876145833332</v>
      </c>
      <c r="T238" s="13">
        <f>(I238/86400)+25569+(-5/24)</f>
        <v>42373.791666666664</v>
      </c>
    </row>
    <row r="239" spans="1:20" ht="14.75" customHeight="1" x14ac:dyDescent="0.2">
      <c r="A239" s="5">
        <v>237</v>
      </c>
      <c r="B239" s="6" t="s">
        <v>239</v>
      </c>
      <c r="C239" s="6" t="s">
        <v>4347</v>
      </c>
      <c r="D239" s="22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>E239/D239</f>
        <v>3.3333333333333335E-3</v>
      </c>
      <c r="P239" s="8">
        <f>IF(L239=0,0,E239/L239)</f>
        <v>50</v>
      </c>
      <c r="Q239" s="5" t="str">
        <f>LEFT(N239,(FIND("/",N239)-1))</f>
        <v>film &amp; video</v>
      </c>
      <c r="R239" s="5" t="str">
        <f>RIGHT(N239,LEN(N239)-(FIND("/",N239)))</f>
        <v>drama</v>
      </c>
      <c r="S239" s="13">
        <f>(J239/86400)+25569+(-5/24)</f>
        <v>42377.368854166663</v>
      </c>
      <c r="T239" s="13">
        <f>(I239/86400)+25569+(-5/24)</f>
        <v>42437.368854166663</v>
      </c>
    </row>
    <row r="240" spans="1:20" ht="14.75" customHeight="1" x14ac:dyDescent="0.2">
      <c r="A240" s="5">
        <v>238</v>
      </c>
      <c r="B240" s="6" t="s">
        <v>240</v>
      </c>
      <c r="C240" s="6" t="s">
        <v>4348</v>
      </c>
      <c r="D240" s="22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>E240/D240</f>
        <v>0</v>
      </c>
      <c r="P240" s="8">
        <f>IF(L240=0,0,E240/L240)</f>
        <v>0</v>
      </c>
      <c r="Q240" s="5" t="str">
        <f>LEFT(N240,(FIND("/",N240)-1))</f>
        <v>film &amp; video</v>
      </c>
      <c r="R240" s="5" t="str">
        <f>RIGHT(N240,LEN(N240)-(FIND("/",N240)))</f>
        <v>drama</v>
      </c>
      <c r="S240" s="13">
        <f>(J240/86400)+25569+(-5/24)</f>
        <v>42713.754166666666</v>
      </c>
      <c r="T240" s="13">
        <f>(I240/86400)+25569+(-5/24)</f>
        <v>42734.166666666664</v>
      </c>
    </row>
    <row r="241" spans="1:20" ht="14.75" customHeight="1" x14ac:dyDescent="0.2">
      <c r="A241" s="5">
        <v>239</v>
      </c>
      <c r="B241" s="6" t="s">
        <v>241</v>
      </c>
      <c r="C241" s="6" t="s">
        <v>4349</v>
      </c>
      <c r="D241" s="22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>E241/D241</f>
        <v>0.25</v>
      </c>
      <c r="P241" s="8">
        <f>IF(L241=0,0,E241/L241)</f>
        <v>50</v>
      </c>
      <c r="Q241" s="5" t="str">
        <f>LEFT(N241,(FIND("/",N241)-1))</f>
        <v>film &amp; video</v>
      </c>
      <c r="R241" s="5" t="str">
        <f>RIGHT(N241,LEN(N241)-(FIND("/",N241)))</f>
        <v>drama</v>
      </c>
      <c r="S241" s="13">
        <f>(J241/86400)+25569+(-5/24)</f>
        <v>42296.901967592588</v>
      </c>
      <c r="T241" s="13">
        <f>(I241/86400)+25569+(-5/24)</f>
        <v>42316.291666666664</v>
      </c>
    </row>
    <row r="242" spans="1:20" ht="14.75" customHeight="1" x14ac:dyDescent="0.2">
      <c r="A242" s="5">
        <v>240</v>
      </c>
      <c r="B242" s="6" t="s">
        <v>242</v>
      </c>
      <c r="C242" s="6" t="s">
        <v>4350</v>
      </c>
      <c r="D242" s="22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>E242/D242</f>
        <v>1.0763413333333334</v>
      </c>
      <c r="P242" s="8">
        <f>IF(L242=0,0,E242/L242)</f>
        <v>117.84759124087591</v>
      </c>
      <c r="Q242" s="5" t="str">
        <f>LEFT(N242,(FIND("/",N242)-1))</f>
        <v>film &amp; video</v>
      </c>
      <c r="R242" s="5" t="str">
        <f>RIGHT(N242,LEN(N242)-(FIND("/",N242)))</f>
        <v>documentary</v>
      </c>
      <c r="S242" s="13">
        <f>(J242/86400)+25569+(-5/24)</f>
        <v>41354.500127314815</v>
      </c>
      <c r="T242" s="13">
        <f>(I242/86400)+25569+(-5/24)</f>
        <v>41399.500127314815</v>
      </c>
    </row>
    <row r="243" spans="1:20" ht="14.75" customHeight="1" x14ac:dyDescent="0.2">
      <c r="A243" s="5">
        <v>241</v>
      </c>
      <c r="B243" s="6" t="s">
        <v>243</v>
      </c>
      <c r="C243" s="6" t="s">
        <v>4351</v>
      </c>
      <c r="D243" s="22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>E243/D243</f>
        <v>1.1263736263736264</v>
      </c>
      <c r="P243" s="8">
        <f>IF(L243=0,0,E243/L243)</f>
        <v>109.04255319148936</v>
      </c>
      <c r="Q243" s="5" t="str">
        <f>LEFT(N243,(FIND("/",N243)-1))</f>
        <v>film &amp; video</v>
      </c>
      <c r="R243" s="5" t="str">
        <f>RIGHT(N243,LEN(N243)-(FIND("/",N243)))</f>
        <v>documentary</v>
      </c>
      <c r="S243" s="13">
        <f>(J243/86400)+25569+(-5/24)</f>
        <v>41949.489629629628</v>
      </c>
      <c r="T243" s="13">
        <f>(I243/86400)+25569+(-5/24)</f>
        <v>41994.489629629628</v>
      </c>
    </row>
    <row r="244" spans="1:20" ht="14.75" customHeight="1" x14ac:dyDescent="0.2">
      <c r="A244" s="5">
        <v>242</v>
      </c>
      <c r="B244" s="6" t="s">
        <v>244</v>
      </c>
      <c r="C244" s="6" t="s">
        <v>4352</v>
      </c>
      <c r="D244" s="22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>E244/D244</f>
        <v>1.1346153846153846</v>
      </c>
      <c r="P244" s="8">
        <f>IF(L244=0,0,E244/L244)</f>
        <v>73.019801980198025</v>
      </c>
      <c r="Q244" s="5" t="str">
        <f>LEFT(N244,(FIND("/",N244)-1))</f>
        <v>film &amp; video</v>
      </c>
      <c r="R244" s="5" t="str">
        <f>RIGHT(N244,LEN(N244)-(FIND("/",N244)))</f>
        <v>documentary</v>
      </c>
      <c r="S244" s="13">
        <f>(J244/86400)+25569+(-5/24)</f>
        <v>40862.28460648148</v>
      </c>
      <c r="T244" s="13">
        <f>(I244/86400)+25569+(-5/24)</f>
        <v>40897.28460648148</v>
      </c>
    </row>
    <row r="245" spans="1:20" ht="14.75" customHeight="1" x14ac:dyDescent="0.2">
      <c r="A245" s="5">
        <v>243</v>
      </c>
      <c r="B245" s="6" t="s">
        <v>245</v>
      </c>
      <c r="C245" s="6" t="s">
        <v>4353</v>
      </c>
      <c r="D245" s="22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>E245/D245</f>
        <v>1.0259199999999999</v>
      </c>
      <c r="P245" s="8">
        <f>IF(L245=0,0,E245/L245)</f>
        <v>78.195121951219505</v>
      </c>
      <c r="Q245" s="5" t="str">
        <f>LEFT(N245,(FIND("/",N245)-1))</f>
        <v>film &amp; video</v>
      </c>
      <c r="R245" s="5" t="str">
        <f>RIGHT(N245,LEN(N245)-(FIND("/",N245)))</f>
        <v>documentary</v>
      </c>
      <c r="S245" s="13">
        <f>(J245/86400)+25569+(-5/24)</f>
        <v>41661.839166666665</v>
      </c>
      <c r="T245" s="13">
        <f>(I245/86400)+25569+(-5/24)</f>
        <v>41691.839166666665</v>
      </c>
    </row>
    <row r="246" spans="1:20" ht="14.75" customHeight="1" x14ac:dyDescent="0.2">
      <c r="A246" s="5">
        <v>244</v>
      </c>
      <c r="B246" s="9">
        <v>39756</v>
      </c>
      <c r="C246" s="6" t="s">
        <v>4354</v>
      </c>
      <c r="D246" s="22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>E246/D246</f>
        <v>1.1375714285714287</v>
      </c>
      <c r="P246" s="8">
        <f>IF(L246=0,0,E246/L246)</f>
        <v>47.398809523809526</v>
      </c>
      <c r="Q246" s="5" t="str">
        <f>LEFT(N246,(FIND("/",N246)-1))</f>
        <v>film &amp; video</v>
      </c>
      <c r="R246" s="5" t="str">
        <f>RIGHT(N246,LEN(N246)-(FIND("/",N246)))</f>
        <v>documentary</v>
      </c>
      <c r="S246" s="13">
        <f>(J246/86400)+25569+(-5/24)</f>
        <v>40213.115266203698</v>
      </c>
      <c r="T246" s="13">
        <f>(I246/86400)+25569+(-5/24)</f>
        <v>40253.087500000001</v>
      </c>
    </row>
    <row r="247" spans="1:20" ht="14.75" customHeight="1" x14ac:dyDescent="0.2">
      <c r="A247" s="5">
        <v>245</v>
      </c>
      <c r="B247" s="6" t="s">
        <v>246</v>
      </c>
      <c r="C247" s="6" t="s">
        <v>4355</v>
      </c>
      <c r="D247" s="22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>E247/D247</f>
        <v>1.0371999999999999</v>
      </c>
      <c r="P247" s="8">
        <f>IF(L247=0,0,E247/L247)</f>
        <v>54.020833333333336</v>
      </c>
      <c r="Q247" s="5" t="str">
        <f>LEFT(N247,(FIND("/",N247)-1))</f>
        <v>film &amp; video</v>
      </c>
      <c r="R247" s="5" t="str">
        <f>RIGHT(N247,LEN(N247)-(FIND("/",N247)))</f>
        <v>documentary</v>
      </c>
      <c r="S247" s="13">
        <f>(J247/86400)+25569+(-5/24)</f>
        <v>41106.844733796293</v>
      </c>
      <c r="T247" s="13">
        <f>(I247/86400)+25569+(-5/24)</f>
        <v>41136.844733796293</v>
      </c>
    </row>
    <row r="248" spans="1:20" ht="14.75" customHeight="1" x14ac:dyDescent="0.2">
      <c r="A248" s="5">
        <v>246</v>
      </c>
      <c r="B248" s="6" t="s">
        <v>247</v>
      </c>
      <c r="C248" s="6" t="s">
        <v>4356</v>
      </c>
      <c r="D248" s="22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>E248/D248</f>
        <v>3.0546000000000002</v>
      </c>
      <c r="P248" s="8">
        <f>IF(L248=0,0,E248/L248)</f>
        <v>68.488789237668158</v>
      </c>
      <c r="Q248" s="5" t="str">
        <f>LEFT(N248,(FIND("/",N248)-1))</f>
        <v>film &amp; video</v>
      </c>
      <c r="R248" s="5" t="str">
        <f>RIGHT(N248,LEN(N248)-(FIND("/",N248)))</f>
        <v>documentary</v>
      </c>
      <c r="S248" s="13">
        <f>(J248/86400)+25569+(-5/24)</f>
        <v>40480.155150462961</v>
      </c>
      <c r="T248" s="13">
        <f>(I248/86400)+25569+(-5/24)</f>
        <v>40530.196817129625</v>
      </c>
    </row>
    <row r="249" spans="1:20" ht="14.75" customHeight="1" x14ac:dyDescent="0.2">
      <c r="A249" s="5">
        <v>247</v>
      </c>
      <c r="B249" s="6" t="s">
        <v>248</v>
      </c>
      <c r="C249" s="6" t="s">
        <v>4357</v>
      </c>
      <c r="D249" s="22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>E249/D249</f>
        <v>1.341</v>
      </c>
      <c r="P249" s="8">
        <f>IF(L249=0,0,E249/L249)</f>
        <v>108.14516129032258</v>
      </c>
      <c r="Q249" s="5" t="str">
        <f>LEFT(N249,(FIND("/",N249)-1))</f>
        <v>film &amp; video</v>
      </c>
      <c r="R249" s="5" t="str">
        <f>RIGHT(N249,LEN(N249)-(FIND("/",N249)))</f>
        <v>documentary</v>
      </c>
      <c r="S249" s="13">
        <f>(J249/86400)+25569+(-5/24)</f>
        <v>40430.395995370367</v>
      </c>
      <c r="T249" s="13">
        <f>(I249/86400)+25569+(-5/24)</f>
        <v>40466.943749999999</v>
      </c>
    </row>
    <row r="250" spans="1:20" ht="14.75" customHeight="1" x14ac:dyDescent="0.2">
      <c r="A250" s="5">
        <v>248</v>
      </c>
      <c r="B250" s="6" t="s">
        <v>249</v>
      </c>
      <c r="C250" s="6" t="s">
        <v>4358</v>
      </c>
      <c r="D250" s="22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>E250/D250</f>
        <v>1.0133294117647058</v>
      </c>
      <c r="P250" s="8">
        <f>IF(L250=0,0,E250/L250)</f>
        <v>589.95205479452056</v>
      </c>
      <c r="Q250" s="5" t="str">
        <f>LEFT(N250,(FIND("/",N250)-1))</f>
        <v>film &amp; video</v>
      </c>
      <c r="R250" s="5" t="str">
        <f>RIGHT(N250,LEN(N250)-(FIND("/",N250)))</f>
        <v>documentary</v>
      </c>
      <c r="S250" s="13">
        <f>(J250/86400)+25569+(-5/24)</f>
        <v>40870.566076388888</v>
      </c>
      <c r="T250" s="13">
        <f>(I250/86400)+25569+(-5/24)</f>
        <v>40915.566076388888</v>
      </c>
    </row>
    <row r="251" spans="1:20" ht="14.75" customHeight="1" x14ac:dyDescent="0.2">
      <c r="A251" s="5">
        <v>249</v>
      </c>
      <c r="B251" s="6" t="s">
        <v>250</v>
      </c>
      <c r="C251" s="6" t="s">
        <v>4359</v>
      </c>
      <c r="D251" s="22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>E251/D251</f>
        <v>1.1292</v>
      </c>
      <c r="P251" s="8">
        <f>IF(L251=0,0,E251/L251)</f>
        <v>48.051063829787232</v>
      </c>
      <c r="Q251" s="5" t="str">
        <f>LEFT(N251,(FIND("/",N251)-1))</f>
        <v>film &amp; video</v>
      </c>
      <c r="R251" s="5" t="str">
        <f>RIGHT(N251,LEN(N251)-(FIND("/",N251)))</f>
        <v>documentary</v>
      </c>
      <c r="S251" s="13">
        <f>(J251/86400)+25569+(-5/24)</f>
        <v>40332.715509259258</v>
      </c>
      <c r="T251" s="13">
        <f>(I251/86400)+25569+(-5/24)</f>
        <v>40412.527777777774</v>
      </c>
    </row>
    <row r="252" spans="1:20" ht="14.75" customHeight="1" x14ac:dyDescent="0.2">
      <c r="A252" s="5">
        <v>250</v>
      </c>
      <c r="B252" s="6" t="s">
        <v>251</v>
      </c>
      <c r="C252" s="6" t="s">
        <v>4360</v>
      </c>
      <c r="D252" s="22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>E252/D252</f>
        <v>1.0558333333333334</v>
      </c>
      <c r="P252" s="8">
        <f>IF(L252=0,0,E252/L252)</f>
        <v>72.482837528604122</v>
      </c>
      <c r="Q252" s="5" t="str">
        <f>LEFT(N252,(FIND("/",N252)-1))</f>
        <v>film &amp; video</v>
      </c>
      <c r="R252" s="5" t="str">
        <f>RIGHT(N252,LEN(N252)-(FIND("/",N252)))</f>
        <v>documentary</v>
      </c>
      <c r="S252" s="13">
        <f>(J252/86400)+25569+(-5/24)</f>
        <v>41401.357534722221</v>
      </c>
      <c r="T252" s="13">
        <f>(I252/86400)+25569+(-5/24)</f>
        <v>41431.357534722221</v>
      </c>
    </row>
    <row r="253" spans="1:20" ht="14.75" customHeight="1" x14ac:dyDescent="0.2">
      <c r="A253" s="5">
        <v>251</v>
      </c>
      <c r="B253" s="6" t="s">
        <v>252</v>
      </c>
      <c r="C253" s="6" t="s">
        <v>4361</v>
      </c>
      <c r="D253" s="22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>E253/D253</f>
        <v>1.2557142857142858</v>
      </c>
      <c r="P253" s="8">
        <f>IF(L253=0,0,E253/L253)</f>
        <v>57.077922077922075</v>
      </c>
      <c r="Q253" s="5" t="str">
        <f>LEFT(N253,(FIND("/",N253)-1))</f>
        <v>film &amp; video</v>
      </c>
      <c r="R253" s="5" t="str">
        <f>RIGHT(N253,LEN(N253)-(FIND("/",N253)))</f>
        <v>documentary</v>
      </c>
      <c r="S253" s="13">
        <f>(J253/86400)+25569+(-5/24)</f>
        <v>41013.579236111109</v>
      </c>
      <c r="T253" s="13">
        <f>(I253/86400)+25569+(-5/24)</f>
        <v>41045.583333333328</v>
      </c>
    </row>
    <row r="254" spans="1:20" ht="14.75" customHeight="1" x14ac:dyDescent="0.2">
      <c r="A254" s="5">
        <v>252</v>
      </c>
      <c r="B254" s="6" t="s">
        <v>253</v>
      </c>
      <c r="C254" s="6" t="s">
        <v>4362</v>
      </c>
      <c r="D254" s="22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>E254/D254</f>
        <v>1.8455999999999999</v>
      </c>
      <c r="P254" s="8">
        <f>IF(L254=0,0,E254/L254)</f>
        <v>85.444444444444443</v>
      </c>
      <c r="Q254" s="5" t="str">
        <f>LEFT(N254,(FIND("/",N254)-1))</f>
        <v>film &amp; video</v>
      </c>
      <c r="R254" s="5" t="str">
        <f>RIGHT(N254,LEN(N254)-(FIND("/",N254)))</f>
        <v>documentary</v>
      </c>
      <c r="S254" s="13">
        <f>(J254/86400)+25569+(-5/24)</f>
        <v>40266.454374999994</v>
      </c>
      <c r="T254" s="13">
        <f>(I254/86400)+25569+(-5/24)</f>
        <v>40329.957638888889</v>
      </c>
    </row>
    <row r="255" spans="1:20" ht="14.75" customHeight="1" x14ac:dyDescent="0.2">
      <c r="A255" s="5">
        <v>253</v>
      </c>
      <c r="B255" s="6" t="s">
        <v>254</v>
      </c>
      <c r="C255" s="6" t="s">
        <v>4363</v>
      </c>
      <c r="D255" s="22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>E255/D255</f>
        <v>1.0073333333333334</v>
      </c>
      <c r="P255" s="8">
        <f>IF(L255=0,0,E255/L255)</f>
        <v>215.85714285714286</v>
      </c>
      <c r="Q255" s="5" t="str">
        <f>LEFT(N255,(FIND("/",N255)-1))</f>
        <v>film &amp; video</v>
      </c>
      <c r="R255" s="5" t="str">
        <f>RIGHT(N255,LEN(N255)-(FIND("/",N255)))</f>
        <v>documentary</v>
      </c>
      <c r="S255" s="13">
        <f>(J255/86400)+25569+(-5/24)</f>
        <v>40924.44253472222</v>
      </c>
      <c r="T255" s="13">
        <f>(I255/86400)+25569+(-5/24)</f>
        <v>40954.44253472222</v>
      </c>
    </row>
    <row r="256" spans="1:20" ht="14.75" customHeight="1" x14ac:dyDescent="0.2">
      <c r="A256" s="5">
        <v>254</v>
      </c>
      <c r="B256" s="6" t="s">
        <v>255</v>
      </c>
      <c r="C256" s="6" t="s">
        <v>4364</v>
      </c>
      <c r="D256" s="22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>E256/D256</f>
        <v>1.1694724999999999</v>
      </c>
      <c r="P256" s="8">
        <f>IF(L256=0,0,E256/L256)</f>
        <v>89.38643312101911</v>
      </c>
      <c r="Q256" s="5" t="str">
        <f>LEFT(N256,(FIND("/",N256)-1))</f>
        <v>film &amp; video</v>
      </c>
      <c r="R256" s="5" t="str">
        <f>RIGHT(N256,LEN(N256)-(FIND("/",N256)))</f>
        <v>documentary</v>
      </c>
      <c r="S256" s="13">
        <f>(J256/86400)+25569+(-5/24)</f>
        <v>42263.744328703702</v>
      </c>
      <c r="T256" s="13">
        <f>(I256/86400)+25569+(-5/24)</f>
        <v>42293.874999999993</v>
      </c>
    </row>
    <row r="257" spans="1:20" ht="14.75" customHeight="1" x14ac:dyDescent="0.2">
      <c r="A257" s="5">
        <v>255</v>
      </c>
      <c r="B257" s="6" t="s">
        <v>256</v>
      </c>
      <c r="C257" s="6" t="s">
        <v>4365</v>
      </c>
      <c r="D257" s="22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>E257/D257</f>
        <v>1.0673325</v>
      </c>
      <c r="P257" s="8">
        <f>IF(L257=0,0,E257/L257)</f>
        <v>45.418404255319146</v>
      </c>
      <c r="Q257" s="5" t="str">
        <f>LEFT(N257,(FIND("/",N257)-1))</f>
        <v>film &amp; video</v>
      </c>
      <c r="R257" s="5" t="str">
        <f>RIGHT(N257,LEN(N257)-(FIND("/",N257)))</f>
        <v>documentary</v>
      </c>
      <c r="S257" s="13">
        <f>(J257/86400)+25569+(-5/24)</f>
        <v>40588.318078703705</v>
      </c>
      <c r="T257" s="13">
        <f>(I257/86400)+25569+(-5/24)</f>
        <v>40618.276412037034</v>
      </c>
    </row>
    <row r="258" spans="1:20" ht="14.75" customHeight="1" x14ac:dyDescent="0.2">
      <c r="A258" s="5">
        <v>256</v>
      </c>
      <c r="B258" s="6" t="s">
        <v>257</v>
      </c>
      <c r="C258" s="6" t="s">
        <v>4366</v>
      </c>
      <c r="D258" s="22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>E258/D258</f>
        <v>1.391</v>
      </c>
      <c r="P258" s="8">
        <f>IF(L258=0,0,E258/L258)</f>
        <v>65.756363636363631</v>
      </c>
      <c r="Q258" s="5" t="str">
        <f>LEFT(N258,(FIND("/",N258)-1))</f>
        <v>film &amp; video</v>
      </c>
      <c r="R258" s="5" t="str">
        <f>RIGHT(N258,LEN(N258)-(FIND("/",N258)))</f>
        <v>documentary</v>
      </c>
      <c r="S258" s="13">
        <f>(J258/86400)+25569+(-5/24)</f>
        <v>41319.560960648145</v>
      </c>
      <c r="T258" s="13">
        <f>(I258/86400)+25569+(-5/24)</f>
        <v>41349.560960648145</v>
      </c>
    </row>
    <row r="259" spans="1:20" ht="14.75" customHeight="1" x14ac:dyDescent="0.2">
      <c r="A259" s="5">
        <v>257</v>
      </c>
      <c r="B259" s="6" t="s">
        <v>258</v>
      </c>
      <c r="C259" s="6" t="s">
        <v>4367</v>
      </c>
      <c r="D259" s="22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>E259/D259</f>
        <v>1.0672648571428571</v>
      </c>
      <c r="P259" s="8">
        <f>IF(L259=0,0,E259/L259)</f>
        <v>66.70405357142856</v>
      </c>
      <c r="Q259" s="5" t="str">
        <f>LEFT(N259,(FIND("/",N259)-1))</f>
        <v>film &amp; video</v>
      </c>
      <c r="R259" s="5" t="str">
        <f>RIGHT(N259,LEN(N259)-(FIND("/",N259)))</f>
        <v>documentary</v>
      </c>
      <c r="S259" s="13">
        <f>(J259/86400)+25569+(-5/24)</f>
        <v>42479.418541666666</v>
      </c>
      <c r="T259" s="13">
        <f>(I259/86400)+25569+(-5/24)</f>
        <v>42509.418541666666</v>
      </c>
    </row>
    <row r="260" spans="1:20" ht="14.75" customHeight="1" x14ac:dyDescent="0.2">
      <c r="A260" s="5">
        <v>258</v>
      </c>
      <c r="B260" s="6" t="s">
        <v>259</v>
      </c>
      <c r="C260" s="6" t="s">
        <v>4368</v>
      </c>
      <c r="D260" s="22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>E260/D260</f>
        <v>1.9114</v>
      </c>
      <c r="P260" s="8">
        <f>IF(L260=0,0,E260/L260)</f>
        <v>83.345930232558146</v>
      </c>
      <c r="Q260" s="5" t="str">
        <f>LEFT(N260,(FIND("/",N260)-1))</f>
        <v>film &amp; video</v>
      </c>
      <c r="R260" s="5" t="str">
        <f>RIGHT(N260,LEN(N260)-(FIND("/",N260)))</f>
        <v>documentary</v>
      </c>
      <c r="S260" s="13">
        <f>(J260/86400)+25569+(-5/24)</f>
        <v>40681.843356481477</v>
      </c>
      <c r="T260" s="13">
        <f>(I260/86400)+25569+(-5/24)</f>
        <v>40711.843356481477</v>
      </c>
    </row>
    <row r="261" spans="1:20" ht="14.75" customHeight="1" x14ac:dyDescent="0.2">
      <c r="A261" s="5">
        <v>259</v>
      </c>
      <c r="B261" s="6" t="s">
        <v>260</v>
      </c>
      <c r="C261" s="6" t="s">
        <v>4369</v>
      </c>
      <c r="D261" s="22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>E261/D261</f>
        <v>1.3193789333333332</v>
      </c>
      <c r="P261" s="8">
        <f>IF(L261=0,0,E261/L261)</f>
        <v>105.04609341825902</v>
      </c>
      <c r="Q261" s="5" t="str">
        <f>LEFT(N261,(FIND("/",N261)-1))</f>
        <v>film &amp; video</v>
      </c>
      <c r="R261" s="5" t="str">
        <f>RIGHT(N261,LEN(N261)-(FIND("/",N261)))</f>
        <v>documentary</v>
      </c>
      <c r="S261" s="13">
        <f>(J261/86400)+25569+(-5/24)</f>
        <v>42072.529733796291</v>
      </c>
      <c r="T261" s="13">
        <f>(I261/86400)+25569+(-5/24)</f>
        <v>42102.529733796291</v>
      </c>
    </row>
    <row r="262" spans="1:20" ht="14.75" customHeight="1" x14ac:dyDescent="0.2">
      <c r="A262" s="5">
        <v>260</v>
      </c>
      <c r="B262" s="6" t="s">
        <v>261</v>
      </c>
      <c r="C262" s="6" t="s">
        <v>4370</v>
      </c>
      <c r="D262" s="22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>E262/D262</f>
        <v>1.0640000000000001</v>
      </c>
      <c r="P262" s="8">
        <f>IF(L262=0,0,E262/L262)</f>
        <v>120.90909090909091</v>
      </c>
      <c r="Q262" s="5" t="str">
        <f>LEFT(N262,(FIND("/",N262)-1))</f>
        <v>film &amp; video</v>
      </c>
      <c r="R262" s="5" t="str">
        <f>RIGHT(N262,LEN(N262)-(FIND("/",N262)))</f>
        <v>documentary</v>
      </c>
      <c r="S262" s="13">
        <f>(J262/86400)+25569+(-5/24)</f>
        <v>40330.547210648147</v>
      </c>
      <c r="T262" s="13">
        <f>(I262/86400)+25569+(-5/24)</f>
        <v>40376.207638888889</v>
      </c>
    </row>
    <row r="263" spans="1:20" ht="14.75" customHeight="1" x14ac:dyDescent="0.2">
      <c r="A263" s="5">
        <v>261</v>
      </c>
      <c r="B263" s="6" t="s">
        <v>262</v>
      </c>
      <c r="C263" s="6" t="s">
        <v>4371</v>
      </c>
      <c r="D263" s="22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>E263/D263</f>
        <v>1.0740000000000001</v>
      </c>
      <c r="P263" s="8">
        <f>IF(L263=0,0,E263/L263)</f>
        <v>97.63636363636364</v>
      </c>
      <c r="Q263" s="5" t="str">
        <f>LEFT(N263,(FIND("/",N263)-1))</f>
        <v>film &amp; video</v>
      </c>
      <c r="R263" s="5" t="str">
        <f>RIGHT(N263,LEN(N263)-(FIND("/",N263)))</f>
        <v>documentary</v>
      </c>
      <c r="S263" s="13">
        <f>(J263/86400)+25569+(-5/24)</f>
        <v>41017.677129629628</v>
      </c>
      <c r="T263" s="13">
        <f>(I263/86400)+25569+(-5/24)</f>
        <v>41067.413194444445</v>
      </c>
    </row>
    <row r="264" spans="1:20" ht="14.75" customHeight="1" x14ac:dyDescent="0.2">
      <c r="A264" s="5">
        <v>262</v>
      </c>
      <c r="B264" s="6" t="s">
        <v>263</v>
      </c>
      <c r="C264" s="6" t="s">
        <v>4372</v>
      </c>
      <c r="D264" s="22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>E264/D264</f>
        <v>2.4</v>
      </c>
      <c r="P264" s="8">
        <f>IF(L264=0,0,E264/L264)</f>
        <v>41.379310344827587</v>
      </c>
      <c r="Q264" s="5" t="str">
        <f>LEFT(N264,(FIND("/",N264)-1))</f>
        <v>film &amp; video</v>
      </c>
      <c r="R264" s="5" t="str">
        <f>RIGHT(N264,LEN(N264)-(FIND("/",N264)))</f>
        <v>documentary</v>
      </c>
      <c r="S264" s="13">
        <f>(J264/86400)+25569+(-5/24)</f>
        <v>40555.039675925924</v>
      </c>
      <c r="T264" s="13">
        <f>(I264/86400)+25569+(-5/24)</f>
        <v>40600.039675925924</v>
      </c>
    </row>
    <row r="265" spans="1:20" ht="14.75" customHeight="1" x14ac:dyDescent="0.2">
      <c r="A265" s="5">
        <v>263</v>
      </c>
      <c r="B265" s="6" t="s">
        <v>264</v>
      </c>
      <c r="C265" s="6" t="s">
        <v>4373</v>
      </c>
      <c r="D265" s="22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>E265/D265</f>
        <v>1.1808107999999999</v>
      </c>
      <c r="P265" s="8">
        <f>IF(L265=0,0,E265/L265)</f>
        <v>30.654485981308412</v>
      </c>
      <c r="Q265" s="5" t="str">
        <f>LEFT(N265,(FIND("/",N265)-1))</f>
        <v>film &amp; video</v>
      </c>
      <c r="R265" s="5" t="str">
        <f>RIGHT(N265,LEN(N265)-(FIND("/",N265)))</f>
        <v>documentary</v>
      </c>
      <c r="S265" s="13">
        <f>(J265/86400)+25569+(-5/24)</f>
        <v>41149.746458333328</v>
      </c>
      <c r="T265" s="13">
        <f>(I265/86400)+25569+(-5/24)</f>
        <v>41179.746458333328</v>
      </c>
    </row>
    <row r="266" spans="1:20" ht="14.75" customHeight="1" x14ac:dyDescent="0.2">
      <c r="A266" s="5">
        <v>264</v>
      </c>
      <c r="B266" s="6" t="s">
        <v>265</v>
      </c>
      <c r="C266" s="6" t="s">
        <v>4374</v>
      </c>
      <c r="D266" s="22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>E266/D266</f>
        <v>1.1819999999999999</v>
      </c>
      <c r="P266" s="8">
        <f>IF(L266=0,0,E266/L266)</f>
        <v>64.945054945054949</v>
      </c>
      <c r="Q266" s="5" t="str">
        <f>LEFT(N266,(FIND("/",N266)-1))</f>
        <v>film &amp; video</v>
      </c>
      <c r="R266" s="5" t="str">
        <f>RIGHT(N266,LEN(N266)-(FIND("/",N266)))</f>
        <v>documentary</v>
      </c>
      <c r="S266" s="13">
        <f>(J266/86400)+25569+(-5/24)</f>
        <v>41010.411979166667</v>
      </c>
      <c r="T266" s="13">
        <f>(I266/86400)+25569+(-5/24)</f>
        <v>41040.411979166667</v>
      </c>
    </row>
    <row r="267" spans="1:20" ht="14.75" customHeight="1" x14ac:dyDescent="0.2">
      <c r="A267" s="5">
        <v>265</v>
      </c>
      <c r="B267" s="6" t="s">
        <v>266</v>
      </c>
      <c r="C267" s="6" t="s">
        <v>4375</v>
      </c>
      <c r="D267" s="22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>E267/D267</f>
        <v>1.111</v>
      </c>
      <c r="P267" s="8">
        <f>IF(L267=0,0,E267/L267)</f>
        <v>95.775862068965523</v>
      </c>
      <c r="Q267" s="5" t="str">
        <f>LEFT(N267,(FIND("/",N267)-1))</f>
        <v>film &amp; video</v>
      </c>
      <c r="R267" s="5" t="str">
        <f>RIGHT(N267,LEN(N267)-(FIND("/",N267)))</f>
        <v>documentary</v>
      </c>
      <c r="S267" s="13">
        <f>(J267/86400)+25569+(-5/24)</f>
        <v>40267.03738425926</v>
      </c>
      <c r="T267" s="13">
        <f>(I267/86400)+25569+(-5/24)</f>
        <v>40308.636111111111</v>
      </c>
    </row>
    <row r="268" spans="1:20" ht="14.75" customHeight="1" x14ac:dyDescent="0.2">
      <c r="A268" s="5">
        <v>266</v>
      </c>
      <c r="B268" s="6" t="s">
        <v>267</v>
      </c>
      <c r="C268" s="6" t="s">
        <v>4376</v>
      </c>
      <c r="D268" s="22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>E268/D268</f>
        <v>1.4550000000000001</v>
      </c>
      <c r="P268" s="8">
        <f>IF(L268=0,0,E268/L268)</f>
        <v>40.416666666666664</v>
      </c>
      <c r="Q268" s="5" t="str">
        <f>LEFT(N268,(FIND("/",N268)-1))</f>
        <v>film &amp; video</v>
      </c>
      <c r="R268" s="5" t="str">
        <f>RIGHT(N268,LEN(N268)-(FIND("/",N268)))</f>
        <v>documentary</v>
      </c>
      <c r="S268" s="13">
        <f>(J268/86400)+25569+(-5/24)</f>
        <v>40204.966516203705</v>
      </c>
      <c r="T268" s="13">
        <f>(I268/86400)+25569+(-5/24)</f>
        <v>40290.95208333333</v>
      </c>
    </row>
    <row r="269" spans="1:20" ht="14.75" customHeight="1" x14ac:dyDescent="0.2">
      <c r="A269" s="5">
        <v>267</v>
      </c>
      <c r="B269" s="6" t="s">
        <v>268</v>
      </c>
      <c r="C269" s="6" t="s">
        <v>4377</v>
      </c>
      <c r="D269" s="22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>E269/D269</f>
        <v>1.3162883248730965</v>
      </c>
      <c r="P269" s="8">
        <f>IF(L269=0,0,E269/L269)</f>
        <v>78.578424242424248</v>
      </c>
      <c r="Q269" s="5" t="str">
        <f>LEFT(N269,(FIND("/",N269)-1))</f>
        <v>film &amp; video</v>
      </c>
      <c r="R269" s="5" t="str">
        <f>RIGHT(N269,LEN(N269)-(FIND("/",N269)))</f>
        <v>documentary</v>
      </c>
      <c r="S269" s="13">
        <f>(J269/86400)+25569+(-5/24)</f>
        <v>41785.244201388887</v>
      </c>
      <c r="T269" s="13">
        <f>(I269/86400)+25569+(-5/24)</f>
        <v>41815.244201388887</v>
      </c>
    </row>
    <row r="270" spans="1:20" ht="14.75" customHeight="1" x14ac:dyDescent="0.2">
      <c r="A270" s="5">
        <v>268</v>
      </c>
      <c r="B270" s="6" t="s">
        <v>269</v>
      </c>
      <c r="C270" s="6" t="s">
        <v>4378</v>
      </c>
      <c r="D270" s="22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>E270/D270</f>
        <v>1.1140000000000001</v>
      </c>
      <c r="P270" s="8">
        <f>IF(L270=0,0,E270/L270)</f>
        <v>50.18018018018018</v>
      </c>
      <c r="Q270" s="5" t="str">
        <f>LEFT(N270,(FIND("/",N270)-1))</f>
        <v>film &amp; video</v>
      </c>
      <c r="R270" s="5" t="str">
        <f>RIGHT(N270,LEN(N270)-(FIND("/",N270)))</f>
        <v>documentary</v>
      </c>
      <c r="S270" s="13">
        <f>(J270/86400)+25569+(-5/24)</f>
        <v>40808.944189814814</v>
      </c>
      <c r="T270" s="13">
        <f>(I270/86400)+25569+(-5/24)</f>
        <v>40853.985856481479</v>
      </c>
    </row>
    <row r="271" spans="1:20" ht="14.75" customHeight="1" x14ac:dyDescent="0.2">
      <c r="A271" s="5">
        <v>269</v>
      </c>
      <c r="B271" s="6" t="s">
        <v>270</v>
      </c>
      <c r="C271" s="6" t="s">
        <v>4379</v>
      </c>
      <c r="D271" s="22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>E271/D271</f>
        <v>1.4723377</v>
      </c>
      <c r="P271" s="8">
        <f>IF(L271=0,0,E271/L271)</f>
        <v>92.251735588972423</v>
      </c>
      <c r="Q271" s="5" t="str">
        <f>LEFT(N271,(FIND("/",N271)-1))</f>
        <v>film &amp; video</v>
      </c>
      <c r="R271" s="5" t="str">
        <f>RIGHT(N271,LEN(N271)-(FIND("/",N271)))</f>
        <v>documentary</v>
      </c>
      <c r="S271" s="13">
        <f>(J271/86400)+25569+(-5/24)</f>
        <v>42757.988680555551</v>
      </c>
      <c r="T271" s="13">
        <f>(I271/86400)+25569+(-5/24)</f>
        <v>42787.988680555551</v>
      </c>
    </row>
    <row r="272" spans="1:20" ht="14.75" customHeight="1" x14ac:dyDescent="0.2">
      <c r="A272" s="5">
        <v>270</v>
      </c>
      <c r="B272" s="6" t="s">
        <v>271</v>
      </c>
      <c r="C272" s="6" t="s">
        <v>4380</v>
      </c>
      <c r="D272" s="22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>E272/D272</f>
        <v>1.5260869565217392</v>
      </c>
      <c r="P272" s="8">
        <f>IF(L272=0,0,E272/L272)</f>
        <v>57.540983606557376</v>
      </c>
      <c r="Q272" s="5" t="str">
        <f>LEFT(N272,(FIND("/",N272)-1))</f>
        <v>film &amp; video</v>
      </c>
      <c r="R272" s="5" t="str">
        <f>RIGHT(N272,LEN(N272)-(FIND("/",N272)))</f>
        <v>documentary</v>
      </c>
      <c r="S272" s="13">
        <f>(J272/86400)+25569+(-5/24)</f>
        <v>40637.658217592594</v>
      </c>
      <c r="T272" s="13">
        <f>(I272/86400)+25569+(-5/24)</f>
        <v>40687.958333333328</v>
      </c>
    </row>
    <row r="273" spans="1:20" ht="14.75" customHeight="1" x14ac:dyDescent="0.2">
      <c r="A273" s="5">
        <v>271</v>
      </c>
      <c r="B273" s="6" t="s">
        <v>272</v>
      </c>
      <c r="C273" s="6" t="s">
        <v>4381</v>
      </c>
      <c r="D273" s="22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>E273/D273</f>
        <v>1.0468</v>
      </c>
      <c r="P273" s="8">
        <f>IF(L273=0,0,E273/L273)</f>
        <v>109.42160278745645</v>
      </c>
      <c r="Q273" s="5" t="str">
        <f>LEFT(N273,(FIND("/",N273)-1))</f>
        <v>film &amp; video</v>
      </c>
      <c r="R273" s="5" t="str">
        <f>RIGHT(N273,LEN(N273)-(FIND("/",N273)))</f>
        <v>documentary</v>
      </c>
      <c r="S273" s="13">
        <f>(J273/86400)+25569+(-5/24)</f>
        <v>41611.891909722217</v>
      </c>
      <c r="T273" s="13">
        <f>(I273/86400)+25569+(-5/24)</f>
        <v>41641.125</v>
      </c>
    </row>
    <row r="274" spans="1:20" ht="14.75" customHeight="1" x14ac:dyDescent="0.2">
      <c r="A274" s="5">
        <v>272</v>
      </c>
      <c r="B274" s="6" t="s">
        <v>273</v>
      </c>
      <c r="C274" s="6" t="s">
        <v>4382</v>
      </c>
      <c r="D274" s="22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>E274/D274</f>
        <v>1.7743366666666667</v>
      </c>
      <c r="P274" s="8">
        <f>IF(L274=0,0,E274/L274)</f>
        <v>81.892461538461546</v>
      </c>
      <c r="Q274" s="5" t="str">
        <f>LEFT(N274,(FIND("/",N274)-1))</f>
        <v>film &amp; video</v>
      </c>
      <c r="R274" s="5" t="str">
        <f>RIGHT(N274,LEN(N274)-(FIND("/",N274)))</f>
        <v>documentary</v>
      </c>
      <c r="S274" s="13">
        <f>(J274/86400)+25569+(-5/24)</f>
        <v>40235.692025462959</v>
      </c>
      <c r="T274" s="13">
        <f>(I274/86400)+25569+(-5/24)</f>
        <v>40296.575694444444</v>
      </c>
    </row>
    <row r="275" spans="1:20" ht="14.75" customHeight="1" x14ac:dyDescent="0.2">
      <c r="A275" s="5">
        <v>273</v>
      </c>
      <c r="B275" s="6" t="s">
        <v>274</v>
      </c>
      <c r="C275" s="6" t="s">
        <v>4383</v>
      </c>
      <c r="D275" s="22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>E275/D275</f>
        <v>1.077758</v>
      </c>
      <c r="P275" s="8">
        <f>IF(L275=0,0,E275/L275)</f>
        <v>45.667711864406776</v>
      </c>
      <c r="Q275" s="5" t="str">
        <f>LEFT(N275,(FIND("/",N275)-1))</f>
        <v>film &amp; video</v>
      </c>
      <c r="R275" s="5" t="str">
        <f>RIGHT(N275,LEN(N275)-(FIND("/",N275)))</f>
        <v>documentary</v>
      </c>
      <c r="S275" s="13">
        <f>(J275/86400)+25569+(-5/24)</f>
        <v>40697.29011574074</v>
      </c>
      <c r="T275" s="13">
        <f>(I275/86400)+25569+(-5/24)</f>
        <v>40727.29011574074</v>
      </c>
    </row>
    <row r="276" spans="1:20" ht="14.75" customHeight="1" x14ac:dyDescent="0.2">
      <c r="A276" s="5">
        <v>274</v>
      </c>
      <c r="B276" s="6" t="s">
        <v>275</v>
      </c>
      <c r="C276" s="6" t="s">
        <v>4384</v>
      </c>
      <c r="D276" s="22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>E276/D276</f>
        <v>1.56</v>
      </c>
      <c r="P276" s="8">
        <f>IF(L276=0,0,E276/L276)</f>
        <v>55.221238938053098</v>
      </c>
      <c r="Q276" s="5" t="str">
        <f>LEFT(N276,(FIND("/",N276)-1))</f>
        <v>film &amp; video</v>
      </c>
      <c r="R276" s="5" t="str">
        <f>RIGHT(N276,LEN(N276)-(FIND("/",N276)))</f>
        <v>documentary</v>
      </c>
      <c r="S276" s="13">
        <f>(J276/86400)+25569+(-5/24)</f>
        <v>40969.704039351847</v>
      </c>
      <c r="T276" s="13">
        <f>(I276/86400)+25569+(-5/24)</f>
        <v>41004.082638888889</v>
      </c>
    </row>
    <row r="277" spans="1:20" ht="14.75" customHeight="1" x14ac:dyDescent="0.2">
      <c r="A277" s="5">
        <v>275</v>
      </c>
      <c r="B277" s="6" t="s">
        <v>276</v>
      </c>
      <c r="C277" s="6" t="s">
        <v>4385</v>
      </c>
      <c r="D277" s="22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>E277/D277</f>
        <v>1.08395</v>
      </c>
      <c r="P277" s="8">
        <f>IF(L277=0,0,E277/L277)</f>
        <v>65.298192771084331</v>
      </c>
      <c r="Q277" s="5" t="str">
        <f>LEFT(N277,(FIND("/",N277)-1))</f>
        <v>film &amp; video</v>
      </c>
      <c r="R277" s="5" t="str">
        <f>RIGHT(N277,LEN(N277)-(FIND("/",N277)))</f>
        <v>documentary</v>
      </c>
      <c r="S277" s="13">
        <f>(J277/86400)+25569+(-5/24)</f>
        <v>41192.823680555557</v>
      </c>
      <c r="T277" s="13">
        <f>(I277/86400)+25569+(-5/24)</f>
        <v>41222.865347222221</v>
      </c>
    </row>
    <row r="278" spans="1:20" ht="14.75" customHeight="1" x14ac:dyDescent="0.2">
      <c r="A278" s="5">
        <v>276</v>
      </c>
      <c r="B278" s="6" t="s">
        <v>277</v>
      </c>
      <c r="C278" s="6" t="s">
        <v>4386</v>
      </c>
      <c r="D278" s="22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>E278/D278</f>
        <v>1.476</v>
      </c>
      <c r="P278" s="8">
        <f>IF(L278=0,0,E278/L278)</f>
        <v>95.225806451612897</v>
      </c>
      <c r="Q278" s="5" t="str">
        <f>LEFT(N278,(FIND("/",N278)-1))</f>
        <v>film &amp; video</v>
      </c>
      <c r="R278" s="5" t="str">
        <f>RIGHT(N278,LEN(N278)-(FIND("/",N278)))</f>
        <v>documentary</v>
      </c>
      <c r="S278" s="13">
        <f>(J278/86400)+25569+(-5/24)</f>
        <v>40966.873541666668</v>
      </c>
      <c r="T278" s="13">
        <f>(I278/86400)+25569+(-5/24)</f>
        <v>41026.831874999996</v>
      </c>
    </row>
    <row r="279" spans="1:20" ht="14.75" customHeight="1" x14ac:dyDescent="0.2">
      <c r="A279" s="5">
        <v>277</v>
      </c>
      <c r="B279" s="6" t="s">
        <v>278</v>
      </c>
      <c r="C279" s="6" t="s">
        <v>4387</v>
      </c>
      <c r="D279" s="22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>E279/D279</f>
        <v>1.1038153846153846</v>
      </c>
      <c r="P279" s="8">
        <f>IF(L279=0,0,E279/L279)</f>
        <v>75.444794952681391</v>
      </c>
      <c r="Q279" s="5" t="str">
        <f>LEFT(N279,(FIND("/",N279)-1))</f>
        <v>film &amp; video</v>
      </c>
      <c r="R279" s="5" t="str">
        <f>RIGHT(N279,LEN(N279)-(FIND("/",N279)))</f>
        <v>documentary</v>
      </c>
      <c r="S279" s="13">
        <f>(J279/86400)+25569+(-5/24)</f>
        <v>42117.68309027778</v>
      </c>
      <c r="T279" s="13">
        <f>(I279/86400)+25569+(-5/24)</f>
        <v>42147.68309027778</v>
      </c>
    </row>
    <row r="280" spans="1:20" ht="14.75" customHeight="1" x14ac:dyDescent="0.2">
      <c r="A280" s="5">
        <v>278</v>
      </c>
      <c r="B280" s="6" t="s">
        <v>279</v>
      </c>
      <c r="C280" s="6" t="s">
        <v>4388</v>
      </c>
      <c r="D280" s="22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>E280/D280</f>
        <v>1.5034814814814814</v>
      </c>
      <c r="P280" s="8">
        <f>IF(L280=0,0,E280/L280)</f>
        <v>97.816867469879512</v>
      </c>
      <c r="Q280" s="5" t="str">
        <f>LEFT(N280,(FIND("/",N280)-1))</f>
        <v>film &amp; video</v>
      </c>
      <c r="R280" s="5" t="str">
        <f>RIGHT(N280,LEN(N280)-(FIND("/",N280)))</f>
        <v>documentary</v>
      </c>
      <c r="S280" s="13">
        <f>(J280/86400)+25569+(-5/24)</f>
        <v>41163.832627314812</v>
      </c>
      <c r="T280" s="13">
        <f>(I280/86400)+25569+(-5/24)</f>
        <v>41193.832627314812</v>
      </c>
    </row>
    <row r="281" spans="1:20" ht="14.75" customHeight="1" x14ac:dyDescent="0.2">
      <c r="A281" s="5">
        <v>279</v>
      </c>
      <c r="B281" s="6" t="s">
        <v>280</v>
      </c>
      <c r="C281" s="6" t="s">
        <v>4389</v>
      </c>
      <c r="D281" s="22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>E281/D281</f>
        <v>1.5731829411764706</v>
      </c>
      <c r="P281" s="8">
        <f>IF(L281=0,0,E281/L281)</f>
        <v>87.685606557377056</v>
      </c>
      <c r="Q281" s="5" t="str">
        <f>LEFT(N281,(FIND("/",N281)-1))</f>
        <v>film &amp; video</v>
      </c>
      <c r="R281" s="5" t="str">
        <f>RIGHT(N281,LEN(N281)-(FIND("/",N281)))</f>
        <v>documentary</v>
      </c>
      <c r="S281" s="13">
        <f>(J281/86400)+25569+(-5/24)</f>
        <v>42759.035833333335</v>
      </c>
      <c r="T281" s="13">
        <f>(I281/86400)+25569+(-5/24)</f>
        <v>42792.875694444439</v>
      </c>
    </row>
    <row r="282" spans="1:20" ht="14.75" customHeight="1" x14ac:dyDescent="0.2">
      <c r="A282" s="5">
        <v>280</v>
      </c>
      <c r="B282" s="6" t="s">
        <v>281</v>
      </c>
      <c r="C282" s="6" t="s">
        <v>4390</v>
      </c>
      <c r="D282" s="22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>E282/D282</f>
        <v>1.5614399999999999</v>
      </c>
      <c r="P282" s="8">
        <f>IF(L282=0,0,E282/L282)</f>
        <v>54.748948106591868</v>
      </c>
      <c r="Q282" s="5" t="str">
        <f>LEFT(N282,(FIND("/",N282)-1))</f>
        <v>film &amp; video</v>
      </c>
      <c r="R282" s="5" t="str">
        <f>RIGHT(N282,LEN(N282)-(FIND("/",N282)))</f>
        <v>documentary</v>
      </c>
      <c r="S282" s="13">
        <f>(J282/86400)+25569+(-5/24)</f>
        <v>41744.382349537038</v>
      </c>
      <c r="T282" s="13">
        <f>(I282/86400)+25569+(-5/24)</f>
        <v>41789.382349537038</v>
      </c>
    </row>
    <row r="283" spans="1:20" ht="14.75" customHeight="1" x14ac:dyDescent="0.2">
      <c r="A283" s="5">
        <v>281</v>
      </c>
      <c r="B283" s="6" t="s">
        <v>282</v>
      </c>
      <c r="C283" s="6" t="s">
        <v>4391</v>
      </c>
      <c r="D283" s="22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>E283/D283</f>
        <v>1.2058763636363636</v>
      </c>
      <c r="P283" s="8">
        <f>IF(L283=0,0,E283/L283)</f>
        <v>83.953417721518989</v>
      </c>
      <c r="Q283" s="5" t="str">
        <f>LEFT(N283,(FIND("/",N283)-1))</f>
        <v>film &amp; video</v>
      </c>
      <c r="R283" s="5" t="str">
        <f>RIGHT(N283,LEN(N283)-(FIND("/",N283)))</f>
        <v>documentary</v>
      </c>
      <c r="S283" s="13">
        <f>(J283/86400)+25569+(-5/24)</f>
        <v>39949.955011574071</v>
      </c>
      <c r="T283" s="13">
        <f>(I283/86400)+25569+(-5/24)</f>
        <v>40035.601388888885</v>
      </c>
    </row>
    <row r="284" spans="1:20" ht="14.75" customHeight="1" x14ac:dyDescent="0.2">
      <c r="A284" s="5">
        <v>282</v>
      </c>
      <c r="B284" s="6" t="s">
        <v>283</v>
      </c>
      <c r="C284" s="6" t="s">
        <v>4392</v>
      </c>
      <c r="D284" s="22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>E284/D284</f>
        <v>1.0118888888888888</v>
      </c>
      <c r="P284" s="8">
        <f>IF(L284=0,0,E284/L284)</f>
        <v>254.38547486033519</v>
      </c>
      <c r="Q284" s="5" t="str">
        <f>LEFT(N284,(FIND("/",N284)-1))</f>
        <v>film &amp; video</v>
      </c>
      <c r="R284" s="5" t="str">
        <f>RIGHT(N284,LEN(N284)-(FIND("/",N284)))</f>
        <v>documentary</v>
      </c>
      <c r="S284" s="13">
        <f>(J284/86400)+25569+(-5/24)</f>
        <v>40194.711712962962</v>
      </c>
      <c r="T284" s="13">
        <f>(I284/86400)+25569+(-5/24)</f>
        <v>40231.708333333328</v>
      </c>
    </row>
    <row r="285" spans="1:20" ht="14.75" customHeight="1" x14ac:dyDescent="0.2">
      <c r="A285" s="5">
        <v>283</v>
      </c>
      <c r="B285" s="6" t="s">
        <v>284</v>
      </c>
      <c r="C285" s="6" t="s">
        <v>4393</v>
      </c>
      <c r="D285" s="22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>E285/D285</f>
        <v>1.142725</v>
      </c>
      <c r="P285" s="8">
        <f>IF(L285=0,0,E285/L285)</f>
        <v>101.8269801980198</v>
      </c>
      <c r="Q285" s="5" t="str">
        <f>LEFT(N285,(FIND("/",N285)-1))</f>
        <v>film &amp; video</v>
      </c>
      <c r="R285" s="5" t="str">
        <f>RIGHT(N285,LEN(N285)-(FIND("/",N285)))</f>
        <v>documentary</v>
      </c>
      <c r="S285" s="13">
        <f>(J285/86400)+25569+(-5/24)</f>
        <v>40675.501666666663</v>
      </c>
      <c r="T285" s="13">
        <f>(I285/86400)+25569+(-5/24)</f>
        <v>40694.999305555553</v>
      </c>
    </row>
    <row r="286" spans="1:20" ht="14.75" customHeight="1" x14ac:dyDescent="0.2">
      <c r="A286" s="5">
        <v>284</v>
      </c>
      <c r="B286" s="6" t="s">
        <v>285</v>
      </c>
      <c r="C286" s="6" t="s">
        <v>4394</v>
      </c>
      <c r="D286" s="22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>E286/D286</f>
        <v>1.0462615</v>
      </c>
      <c r="P286" s="8">
        <f>IF(L286=0,0,E286/L286)</f>
        <v>55.066394736842106</v>
      </c>
      <c r="Q286" s="5" t="str">
        <f>LEFT(N286,(FIND("/",N286)-1))</f>
        <v>film &amp; video</v>
      </c>
      <c r="R286" s="5" t="str">
        <f>RIGHT(N286,LEN(N286)-(FIND("/",N286)))</f>
        <v>documentary</v>
      </c>
      <c r="S286" s="13">
        <f>(J286/86400)+25569+(-5/24)</f>
        <v>40904.529861111107</v>
      </c>
      <c r="T286" s="13">
        <f>(I286/86400)+25569+(-5/24)</f>
        <v>40929.529861111107</v>
      </c>
    </row>
    <row r="287" spans="1:20" ht="14.75" customHeight="1" x14ac:dyDescent="0.2">
      <c r="A287" s="5">
        <v>285</v>
      </c>
      <c r="B287" s="6" t="s">
        <v>286</v>
      </c>
      <c r="C287" s="6" t="s">
        <v>4395</v>
      </c>
      <c r="D287" s="22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>E287/D287</f>
        <v>2.2882507142857142</v>
      </c>
      <c r="P287" s="8">
        <f>IF(L287=0,0,E287/L287)</f>
        <v>56.901438721136763</v>
      </c>
      <c r="Q287" s="5" t="str">
        <f>LEFT(N287,(FIND("/",N287)-1))</f>
        <v>film &amp; video</v>
      </c>
      <c r="R287" s="5" t="str">
        <f>RIGHT(N287,LEN(N287)-(FIND("/",N287)))</f>
        <v>documentary</v>
      </c>
      <c r="S287" s="13">
        <f>(J287/86400)+25569+(-5/24)</f>
        <v>41506.547777777778</v>
      </c>
      <c r="T287" s="13">
        <f>(I287/86400)+25569+(-5/24)</f>
        <v>41536.547777777778</v>
      </c>
    </row>
    <row r="288" spans="1:20" ht="14.75" customHeight="1" x14ac:dyDescent="0.2">
      <c r="A288" s="5">
        <v>286</v>
      </c>
      <c r="B288" s="6" t="s">
        <v>287</v>
      </c>
      <c r="C288" s="6" t="s">
        <v>4396</v>
      </c>
      <c r="D288" s="22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>E288/D288</f>
        <v>1.0915333333333332</v>
      </c>
      <c r="P288" s="8">
        <f>IF(L288=0,0,E288/L288)</f>
        <v>121.28148148148148</v>
      </c>
      <c r="Q288" s="5" t="str">
        <f>LEFT(N288,(FIND("/",N288)-1))</f>
        <v>film &amp; video</v>
      </c>
      <c r="R288" s="5" t="str">
        <f>RIGHT(N288,LEN(N288)-(FIND("/",N288)))</f>
        <v>documentary</v>
      </c>
      <c r="S288" s="13">
        <f>(J288/86400)+25569+(-5/24)</f>
        <v>41313.607916666668</v>
      </c>
      <c r="T288" s="13">
        <f>(I288/86400)+25569+(-5/24)</f>
        <v>41358.566249999996</v>
      </c>
    </row>
    <row r="289" spans="1:20" ht="14.75" customHeight="1" x14ac:dyDescent="0.2">
      <c r="A289" s="5">
        <v>287</v>
      </c>
      <c r="B289" s="6" t="s">
        <v>288</v>
      </c>
      <c r="C289" s="6" t="s">
        <v>4397</v>
      </c>
      <c r="D289" s="22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>E289/D289</f>
        <v>1.7629999999999999</v>
      </c>
      <c r="P289" s="8">
        <f>IF(L289=0,0,E289/L289)</f>
        <v>91.189655172413794</v>
      </c>
      <c r="Q289" s="5" t="str">
        <f>LEFT(N289,(FIND("/",N289)-1))</f>
        <v>film &amp; video</v>
      </c>
      <c r="R289" s="5" t="str">
        <f>RIGHT(N289,LEN(N289)-(FIND("/",N289)))</f>
        <v>documentary</v>
      </c>
      <c r="S289" s="13">
        <f>(J289/86400)+25569+(-5/24)</f>
        <v>41184.069652777776</v>
      </c>
      <c r="T289" s="13">
        <f>(I289/86400)+25569+(-5/24)</f>
        <v>41214.958333333328</v>
      </c>
    </row>
    <row r="290" spans="1:20" ht="14.75" customHeight="1" x14ac:dyDescent="0.2">
      <c r="A290" s="5">
        <v>288</v>
      </c>
      <c r="B290" s="6" t="s">
        <v>289</v>
      </c>
      <c r="C290" s="6" t="s">
        <v>4398</v>
      </c>
      <c r="D290" s="22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>E290/D290</f>
        <v>1.0321061999999999</v>
      </c>
      <c r="P290" s="8">
        <f>IF(L290=0,0,E290/L290)</f>
        <v>115.44812080536913</v>
      </c>
      <c r="Q290" s="5" t="str">
        <f>LEFT(N290,(FIND("/",N290)-1))</f>
        <v>film &amp; video</v>
      </c>
      <c r="R290" s="5" t="str">
        <f>RIGHT(N290,LEN(N290)-(FIND("/",N290)))</f>
        <v>documentary</v>
      </c>
      <c r="S290" s="13">
        <f>(J290/86400)+25569+(-5/24)</f>
        <v>41050.960567129623</v>
      </c>
      <c r="T290" s="13">
        <f>(I290/86400)+25569+(-5/24)</f>
        <v>41085.960567129623</v>
      </c>
    </row>
    <row r="291" spans="1:20" ht="14.75" customHeight="1" x14ac:dyDescent="0.2">
      <c r="A291" s="5">
        <v>289</v>
      </c>
      <c r="B291" s="6" t="s">
        <v>290</v>
      </c>
      <c r="C291" s="6" t="s">
        <v>4399</v>
      </c>
      <c r="D291" s="22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>E291/D291</f>
        <v>1.0482</v>
      </c>
      <c r="P291" s="8">
        <f>IF(L291=0,0,E291/L291)</f>
        <v>67.771551724137936</v>
      </c>
      <c r="Q291" s="5" t="str">
        <f>LEFT(N291,(FIND("/",N291)-1))</f>
        <v>film &amp; video</v>
      </c>
      <c r="R291" s="5" t="str">
        <f>RIGHT(N291,LEN(N291)-(FIND("/",N291)))</f>
        <v>documentary</v>
      </c>
      <c r="S291" s="13">
        <f>(J291/86400)+25569+(-5/24)</f>
        <v>41550.248078703698</v>
      </c>
      <c r="T291" s="13">
        <f>(I291/86400)+25569+(-5/24)</f>
        <v>41580.248078703698</v>
      </c>
    </row>
    <row r="292" spans="1:20" ht="14.75" customHeight="1" x14ac:dyDescent="0.2">
      <c r="A292" s="5">
        <v>290</v>
      </c>
      <c r="B292" s="6" t="s">
        <v>291</v>
      </c>
      <c r="C292" s="6" t="s">
        <v>4400</v>
      </c>
      <c r="D292" s="22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>E292/D292</f>
        <v>1.0668444444444445</v>
      </c>
      <c r="P292" s="8">
        <f>IF(L292=0,0,E292/L292)</f>
        <v>28.576190476190476</v>
      </c>
      <c r="Q292" s="5" t="str">
        <f>LEFT(N292,(FIND("/",N292)-1))</f>
        <v>film &amp; video</v>
      </c>
      <c r="R292" s="5" t="str">
        <f>RIGHT(N292,LEN(N292)-(FIND("/",N292)))</f>
        <v>documentary</v>
      </c>
      <c r="S292" s="13">
        <f>(J292/86400)+25569+(-5/24)</f>
        <v>40526.160844907405</v>
      </c>
      <c r="T292" s="13">
        <f>(I292/86400)+25569+(-5/24)</f>
        <v>40576.124305555553</v>
      </c>
    </row>
    <row r="293" spans="1:20" ht="14.75" customHeight="1" x14ac:dyDescent="0.2">
      <c r="A293" s="5">
        <v>291</v>
      </c>
      <c r="B293" s="6" t="s">
        <v>292</v>
      </c>
      <c r="C293" s="6" t="s">
        <v>4401</v>
      </c>
      <c r="D293" s="22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>E293/D293</f>
        <v>1.2001999999999999</v>
      </c>
      <c r="P293" s="8">
        <f>IF(L293=0,0,E293/L293)</f>
        <v>46.8828125</v>
      </c>
      <c r="Q293" s="5" t="str">
        <f>LEFT(N293,(FIND("/",N293)-1))</f>
        <v>film &amp; video</v>
      </c>
      <c r="R293" s="5" t="str">
        <f>RIGHT(N293,LEN(N293)-(FIND("/",N293)))</f>
        <v>documentary</v>
      </c>
      <c r="S293" s="13">
        <f>(J293/86400)+25569+(-5/24)</f>
        <v>41376.560717592591</v>
      </c>
      <c r="T293" s="13">
        <f>(I293/86400)+25569+(-5/24)</f>
        <v>41394.792361111111</v>
      </c>
    </row>
    <row r="294" spans="1:20" ht="14.75" customHeight="1" x14ac:dyDescent="0.2">
      <c r="A294" s="5">
        <v>292</v>
      </c>
      <c r="B294" s="6" t="s">
        <v>293</v>
      </c>
      <c r="C294" s="6" t="s">
        <v>4402</v>
      </c>
      <c r="D294" s="22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>E294/D294</f>
        <v>1.0150693333333334</v>
      </c>
      <c r="P294" s="8">
        <f>IF(L294=0,0,E294/L294)</f>
        <v>154.42231237322514</v>
      </c>
      <c r="Q294" s="5" t="str">
        <f>LEFT(N294,(FIND("/",N294)-1))</f>
        <v>film &amp; video</v>
      </c>
      <c r="R294" s="5" t="str">
        <f>RIGHT(N294,LEN(N294)-(FIND("/",N294)))</f>
        <v>documentary</v>
      </c>
      <c r="S294" s="13">
        <f>(J294/86400)+25569+(-5/24)</f>
        <v>40812.594895833332</v>
      </c>
      <c r="T294" s="13">
        <f>(I294/86400)+25569+(-5/24)</f>
        <v>40844.957638888889</v>
      </c>
    </row>
    <row r="295" spans="1:20" ht="14.75" customHeight="1" x14ac:dyDescent="0.2">
      <c r="A295" s="5">
        <v>293</v>
      </c>
      <c r="B295" s="6" t="s">
        <v>294</v>
      </c>
      <c r="C295" s="6" t="s">
        <v>4403</v>
      </c>
      <c r="D295" s="22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>E295/D295</f>
        <v>1.0138461538461538</v>
      </c>
      <c r="P295" s="8">
        <f>IF(L295=0,0,E295/L295)</f>
        <v>201.22137404580153</v>
      </c>
      <c r="Q295" s="5" t="str">
        <f>LEFT(N295,(FIND("/",N295)-1))</f>
        <v>film &amp; video</v>
      </c>
      <c r="R295" s="5" t="str">
        <f>RIGHT(N295,LEN(N295)-(FIND("/",N295)))</f>
        <v>documentary</v>
      </c>
      <c r="S295" s="13">
        <f>(J295/86400)+25569+(-5/24)</f>
        <v>41719.459652777776</v>
      </c>
      <c r="T295" s="13">
        <f>(I295/86400)+25569+(-5/24)</f>
        <v>41749.459652777776</v>
      </c>
    </row>
    <row r="296" spans="1:20" ht="14.75" customHeight="1" x14ac:dyDescent="0.2">
      <c r="A296" s="5">
        <v>294</v>
      </c>
      <c r="B296" s="6" t="s">
        <v>295</v>
      </c>
      <c r="C296" s="6" t="s">
        <v>4404</v>
      </c>
      <c r="D296" s="22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>E296/D296</f>
        <v>1</v>
      </c>
      <c r="P296" s="8">
        <f>IF(L296=0,0,E296/L296)</f>
        <v>100</v>
      </c>
      <c r="Q296" s="5" t="str">
        <f>LEFT(N296,(FIND("/",N296)-1))</f>
        <v>film &amp; video</v>
      </c>
      <c r="R296" s="5" t="str">
        <f>RIGHT(N296,LEN(N296)-(FIND("/",N296)))</f>
        <v>documentary</v>
      </c>
      <c r="S296" s="13">
        <f>(J296/86400)+25569+(-5/24)</f>
        <v>40342.876087962963</v>
      </c>
      <c r="T296" s="13">
        <f>(I296/86400)+25569+(-5/24)</f>
        <v>40378.458333333328</v>
      </c>
    </row>
    <row r="297" spans="1:20" ht="14.75" customHeight="1" x14ac:dyDescent="0.2">
      <c r="A297" s="5">
        <v>295</v>
      </c>
      <c r="B297" s="6" t="s">
        <v>296</v>
      </c>
      <c r="C297" s="6" t="s">
        <v>4405</v>
      </c>
      <c r="D297" s="22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>E297/D297</f>
        <v>1.3310911999999999</v>
      </c>
      <c r="P297" s="8">
        <f>IF(L297=0,0,E297/L297)</f>
        <v>100.08204511278196</v>
      </c>
      <c r="Q297" s="5" t="str">
        <f>LEFT(N297,(FIND("/",N297)-1))</f>
        <v>film &amp; video</v>
      </c>
      <c r="R297" s="5" t="str">
        <f>RIGHT(N297,LEN(N297)-(FIND("/",N297)))</f>
        <v>documentary</v>
      </c>
      <c r="S297" s="13">
        <f>(J297/86400)+25569+(-5/24)</f>
        <v>41518.796400462961</v>
      </c>
      <c r="T297" s="13">
        <f>(I297/86400)+25569+(-5/24)</f>
        <v>41578.791666666664</v>
      </c>
    </row>
    <row r="298" spans="1:20" ht="14.75" customHeight="1" x14ac:dyDescent="0.2">
      <c r="A298" s="5">
        <v>296</v>
      </c>
      <c r="B298" s="6" t="s">
        <v>297</v>
      </c>
      <c r="C298" s="6" t="s">
        <v>4406</v>
      </c>
      <c r="D298" s="22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>E298/D298</f>
        <v>1.187262</v>
      </c>
      <c r="P298" s="8">
        <f>IF(L298=0,0,E298/L298)</f>
        <v>230.08953488372092</v>
      </c>
      <c r="Q298" s="5" t="str">
        <f>LEFT(N298,(FIND("/",N298)-1))</f>
        <v>film &amp; video</v>
      </c>
      <c r="R298" s="5" t="str">
        <f>RIGHT(N298,LEN(N298)-(FIND("/",N298)))</f>
        <v>documentary</v>
      </c>
      <c r="S298" s="13">
        <f>(J298/86400)+25569+(-5/24)</f>
        <v>41134.267164351848</v>
      </c>
      <c r="T298" s="13">
        <f>(I298/86400)+25569+(-5/24)</f>
        <v>41159.267164351848</v>
      </c>
    </row>
    <row r="299" spans="1:20" ht="14.75" customHeight="1" x14ac:dyDescent="0.2">
      <c r="A299" s="5">
        <v>297</v>
      </c>
      <c r="B299" s="6" t="s">
        <v>298</v>
      </c>
      <c r="C299" s="6" t="s">
        <v>4407</v>
      </c>
      <c r="D299" s="22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>E299/D299</f>
        <v>1.0064</v>
      </c>
      <c r="P299" s="8">
        <f>IF(L299=0,0,E299/L299)</f>
        <v>141.74647887323943</v>
      </c>
      <c r="Q299" s="5" t="str">
        <f>LEFT(N299,(FIND("/",N299)-1))</f>
        <v>film &amp; video</v>
      </c>
      <c r="R299" s="5" t="str">
        <f>RIGHT(N299,LEN(N299)-(FIND("/",N299)))</f>
        <v>documentary</v>
      </c>
      <c r="S299" s="13">
        <f>(J299/86400)+25569+(-5/24)</f>
        <v>42089.519687499997</v>
      </c>
      <c r="T299" s="13">
        <f>(I299/86400)+25569+(-5/24)</f>
        <v>42124.957638888889</v>
      </c>
    </row>
    <row r="300" spans="1:20" ht="14.75" customHeight="1" x14ac:dyDescent="0.2">
      <c r="A300" s="5">
        <v>298</v>
      </c>
      <c r="B300" s="6" t="s">
        <v>299</v>
      </c>
      <c r="C300" s="6" t="s">
        <v>4408</v>
      </c>
      <c r="D300" s="22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>E300/D300</f>
        <v>1.089324126984127</v>
      </c>
      <c r="P300" s="8">
        <f>IF(L300=0,0,E300/L300)</f>
        <v>56.344351395730705</v>
      </c>
      <c r="Q300" s="5" t="str">
        <f>LEFT(N300,(FIND("/",N300)-1))</f>
        <v>film &amp; video</v>
      </c>
      <c r="R300" s="5" t="str">
        <f>RIGHT(N300,LEN(N300)-(FIND("/",N300)))</f>
        <v>documentary</v>
      </c>
      <c r="S300" s="13">
        <f>(J300/86400)+25569+(-5/24)</f>
        <v>41709.255185185182</v>
      </c>
      <c r="T300" s="13">
        <f>(I300/86400)+25569+(-5/24)</f>
        <v>41768.666666666664</v>
      </c>
    </row>
    <row r="301" spans="1:20" ht="14.75" customHeight="1" x14ac:dyDescent="0.2">
      <c r="A301" s="5">
        <v>299</v>
      </c>
      <c r="B301" s="6" t="s">
        <v>300</v>
      </c>
      <c r="C301" s="6" t="s">
        <v>4409</v>
      </c>
      <c r="D301" s="22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>E301/D301</f>
        <v>1.789525</v>
      </c>
      <c r="P301" s="8">
        <f>IF(L301=0,0,E301/L301)</f>
        <v>73.341188524590166</v>
      </c>
      <c r="Q301" s="5" t="str">
        <f>LEFT(N301,(FIND("/",N301)-1))</f>
        <v>film &amp; video</v>
      </c>
      <c r="R301" s="5" t="str">
        <f>RIGHT(N301,LEN(N301)-(FIND("/",N301)))</f>
        <v>documentary</v>
      </c>
      <c r="S301" s="13">
        <f>(J301/86400)+25569+(-5/24)</f>
        <v>40469.016898148147</v>
      </c>
      <c r="T301" s="13">
        <f>(I301/86400)+25569+(-5/24)</f>
        <v>40499.058564814812</v>
      </c>
    </row>
    <row r="302" spans="1:20" ht="14.75" customHeight="1" x14ac:dyDescent="0.2">
      <c r="A302" s="5">
        <v>300</v>
      </c>
      <c r="B302" s="6" t="s">
        <v>301</v>
      </c>
      <c r="C302" s="6" t="s">
        <v>4410</v>
      </c>
      <c r="D302" s="22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>E302/D302</f>
        <v>1.0172264</v>
      </c>
      <c r="P302" s="8">
        <f>IF(L302=0,0,E302/L302)</f>
        <v>85.337785234899329</v>
      </c>
      <c r="Q302" s="5" t="str">
        <f>LEFT(N302,(FIND("/",N302)-1))</f>
        <v>film &amp; video</v>
      </c>
      <c r="R302" s="5" t="str">
        <f>RIGHT(N302,LEN(N302)-(FIND("/",N302)))</f>
        <v>documentary</v>
      </c>
      <c r="S302" s="13">
        <f>(J302/86400)+25569+(-5/24)</f>
        <v>40626.751597222217</v>
      </c>
      <c r="T302" s="13">
        <f>(I302/86400)+25569+(-5/24)</f>
        <v>40657.751597222217</v>
      </c>
    </row>
    <row r="303" spans="1:20" ht="14.75" customHeight="1" x14ac:dyDescent="0.2">
      <c r="A303" s="5">
        <v>301</v>
      </c>
      <c r="B303" s="6" t="s">
        <v>302</v>
      </c>
      <c r="C303" s="6" t="s">
        <v>4411</v>
      </c>
      <c r="D303" s="22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>E303/D303</f>
        <v>1.1873499999999999</v>
      </c>
      <c r="P303" s="8">
        <f>IF(L303=0,0,E303/L303)</f>
        <v>61.496215139442228</v>
      </c>
      <c r="Q303" s="5" t="str">
        <f>LEFT(N303,(FIND("/",N303)-1))</f>
        <v>film &amp; video</v>
      </c>
      <c r="R303" s="5" t="str">
        <f>RIGHT(N303,LEN(N303)-(FIND("/",N303)))</f>
        <v>documentary</v>
      </c>
      <c r="S303" s="13">
        <f>(J303/86400)+25569+(-5/24)</f>
        <v>41312.529340277775</v>
      </c>
      <c r="T303" s="13">
        <f>(I303/86400)+25569+(-5/24)</f>
        <v>41352.487673611111</v>
      </c>
    </row>
    <row r="304" spans="1:20" ht="14.75" customHeight="1" x14ac:dyDescent="0.2">
      <c r="A304" s="5">
        <v>302</v>
      </c>
      <c r="B304" s="6" t="s">
        <v>303</v>
      </c>
      <c r="C304" s="6" t="s">
        <v>4412</v>
      </c>
      <c r="D304" s="22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>E304/D304</f>
        <v>1.0045999999999999</v>
      </c>
      <c r="P304" s="8">
        <f>IF(L304=0,0,E304/L304)</f>
        <v>93.018518518518519</v>
      </c>
      <c r="Q304" s="5" t="str">
        <f>LEFT(N304,(FIND("/",N304)-1))</f>
        <v>film &amp; video</v>
      </c>
      <c r="R304" s="5" t="str">
        <f>RIGHT(N304,LEN(N304)-(FIND("/",N304)))</f>
        <v>documentary</v>
      </c>
      <c r="S304" s="13">
        <f>(J304/86400)+25569+(-5/24)</f>
        <v>40933.648587962962</v>
      </c>
      <c r="T304" s="13">
        <f>(I304/86400)+25569+(-5/24)</f>
        <v>40963.648587962962</v>
      </c>
    </row>
    <row r="305" spans="1:20" ht="14.75" customHeight="1" x14ac:dyDescent="0.2">
      <c r="A305" s="5">
        <v>303</v>
      </c>
      <c r="B305" s="6" t="s">
        <v>304</v>
      </c>
      <c r="C305" s="6" t="s">
        <v>4413</v>
      </c>
      <c r="D305" s="22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>E305/D305</f>
        <v>1.3746666666666667</v>
      </c>
      <c r="P305" s="8">
        <f>IF(L305=0,0,E305/L305)</f>
        <v>50.292682926829265</v>
      </c>
      <c r="Q305" s="5" t="str">
        <f>LEFT(N305,(FIND("/",N305)-1))</f>
        <v>film &amp; video</v>
      </c>
      <c r="R305" s="5" t="str">
        <f>RIGHT(N305,LEN(N305)-(FIND("/",N305)))</f>
        <v>documentary</v>
      </c>
      <c r="S305" s="13">
        <f>(J305/86400)+25569+(-5/24)</f>
        <v>41031.862800925919</v>
      </c>
      <c r="T305" s="13">
        <f>(I305/86400)+25569+(-5/24)</f>
        <v>41061.862800925919</v>
      </c>
    </row>
    <row r="306" spans="1:20" ht="14.75" customHeight="1" x14ac:dyDescent="0.2">
      <c r="A306" s="5">
        <v>304</v>
      </c>
      <c r="B306" s="6" t="s">
        <v>305</v>
      </c>
      <c r="C306" s="6" t="s">
        <v>4414</v>
      </c>
      <c r="D306" s="22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>E306/D306</f>
        <v>2.3164705882352941</v>
      </c>
      <c r="P306" s="8">
        <f>IF(L306=0,0,E306/L306)</f>
        <v>106.43243243243244</v>
      </c>
      <c r="Q306" s="5" t="str">
        <f>LEFT(N306,(FIND("/",N306)-1))</f>
        <v>film &amp; video</v>
      </c>
      <c r="R306" s="5" t="str">
        <f>RIGHT(N306,LEN(N306)-(FIND("/",N306)))</f>
        <v>documentary</v>
      </c>
      <c r="S306" s="13">
        <f>(J306/86400)+25569+(-5/24)</f>
        <v>41113.88653935185</v>
      </c>
      <c r="T306" s="13">
        <f>(I306/86400)+25569+(-5/24)</f>
        <v>41152.875</v>
      </c>
    </row>
    <row r="307" spans="1:20" ht="14.75" customHeight="1" x14ac:dyDescent="0.2">
      <c r="A307" s="5">
        <v>305</v>
      </c>
      <c r="B307" s="6" t="s">
        <v>306</v>
      </c>
      <c r="C307" s="6" t="s">
        <v>4415</v>
      </c>
      <c r="D307" s="22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>E307/D307</f>
        <v>1.3033333333333332</v>
      </c>
      <c r="P307" s="8">
        <f>IF(L307=0,0,E307/L307)</f>
        <v>51.719576719576722</v>
      </c>
      <c r="Q307" s="5" t="str">
        <f>LEFT(N307,(FIND("/",N307)-1))</f>
        <v>film &amp; video</v>
      </c>
      <c r="R307" s="5" t="str">
        <f>RIGHT(N307,LEN(N307)-(FIND("/",N307)))</f>
        <v>documentary</v>
      </c>
      <c r="S307" s="13">
        <f>(J307/86400)+25569+(-5/24)</f>
        <v>40948.421863425923</v>
      </c>
      <c r="T307" s="13">
        <f>(I307/86400)+25569+(-5/24)</f>
        <v>40978.421863425923</v>
      </c>
    </row>
    <row r="308" spans="1:20" ht="14.75" customHeight="1" x14ac:dyDescent="0.2">
      <c r="A308" s="5">
        <v>306</v>
      </c>
      <c r="B308" s="6" t="s">
        <v>307</v>
      </c>
      <c r="C308" s="6" t="s">
        <v>4416</v>
      </c>
      <c r="D308" s="22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>E308/D308</f>
        <v>2.9289999999999998</v>
      </c>
      <c r="P308" s="8">
        <f>IF(L308=0,0,E308/L308)</f>
        <v>36.612499999999997</v>
      </c>
      <c r="Q308" s="5" t="str">
        <f>LEFT(N308,(FIND("/",N308)-1))</f>
        <v>film &amp; video</v>
      </c>
      <c r="R308" s="5" t="str">
        <f>RIGHT(N308,LEN(N308)-(FIND("/",N308)))</f>
        <v>documentary</v>
      </c>
      <c r="S308" s="13">
        <f>(J308/86400)+25569+(-5/24)</f>
        <v>41333.628854166665</v>
      </c>
      <c r="T308" s="13">
        <f>(I308/86400)+25569+(-5/24)</f>
        <v>41353.587187499994</v>
      </c>
    </row>
    <row r="309" spans="1:20" ht="14.75" customHeight="1" x14ac:dyDescent="0.2">
      <c r="A309" s="5">
        <v>307</v>
      </c>
      <c r="B309" s="6" t="s">
        <v>308</v>
      </c>
      <c r="C309" s="6" t="s">
        <v>4417</v>
      </c>
      <c r="D309" s="22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>E309/D309</f>
        <v>1.1131818181818183</v>
      </c>
      <c r="P309" s="8">
        <f>IF(L309=0,0,E309/L309)</f>
        <v>42.517361111111114</v>
      </c>
      <c r="Q309" s="5" t="str">
        <f>LEFT(N309,(FIND("/",N309)-1))</f>
        <v>film &amp; video</v>
      </c>
      <c r="R309" s="5" t="str">
        <f>RIGHT(N309,LEN(N309)-(FIND("/",N309)))</f>
        <v>documentary</v>
      </c>
      <c r="S309" s="13">
        <f>(J309/86400)+25569+(-5/24)</f>
        <v>41282.736122685186</v>
      </c>
      <c r="T309" s="13">
        <f>(I309/86400)+25569+(-5/24)</f>
        <v>41312.736122685186</v>
      </c>
    </row>
    <row r="310" spans="1:20" ht="14.75" customHeight="1" x14ac:dyDescent="0.2">
      <c r="A310" s="5">
        <v>308</v>
      </c>
      <c r="B310" s="6" t="s">
        <v>309</v>
      </c>
      <c r="C310" s="6" t="s">
        <v>4418</v>
      </c>
      <c r="D310" s="22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>E310/D310</f>
        <v>1.0556666666666668</v>
      </c>
      <c r="P310" s="8">
        <f>IF(L310=0,0,E310/L310)</f>
        <v>62.712871287128714</v>
      </c>
      <c r="Q310" s="5" t="str">
        <f>LEFT(N310,(FIND("/",N310)-1))</f>
        <v>film &amp; video</v>
      </c>
      <c r="R310" s="5" t="str">
        <f>RIGHT(N310,LEN(N310)-(FIND("/",N310)))</f>
        <v>documentary</v>
      </c>
      <c r="S310" s="13">
        <f>(J310/86400)+25569+(-5/24)</f>
        <v>40567.486226851848</v>
      </c>
      <c r="T310" s="13">
        <f>(I310/86400)+25569+(-5/24)</f>
        <v>40612.486226851848</v>
      </c>
    </row>
    <row r="311" spans="1:20" ht="14.75" customHeight="1" x14ac:dyDescent="0.2">
      <c r="A311" s="5">
        <v>309</v>
      </c>
      <c r="B311" s="6" t="s">
        <v>310</v>
      </c>
      <c r="C311" s="6" t="s">
        <v>4419</v>
      </c>
      <c r="D311" s="22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>E311/D311</f>
        <v>1.1894444444444445</v>
      </c>
      <c r="P311" s="8">
        <f>IF(L311=0,0,E311/L311)</f>
        <v>89.957983193277315</v>
      </c>
      <c r="Q311" s="5" t="str">
        <f>LEFT(N311,(FIND("/",N311)-1))</f>
        <v>film &amp; video</v>
      </c>
      <c r="R311" s="5" t="str">
        <f>RIGHT(N311,LEN(N311)-(FIND("/",N311)))</f>
        <v>documentary</v>
      </c>
      <c r="S311" s="13">
        <f>(J311/86400)+25569+(-5/24)</f>
        <v>41134.543217592589</v>
      </c>
      <c r="T311" s="13">
        <f>(I311/86400)+25569+(-5/24)</f>
        <v>41155.543217592589</v>
      </c>
    </row>
    <row r="312" spans="1:20" ht="14.75" customHeight="1" x14ac:dyDescent="0.2">
      <c r="A312" s="5">
        <v>310</v>
      </c>
      <c r="B312" s="6" t="s">
        <v>311</v>
      </c>
      <c r="C312" s="6" t="s">
        <v>4420</v>
      </c>
      <c r="D312" s="22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>E312/D312</f>
        <v>1.04129</v>
      </c>
      <c r="P312" s="8">
        <f>IF(L312=0,0,E312/L312)</f>
        <v>28.924722222222222</v>
      </c>
      <c r="Q312" s="5" t="str">
        <f>LEFT(N312,(FIND("/",N312)-1))</f>
        <v>film &amp; video</v>
      </c>
      <c r="R312" s="5" t="str">
        <f>RIGHT(N312,LEN(N312)-(FIND("/",N312)))</f>
        <v>documentary</v>
      </c>
      <c r="S312" s="13">
        <f>(J312/86400)+25569+(-5/24)</f>
        <v>40820.974803240737</v>
      </c>
      <c r="T312" s="13">
        <f>(I312/86400)+25569+(-5/24)</f>
        <v>40835.875</v>
      </c>
    </row>
    <row r="313" spans="1:20" ht="14.75" customHeight="1" x14ac:dyDescent="0.2">
      <c r="A313" s="5">
        <v>311</v>
      </c>
      <c r="B313" s="6" t="s">
        <v>312</v>
      </c>
      <c r="C313" s="6" t="s">
        <v>4421</v>
      </c>
      <c r="D313" s="22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>E313/D313</f>
        <v>1.0410165</v>
      </c>
      <c r="P313" s="8">
        <f>IF(L313=0,0,E313/L313)</f>
        <v>138.8022</v>
      </c>
      <c r="Q313" s="5" t="str">
        <f>LEFT(N313,(FIND("/",N313)-1))</f>
        <v>film &amp; video</v>
      </c>
      <c r="R313" s="5" t="str">
        <f>RIGHT(N313,LEN(N313)-(FIND("/",N313)))</f>
        <v>documentary</v>
      </c>
      <c r="S313" s="13">
        <f>(J313/86400)+25569+(-5/24)</f>
        <v>40868.011481481481</v>
      </c>
      <c r="T313" s="13">
        <f>(I313/86400)+25569+(-5/24)</f>
        <v>40909.124305555553</v>
      </c>
    </row>
    <row r="314" spans="1:20" ht="14.75" customHeight="1" x14ac:dyDescent="0.2">
      <c r="A314" s="5">
        <v>312</v>
      </c>
      <c r="B314" s="6" t="s">
        <v>313</v>
      </c>
      <c r="C314" s="6" t="s">
        <v>4422</v>
      </c>
      <c r="D314" s="22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>E314/D314</f>
        <v>1.1187499999999999</v>
      </c>
      <c r="P314" s="8">
        <f>IF(L314=0,0,E314/L314)</f>
        <v>61.301369863013697</v>
      </c>
      <c r="Q314" s="5" t="str">
        <f>LEFT(N314,(FIND("/",N314)-1))</f>
        <v>film &amp; video</v>
      </c>
      <c r="R314" s="5" t="str">
        <f>RIGHT(N314,LEN(N314)-(FIND("/",N314)))</f>
        <v>documentary</v>
      </c>
      <c r="S314" s="13">
        <f>(J314/86400)+25569+(-5/24)</f>
        <v>41348.669351851851</v>
      </c>
      <c r="T314" s="13">
        <f>(I314/86400)+25569+(-5/24)</f>
        <v>41378.669351851851</v>
      </c>
    </row>
    <row r="315" spans="1:20" ht="14.75" customHeight="1" x14ac:dyDescent="0.2">
      <c r="A315" s="5">
        <v>313</v>
      </c>
      <c r="B315" s="6" t="s">
        <v>314</v>
      </c>
      <c r="C315" s="6" t="s">
        <v>4423</v>
      </c>
      <c r="D315" s="22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>E315/D315</f>
        <v>1.0473529411764706</v>
      </c>
      <c r="P315" s="8">
        <f>IF(L315=0,0,E315/L315)</f>
        <v>80.202702702702709</v>
      </c>
      <c r="Q315" s="5" t="str">
        <f>LEFT(N315,(FIND("/",N315)-1))</f>
        <v>film &amp; video</v>
      </c>
      <c r="R315" s="5" t="str">
        <f>RIGHT(N315,LEN(N315)-(FIND("/",N315)))</f>
        <v>documentary</v>
      </c>
      <c r="S315" s="13">
        <f>(J315/86400)+25569+(-5/24)</f>
        <v>40357.019606481481</v>
      </c>
      <c r="T315" s="13">
        <f>(I315/86400)+25569+(-5/24)</f>
        <v>40401.457638888889</v>
      </c>
    </row>
    <row r="316" spans="1:20" ht="14.75" customHeight="1" x14ac:dyDescent="0.2">
      <c r="A316" s="5">
        <v>314</v>
      </c>
      <c r="B316" s="6" t="s">
        <v>315</v>
      </c>
      <c r="C316" s="6" t="s">
        <v>4424</v>
      </c>
      <c r="D316" s="22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>E316/D316</f>
        <v>3.8515000000000001</v>
      </c>
      <c r="P316" s="8">
        <f>IF(L316=0,0,E316/L316)</f>
        <v>32.095833333333331</v>
      </c>
      <c r="Q316" s="5" t="str">
        <f>LEFT(N316,(FIND("/",N316)-1))</f>
        <v>film &amp; video</v>
      </c>
      <c r="R316" s="5" t="str">
        <f>RIGHT(N316,LEN(N316)-(FIND("/",N316)))</f>
        <v>documentary</v>
      </c>
      <c r="S316" s="13">
        <f>(J316/86400)+25569+(-5/24)</f>
        <v>41304.624861111108</v>
      </c>
      <c r="T316" s="13">
        <f>(I316/86400)+25569+(-5/24)</f>
        <v>41334.624861111108</v>
      </c>
    </row>
    <row r="317" spans="1:20" ht="14.75" customHeight="1" x14ac:dyDescent="0.2">
      <c r="A317" s="5">
        <v>315</v>
      </c>
      <c r="B317" s="6" t="s">
        <v>316</v>
      </c>
      <c r="C317" s="6" t="s">
        <v>4425</v>
      </c>
      <c r="D317" s="22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>E317/D317</f>
        <v>1.01248</v>
      </c>
      <c r="P317" s="8">
        <f>IF(L317=0,0,E317/L317)</f>
        <v>200.88888888888889</v>
      </c>
      <c r="Q317" s="5" t="str">
        <f>LEFT(N317,(FIND("/",N317)-1))</f>
        <v>film &amp; video</v>
      </c>
      <c r="R317" s="5" t="str">
        <f>RIGHT(N317,LEN(N317)-(FIND("/",N317)))</f>
        <v>documentary</v>
      </c>
      <c r="S317" s="13">
        <f>(J317/86400)+25569+(-5/24)</f>
        <v>41113.564050925925</v>
      </c>
      <c r="T317" s="13">
        <f>(I317/86400)+25569+(-5/24)</f>
        <v>41143.564050925925</v>
      </c>
    </row>
    <row r="318" spans="1:20" ht="14.75" customHeight="1" x14ac:dyDescent="0.2">
      <c r="A318" s="5">
        <v>316</v>
      </c>
      <c r="B318" s="6" t="s">
        <v>317</v>
      </c>
      <c r="C318" s="6" t="s">
        <v>4426</v>
      </c>
      <c r="D318" s="22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>E318/D318</f>
        <v>1.1377333333333333</v>
      </c>
      <c r="P318" s="8">
        <f>IF(L318=0,0,E318/L318)</f>
        <v>108.01265822784811</v>
      </c>
      <c r="Q318" s="5" t="str">
        <f>LEFT(N318,(FIND("/",N318)-1))</f>
        <v>film &amp; video</v>
      </c>
      <c r="R318" s="5" t="str">
        <f>RIGHT(N318,LEN(N318)-(FIND("/",N318)))</f>
        <v>documentary</v>
      </c>
      <c r="S318" s="13">
        <f>(J318/86400)+25569+(-5/24)</f>
        <v>41950.715243055551</v>
      </c>
      <c r="T318" s="13">
        <f>(I318/86400)+25569+(-5/24)</f>
        <v>41983.999305555553</v>
      </c>
    </row>
    <row r="319" spans="1:20" ht="14.75" customHeight="1" x14ac:dyDescent="0.2">
      <c r="A319" s="5">
        <v>317</v>
      </c>
      <c r="B319" s="6" t="s">
        <v>318</v>
      </c>
      <c r="C319" s="6" t="s">
        <v>4427</v>
      </c>
      <c r="D319" s="22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>E319/D319</f>
        <v>1.0080333333333333</v>
      </c>
      <c r="P319" s="8">
        <f>IF(L319=0,0,E319/L319)</f>
        <v>95.699367088607602</v>
      </c>
      <c r="Q319" s="5" t="str">
        <f>LEFT(N319,(FIND("/",N319)-1))</f>
        <v>film &amp; video</v>
      </c>
      <c r="R319" s="5" t="str">
        <f>RIGHT(N319,LEN(N319)-(FIND("/",N319)))</f>
        <v>documentary</v>
      </c>
      <c r="S319" s="13">
        <f>(J319/86400)+25569+(-5/24)</f>
        <v>41589.468553240738</v>
      </c>
      <c r="T319" s="13">
        <f>(I319/86400)+25569+(-5/24)</f>
        <v>41619.468553240738</v>
      </c>
    </row>
    <row r="320" spans="1:20" ht="14.75" customHeight="1" x14ac:dyDescent="0.2">
      <c r="A320" s="5">
        <v>318</v>
      </c>
      <c r="B320" s="6" t="s">
        <v>319</v>
      </c>
      <c r="C320" s="6" t="s">
        <v>4428</v>
      </c>
      <c r="D320" s="22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>E320/D320</f>
        <v>2.8332000000000002</v>
      </c>
      <c r="P320" s="8">
        <f>IF(L320=0,0,E320/L320)</f>
        <v>49.880281690140848</v>
      </c>
      <c r="Q320" s="5" t="str">
        <f>LEFT(N320,(FIND("/",N320)-1))</f>
        <v>film &amp; video</v>
      </c>
      <c r="R320" s="5" t="str">
        <f>RIGHT(N320,LEN(N320)-(FIND("/",N320)))</f>
        <v>documentary</v>
      </c>
      <c r="S320" s="13">
        <f>(J320/86400)+25569+(-5/24)</f>
        <v>41329.830451388887</v>
      </c>
      <c r="T320" s="13">
        <f>(I320/86400)+25569+(-5/24)</f>
        <v>41359.788784722223</v>
      </c>
    </row>
    <row r="321" spans="1:20" ht="14.75" customHeight="1" x14ac:dyDescent="0.2">
      <c r="A321" s="5">
        <v>319</v>
      </c>
      <c r="B321" s="6" t="s">
        <v>320</v>
      </c>
      <c r="C321" s="6" t="s">
        <v>4429</v>
      </c>
      <c r="D321" s="22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>E321/D321</f>
        <v>1.1268</v>
      </c>
      <c r="P321" s="8">
        <f>IF(L321=0,0,E321/L321)</f>
        <v>110.47058823529412</v>
      </c>
      <c r="Q321" s="5" t="str">
        <f>LEFT(N321,(FIND("/",N321)-1))</f>
        <v>film &amp; video</v>
      </c>
      <c r="R321" s="5" t="str">
        <f>RIGHT(N321,LEN(N321)-(FIND("/",N321)))</f>
        <v>documentary</v>
      </c>
      <c r="S321" s="13">
        <f>(J321/86400)+25569+(-5/24)</f>
        <v>40123.629965277774</v>
      </c>
      <c r="T321" s="13">
        <f>(I321/86400)+25569+(-5/24)</f>
        <v>40211.124305555553</v>
      </c>
    </row>
    <row r="322" spans="1:20" ht="14.75" customHeight="1" x14ac:dyDescent="0.2">
      <c r="A322" s="5">
        <v>320</v>
      </c>
      <c r="B322" s="6" t="s">
        <v>321</v>
      </c>
      <c r="C322" s="6" t="s">
        <v>4430</v>
      </c>
      <c r="D322" s="22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>E322/D322</f>
        <v>1.0658000000000001</v>
      </c>
      <c r="P322" s="8">
        <f>IF(L322=0,0,E322/L322)</f>
        <v>134.91139240506328</v>
      </c>
      <c r="Q322" s="5" t="str">
        <f>LEFT(N322,(FIND("/",N322)-1))</f>
        <v>film &amp; video</v>
      </c>
      <c r="R322" s="5" t="str">
        <f>RIGHT(N322,LEN(N322)-(FIND("/",N322)))</f>
        <v>documentary</v>
      </c>
      <c r="S322" s="13">
        <f>(J322/86400)+25569+(-5/24)</f>
        <v>42331.34297453703</v>
      </c>
      <c r="T322" s="13">
        <f>(I322/86400)+25569+(-5/24)</f>
        <v>42360.749999999993</v>
      </c>
    </row>
    <row r="323" spans="1:20" ht="14.75" customHeight="1" x14ac:dyDescent="0.2">
      <c r="A323" s="5">
        <v>321</v>
      </c>
      <c r="B323" s="6" t="s">
        <v>322</v>
      </c>
      <c r="C323" s="6" t="s">
        <v>4431</v>
      </c>
      <c r="D323" s="22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>E323/D323</f>
        <v>1.0266285714285714</v>
      </c>
      <c r="P323" s="8">
        <f>IF(L323=0,0,E323/L323)</f>
        <v>106.62314540059347</v>
      </c>
      <c r="Q323" s="5" t="str">
        <f>LEFT(N323,(FIND("/",N323)-1))</f>
        <v>film &amp; video</v>
      </c>
      <c r="R323" s="5" t="str">
        <f>RIGHT(N323,LEN(N323)-(FIND("/",N323)))</f>
        <v>documentary</v>
      </c>
      <c r="S323" s="13">
        <f>(J323/86400)+25569+(-5/24)</f>
        <v>42647.238263888888</v>
      </c>
      <c r="T323" s="13">
        <f>(I323/86400)+25569+(-5/24)</f>
        <v>42682.279930555553</v>
      </c>
    </row>
    <row r="324" spans="1:20" ht="14.75" customHeight="1" x14ac:dyDescent="0.2">
      <c r="A324" s="5">
        <v>322</v>
      </c>
      <c r="B324" s="6" t="s">
        <v>323</v>
      </c>
      <c r="C324" s="6" t="s">
        <v>4432</v>
      </c>
      <c r="D324" s="22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>E324/D324</f>
        <v>1.0791200000000001</v>
      </c>
      <c r="P324" s="8">
        <f>IF(L324=0,0,E324/L324)</f>
        <v>145.04301075268816</v>
      </c>
      <c r="Q324" s="5" t="str">
        <f>LEFT(N324,(FIND("/",N324)-1))</f>
        <v>film &amp; video</v>
      </c>
      <c r="R324" s="5" t="str">
        <f>RIGHT(N324,LEN(N324)-(FIND("/",N324)))</f>
        <v>documentary</v>
      </c>
      <c r="S324" s="13">
        <f>(J324/86400)+25569+(-5/24)</f>
        <v>42473.361666666664</v>
      </c>
      <c r="T324" s="13">
        <f>(I324/86400)+25569+(-5/24)</f>
        <v>42503.361666666664</v>
      </c>
    </row>
    <row r="325" spans="1:20" ht="14.75" customHeight="1" x14ac:dyDescent="0.2">
      <c r="A325" s="5">
        <v>323</v>
      </c>
      <c r="B325" s="6" t="s">
        <v>324</v>
      </c>
      <c r="C325" s="6" t="s">
        <v>4433</v>
      </c>
      <c r="D325" s="22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>E325/D325</f>
        <v>1.2307407407407407</v>
      </c>
      <c r="P325" s="8">
        <f>IF(L325=0,0,E325/L325)</f>
        <v>114.58620689655173</v>
      </c>
      <c r="Q325" s="5" t="str">
        <f>LEFT(N325,(FIND("/",N325)-1))</f>
        <v>film &amp; video</v>
      </c>
      <c r="R325" s="5" t="str">
        <f>RIGHT(N325,LEN(N325)-(FIND("/",N325)))</f>
        <v>documentary</v>
      </c>
      <c r="S325" s="13">
        <f>(J325/86400)+25569+(-5/24)</f>
        <v>42697.113032407404</v>
      </c>
      <c r="T325" s="13">
        <f>(I325/86400)+25569+(-5/24)</f>
        <v>42725.124305555553</v>
      </c>
    </row>
    <row r="326" spans="1:20" ht="14.75" customHeight="1" x14ac:dyDescent="0.2">
      <c r="A326" s="5">
        <v>324</v>
      </c>
      <c r="B326" s="6" t="s">
        <v>325</v>
      </c>
      <c r="C326" s="6" t="s">
        <v>4434</v>
      </c>
      <c r="D326" s="22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>E326/D326</f>
        <v>1.016</v>
      </c>
      <c r="P326" s="8">
        <f>IF(L326=0,0,E326/L326)</f>
        <v>105.3170731707317</v>
      </c>
      <c r="Q326" s="5" t="str">
        <f>LEFT(N326,(FIND("/",N326)-1))</f>
        <v>film &amp; video</v>
      </c>
      <c r="R326" s="5" t="str">
        <f>RIGHT(N326,LEN(N326)-(FIND("/",N326)))</f>
        <v>documentary</v>
      </c>
      <c r="S326" s="13">
        <f>(J326/86400)+25569+(-5/24)</f>
        <v>42184.417916666665</v>
      </c>
      <c r="T326" s="13">
        <f>(I326/86400)+25569+(-5/24)</f>
        <v>42217.417916666665</v>
      </c>
    </row>
    <row r="327" spans="1:20" ht="14.75" customHeight="1" x14ac:dyDescent="0.2">
      <c r="A327" s="5">
        <v>325</v>
      </c>
      <c r="B327" s="6" t="s">
        <v>326</v>
      </c>
      <c r="C327" s="6" t="s">
        <v>4435</v>
      </c>
      <c r="D327" s="22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>E327/D327</f>
        <v>1.04396</v>
      </c>
      <c r="P327" s="8">
        <f>IF(L327=0,0,E327/L327)</f>
        <v>70.921195652173907</v>
      </c>
      <c r="Q327" s="5" t="str">
        <f>LEFT(N327,(FIND("/",N327)-1))</f>
        <v>film &amp; video</v>
      </c>
      <c r="R327" s="5" t="str">
        <f>RIGHT(N327,LEN(N327)-(FIND("/",N327)))</f>
        <v>documentary</v>
      </c>
      <c r="S327" s="13">
        <f>(J327/86400)+25569+(-5/24)</f>
        <v>42688.979548611103</v>
      </c>
      <c r="T327" s="13">
        <f>(I327/86400)+25569+(-5/24)</f>
        <v>42723.979548611103</v>
      </c>
    </row>
    <row r="328" spans="1:20" ht="14.75" customHeight="1" x14ac:dyDescent="0.2">
      <c r="A328" s="5">
        <v>326</v>
      </c>
      <c r="B328" s="6" t="s">
        <v>327</v>
      </c>
      <c r="C328" s="6" t="s">
        <v>4436</v>
      </c>
      <c r="D328" s="22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>E328/D328</f>
        <v>1.1292973333333334</v>
      </c>
      <c r="P328" s="8">
        <f>IF(L328=0,0,E328/L328)</f>
        <v>147.17167680278018</v>
      </c>
      <c r="Q328" s="5" t="str">
        <f>LEFT(N328,(FIND("/",N328)-1))</f>
        <v>film &amp; video</v>
      </c>
      <c r="R328" s="5" t="str">
        <f>RIGHT(N328,LEN(N328)-(FIND("/",N328)))</f>
        <v>documentary</v>
      </c>
      <c r="S328" s="13">
        <f>(J328/86400)+25569+(-5/24)</f>
        <v>42775.106550925928</v>
      </c>
      <c r="T328" s="13">
        <f>(I328/86400)+25569+(-5/24)</f>
        <v>42808.747916666667</v>
      </c>
    </row>
    <row r="329" spans="1:20" ht="14.75" customHeight="1" x14ac:dyDescent="0.2">
      <c r="A329" s="5">
        <v>327</v>
      </c>
      <c r="B329" s="6" t="s">
        <v>328</v>
      </c>
      <c r="C329" s="6" t="s">
        <v>4437</v>
      </c>
      <c r="D329" s="22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>E329/D329</f>
        <v>1.3640000000000001</v>
      </c>
      <c r="P329" s="8">
        <f>IF(L329=0,0,E329/L329)</f>
        <v>160.47058823529412</v>
      </c>
      <c r="Q329" s="5" t="str">
        <f>LEFT(N329,(FIND("/",N329)-1))</f>
        <v>film &amp; video</v>
      </c>
      <c r="R329" s="5" t="str">
        <f>RIGHT(N329,LEN(N329)-(FIND("/",N329)))</f>
        <v>documentary</v>
      </c>
      <c r="S329" s="13">
        <f>(J329/86400)+25569+(-5/24)</f>
        <v>42058.026956018519</v>
      </c>
      <c r="T329" s="13">
        <f>(I329/86400)+25569+(-5/24)</f>
        <v>42085.124999999993</v>
      </c>
    </row>
    <row r="330" spans="1:20" ht="14.75" customHeight="1" x14ac:dyDescent="0.2">
      <c r="A330" s="5">
        <v>328</v>
      </c>
      <c r="B330" s="6" t="s">
        <v>329</v>
      </c>
      <c r="C330" s="6" t="s">
        <v>4438</v>
      </c>
      <c r="D330" s="22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>E330/D330</f>
        <v>1.036144</v>
      </c>
      <c r="P330" s="8">
        <f>IF(L330=0,0,E330/L330)</f>
        <v>156.04578313253012</v>
      </c>
      <c r="Q330" s="5" t="str">
        <f>LEFT(N330,(FIND("/",N330)-1))</f>
        <v>film &amp; video</v>
      </c>
      <c r="R330" s="5" t="str">
        <f>RIGHT(N330,LEN(N330)-(FIND("/",N330)))</f>
        <v>documentary</v>
      </c>
      <c r="S330" s="13">
        <f>(J330/86400)+25569+(-5/24)</f>
        <v>42278.738287037035</v>
      </c>
      <c r="T330" s="13">
        <f>(I330/86400)+25569+(-5/24)</f>
        <v>42308.958333333336</v>
      </c>
    </row>
    <row r="331" spans="1:20" ht="14.75" customHeight="1" x14ac:dyDescent="0.2">
      <c r="A331" s="5">
        <v>329</v>
      </c>
      <c r="B331" s="6" t="s">
        <v>330</v>
      </c>
      <c r="C331" s="6" t="s">
        <v>4439</v>
      </c>
      <c r="D331" s="22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>E331/D331</f>
        <v>1.0549999999999999</v>
      </c>
      <c r="P331" s="8">
        <f>IF(L331=0,0,E331/L331)</f>
        <v>63.17365269461078</v>
      </c>
      <c r="Q331" s="5" t="str">
        <f>LEFT(N331,(FIND("/",N331)-1))</f>
        <v>film &amp; video</v>
      </c>
      <c r="R331" s="5" t="str">
        <f>RIGHT(N331,LEN(N331)-(FIND("/",N331)))</f>
        <v>documentary</v>
      </c>
      <c r="S331" s="13">
        <f>(J331/86400)+25569+(-5/24)</f>
        <v>42291.258414351854</v>
      </c>
      <c r="T331" s="13">
        <f>(I331/86400)+25569+(-5/24)</f>
        <v>42314.958333333336</v>
      </c>
    </row>
    <row r="332" spans="1:20" ht="14.75" customHeight="1" x14ac:dyDescent="0.2">
      <c r="A332" s="5">
        <v>330</v>
      </c>
      <c r="B332" s="6" t="s">
        <v>331</v>
      </c>
      <c r="C332" s="6" t="s">
        <v>4440</v>
      </c>
      <c r="D332" s="22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>E332/D332</f>
        <v>1.0182857142857142</v>
      </c>
      <c r="P332" s="8">
        <f>IF(L332=0,0,E332/L332)</f>
        <v>104.82352941176471</v>
      </c>
      <c r="Q332" s="5" t="str">
        <f>LEFT(N332,(FIND("/",N332)-1))</f>
        <v>film &amp; video</v>
      </c>
      <c r="R332" s="5" t="str">
        <f>RIGHT(N332,LEN(N332)-(FIND("/",N332)))</f>
        <v>documentary</v>
      </c>
      <c r="S332" s="13">
        <f>(J332/86400)+25569+(-5/24)</f>
        <v>41379.307442129626</v>
      </c>
      <c r="T332" s="13">
        <f>(I332/86400)+25569+(-5/24)</f>
        <v>41410.957638888889</v>
      </c>
    </row>
    <row r="333" spans="1:20" ht="14.75" customHeight="1" x14ac:dyDescent="0.2">
      <c r="A333" s="5">
        <v>331</v>
      </c>
      <c r="B333" s="6" t="s">
        <v>332</v>
      </c>
      <c r="C333" s="6" t="s">
        <v>4441</v>
      </c>
      <c r="D333" s="22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>E333/D333</f>
        <v>1.0660499999999999</v>
      </c>
      <c r="P333" s="8">
        <f>IF(L333=0,0,E333/L333)</f>
        <v>97.356164383561648</v>
      </c>
      <c r="Q333" s="5" t="str">
        <f>LEFT(N333,(FIND("/",N333)-1))</f>
        <v>film &amp; video</v>
      </c>
      <c r="R333" s="5" t="str">
        <f>RIGHT(N333,LEN(N333)-(FIND("/",N333)))</f>
        <v>documentary</v>
      </c>
      <c r="S333" s="13">
        <f>(J333/86400)+25569+(-5/24)</f>
        <v>42507.373078703698</v>
      </c>
      <c r="T333" s="13">
        <f>(I333/86400)+25569+(-5/24)</f>
        <v>42538.373078703698</v>
      </c>
    </row>
    <row r="334" spans="1:20" ht="14.75" customHeight="1" x14ac:dyDescent="0.2">
      <c r="A334" s="5">
        <v>332</v>
      </c>
      <c r="B334" s="6" t="s">
        <v>333</v>
      </c>
      <c r="C334" s="6" t="s">
        <v>4442</v>
      </c>
      <c r="D334" s="22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>E334/D334</f>
        <v>1.13015</v>
      </c>
      <c r="P334" s="8">
        <f>IF(L334=0,0,E334/L334)</f>
        <v>203.63063063063063</v>
      </c>
      <c r="Q334" s="5" t="str">
        <f>LEFT(N334,(FIND("/",N334)-1))</f>
        <v>film &amp; video</v>
      </c>
      <c r="R334" s="5" t="str">
        <f>RIGHT(N334,LEN(N334)-(FIND("/",N334)))</f>
        <v>documentary</v>
      </c>
      <c r="S334" s="13">
        <f>(J334/86400)+25569+(-5/24)</f>
        <v>42263.471956018511</v>
      </c>
      <c r="T334" s="13">
        <f>(I334/86400)+25569+(-5/24)</f>
        <v>42305.124999999993</v>
      </c>
    </row>
    <row r="335" spans="1:20" ht="14.75" customHeight="1" x14ac:dyDescent="0.2">
      <c r="A335" s="5">
        <v>333</v>
      </c>
      <c r="B335" s="6" t="s">
        <v>334</v>
      </c>
      <c r="C335" s="6" t="s">
        <v>4443</v>
      </c>
      <c r="D335" s="22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>E335/D335</f>
        <v>1.252275</v>
      </c>
      <c r="P335" s="8">
        <f>IF(L335=0,0,E335/L335)</f>
        <v>188.31203007518798</v>
      </c>
      <c r="Q335" s="5" t="str">
        <f>LEFT(N335,(FIND("/",N335)-1))</f>
        <v>film &amp; video</v>
      </c>
      <c r="R335" s="5" t="str">
        <f>RIGHT(N335,LEN(N335)-(FIND("/",N335)))</f>
        <v>documentary</v>
      </c>
      <c r="S335" s="13">
        <f>(J335/86400)+25569+(-5/24)</f>
        <v>42437.428136574068</v>
      </c>
      <c r="T335" s="13">
        <f>(I335/86400)+25569+(-5/24)</f>
        <v>42467.386469907404</v>
      </c>
    </row>
    <row r="336" spans="1:20" ht="14.75" customHeight="1" x14ac:dyDescent="0.2">
      <c r="A336" s="5">
        <v>334</v>
      </c>
      <c r="B336" s="6" t="s">
        <v>335</v>
      </c>
      <c r="C336" s="6" t="s">
        <v>4444</v>
      </c>
      <c r="D336" s="22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>E336/D336</f>
        <v>1.0119</v>
      </c>
      <c r="P336" s="8">
        <f>IF(L336=0,0,E336/L336)</f>
        <v>146.65217391304347</v>
      </c>
      <c r="Q336" s="5" t="str">
        <f>LEFT(N336,(FIND("/",N336)-1))</f>
        <v>film &amp; video</v>
      </c>
      <c r="R336" s="5" t="str">
        <f>RIGHT(N336,LEN(N336)-(FIND("/",N336)))</f>
        <v>documentary</v>
      </c>
      <c r="S336" s="13">
        <f>(J336/86400)+25569+(-5/24)</f>
        <v>42101.474039351851</v>
      </c>
      <c r="T336" s="13">
        <f>(I336/86400)+25569+(-5/24)</f>
        <v>42139.583333333336</v>
      </c>
    </row>
    <row r="337" spans="1:20" ht="14.75" customHeight="1" x14ac:dyDescent="0.2">
      <c r="A337" s="5">
        <v>335</v>
      </c>
      <c r="B337" s="6" t="s">
        <v>336</v>
      </c>
      <c r="C337" s="6" t="s">
        <v>4445</v>
      </c>
      <c r="D337" s="22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>E337/D337</f>
        <v>1.0276470588235294</v>
      </c>
      <c r="P337" s="8">
        <f>IF(L337=0,0,E337/L337)</f>
        <v>109.1875</v>
      </c>
      <c r="Q337" s="5" t="str">
        <f>LEFT(N337,(FIND("/",N337)-1))</f>
        <v>film &amp; video</v>
      </c>
      <c r="R337" s="5" t="str">
        <f>RIGHT(N337,LEN(N337)-(FIND("/",N337)))</f>
        <v>documentary</v>
      </c>
      <c r="S337" s="13">
        <f>(J337/86400)+25569+(-5/24)</f>
        <v>42101.529108796291</v>
      </c>
      <c r="T337" s="13">
        <f>(I337/86400)+25569+(-5/24)</f>
        <v>42132.708333333336</v>
      </c>
    </row>
    <row r="338" spans="1:20" ht="14.75" customHeight="1" x14ac:dyDescent="0.2">
      <c r="A338" s="5">
        <v>336</v>
      </c>
      <c r="B338" s="6" t="s">
        <v>337</v>
      </c>
      <c r="C338" s="6" t="s">
        <v>4446</v>
      </c>
      <c r="D338" s="22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>E338/D338</f>
        <v>1.1683911999999999</v>
      </c>
      <c r="P338" s="8">
        <f>IF(L338=0,0,E338/L338)</f>
        <v>59.249046653144013</v>
      </c>
      <c r="Q338" s="5" t="str">
        <f>LEFT(N338,(FIND("/",N338)-1))</f>
        <v>film &amp; video</v>
      </c>
      <c r="R338" s="5" t="str">
        <f>RIGHT(N338,LEN(N338)-(FIND("/",N338)))</f>
        <v>documentary</v>
      </c>
      <c r="S338" s="13">
        <f>(J338/86400)+25569+(-5/24)</f>
        <v>42291.387939814813</v>
      </c>
      <c r="T338" s="13">
        <f>(I338/86400)+25569+(-5/24)</f>
        <v>42321.429606481477</v>
      </c>
    </row>
    <row r="339" spans="1:20" ht="14.75" customHeight="1" x14ac:dyDescent="0.2">
      <c r="A339" s="5">
        <v>337</v>
      </c>
      <c r="B339" s="6" t="s">
        <v>338</v>
      </c>
      <c r="C339" s="6" t="s">
        <v>4447</v>
      </c>
      <c r="D339" s="22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>E339/D339</f>
        <v>1.0116833333333335</v>
      </c>
      <c r="P339" s="8">
        <f>IF(L339=0,0,E339/L339)</f>
        <v>97.904838709677421</v>
      </c>
      <c r="Q339" s="5" t="str">
        <f>LEFT(N339,(FIND("/",N339)-1))</f>
        <v>film &amp; video</v>
      </c>
      <c r="R339" s="5" t="str">
        <f>RIGHT(N339,LEN(N339)-(FIND("/",N339)))</f>
        <v>documentary</v>
      </c>
      <c r="S339" s="13">
        <f>(J339/86400)+25569+(-5/24)</f>
        <v>42046.920231481483</v>
      </c>
      <c r="T339" s="13">
        <f>(I339/86400)+25569+(-5/24)</f>
        <v>42076.878564814811</v>
      </c>
    </row>
    <row r="340" spans="1:20" ht="14.75" customHeight="1" x14ac:dyDescent="0.2">
      <c r="A340" s="5">
        <v>338</v>
      </c>
      <c r="B340" s="6" t="s">
        <v>339</v>
      </c>
      <c r="C340" s="6" t="s">
        <v>4448</v>
      </c>
      <c r="D340" s="22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>E340/D340</f>
        <v>1.1013360000000001</v>
      </c>
      <c r="P340" s="8">
        <f>IF(L340=0,0,E340/L340)</f>
        <v>70.000169491525426</v>
      </c>
      <c r="Q340" s="5" t="str">
        <f>LEFT(N340,(FIND("/",N340)-1))</f>
        <v>film &amp; video</v>
      </c>
      <c r="R340" s="5" t="str">
        <f>RIGHT(N340,LEN(N340)-(FIND("/",N340)))</f>
        <v>documentary</v>
      </c>
      <c r="S340" s="13">
        <f>(J340/86400)+25569+(-5/24)</f>
        <v>42559.547337962962</v>
      </c>
      <c r="T340" s="13">
        <f>(I340/86400)+25569+(-5/24)</f>
        <v>42615.833333333336</v>
      </c>
    </row>
    <row r="341" spans="1:20" ht="14.75" customHeight="1" x14ac:dyDescent="0.2">
      <c r="A341" s="5">
        <v>339</v>
      </c>
      <c r="B341" s="6" t="s">
        <v>340</v>
      </c>
      <c r="C341" s="6" t="s">
        <v>4449</v>
      </c>
      <c r="D341" s="22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>E341/D341</f>
        <v>1.0808333333333333</v>
      </c>
      <c r="P341" s="8">
        <f>IF(L341=0,0,E341/L341)</f>
        <v>72.865168539325836</v>
      </c>
      <c r="Q341" s="5" t="str">
        <f>LEFT(N341,(FIND("/",N341)-1))</f>
        <v>film &amp; video</v>
      </c>
      <c r="R341" s="5" t="str">
        <f>RIGHT(N341,LEN(N341)-(FIND("/",N341)))</f>
        <v>documentary</v>
      </c>
      <c r="S341" s="13">
        <f>(J341/86400)+25569+(-5/24)</f>
        <v>42093.551712962959</v>
      </c>
      <c r="T341" s="13">
        <f>(I341/86400)+25569+(-5/24)</f>
        <v>42123.551712962959</v>
      </c>
    </row>
    <row r="342" spans="1:20" ht="14.75" customHeight="1" x14ac:dyDescent="0.2">
      <c r="A342" s="5">
        <v>340</v>
      </c>
      <c r="B342" s="6" t="s">
        <v>341</v>
      </c>
      <c r="C342" s="6" t="s">
        <v>4450</v>
      </c>
      <c r="D342" s="22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>E342/D342</f>
        <v>1.2502285714285715</v>
      </c>
      <c r="P342" s="8">
        <f>IF(L342=0,0,E342/L342)</f>
        <v>146.34782608695653</v>
      </c>
      <c r="Q342" s="5" t="str">
        <f>LEFT(N342,(FIND("/",N342)-1))</f>
        <v>film &amp; video</v>
      </c>
      <c r="R342" s="5" t="str">
        <f>RIGHT(N342,LEN(N342)-(FIND("/",N342)))</f>
        <v>documentary</v>
      </c>
      <c r="S342" s="13">
        <f>(J342/86400)+25569+(-5/24)</f>
        <v>42772.460729166669</v>
      </c>
      <c r="T342" s="13">
        <f>(I342/86400)+25569+(-5/24)</f>
        <v>42802.666666666664</v>
      </c>
    </row>
    <row r="343" spans="1:20" ht="14.75" customHeight="1" x14ac:dyDescent="0.2">
      <c r="A343" s="5">
        <v>341</v>
      </c>
      <c r="B343" s="6" t="s">
        <v>342</v>
      </c>
      <c r="C343" s="6" t="s">
        <v>4451</v>
      </c>
      <c r="D343" s="22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>E343/D343</f>
        <v>1.0671428571428572</v>
      </c>
      <c r="P343" s="8">
        <f>IF(L343=0,0,E343/L343)</f>
        <v>67.909090909090907</v>
      </c>
      <c r="Q343" s="5" t="str">
        <f>LEFT(N343,(FIND("/",N343)-1))</f>
        <v>film &amp; video</v>
      </c>
      <c r="R343" s="5" t="str">
        <f>RIGHT(N343,LEN(N343)-(FIND("/",N343)))</f>
        <v>documentary</v>
      </c>
      <c r="S343" s="13">
        <f>(J343/86400)+25569+(-5/24)</f>
        <v>41894.671273148146</v>
      </c>
      <c r="T343" s="13">
        <f>(I343/86400)+25569+(-5/24)</f>
        <v>41912.957638888889</v>
      </c>
    </row>
    <row r="344" spans="1:20" ht="14.75" customHeight="1" x14ac:dyDescent="0.2">
      <c r="A344" s="5">
        <v>342</v>
      </c>
      <c r="B344" s="6" t="s">
        <v>343</v>
      </c>
      <c r="C344" s="6" t="s">
        <v>4452</v>
      </c>
      <c r="D344" s="22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>E344/D344</f>
        <v>1.0036639999999999</v>
      </c>
      <c r="P344" s="8">
        <f>IF(L344=0,0,E344/L344)</f>
        <v>169.85083076923075</v>
      </c>
      <c r="Q344" s="5" t="str">
        <f>LEFT(N344,(FIND("/",N344)-1))</f>
        <v>film &amp; video</v>
      </c>
      <c r="R344" s="5" t="str">
        <f>RIGHT(N344,LEN(N344)-(FIND("/",N344)))</f>
        <v>documentary</v>
      </c>
      <c r="S344" s="13">
        <f>(J344/86400)+25569+(-5/24)</f>
        <v>42459.572511574072</v>
      </c>
      <c r="T344" s="13">
        <f>(I344/86400)+25569+(-5/24)</f>
        <v>42489.572511574072</v>
      </c>
    </row>
    <row r="345" spans="1:20" ht="14.75" customHeight="1" x14ac:dyDescent="0.2">
      <c r="A345" s="5">
        <v>343</v>
      </c>
      <c r="B345" s="6" t="s">
        <v>344</v>
      </c>
      <c r="C345" s="6" t="s">
        <v>4453</v>
      </c>
      <c r="D345" s="22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>E345/D345</f>
        <v>1.0202863333333334</v>
      </c>
      <c r="P345" s="8">
        <f>IF(L345=0,0,E345/L345)</f>
        <v>58.413339694656486</v>
      </c>
      <c r="Q345" s="5" t="str">
        <f>LEFT(N345,(FIND("/",N345)-1))</f>
        <v>film &amp; video</v>
      </c>
      <c r="R345" s="5" t="str">
        <f>RIGHT(N345,LEN(N345)-(FIND("/",N345)))</f>
        <v>documentary</v>
      </c>
      <c r="S345" s="13">
        <f>(J345/86400)+25569+(-5/24)</f>
        <v>41926.529456018514</v>
      </c>
      <c r="T345" s="13">
        <f>(I345/86400)+25569+(-5/24)</f>
        <v>41956.916666666664</v>
      </c>
    </row>
    <row r="346" spans="1:20" ht="14.75" customHeight="1" x14ac:dyDescent="0.2">
      <c r="A346" s="5">
        <v>344</v>
      </c>
      <c r="B346" s="6" t="s">
        <v>345</v>
      </c>
      <c r="C346" s="6" t="s">
        <v>4454</v>
      </c>
      <c r="D346" s="22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>E346/D346</f>
        <v>1.0208358208955224</v>
      </c>
      <c r="P346" s="8">
        <f>IF(L346=0,0,E346/L346)</f>
        <v>119.99298245614035</v>
      </c>
      <c r="Q346" s="5" t="str">
        <f>LEFT(N346,(FIND("/",N346)-1))</f>
        <v>film &amp; video</v>
      </c>
      <c r="R346" s="5" t="str">
        <f>RIGHT(N346,LEN(N346)-(FIND("/",N346)))</f>
        <v>documentary</v>
      </c>
      <c r="S346" s="13">
        <f>(J346/86400)+25569+(-5/24)</f>
        <v>42111.762662037036</v>
      </c>
      <c r="T346" s="13">
        <f>(I346/86400)+25569+(-5/24)</f>
        <v>42155.888888888883</v>
      </c>
    </row>
    <row r="347" spans="1:20" ht="14.75" customHeight="1" x14ac:dyDescent="0.2">
      <c r="A347" s="5">
        <v>345</v>
      </c>
      <c r="B347" s="6" t="s">
        <v>346</v>
      </c>
      <c r="C347" s="6" t="s">
        <v>4455</v>
      </c>
      <c r="D347" s="22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>E347/D347</f>
        <v>1.2327586206896552</v>
      </c>
      <c r="P347" s="8">
        <f>IF(L347=0,0,E347/L347)</f>
        <v>99.860335195530723</v>
      </c>
      <c r="Q347" s="5" t="str">
        <f>LEFT(N347,(FIND("/",N347)-1))</f>
        <v>film &amp; video</v>
      </c>
      <c r="R347" s="5" t="str">
        <f>RIGHT(N347,LEN(N347)-(FIND("/",N347)))</f>
        <v>documentary</v>
      </c>
      <c r="S347" s="13">
        <f>(J347/86400)+25569+(-5/24)</f>
        <v>42114.735995370364</v>
      </c>
      <c r="T347" s="13">
        <f>(I347/86400)+25569+(-5/24)</f>
        <v>42144.735995370364</v>
      </c>
    </row>
    <row r="348" spans="1:20" ht="14.75" customHeight="1" x14ac:dyDescent="0.2">
      <c r="A348" s="5">
        <v>346</v>
      </c>
      <c r="B348" s="6" t="s">
        <v>347</v>
      </c>
      <c r="C348" s="6" t="s">
        <v>4456</v>
      </c>
      <c r="D348" s="22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>E348/D348</f>
        <v>1.7028880000000002</v>
      </c>
      <c r="P348" s="8">
        <f>IF(L348=0,0,E348/L348)</f>
        <v>90.579148936170213</v>
      </c>
      <c r="Q348" s="5" t="str">
        <f>LEFT(N348,(FIND("/",N348)-1))</f>
        <v>film &amp; video</v>
      </c>
      <c r="R348" s="5" t="str">
        <f>RIGHT(N348,LEN(N348)-(FIND("/",N348)))</f>
        <v>documentary</v>
      </c>
      <c r="S348" s="13">
        <f>(J348/86400)+25569+(-5/24)</f>
        <v>42261.291909722218</v>
      </c>
      <c r="T348" s="13">
        <f>(I348/86400)+25569+(-5/24)</f>
        <v>42291.291909722218</v>
      </c>
    </row>
    <row r="349" spans="1:20" ht="14.75" customHeight="1" x14ac:dyDescent="0.2">
      <c r="A349" s="5">
        <v>347</v>
      </c>
      <c r="B349" s="6" t="s">
        <v>348</v>
      </c>
      <c r="C349" s="6" t="s">
        <v>4457</v>
      </c>
      <c r="D349" s="22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>E349/D349</f>
        <v>1.1159049999999999</v>
      </c>
      <c r="P349" s="8">
        <f>IF(L349=0,0,E349/L349)</f>
        <v>117.77361477572559</v>
      </c>
      <c r="Q349" s="5" t="str">
        <f>LEFT(N349,(FIND("/",N349)-1))</f>
        <v>film &amp; video</v>
      </c>
      <c r="R349" s="5" t="str">
        <f>RIGHT(N349,LEN(N349)-(FIND("/",N349)))</f>
        <v>documentary</v>
      </c>
      <c r="S349" s="13">
        <f>(J349/86400)+25569+(-5/24)</f>
        <v>42292.287141203698</v>
      </c>
      <c r="T349" s="13">
        <f>(I349/86400)+25569+(-5/24)</f>
        <v>42322.32880787037</v>
      </c>
    </row>
    <row r="350" spans="1:20" ht="14.75" customHeight="1" x14ac:dyDescent="0.2">
      <c r="A350" s="5">
        <v>348</v>
      </c>
      <c r="B350" s="6" t="s">
        <v>349</v>
      </c>
      <c r="C350" s="6" t="s">
        <v>4458</v>
      </c>
      <c r="D350" s="22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>E350/D350</f>
        <v>1.03</v>
      </c>
      <c r="P350" s="8">
        <f>IF(L350=0,0,E350/L350)</f>
        <v>86.554621848739501</v>
      </c>
      <c r="Q350" s="5" t="str">
        <f>LEFT(N350,(FIND("/",N350)-1))</f>
        <v>film &amp; video</v>
      </c>
      <c r="R350" s="5" t="str">
        <f>RIGHT(N350,LEN(N350)-(FIND("/",N350)))</f>
        <v>documentary</v>
      </c>
      <c r="S350" s="13">
        <f>(J350/86400)+25569+(-5/24)</f>
        <v>42207.378657407404</v>
      </c>
      <c r="T350" s="13">
        <f>(I350/86400)+25569+(-5/24)</f>
        <v>42237.378657407404</v>
      </c>
    </row>
    <row r="351" spans="1:20" ht="14.75" customHeight="1" x14ac:dyDescent="0.2">
      <c r="A351" s="5">
        <v>349</v>
      </c>
      <c r="B351" s="6" t="s">
        <v>350</v>
      </c>
      <c r="C351" s="6" t="s">
        <v>4459</v>
      </c>
      <c r="D351" s="22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>E351/D351</f>
        <v>1.0663570159857905</v>
      </c>
      <c r="P351" s="8">
        <f>IF(L351=0,0,E351/L351)</f>
        <v>71.899281437125751</v>
      </c>
      <c r="Q351" s="5" t="str">
        <f>LEFT(N351,(FIND("/",N351)-1))</f>
        <v>film &amp; video</v>
      </c>
      <c r="R351" s="5" t="str">
        <f>RIGHT(N351,LEN(N351)-(FIND("/",N351)))</f>
        <v>documentary</v>
      </c>
      <c r="S351" s="13">
        <f>(J351/86400)+25569+(-5/24)</f>
        <v>42760.290601851848</v>
      </c>
      <c r="T351" s="13">
        <f>(I351/86400)+25569+(-5/24)</f>
        <v>42790.290601851848</v>
      </c>
    </row>
    <row r="352" spans="1:20" ht="14.75" customHeight="1" x14ac:dyDescent="0.2">
      <c r="A352" s="5">
        <v>350</v>
      </c>
      <c r="B352" s="6" t="s">
        <v>351</v>
      </c>
      <c r="C352" s="6" t="s">
        <v>4460</v>
      </c>
      <c r="D352" s="22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>E352/D352</f>
        <v>1.1476</v>
      </c>
      <c r="P352" s="8">
        <f>IF(L352=0,0,E352/L352)</f>
        <v>129.81900452488688</v>
      </c>
      <c r="Q352" s="5" t="str">
        <f>LEFT(N352,(FIND("/",N352)-1))</f>
        <v>film &amp; video</v>
      </c>
      <c r="R352" s="5" t="str">
        <f>RIGHT(N352,LEN(N352)-(FIND("/",N352)))</f>
        <v>documentary</v>
      </c>
      <c r="S352" s="13">
        <f>(J352/86400)+25569+(-5/24)</f>
        <v>42585.857743055552</v>
      </c>
      <c r="T352" s="13">
        <f>(I352/86400)+25569+(-5/24)</f>
        <v>42623.957638888889</v>
      </c>
    </row>
    <row r="353" spans="1:20" ht="14.75" customHeight="1" x14ac:dyDescent="0.2">
      <c r="A353" s="5">
        <v>351</v>
      </c>
      <c r="B353" s="6" t="s">
        <v>352</v>
      </c>
      <c r="C353" s="6" t="s">
        <v>4461</v>
      </c>
      <c r="D353" s="22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>E353/D353</f>
        <v>1.2734117647058822</v>
      </c>
      <c r="P353" s="8">
        <f>IF(L353=0,0,E353/L353)</f>
        <v>44.912863070539416</v>
      </c>
      <c r="Q353" s="5" t="str">
        <f>LEFT(N353,(FIND("/",N353)-1))</f>
        <v>film &amp; video</v>
      </c>
      <c r="R353" s="5" t="str">
        <f>RIGHT(N353,LEN(N353)-(FIND("/",N353)))</f>
        <v>documentary</v>
      </c>
      <c r="S353" s="13">
        <f>(J353/86400)+25569+(-5/24)</f>
        <v>42427.75641203703</v>
      </c>
      <c r="T353" s="13">
        <f>(I353/86400)+25569+(-5/24)</f>
        <v>42467.714745370373</v>
      </c>
    </row>
    <row r="354" spans="1:20" ht="14.75" customHeight="1" x14ac:dyDescent="0.2">
      <c r="A354" s="5">
        <v>352</v>
      </c>
      <c r="B354" s="6" t="s">
        <v>353</v>
      </c>
      <c r="C354" s="6" t="s">
        <v>4462</v>
      </c>
      <c r="D354" s="22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>E354/D354</f>
        <v>1.1656</v>
      </c>
      <c r="P354" s="8">
        <f>IF(L354=0,0,E354/L354)</f>
        <v>40.755244755244753</v>
      </c>
      <c r="Q354" s="5" t="str">
        <f>LEFT(N354,(FIND("/",N354)-1))</f>
        <v>film &amp; video</v>
      </c>
      <c r="R354" s="5" t="str">
        <f>RIGHT(N354,LEN(N354)-(FIND("/",N354)))</f>
        <v>documentary</v>
      </c>
      <c r="S354" s="13">
        <f>(J354/86400)+25569+(-5/24)</f>
        <v>41889.959120370368</v>
      </c>
      <c r="T354" s="13">
        <f>(I354/86400)+25569+(-5/24)</f>
        <v>41919.959120370368</v>
      </c>
    </row>
    <row r="355" spans="1:20" ht="14.75" customHeight="1" x14ac:dyDescent="0.2">
      <c r="A355" s="5">
        <v>353</v>
      </c>
      <c r="B355" s="6" t="s">
        <v>354</v>
      </c>
      <c r="C355" s="6" t="s">
        <v>4463</v>
      </c>
      <c r="D355" s="22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>E355/D355</f>
        <v>1.0861819426615318</v>
      </c>
      <c r="P355" s="8">
        <f>IF(L355=0,0,E355/L355)</f>
        <v>103.52394779771615</v>
      </c>
      <c r="Q355" s="5" t="str">
        <f>LEFT(N355,(FIND("/",N355)-1))</f>
        <v>film &amp; video</v>
      </c>
      <c r="R355" s="5" t="str">
        <f>RIGHT(N355,LEN(N355)-(FIND("/",N355)))</f>
        <v>documentary</v>
      </c>
      <c r="S355" s="13">
        <f>(J355/86400)+25569+(-5/24)</f>
        <v>42297.583553240744</v>
      </c>
      <c r="T355" s="13">
        <f>(I355/86400)+25569+(-5/24)</f>
        <v>42327.625219907401</v>
      </c>
    </row>
    <row r="356" spans="1:20" ht="14.75" customHeight="1" x14ac:dyDescent="0.2">
      <c r="A356" s="5">
        <v>354</v>
      </c>
      <c r="B356" s="6" t="s">
        <v>355</v>
      </c>
      <c r="C356" s="6" t="s">
        <v>4464</v>
      </c>
      <c r="D356" s="22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>E356/D356</f>
        <v>1.0394285714285714</v>
      </c>
      <c r="P356" s="8">
        <f>IF(L356=0,0,E356/L356)</f>
        <v>125.44827586206897</v>
      </c>
      <c r="Q356" s="5" t="str">
        <f>LEFT(N356,(FIND("/",N356)-1))</f>
        <v>film &amp; video</v>
      </c>
      <c r="R356" s="5" t="str">
        <f>RIGHT(N356,LEN(N356)-(FIND("/",N356)))</f>
        <v>documentary</v>
      </c>
      <c r="S356" s="13">
        <f>(J356/86400)+25569+(-5/24)</f>
        <v>42438.619456018518</v>
      </c>
      <c r="T356" s="13">
        <f>(I356/86400)+25569+(-5/24)</f>
        <v>42468.577789351846</v>
      </c>
    </row>
    <row r="357" spans="1:20" ht="14.75" customHeight="1" x14ac:dyDescent="0.2">
      <c r="A357" s="5">
        <v>355</v>
      </c>
      <c r="B357" s="6" t="s">
        <v>356</v>
      </c>
      <c r="C357" s="6" t="s">
        <v>4465</v>
      </c>
      <c r="D357" s="22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>E357/D357</f>
        <v>1.1625714285714286</v>
      </c>
      <c r="P357" s="8">
        <f>IF(L357=0,0,E357/L357)</f>
        <v>246.60606060606059</v>
      </c>
      <c r="Q357" s="5" t="str">
        <f>LEFT(N357,(FIND("/",N357)-1))</f>
        <v>film &amp; video</v>
      </c>
      <c r="R357" s="5" t="str">
        <f>RIGHT(N357,LEN(N357)-(FIND("/",N357)))</f>
        <v>documentary</v>
      </c>
      <c r="S357" s="13">
        <f>(J357/86400)+25569+(-5/24)</f>
        <v>41943.0855787037</v>
      </c>
      <c r="T357" s="13">
        <f>(I357/86400)+25569+(-5/24)</f>
        <v>41974.127245370364</v>
      </c>
    </row>
    <row r="358" spans="1:20" ht="14.75" customHeight="1" x14ac:dyDescent="0.2">
      <c r="A358" s="5">
        <v>356</v>
      </c>
      <c r="B358" s="6" t="s">
        <v>357</v>
      </c>
      <c r="C358" s="6" t="s">
        <v>4466</v>
      </c>
      <c r="D358" s="22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>E358/D358</f>
        <v>1.0269239999999999</v>
      </c>
      <c r="P358" s="8">
        <f>IF(L358=0,0,E358/L358)</f>
        <v>79.401340206185566</v>
      </c>
      <c r="Q358" s="5" t="str">
        <f>LEFT(N358,(FIND("/",N358)-1))</f>
        <v>film &amp; video</v>
      </c>
      <c r="R358" s="5" t="str">
        <f>RIGHT(N358,LEN(N358)-(FIND("/",N358)))</f>
        <v>documentary</v>
      </c>
      <c r="S358" s="13">
        <f>(J358/86400)+25569+(-5/24)</f>
        <v>42415.594826388886</v>
      </c>
      <c r="T358" s="13">
        <f>(I358/86400)+25569+(-5/24)</f>
        <v>42445.553159722222</v>
      </c>
    </row>
    <row r="359" spans="1:20" ht="14.75" customHeight="1" x14ac:dyDescent="0.2">
      <c r="A359" s="5">
        <v>357</v>
      </c>
      <c r="B359" s="6" t="s">
        <v>358</v>
      </c>
      <c r="C359" s="6" t="s">
        <v>4467</v>
      </c>
      <c r="D359" s="22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>E359/D359</f>
        <v>1.74</v>
      </c>
      <c r="P359" s="8">
        <f>IF(L359=0,0,E359/L359)</f>
        <v>86.138613861386133</v>
      </c>
      <c r="Q359" s="5" t="str">
        <f>LEFT(N359,(FIND("/",N359)-1))</f>
        <v>film &amp; video</v>
      </c>
      <c r="R359" s="5" t="str">
        <f>RIGHT(N359,LEN(N359)-(FIND("/",N359)))</f>
        <v>documentary</v>
      </c>
      <c r="S359" s="13">
        <f>(J359/86400)+25569+(-5/24)</f>
        <v>42078.01385416666</v>
      </c>
      <c r="T359" s="13">
        <f>(I359/86400)+25569+(-5/24)</f>
        <v>42118.01385416666</v>
      </c>
    </row>
    <row r="360" spans="1:20" ht="14.75" customHeight="1" x14ac:dyDescent="0.2">
      <c r="A360" s="5">
        <v>358</v>
      </c>
      <c r="B360" s="6" t="s">
        <v>359</v>
      </c>
      <c r="C360" s="6" t="s">
        <v>4468</v>
      </c>
      <c r="D360" s="22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>E360/D360</f>
        <v>1.03088</v>
      </c>
      <c r="P360" s="8">
        <f>IF(L360=0,0,E360/L360)</f>
        <v>193.04868913857678</v>
      </c>
      <c r="Q360" s="5" t="str">
        <f>LEFT(N360,(FIND("/",N360)-1))</f>
        <v>film &amp; video</v>
      </c>
      <c r="R360" s="5" t="str">
        <f>RIGHT(N360,LEN(N360)-(FIND("/",N360)))</f>
        <v>documentary</v>
      </c>
      <c r="S360" s="13">
        <f>(J360/86400)+25569+(-5/24)</f>
        <v>42507.651863425919</v>
      </c>
      <c r="T360" s="13">
        <f>(I360/86400)+25569+(-5/24)</f>
        <v>42536.416666666664</v>
      </c>
    </row>
    <row r="361" spans="1:20" ht="14.75" customHeight="1" x14ac:dyDescent="0.2">
      <c r="A361" s="5">
        <v>359</v>
      </c>
      <c r="B361" s="6" t="s">
        <v>360</v>
      </c>
      <c r="C361" s="6" t="s">
        <v>4469</v>
      </c>
      <c r="D361" s="22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>E361/D361</f>
        <v>1.0485537190082646</v>
      </c>
      <c r="P361" s="8">
        <f>IF(L361=0,0,E361/L361)</f>
        <v>84.023178807947019</v>
      </c>
      <c r="Q361" s="5" t="str">
        <f>LEFT(N361,(FIND("/",N361)-1))</f>
        <v>film &amp; video</v>
      </c>
      <c r="R361" s="5" t="str">
        <f>RIGHT(N361,LEN(N361)-(FIND("/",N361)))</f>
        <v>documentary</v>
      </c>
      <c r="S361" s="13">
        <f>(J361/86400)+25569+(-5/24)</f>
        <v>41934.86215277778</v>
      </c>
      <c r="T361" s="13">
        <f>(I361/86400)+25569+(-5/24)</f>
        <v>41957.008333333331</v>
      </c>
    </row>
    <row r="362" spans="1:20" ht="14.75" customHeight="1" x14ac:dyDescent="0.2">
      <c r="A362" s="5">
        <v>360</v>
      </c>
      <c r="B362" s="6" t="s">
        <v>361</v>
      </c>
      <c r="C362" s="6" t="s">
        <v>4470</v>
      </c>
      <c r="D362" s="22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>E362/D362</f>
        <v>1.0137499999999999</v>
      </c>
      <c r="P362" s="8">
        <f>IF(L362=0,0,E362/L362)</f>
        <v>139.82758620689654</v>
      </c>
      <c r="Q362" s="5" t="str">
        <f>LEFT(N362,(FIND("/",N362)-1))</f>
        <v>film &amp; video</v>
      </c>
      <c r="R362" s="5" t="str">
        <f>RIGHT(N362,LEN(N362)-(FIND("/",N362)))</f>
        <v>documentary</v>
      </c>
      <c r="S362" s="13">
        <f>(J362/86400)+25569+(-5/24)</f>
        <v>42163.689583333333</v>
      </c>
      <c r="T362" s="13">
        <f>(I362/86400)+25569+(-5/24)</f>
        <v>42207.924305555549</v>
      </c>
    </row>
    <row r="363" spans="1:20" ht="14.75" customHeight="1" x14ac:dyDescent="0.2">
      <c r="A363" s="5">
        <v>361</v>
      </c>
      <c r="B363" s="6" t="s">
        <v>362</v>
      </c>
      <c r="C363" s="6" t="s">
        <v>4471</v>
      </c>
      <c r="D363" s="22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>E363/D363</f>
        <v>1.1107699999999998</v>
      </c>
      <c r="P363" s="8">
        <f>IF(L363=0,0,E363/L363)</f>
        <v>109.82189265536722</v>
      </c>
      <c r="Q363" s="5" t="str">
        <f>LEFT(N363,(FIND("/",N363)-1))</f>
        <v>film &amp; video</v>
      </c>
      <c r="R363" s="5" t="str">
        <f>RIGHT(N363,LEN(N363)-(FIND("/",N363)))</f>
        <v>documentary</v>
      </c>
      <c r="S363" s="13">
        <f>(J363/86400)+25569+(-5/24)</f>
        <v>41935.792893518512</v>
      </c>
      <c r="T363" s="13">
        <f>(I363/86400)+25569+(-5/24)</f>
        <v>41965.834560185183</v>
      </c>
    </row>
    <row r="364" spans="1:20" ht="14.75" customHeight="1" x14ac:dyDescent="0.2">
      <c r="A364" s="5">
        <v>362</v>
      </c>
      <c r="B364" s="6" t="s">
        <v>363</v>
      </c>
      <c r="C364" s="6" t="s">
        <v>4472</v>
      </c>
      <c r="D364" s="22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>E364/D364</f>
        <v>1.2415933781686497</v>
      </c>
      <c r="P364" s="8">
        <f>IF(L364=0,0,E364/L364)</f>
        <v>139.53488372093022</v>
      </c>
      <c r="Q364" s="5" t="str">
        <f>LEFT(N364,(FIND("/",N364)-1))</f>
        <v>film &amp; video</v>
      </c>
      <c r="R364" s="5" t="str">
        <f>RIGHT(N364,LEN(N364)-(FIND("/",N364)))</f>
        <v>documentary</v>
      </c>
      <c r="S364" s="13">
        <f>(J364/86400)+25569+(-5/24)</f>
        <v>41837.002210648148</v>
      </c>
      <c r="T364" s="13">
        <f>(I364/86400)+25569+(-5/24)</f>
        <v>41858.791666666664</v>
      </c>
    </row>
    <row r="365" spans="1:20" ht="14.75" customHeight="1" x14ac:dyDescent="0.2">
      <c r="A365" s="5">
        <v>363</v>
      </c>
      <c r="B365" s="6" t="s">
        <v>364</v>
      </c>
      <c r="C365" s="6" t="s">
        <v>4473</v>
      </c>
      <c r="D365" s="22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>E365/D365</f>
        <v>1.0133333333333334</v>
      </c>
      <c r="P365" s="8">
        <f>IF(L365=0,0,E365/L365)</f>
        <v>347.84615384615387</v>
      </c>
      <c r="Q365" s="5" t="str">
        <f>LEFT(N365,(FIND("/",N365)-1))</f>
        <v>film &amp; video</v>
      </c>
      <c r="R365" s="5" t="str">
        <f>RIGHT(N365,LEN(N365)-(FIND("/",N365)))</f>
        <v>documentary</v>
      </c>
      <c r="S365" s="13">
        <f>(J365/86400)+25569+(-5/24)</f>
        <v>40255.53629629629</v>
      </c>
      <c r="T365" s="13">
        <f>(I365/86400)+25569+(-5/24)</f>
        <v>40300.598611111105</v>
      </c>
    </row>
    <row r="366" spans="1:20" ht="14.75" customHeight="1" x14ac:dyDescent="0.2">
      <c r="A366" s="5">
        <v>364</v>
      </c>
      <c r="B366" s="6" t="s">
        <v>365</v>
      </c>
      <c r="C366" s="6" t="s">
        <v>4474</v>
      </c>
      <c r="D366" s="22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>E366/D366</f>
        <v>1.1016142857142857</v>
      </c>
      <c r="P366" s="8">
        <f>IF(L366=0,0,E366/L366)</f>
        <v>68.24159292035398</v>
      </c>
      <c r="Q366" s="5" t="str">
        <f>LEFT(N366,(FIND("/",N366)-1))</f>
        <v>film &amp; video</v>
      </c>
      <c r="R366" s="5" t="str">
        <f>RIGHT(N366,LEN(N366)-(FIND("/",N366)))</f>
        <v>documentary</v>
      </c>
      <c r="S366" s="13">
        <f>(J366/86400)+25569+(-5/24)</f>
        <v>41780.651296296295</v>
      </c>
      <c r="T366" s="13">
        <f>(I366/86400)+25569+(-5/24)</f>
        <v>41810.957638888889</v>
      </c>
    </row>
    <row r="367" spans="1:20" ht="14.75" customHeight="1" x14ac:dyDescent="0.2">
      <c r="A367" s="5">
        <v>365</v>
      </c>
      <c r="B367" s="6" t="s">
        <v>366</v>
      </c>
      <c r="C367" s="6" t="s">
        <v>4475</v>
      </c>
      <c r="D367" s="22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>E367/D367</f>
        <v>1.0397333333333334</v>
      </c>
      <c r="P367" s="8">
        <f>IF(L367=0,0,E367/L367)</f>
        <v>239.93846153846152</v>
      </c>
      <c r="Q367" s="5" t="str">
        <f>LEFT(N367,(FIND("/",N367)-1))</f>
        <v>film &amp; video</v>
      </c>
      <c r="R367" s="5" t="str">
        <f>RIGHT(N367,LEN(N367)-(FIND("/",N367)))</f>
        <v>documentary</v>
      </c>
      <c r="S367" s="13">
        <f>(J367/86400)+25569+(-5/24)</f>
        <v>41668.398136574069</v>
      </c>
      <c r="T367" s="13">
        <f>(I367/86400)+25569+(-5/24)</f>
        <v>41698.398136574069</v>
      </c>
    </row>
    <row r="368" spans="1:20" ht="14.75" customHeight="1" x14ac:dyDescent="0.2">
      <c r="A368" s="5">
        <v>366</v>
      </c>
      <c r="B368" s="6" t="s">
        <v>367</v>
      </c>
      <c r="C368" s="6" t="s">
        <v>4476</v>
      </c>
      <c r="D368" s="22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>E368/D368</f>
        <v>1.013157894736842</v>
      </c>
      <c r="P368" s="8">
        <f>IF(L368=0,0,E368/L368)</f>
        <v>287.31343283582089</v>
      </c>
      <c r="Q368" s="5" t="str">
        <f>LEFT(N368,(FIND("/",N368)-1))</f>
        <v>film &amp; video</v>
      </c>
      <c r="R368" s="5" t="str">
        <f>RIGHT(N368,LEN(N368)-(FIND("/",N368)))</f>
        <v>documentary</v>
      </c>
      <c r="S368" s="13">
        <f>(J368/86400)+25569+(-5/24)</f>
        <v>41019.584699074076</v>
      </c>
      <c r="T368" s="13">
        <f>(I368/86400)+25569+(-5/24)</f>
        <v>41049.584699074076</v>
      </c>
    </row>
    <row r="369" spans="1:20" ht="14.75" customHeight="1" x14ac:dyDescent="0.2">
      <c r="A369" s="5">
        <v>367</v>
      </c>
      <c r="B369" s="6" t="s">
        <v>368</v>
      </c>
      <c r="C369" s="6" t="s">
        <v>4477</v>
      </c>
      <c r="D369" s="22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>E369/D369</f>
        <v>1.033501</v>
      </c>
      <c r="P369" s="8">
        <f>IF(L369=0,0,E369/L369)</f>
        <v>86.84882352941176</v>
      </c>
      <c r="Q369" s="5" t="str">
        <f>LEFT(N369,(FIND("/",N369)-1))</f>
        <v>film &amp; video</v>
      </c>
      <c r="R369" s="5" t="str">
        <f>RIGHT(N369,LEN(N369)-(FIND("/",N369)))</f>
        <v>documentary</v>
      </c>
      <c r="S369" s="13">
        <f>(J369/86400)+25569+(-5/24)</f>
        <v>41355.368958333333</v>
      </c>
      <c r="T369" s="13">
        <f>(I369/86400)+25569+(-5/24)</f>
        <v>41394.999305555553</v>
      </c>
    </row>
    <row r="370" spans="1:20" ht="14.75" customHeight="1" x14ac:dyDescent="0.2">
      <c r="A370" s="5">
        <v>368</v>
      </c>
      <c r="B370" s="6" t="s">
        <v>369</v>
      </c>
      <c r="C370" s="6" t="s">
        <v>4478</v>
      </c>
      <c r="D370" s="22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>E370/D370</f>
        <v>1.04112</v>
      </c>
      <c r="P370" s="8">
        <f>IF(L370=0,0,E370/L370)</f>
        <v>81.84905660377359</v>
      </c>
      <c r="Q370" s="5" t="str">
        <f>LEFT(N370,(FIND("/",N370)-1))</f>
        <v>film &amp; video</v>
      </c>
      <c r="R370" s="5" t="str">
        <f>RIGHT(N370,LEN(N370)-(FIND("/",N370)))</f>
        <v>documentary</v>
      </c>
      <c r="S370" s="13">
        <f>(J370/86400)+25569+(-5/24)</f>
        <v>42043.397245370368</v>
      </c>
      <c r="T370" s="13">
        <f>(I370/86400)+25569+(-5/24)</f>
        <v>42078.355578703697</v>
      </c>
    </row>
    <row r="371" spans="1:20" ht="14.75" customHeight="1" x14ac:dyDescent="0.2">
      <c r="A371" s="5">
        <v>369</v>
      </c>
      <c r="B371" s="6" t="s">
        <v>370</v>
      </c>
      <c r="C371" s="6" t="s">
        <v>4479</v>
      </c>
      <c r="D371" s="22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>E371/D371</f>
        <v>1.1015569230769231</v>
      </c>
      <c r="P371" s="8">
        <f>IF(L371=0,0,E371/L371)</f>
        <v>42.874970059880241</v>
      </c>
      <c r="Q371" s="5" t="str">
        <f>LEFT(N371,(FIND("/",N371)-1))</f>
        <v>film &amp; video</v>
      </c>
      <c r="R371" s="5" t="str">
        <f>RIGHT(N371,LEN(N371)-(FIND("/",N371)))</f>
        <v>documentary</v>
      </c>
      <c r="S371" s="13">
        <f>(J371/86400)+25569+(-5/24)</f>
        <v>40893.3433912037</v>
      </c>
      <c r="T371" s="13">
        <f>(I371/86400)+25569+(-5/24)</f>
        <v>40923.3433912037</v>
      </c>
    </row>
    <row r="372" spans="1:20" ht="14.75" customHeight="1" x14ac:dyDescent="0.2">
      <c r="A372" s="5">
        <v>370</v>
      </c>
      <c r="B372" s="6" t="s">
        <v>371</v>
      </c>
      <c r="C372" s="6" t="s">
        <v>4480</v>
      </c>
      <c r="D372" s="22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>E372/D372</f>
        <v>1.2202</v>
      </c>
      <c r="P372" s="8">
        <f>IF(L372=0,0,E372/L372)</f>
        <v>709.41860465116281</v>
      </c>
      <c r="Q372" s="5" t="str">
        <f>LEFT(N372,(FIND("/",N372)-1))</f>
        <v>film &amp; video</v>
      </c>
      <c r="R372" s="5" t="str">
        <f>RIGHT(N372,LEN(N372)-(FIND("/",N372)))</f>
        <v>documentary</v>
      </c>
      <c r="S372" s="13">
        <f>(J372/86400)+25569+(-5/24)</f>
        <v>42711.586805555555</v>
      </c>
      <c r="T372" s="13">
        <f>(I372/86400)+25569+(-5/24)</f>
        <v>42741.586805555555</v>
      </c>
    </row>
    <row r="373" spans="1:20" ht="14.75" customHeight="1" x14ac:dyDescent="0.2">
      <c r="A373" s="5">
        <v>371</v>
      </c>
      <c r="B373" s="6" t="s">
        <v>372</v>
      </c>
      <c r="C373" s="6" t="s">
        <v>4481</v>
      </c>
      <c r="D373" s="22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>E373/D373</f>
        <v>1.1416866666666667</v>
      </c>
      <c r="P373" s="8">
        <f>IF(L373=0,0,E373/L373)</f>
        <v>161.25517890772127</v>
      </c>
      <c r="Q373" s="5" t="str">
        <f>LEFT(N373,(FIND("/",N373)-1))</f>
        <v>film &amp; video</v>
      </c>
      <c r="R373" s="5" t="str">
        <f>RIGHT(N373,LEN(N373)-(FIND("/",N373)))</f>
        <v>documentary</v>
      </c>
      <c r="S373" s="13">
        <f>(J373/86400)+25569+(-5/24)</f>
        <v>41261.559479166666</v>
      </c>
      <c r="T373" s="13">
        <f>(I373/86400)+25569+(-5/24)</f>
        <v>41306.559479166666</v>
      </c>
    </row>
    <row r="374" spans="1:20" ht="14.75" customHeight="1" x14ac:dyDescent="0.2">
      <c r="A374" s="5">
        <v>372</v>
      </c>
      <c r="B374" s="6" t="s">
        <v>373</v>
      </c>
      <c r="C374" s="6" t="s">
        <v>4482</v>
      </c>
      <c r="D374" s="22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>E374/D374</f>
        <v>1.2533333333333334</v>
      </c>
      <c r="P374" s="8">
        <f>IF(L374=0,0,E374/L374)</f>
        <v>41.777777777777779</v>
      </c>
      <c r="Q374" s="5" t="str">
        <f>LEFT(N374,(FIND("/",N374)-1))</f>
        <v>film &amp; video</v>
      </c>
      <c r="R374" s="5" t="str">
        <f>RIGHT(N374,LEN(N374)-(FIND("/",N374)))</f>
        <v>documentary</v>
      </c>
      <c r="S374" s="13">
        <f>(J374/86400)+25569+(-5/24)</f>
        <v>42425.368564814817</v>
      </c>
      <c r="T374" s="13">
        <f>(I374/86400)+25569+(-5/24)</f>
        <v>42465.458333333336</v>
      </c>
    </row>
    <row r="375" spans="1:20" ht="14.75" customHeight="1" x14ac:dyDescent="0.2">
      <c r="A375" s="5">
        <v>373</v>
      </c>
      <c r="B375" s="6" t="s">
        <v>374</v>
      </c>
      <c r="C375" s="6" t="s">
        <v>4483</v>
      </c>
      <c r="D375" s="22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>E375/D375</f>
        <v>1.0666666666666667</v>
      </c>
      <c r="P375" s="8">
        <f>IF(L375=0,0,E375/L375)</f>
        <v>89.887640449438209</v>
      </c>
      <c r="Q375" s="5" t="str">
        <f>LEFT(N375,(FIND("/",N375)-1))</f>
        <v>film &amp; video</v>
      </c>
      <c r="R375" s="5" t="str">
        <f>RIGHT(N375,LEN(N375)-(FIND("/",N375)))</f>
        <v>documentary</v>
      </c>
      <c r="S375" s="13">
        <f>(J375/86400)+25569+(-5/24)</f>
        <v>41078.703680555554</v>
      </c>
      <c r="T375" s="13">
        <f>(I375/86400)+25569+(-5/24)</f>
        <v>41108.703680555554</v>
      </c>
    </row>
    <row r="376" spans="1:20" ht="14.75" customHeight="1" x14ac:dyDescent="0.2">
      <c r="A376" s="5">
        <v>374</v>
      </c>
      <c r="B376" s="6" t="s">
        <v>375</v>
      </c>
      <c r="C376" s="6" t="s">
        <v>4484</v>
      </c>
      <c r="D376" s="22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>E376/D376</f>
        <v>1.3065</v>
      </c>
      <c r="P376" s="8">
        <f>IF(L376=0,0,E376/L376)</f>
        <v>45.051724137931032</v>
      </c>
      <c r="Q376" s="5" t="str">
        <f>LEFT(N376,(FIND("/",N376)-1))</f>
        <v>film &amp; video</v>
      </c>
      <c r="R376" s="5" t="str">
        <f>RIGHT(N376,LEN(N376)-(FIND("/",N376)))</f>
        <v>documentary</v>
      </c>
      <c r="S376" s="13">
        <f>(J376/86400)+25569+(-5/24)</f>
        <v>40757.680914351848</v>
      </c>
      <c r="T376" s="13">
        <f>(I376/86400)+25569+(-5/24)</f>
        <v>40802.680914351848</v>
      </c>
    </row>
    <row r="377" spans="1:20" ht="14.75" customHeight="1" x14ac:dyDescent="0.2">
      <c r="A377" s="5">
        <v>375</v>
      </c>
      <c r="B377" s="6" t="s">
        <v>376</v>
      </c>
      <c r="C377" s="6" t="s">
        <v>4485</v>
      </c>
      <c r="D377" s="22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>E377/D377</f>
        <v>1.2</v>
      </c>
      <c r="P377" s="8">
        <f>IF(L377=0,0,E377/L377)</f>
        <v>42.857142857142854</v>
      </c>
      <c r="Q377" s="5" t="str">
        <f>LEFT(N377,(FIND("/",N377)-1))</f>
        <v>film &amp; video</v>
      </c>
      <c r="R377" s="5" t="str">
        <f>RIGHT(N377,LEN(N377)-(FIND("/",N377)))</f>
        <v>documentary</v>
      </c>
      <c r="S377" s="13">
        <f>(J377/86400)+25569+(-5/24)</f>
        <v>41657.77674768518</v>
      </c>
      <c r="T377" s="13">
        <f>(I377/86400)+25569+(-5/24)</f>
        <v>41699.512499999997</v>
      </c>
    </row>
    <row r="378" spans="1:20" ht="14.75" customHeight="1" x14ac:dyDescent="0.2">
      <c r="A378" s="5">
        <v>376</v>
      </c>
      <c r="B378" s="6" t="s">
        <v>377</v>
      </c>
      <c r="C378" s="6" t="s">
        <v>4486</v>
      </c>
      <c r="D378" s="22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>E378/D378</f>
        <v>1.0595918367346939</v>
      </c>
      <c r="P378" s="8">
        <f>IF(L378=0,0,E378/L378)</f>
        <v>54.083333333333336</v>
      </c>
      <c r="Q378" s="5" t="str">
        <f>LEFT(N378,(FIND("/",N378)-1))</f>
        <v>film &amp; video</v>
      </c>
      <c r="R378" s="5" t="str">
        <f>RIGHT(N378,LEN(N378)-(FIND("/",N378)))</f>
        <v>documentary</v>
      </c>
      <c r="S378" s="13">
        <f>(J378/86400)+25569+(-5/24)</f>
        <v>42576.244398148141</v>
      </c>
      <c r="T378" s="13">
        <f>(I378/86400)+25569+(-5/24)</f>
        <v>42607.244398148141</v>
      </c>
    </row>
    <row r="379" spans="1:20" ht="14.75" customHeight="1" x14ac:dyDescent="0.2">
      <c r="A379" s="5">
        <v>377</v>
      </c>
      <c r="B379" s="6" t="s">
        <v>378</v>
      </c>
      <c r="C379" s="6" t="s">
        <v>4487</v>
      </c>
      <c r="D379" s="22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>E379/D379</f>
        <v>1.1439999999999999</v>
      </c>
      <c r="P379" s="8">
        <f>IF(L379=0,0,E379/L379)</f>
        <v>103.21804511278195</v>
      </c>
      <c r="Q379" s="5" t="str">
        <f>LEFT(N379,(FIND("/",N379)-1))</f>
        <v>film &amp; video</v>
      </c>
      <c r="R379" s="5" t="str">
        <f>RIGHT(N379,LEN(N379)-(FIND("/",N379)))</f>
        <v>documentary</v>
      </c>
      <c r="S379" s="13">
        <f>(J379/86400)+25569+(-5/24)</f>
        <v>42292.042453703696</v>
      </c>
      <c r="T379" s="13">
        <f>(I379/86400)+25569+(-5/24)</f>
        <v>42322.084027777775</v>
      </c>
    </row>
    <row r="380" spans="1:20" ht="14.75" customHeight="1" x14ac:dyDescent="0.2">
      <c r="A380" s="5">
        <v>378</v>
      </c>
      <c r="B380" s="6" t="s">
        <v>379</v>
      </c>
      <c r="C380" s="6" t="s">
        <v>4488</v>
      </c>
      <c r="D380" s="22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>E380/D380</f>
        <v>1.1176666666666666</v>
      </c>
      <c r="P380" s="8">
        <f>IF(L380=0,0,E380/L380)</f>
        <v>40.397590361445786</v>
      </c>
      <c r="Q380" s="5" t="str">
        <f>LEFT(N380,(FIND("/",N380)-1))</f>
        <v>film &amp; video</v>
      </c>
      <c r="R380" s="5" t="str">
        <f>RIGHT(N380,LEN(N380)-(FIND("/",N380)))</f>
        <v>documentary</v>
      </c>
      <c r="S380" s="13">
        <f>(J380/86400)+25569+(-5/24)</f>
        <v>42370.363518518519</v>
      </c>
      <c r="T380" s="13">
        <f>(I380/86400)+25569+(-5/24)</f>
        <v>42394.786111111105</v>
      </c>
    </row>
    <row r="381" spans="1:20" ht="14.75" customHeight="1" x14ac:dyDescent="0.2">
      <c r="A381" s="5">
        <v>379</v>
      </c>
      <c r="B381" s="6" t="s">
        <v>380</v>
      </c>
      <c r="C381" s="6" t="s">
        <v>4489</v>
      </c>
      <c r="D381" s="22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>E381/D381</f>
        <v>1.1608000000000001</v>
      </c>
      <c r="P381" s="8">
        <f>IF(L381=0,0,E381/L381)</f>
        <v>116.85906040268456</v>
      </c>
      <c r="Q381" s="5" t="str">
        <f>LEFT(N381,(FIND("/",N381)-1))</f>
        <v>film &amp; video</v>
      </c>
      <c r="R381" s="5" t="str">
        <f>RIGHT(N381,LEN(N381)-(FIND("/",N381)))</f>
        <v>documentary</v>
      </c>
      <c r="S381" s="13">
        <f>(J381/86400)+25569+(-5/24)</f>
        <v>40987.479999999996</v>
      </c>
      <c r="T381" s="13">
        <f>(I381/86400)+25569+(-5/24)</f>
        <v>41032.479999999996</v>
      </c>
    </row>
    <row r="382" spans="1:20" ht="14.75" customHeight="1" x14ac:dyDescent="0.2">
      <c r="A382" s="5">
        <v>380</v>
      </c>
      <c r="B382" s="6" t="s">
        <v>381</v>
      </c>
      <c r="C382" s="6" t="s">
        <v>4490</v>
      </c>
      <c r="D382" s="22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>E382/D382</f>
        <v>1.415</v>
      </c>
      <c r="P382" s="8">
        <f>IF(L382=0,0,E382/L382)</f>
        <v>115.51020408163265</v>
      </c>
      <c r="Q382" s="5" t="str">
        <f>LEFT(N382,(FIND("/",N382)-1))</f>
        <v>film &amp; video</v>
      </c>
      <c r="R382" s="5" t="str">
        <f>RIGHT(N382,LEN(N382)-(FIND("/",N382)))</f>
        <v>documentary</v>
      </c>
      <c r="S382" s="13">
        <f>(J382/86400)+25569+(-5/24)</f>
        <v>42367.511481481481</v>
      </c>
      <c r="T382" s="13">
        <f>(I382/86400)+25569+(-5/24)</f>
        <v>42392.511481481481</v>
      </c>
    </row>
    <row r="383" spans="1:20" ht="14.75" customHeight="1" x14ac:dyDescent="0.2">
      <c r="A383" s="5">
        <v>381</v>
      </c>
      <c r="B383" s="6" t="s">
        <v>382</v>
      </c>
      <c r="C383" s="6" t="s">
        <v>4491</v>
      </c>
      <c r="D383" s="22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>E383/D383</f>
        <v>1.0472999999999999</v>
      </c>
      <c r="P383" s="8">
        <f>IF(L383=0,0,E383/L383)</f>
        <v>104.31274900398407</v>
      </c>
      <c r="Q383" s="5" t="str">
        <f>LEFT(N383,(FIND("/",N383)-1))</f>
        <v>film &amp; video</v>
      </c>
      <c r="R383" s="5" t="str">
        <f>RIGHT(N383,LEN(N383)-(FIND("/",N383)))</f>
        <v>documentary</v>
      </c>
      <c r="S383" s="13">
        <f>(J383/86400)+25569+(-5/24)</f>
        <v>41085.48978009259</v>
      </c>
      <c r="T383" s="13">
        <f>(I383/86400)+25569+(-5/24)</f>
        <v>41120</v>
      </c>
    </row>
    <row r="384" spans="1:20" ht="14.75" customHeight="1" x14ac:dyDescent="0.2">
      <c r="A384" s="5">
        <v>382</v>
      </c>
      <c r="B384" s="6" t="s">
        <v>383</v>
      </c>
      <c r="C384" s="6" t="s">
        <v>4492</v>
      </c>
      <c r="D384" s="22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>E384/D384</f>
        <v>2.5583333333333331</v>
      </c>
      <c r="P384" s="8">
        <f>IF(L384=0,0,E384/L384)</f>
        <v>69.772727272727266</v>
      </c>
      <c r="Q384" s="5" t="str">
        <f>LEFT(N384,(FIND("/",N384)-1))</f>
        <v>film &amp; video</v>
      </c>
      <c r="R384" s="5" t="str">
        <f>RIGHT(N384,LEN(N384)-(FIND("/",N384)))</f>
        <v>documentary</v>
      </c>
      <c r="S384" s="13">
        <f>(J384/86400)+25569+(-5/24)</f>
        <v>41144.501157407409</v>
      </c>
      <c r="T384" s="13">
        <f>(I384/86400)+25569+(-5/24)</f>
        <v>41158.501157407409</v>
      </c>
    </row>
    <row r="385" spans="1:20" ht="14.75" customHeight="1" x14ac:dyDescent="0.2">
      <c r="A385" s="5">
        <v>383</v>
      </c>
      <c r="B385" s="6" t="s">
        <v>384</v>
      </c>
      <c r="C385" s="6" t="s">
        <v>4493</v>
      </c>
      <c r="D385" s="22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>E385/D385</f>
        <v>2.0670670670670672</v>
      </c>
      <c r="P385" s="8">
        <f>IF(L385=0,0,E385/L385)</f>
        <v>43.020833333333336</v>
      </c>
      <c r="Q385" s="5" t="str">
        <f>LEFT(N385,(FIND("/",N385)-1))</f>
        <v>film &amp; video</v>
      </c>
      <c r="R385" s="5" t="str">
        <f>RIGHT(N385,LEN(N385)-(FIND("/",N385)))</f>
        <v>documentary</v>
      </c>
      <c r="S385" s="13">
        <f>(J385/86400)+25569+(-5/24)</f>
        <v>41754.90924768518</v>
      </c>
      <c r="T385" s="13">
        <f>(I385/86400)+25569+(-5/24)</f>
        <v>41777.90924768518</v>
      </c>
    </row>
    <row r="386" spans="1:20" ht="14.75" customHeight="1" x14ac:dyDescent="0.2">
      <c r="A386" s="5">
        <v>384</v>
      </c>
      <c r="B386" s="6" t="s">
        <v>385</v>
      </c>
      <c r="C386" s="6" t="s">
        <v>4494</v>
      </c>
      <c r="D386" s="22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>E386/D386</f>
        <v>1.1210500000000001</v>
      </c>
      <c r="P386" s="8">
        <f>IF(L386=0,0,E386/L386)</f>
        <v>58.540469973890339</v>
      </c>
      <c r="Q386" s="5" t="str">
        <f>LEFT(N386,(FIND("/",N386)-1))</f>
        <v>film &amp; video</v>
      </c>
      <c r="R386" s="5" t="str">
        <f>RIGHT(N386,LEN(N386)-(FIND("/",N386)))</f>
        <v>documentary</v>
      </c>
      <c r="S386" s="13">
        <f>(J386/86400)+25569+(-5/24)</f>
        <v>41980.573460648149</v>
      </c>
      <c r="T386" s="13">
        <f>(I386/86400)+25569+(-5/24)</f>
        <v>42010.573460648149</v>
      </c>
    </row>
    <row r="387" spans="1:20" ht="14.75" customHeight="1" x14ac:dyDescent="0.2">
      <c r="A387" s="5">
        <v>385</v>
      </c>
      <c r="B387" s="6" t="s">
        <v>386</v>
      </c>
      <c r="C387" s="6" t="s">
        <v>4495</v>
      </c>
      <c r="D387" s="22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>E387/D387</f>
        <v>1.05982</v>
      </c>
      <c r="P387" s="8">
        <f>IF(L387=0,0,E387/L387)</f>
        <v>111.79535864978902</v>
      </c>
      <c r="Q387" s="5" t="str">
        <f>LEFT(N387,(FIND("/",N387)-1))</f>
        <v>film &amp; video</v>
      </c>
      <c r="R387" s="5" t="str">
        <f>RIGHT(N387,LEN(N387)-(FIND("/",N387)))</f>
        <v>documentary</v>
      </c>
      <c r="S387" s="13">
        <f>(J387/86400)+25569+(-5/24)</f>
        <v>41934.376168981478</v>
      </c>
      <c r="T387" s="13">
        <f>(I387/86400)+25569+(-5/24)</f>
        <v>41964.41783564815</v>
      </c>
    </row>
    <row r="388" spans="1:20" ht="14.75" customHeight="1" x14ac:dyDescent="0.2">
      <c r="A388" s="5">
        <v>386</v>
      </c>
      <c r="B388" s="6" t="s">
        <v>387</v>
      </c>
      <c r="C388" s="6" t="s">
        <v>4496</v>
      </c>
      <c r="D388" s="22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>E388/D388</f>
        <v>1.0016666666666667</v>
      </c>
      <c r="P388" s="8">
        <f>IF(L388=0,0,E388/L388)</f>
        <v>46.230769230769234</v>
      </c>
      <c r="Q388" s="5" t="str">
        <f>LEFT(N388,(FIND("/",N388)-1))</f>
        <v>film &amp; video</v>
      </c>
      <c r="R388" s="5" t="str">
        <f>RIGHT(N388,LEN(N388)-(FIND("/",N388)))</f>
        <v>documentary</v>
      </c>
      <c r="S388" s="13">
        <f>(J388/86400)+25569+(-5/24)</f>
        <v>42211.742951388886</v>
      </c>
      <c r="T388" s="13">
        <f>(I388/86400)+25569+(-5/24)</f>
        <v>42226.742951388886</v>
      </c>
    </row>
    <row r="389" spans="1:20" ht="14.75" customHeight="1" x14ac:dyDescent="0.2">
      <c r="A389" s="5">
        <v>387</v>
      </c>
      <c r="B389" s="6" t="s">
        <v>388</v>
      </c>
      <c r="C389" s="6" t="s">
        <v>4497</v>
      </c>
      <c r="D389" s="22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>E389/D389</f>
        <v>2.1398947368421051</v>
      </c>
      <c r="P389" s="8">
        <f>IF(L389=0,0,E389/L389)</f>
        <v>144.69039145907473</v>
      </c>
      <c r="Q389" s="5" t="str">
        <f>LEFT(N389,(FIND("/",N389)-1))</f>
        <v>film &amp; video</v>
      </c>
      <c r="R389" s="5" t="str">
        <f>RIGHT(N389,LEN(N389)-(FIND("/",N389)))</f>
        <v>documentary</v>
      </c>
      <c r="S389" s="13">
        <f>(J389/86400)+25569+(-5/24)</f>
        <v>42200.468263888884</v>
      </c>
      <c r="T389" s="13">
        <f>(I389/86400)+25569+(-5/24)</f>
        <v>42231.041666666664</v>
      </c>
    </row>
    <row r="390" spans="1:20" ht="14.75" customHeight="1" x14ac:dyDescent="0.2">
      <c r="A390" s="5">
        <v>388</v>
      </c>
      <c r="B390" s="6" t="s">
        <v>389</v>
      </c>
      <c r="C390" s="6" t="s">
        <v>4498</v>
      </c>
      <c r="D390" s="22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>E390/D390</f>
        <v>1.2616000000000001</v>
      </c>
      <c r="P390" s="8">
        <f>IF(L390=0,0,E390/L390)</f>
        <v>88.845070422535215</v>
      </c>
      <c r="Q390" s="5" t="str">
        <f>LEFT(N390,(FIND("/",N390)-1))</f>
        <v>film &amp; video</v>
      </c>
      <c r="R390" s="5" t="str">
        <f>RIGHT(N390,LEN(N390)-(FIND("/",N390)))</f>
        <v>documentary</v>
      </c>
      <c r="S390" s="13">
        <f>(J390/86400)+25569+(-5/24)</f>
        <v>42548.86782407407</v>
      </c>
      <c r="T390" s="13">
        <f>(I390/86400)+25569+(-5/24)</f>
        <v>42578.86782407407</v>
      </c>
    </row>
    <row r="391" spans="1:20" ht="14.75" customHeight="1" x14ac:dyDescent="0.2">
      <c r="A391" s="5">
        <v>389</v>
      </c>
      <c r="B391" s="6" t="s">
        <v>390</v>
      </c>
      <c r="C391" s="6" t="s">
        <v>4499</v>
      </c>
      <c r="D391" s="22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>E391/D391</f>
        <v>1.8153547058823529</v>
      </c>
      <c r="P391" s="8">
        <f>IF(L391=0,0,E391/L391)</f>
        <v>81.75107284768211</v>
      </c>
      <c r="Q391" s="5" t="str">
        <f>LEFT(N391,(FIND("/",N391)-1))</f>
        <v>film &amp; video</v>
      </c>
      <c r="R391" s="5" t="str">
        <f>RIGHT(N391,LEN(N391)-(FIND("/",N391)))</f>
        <v>documentary</v>
      </c>
      <c r="S391" s="13">
        <f>(J391/86400)+25569+(-5/24)</f>
        <v>41673.854745370372</v>
      </c>
      <c r="T391" s="13">
        <f>(I391/86400)+25569+(-5/24)</f>
        <v>41705.749305555553</v>
      </c>
    </row>
    <row r="392" spans="1:20" ht="14.75" customHeight="1" x14ac:dyDescent="0.2">
      <c r="A392" s="5">
        <v>390</v>
      </c>
      <c r="B392" s="6" t="s">
        <v>391</v>
      </c>
      <c r="C392" s="6" t="s">
        <v>4500</v>
      </c>
      <c r="D392" s="22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>E392/D392</f>
        <v>1</v>
      </c>
      <c r="P392" s="8">
        <f>IF(L392=0,0,E392/L392)</f>
        <v>71.428571428571431</v>
      </c>
      <c r="Q392" s="5" t="str">
        <f>LEFT(N392,(FIND("/",N392)-1))</f>
        <v>film &amp; video</v>
      </c>
      <c r="R392" s="5" t="str">
        <f>RIGHT(N392,LEN(N392)-(FIND("/",N392)))</f>
        <v>documentary</v>
      </c>
      <c r="S392" s="13">
        <f>(J392/86400)+25569+(-5/24)</f>
        <v>42111.828379629624</v>
      </c>
      <c r="T392" s="13">
        <f>(I392/86400)+25569+(-5/24)</f>
        <v>42131.828379629624</v>
      </c>
    </row>
    <row r="393" spans="1:20" ht="14.75" customHeight="1" x14ac:dyDescent="0.2">
      <c r="A393" s="5">
        <v>391</v>
      </c>
      <c r="B393" s="6" t="s">
        <v>392</v>
      </c>
      <c r="C393" s="6" t="s">
        <v>4501</v>
      </c>
      <c r="D393" s="22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>E393/D393</f>
        <v>1.0061</v>
      </c>
      <c r="P393" s="8">
        <f>IF(L393=0,0,E393/L393)</f>
        <v>104.25906735751295</v>
      </c>
      <c r="Q393" s="5" t="str">
        <f>LEFT(N393,(FIND("/",N393)-1))</f>
        <v>film &amp; video</v>
      </c>
      <c r="R393" s="5" t="str">
        <f>RIGHT(N393,LEN(N393)-(FIND("/",N393)))</f>
        <v>documentary</v>
      </c>
      <c r="S393" s="13">
        <f>(J393/86400)+25569+(-5/24)</f>
        <v>40864.833923611106</v>
      </c>
      <c r="T393" s="13">
        <f>(I393/86400)+25569+(-5/24)</f>
        <v>40894.832638888889</v>
      </c>
    </row>
    <row r="394" spans="1:20" ht="14.75" customHeight="1" x14ac:dyDescent="0.2">
      <c r="A394" s="5">
        <v>392</v>
      </c>
      <c r="B394" s="6" t="s">
        <v>393</v>
      </c>
      <c r="C394" s="6" t="s">
        <v>4502</v>
      </c>
      <c r="D394" s="22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>E394/D394</f>
        <v>1.009027027027027</v>
      </c>
      <c r="P394" s="8">
        <f>IF(L394=0,0,E394/L394)</f>
        <v>90.616504854368927</v>
      </c>
      <c r="Q394" s="5" t="str">
        <f>LEFT(N394,(FIND("/",N394)-1))</f>
        <v>film &amp; video</v>
      </c>
      <c r="R394" s="5" t="str">
        <f>RIGHT(N394,LEN(N394)-(FIND("/",N394)))</f>
        <v>documentary</v>
      </c>
      <c r="S394" s="13">
        <f>(J394/86400)+25569+(-5/24)</f>
        <v>40763.508923611109</v>
      </c>
      <c r="T394" s="13">
        <f>(I394/86400)+25569+(-5/24)</f>
        <v>40793.916666666664</v>
      </c>
    </row>
    <row r="395" spans="1:20" ht="14.75" customHeight="1" x14ac:dyDescent="0.2">
      <c r="A395" s="5">
        <v>393</v>
      </c>
      <c r="B395" s="6" t="s">
        <v>394</v>
      </c>
      <c r="C395" s="6" t="s">
        <v>4503</v>
      </c>
      <c r="D395" s="22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>E395/D395</f>
        <v>1.10446</v>
      </c>
      <c r="P395" s="8">
        <f>IF(L395=0,0,E395/L395)</f>
        <v>157.33048433048432</v>
      </c>
      <c r="Q395" s="5" t="str">
        <f>LEFT(N395,(FIND("/",N395)-1))</f>
        <v>film &amp; video</v>
      </c>
      <c r="R395" s="5" t="str">
        <f>RIGHT(N395,LEN(N395)-(FIND("/",N395)))</f>
        <v>documentary</v>
      </c>
      <c r="S395" s="13">
        <f>(J395/86400)+25569+(-5/24)</f>
        <v>41526.500601851847</v>
      </c>
      <c r="T395" s="13">
        <f>(I395/86400)+25569+(-5/24)</f>
        <v>41557.500601851847</v>
      </c>
    </row>
    <row r="396" spans="1:20" ht="14.75" customHeight="1" x14ac:dyDescent="0.2">
      <c r="A396" s="5">
        <v>394</v>
      </c>
      <c r="B396" s="6" t="s">
        <v>395</v>
      </c>
      <c r="C396" s="6" t="s">
        <v>4504</v>
      </c>
      <c r="D396" s="22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>E396/D396</f>
        <v>1.118936170212766</v>
      </c>
      <c r="P396" s="8">
        <f>IF(L396=0,0,E396/L396)</f>
        <v>105.18</v>
      </c>
      <c r="Q396" s="5" t="str">
        <f>LEFT(N396,(FIND("/",N396)-1))</f>
        <v>film &amp; video</v>
      </c>
      <c r="R396" s="5" t="str">
        <f>RIGHT(N396,LEN(N396)-(FIND("/",N396)))</f>
        <v>documentary</v>
      </c>
      <c r="S396" s="13">
        <f>(J396/86400)+25569+(-5/24)</f>
        <v>42417.60974537037</v>
      </c>
      <c r="T396" s="13">
        <f>(I396/86400)+25569+(-5/24)</f>
        <v>42477.568078703705</v>
      </c>
    </row>
    <row r="397" spans="1:20" ht="14.75" customHeight="1" x14ac:dyDescent="0.2">
      <c r="A397" s="5">
        <v>395</v>
      </c>
      <c r="B397" s="6" t="s">
        <v>396</v>
      </c>
      <c r="C397" s="6" t="s">
        <v>4505</v>
      </c>
      <c r="D397" s="22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>E397/D397</f>
        <v>1.0804450000000001</v>
      </c>
      <c r="P397" s="8">
        <f>IF(L397=0,0,E397/L397)</f>
        <v>58.719836956521746</v>
      </c>
      <c r="Q397" s="5" t="str">
        <f>LEFT(N397,(FIND("/",N397)-1))</f>
        <v>film &amp; video</v>
      </c>
      <c r="R397" s="5" t="str">
        <f>RIGHT(N397,LEN(N397)-(FIND("/",N397)))</f>
        <v>documentary</v>
      </c>
      <c r="S397" s="13">
        <f>(J397/86400)+25569+(-5/24)</f>
        <v>40990.700925925921</v>
      </c>
      <c r="T397" s="13">
        <f>(I397/86400)+25569+(-5/24)</f>
        <v>41026.688888888886</v>
      </c>
    </row>
    <row r="398" spans="1:20" ht="14.75" customHeight="1" x14ac:dyDescent="0.2">
      <c r="A398" s="5">
        <v>396</v>
      </c>
      <c r="B398" s="6" t="s">
        <v>397</v>
      </c>
      <c r="C398" s="6" t="s">
        <v>4506</v>
      </c>
      <c r="D398" s="22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>E398/D398</f>
        <v>1.0666666666666667</v>
      </c>
      <c r="P398" s="8">
        <f>IF(L398=0,0,E398/L398)</f>
        <v>81.632653061224488</v>
      </c>
      <c r="Q398" s="5" t="str">
        <f>LEFT(N398,(FIND("/",N398)-1))</f>
        <v>film &amp; video</v>
      </c>
      <c r="R398" s="5" t="str">
        <f>RIGHT(N398,LEN(N398)-(FIND("/",N398)))</f>
        <v>documentary</v>
      </c>
      <c r="S398" s="13">
        <f>(J398/86400)+25569+(-5/24)</f>
        <v>41082.356550925928</v>
      </c>
      <c r="T398" s="13">
        <f>(I398/86400)+25569+(-5/24)</f>
        <v>41097.356550925928</v>
      </c>
    </row>
    <row r="399" spans="1:20" ht="14.75" customHeight="1" x14ac:dyDescent="0.2">
      <c r="A399" s="5">
        <v>397</v>
      </c>
      <c r="B399" s="6" t="s">
        <v>398</v>
      </c>
      <c r="C399" s="6" t="s">
        <v>4507</v>
      </c>
      <c r="D399" s="22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>E399/D399</f>
        <v>1.0390027322404372</v>
      </c>
      <c r="P399" s="8">
        <f>IF(L399=0,0,E399/L399)</f>
        <v>56.460043668122275</v>
      </c>
      <c r="Q399" s="5" t="str">
        <f>LEFT(N399,(FIND("/",N399)-1))</f>
        <v>film &amp; video</v>
      </c>
      <c r="R399" s="5" t="str">
        <f>RIGHT(N399,LEN(N399)-(FIND("/",N399)))</f>
        <v>documentary</v>
      </c>
      <c r="S399" s="13">
        <f>(J399/86400)+25569+(-5/24)</f>
        <v>40379.568101851852</v>
      </c>
      <c r="T399" s="13">
        <f>(I399/86400)+25569+(-5/24)</f>
        <v>40421.947222222218</v>
      </c>
    </row>
    <row r="400" spans="1:20" ht="14.75" customHeight="1" x14ac:dyDescent="0.2">
      <c r="A400" s="5">
        <v>398</v>
      </c>
      <c r="B400" s="6" t="s">
        <v>399</v>
      </c>
      <c r="C400" s="6" t="s">
        <v>4508</v>
      </c>
      <c r="D400" s="22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>E400/D400</f>
        <v>1.2516</v>
      </c>
      <c r="P400" s="8">
        <f>IF(L400=0,0,E400/L400)</f>
        <v>140.1044776119403</v>
      </c>
      <c r="Q400" s="5" t="str">
        <f>LEFT(N400,(FIND("/",N400)-1))</f>
        <v>film &amp; video</v>
      </c>
      <c r="R400" s="5" t="str">
        <f>RIGHT(N400,LEN(N400)-(FIND("/",N400)))</f>
        <v>documentary</v>
      </c>
      <c r="S400" s="13">
        <f>(J400/86400)+25569+(-5/24)</f>
        <v>42078.584791666661</v>
      </c>
      <c r="T400" s="13">
        <f>(I400/86400)+25569+(-5/24)</f>
        <v>42123.584791666661</v>
      </c>
    </row>
    <row r="401" spans="1:20" ht="14.75" customHeight="1" x14ac:dyDescent="0.2">
      <c r="A401" s="5">
        <v>399</v>
      </c>
      <c r="B401" s="6" t="s">
        <v>400</v>
      </c>
      <c r="C401" s="6" t="s">
        <v>4509</v>
      </c>
      <c r="D401" s="22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>E401/D401</f>
        <v>1.0680499999999999</v>
      </c>
      <c r="P401" s="8">
        <f>IF(L401=0,0,E401/L401)</f>
        <v>224.85263157894738</v>
      </c>
      <c r="Q401" s="5" t="str">
        <f>LEFT(N401,(FIND("/",N401)-1))</f>
        <v>film &amp; video</v>
      </c>
      <c r="R401" s="5" t="str">
        <f>RIGHT(N401,LEN(N401)-(FIND("/",N401)))</f>
        <v>documentary</v>
      </c>
      <c r="S401" s="13">
        <f>(J401/86400)+25569+(-5/24)</f>
        <v>42687.667442129627</v>
      </c>
      <c r="T401" s="13">
        <f>(I401/86400)+25569+(-5/24)</f>
        <v>42718.291666666664</v>
      </c>
    </row>
    <row r="402" spans="1:20" ht="14.75" customHeight="1" x14ac:dyDescent="0.2">
      <c r="A402" s="5">
        <v>400</v>
      </c>
      <c r="B402" s="6" t="s">
        <v>401</v>
      </c>
      <c r="C402" s="6" t="s">
        <v>4510</v>
      </c>
      <c r="D402" s="22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>E402/D402</f>
        <v>1.1230249999999999</v>
      </c>
      <c r="P402" s="8">
        <f>IF(L402=0,0,E402/L402)</f>
        <v>181.13306451612902</v>
      </c>
      <c r="Q402" s="5" t="str">
        <f>LEFT(N402,(FIND("/",N402)-1))</f>
        <v>film &amp; video</v>
      </c>
      <c r="R402" s="5" t="str">
        <f>RIGHT(N402,LEN(N402)-(FIND("/",N402)))</f>
        <v>documentary</v>
      </c>
      <c r="S402" s="13">
        <f>(J402/86400)+25569+(-5/24)</f>
        <v>41745.427627314813</v>
      </c>
      <c r="T402" s="13">
        <f>(I402/86400)+25569+(-5/24)</f>
        <v>41775.9375</v>
      </c>
    </row>
    <row r="403" spans="1:20" ht="14.75" customHeight="1" x14ac:dyDescent="0.2">
      <c r="A403" s="5">
        <v>401</v>
      </c>
      <c r="B403" s="6" t="s">
        <v>402</v>
      </c>
      <c r="C403" s="6" t="s">
        <v>4511</v>
      </c>
      <c r="D403" s="22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>E403/D403</f>
        <v>1.0381199999999999</v>
      </c>
      <c r="P403" s="8">
        <f>IF(L403=0,0,E403/L403)</f>
        <v>711.04109589041093</v>
      </c>
      <c r="Q403" s="5" t="str">
        <f>LEFT(N403,(FIND("/",N403)-1))</f>
        <v>film &amp; video</v>
      </c>
      <c r="R403" s="5" t="str">
        <f>RIGHT(N403,LEN(N403)-(FIND("/",N403)))</f>
        <v>documentary</v>
      </c>
      <c r="S403" s="13">
        <f>(J403/86400)+25569+(-5/24)</f>
        <v>40732.633912037032</v>
      </c>
      <c r="T403" s="13">
        <f>(I403/86400)+25569+(-5/24)</f>
        <v>40762.633912037032</v>
      </c>
    </row>
    <row r="404" spans="1:20" ht="14.75" customHeight="1" x14ac:dyDescent="0.2">
      <c r="A404" s="5">
        <v>402</v>
      </c>
      <c r="B404" s="6" t="s">
        <v>403</v>
      </c>
      <c r="C404" s="6" t="s">
        <v>4512</v>
      </c>
      <c r="D404" s="22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>E404/D404</f>
        <v>1.4165000000000001</v>
      </c>
      <c r="P404" s="8">
        <f>IF(L404=0,0,E404/L404)</f>
        <v>65.883720930232556</v>
      </c>
      <c r="Q404" s="5" t="str">
        <f>LEFT(N404,(FIND("/",N404)-1))</f>
        <v>film &amp; video</v>
      </c>
      <c r="R404" s="5" t="str">
        <f>RIGHT(N404,LEN(N404)-(FIND("/",N404)))</f>
        <v>documentary</v>
      </c>
      <c r="S404" s="13">
        <f>(J404/86400)+25569+(-5/24)</f>
        <v>42292.331215277773</v>
      </c>
      <c r="T404" s="13">
        <f>(I404/86400)+25569+(-5/24)</f>
        <v>42313.372881944444</v>
      </c>
    </row>
    <row r="405" spans="1:20" ht="14.75" customHeight="1" x14ac:dyDescent="0.2">
      <c r="A405" s="5">
        <v>403</v>
      </c>
      <c r="B405" s="6" t="s">
        <v>404</v>
      </c>
      <c r="C405" s="6" t="s">
        <v>4513</v>
      </c>
      <c r="D405" s="22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>E405/D405</f>
        <v>1.0526</v>
      </c>
      <c r="P405" s="8">
        <f>IF(L405=0,0,E405/L405)</f>
        <v>75.185714285714283</v>
      </c>
      <c r="Q405" s="5" t="str">
        <f>LEFT(N405,(FIND("/",N405)-1))</f>
        <v>film &amp; video</v>
      </c>
      <c r="R405" s="5" t="str">
        <f>RIGHT(N405,LEN(N405)-(FIND("/",N405)))</f>
        <v>documentary</v>
      </c>
      <c r="S405" s="13">
        <f>(J405/86400)+25569+(-5/24)</f>
        <v>40718.102326388886</v>
      </c>
      <c r="T405" s="13">
        <f>(I405/86400)+25569+(-5/24)</f>
        <v>40765.088888888888</v>
      </c>
    </row>
    <row r="406" spans="1:20" ht="14.75" customHeight="1" x14ac:dyDescent="0.2">
      <c r="A406" s="5">
        <v>404</v>
      </c>
      <c r="B406" s="6" t="s">
        <v>405</v>
      </c>
      <c r="C406" s="6" t="s">
        <v>4514</v>
      </c>
      <c r="D406" s="22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>E406/D406</f>
        <v>1.0309142857142857</v>
      </c>
      <c r="P406" s="8">
        <f>IF(L406=0,0,E406/L406)</f>
        <v>133.14391143911439</v>
      </c>
      <c r="Q406" s="5" t="str">
        <f>LEFT(N406,(FIND("/",N406)-1))</f>
        <v>film &amp; video</v>
      </c>
      <c r="R406" s="5" t="str">
        <f>RIGHT(N406,LEN(N406)-(FIND("/",N406)))</f>
        <v>documentary</v>
      </c>
      <c r="S406" s="13">
        <f>(J406/86400)+25569+(-5/24)</f>
        <v>41646.419699074067</v>
      </c>
      <c r="T406" s="13">
        <f>(I406/86400)+25569+(-5/24)</f>
        <v>41675.75277777778</v>
      </c>
    </row>
    <row r="407" spans="1:20" ht="14.75" customHeight="1" x14ac:dyDescent="0.2">
      <c r="A407" s="5">
        <v>405</v>
      </c>
      <c r="B407" s="6" t="s">
        <v>406</v>
      </c>
      <c r="C407" s="6" t="s">
        <v>4515</v>
      </c>
      <c r="D407" s="22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>E407/D407</f>
        <v>1.0765957446808512</v>
      </c>
      <c r="P407" s="8">
        <f>IF(L407=0,0,E407/L407)</f>
        <v>55.2</v>
      </c>
      <c r="Q407" s="5" t="str">
        <f>LEFT(N407,(FIND("/",N407)-1))</f>
        <v>film &amp; video</v>
      </c>
      <c r="R407" s="5" t="str">
        <f>RIGHT(N407,LEN(N407)-(FIND("/",N407)))</f>
        <v>documentary</v>
      </c>
      <c r="S407" s="13">
        <f>(J407/86400)+25569+(-5/24)</f>
        <v>41673.876608796294</v>
      </c>
      <c r="T407" s="13">
        <f>(I407/86400)+25569+(-5/24)</f>
        <v>41703.876608796294</v>
      </c>
    </row>
    <row r="408" spans="1:20" ht="14.75" customHeight="1" x14ac:dyDescent="0.2">
      <c r="A408" s="5">
        <v>406</v>
      </c>
      <c r="B408" s="6" t="s">
        <v>407</v>
      </c>
      <c r="C408" s="6" t="s">
        <v>4516</v>
      </c>
      <c r="D408" s="22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>E408/D408</f>
        <v>1.0770464285714285</v>
      </c>
      <c r="P408" s="8">
        <f>IF(L408=0,0,E408/L408)</f>
        <v>86.163714285714292</v>
      </c>
      <c r="Q408" s="5" t="str">
        <f>LEFT(N408,(FIND("/",N408)-1))</f>
        <v>film &amp; video</v>
      </c>
      <c r="R408" s="5" t="str">
        <f>RIGHT(N408,LEN(N408)-(FIND("/",N408)))</f>
        <v>documentary</v>
      </c>
      <c r="S408" s="13">
        <f>(J408/86400)+25569+(-5/24)</f>
        <v>40637.95413194444</v>
      </c>
      <c r="T408" s="13">
        <f>(I408/86400)+25569+(-5/24)</f>
        <v>40672.040972222218</v>
      </c>
    </row>
    <row r="409" spans="1:20" ht="14.75" customHeight="1" x14ac:dyDescent="0.2">
      <c r="A409" s="5">
        <v>407</v>
      </c>
      <c r="B409" s="6" t="s">
        <v>408</v>
      </c>
      <c r="C409" s="6" t="s">
        <v>4517</v>
      </c>
      <c r="D409" s="22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>E409/D409</f>
        <v>1.0155000000000001</v>
      </c>
      <c r="P409" s="8">
        <f>IF(L409=0,0,E409/L409)</f>
        <v>92.318181818181813</v>
      </c>
      <c r="Q409" s="5" t="str">
        <f>LEFT(N409,(FIND("/",N409)-1))</f>
        <v>film &amp; video</v>
      </c>
      <c r="R409" s="5" t="str">
        <f>RIGHT(N409,LEN(N409)-(FIND("/",N409)))</f>
        <v>documentary</v>
      </c>
      <c r="S409" s="13">
        <f>(J409/86400)+25569+(-5/24)</f>
        <v>40806.662615740737</v>
      </c>
      <c r="T409" s="13">
        <f>(I409/86400)+25569+(-5/24)</f>
        <v>40866.704282407409</v>
      </c>
    </row>
    <row r="410" spans="1:20" ht="14.75" customHeight="1" x14ac:dyDescent="0.2">
      <c r="A410" s="5">
        <v>408</v>
      </c>
      <c r="B410" s="6" t="s">
        <v>409</v>
      </c>
      <c r="C410" s="6" t="s">
        <v>4518</v>
      </c>
      <c r="D410" s="22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>E410/D410</f>
        <v>1.0143766666666667</v>
      </c>
      <c r="P410" s="8">
        <f>IF(L410=0,0,E410/L410)</f>
        <v>160.16473684210527</v>
      </c>
      <c r="Q410" s="5" t="str">
        <f>LEFT(N410,(FIND("/",N410)-1))</f>
        <v>film &amp; video</v>
      </c>
      <c r="R410" s="5" t="str">
        <f>RIGHT(N410,LEN(N410)-(FIND("/",N410)))</f>
        <v>documentary</v>
      </c>
      <c r="S410" s="13">
        <f>(J410/86400)+25569+(-5/24)</f>
        <v>41543.527662037035</v>
      </c>
      <c r="T410" s="13">
        <f>(I410/86400)+25569+(-5/24)</f>
        <v>41583.569328703699</v>
      </c>
    </row>
    <row r="411" spans="1:20" ht="14.75" customHeight="1" x14ac:dyDescent="0.2">
      <c r="A411" s="5">
        <v>409</v>
      </c>
      <c r="B411" s="6" t="s">
        <v>410</v>
      </c>
      <c r="C411" s="6" t="s">
        <v>4519</v>
      </c>
      <c r="D411" s="22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>E411/D411</f>
        <v>1.3680000000000001</v>
      </c>
      <c r="P411" s="8">
        <f>IF(L411=0,0,E411/L411)</f>
        <v>45.6</v>
      </c>
      <c r="Q411" s="5" t="str">
        <f>LEFT(N411,(FIND("/",N411)-1))</f>
        <v>film &amp; video</v>
      </c>
      <c r="R411" s="5" t="str">
        <f>RIGHT(N411,LEN(N411)-(FIND("/",N411)))</f>
        <v>documentary</v>
      </c>
      <c r="S411" s="13">
        <f>(J411/86400)+25569+(-5/24)</f>
        <v>42543.654444444437</v>
      </c>
      <c r="T411" s="13">
        <f>(I411/86400)+25569+(-5/24)</f>
        <v>42573.654444444437</v>
      </c>
    </row>
    <row r="412" spans="1:20" ht="14.75" customHeight="1" x14ac:dyDescent="0.2">
      <c r="A412" s="5">
        <v>410</v>
      </c>
      <c r="B412" s="6" t="s">
        <v>411</v>
      </c>
      <c r="C412" s="6" t="s">
        <v>4520</v>
      </c>
      <c r="D412" s="22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>E412/D412</f>
        <v>1.2829999999999999</v>
      </c>
      <c r="P412" s="8">
        <f>IF(L412=0,0,E412/L412)</f>
        <v>183.28571428571428</v>
      </c>
      <c r="Q412" s="5" t="str">
        <f>LEFT(N412,(FIND("/",N412)-1))</f>
        <v>film &amp; video</v>
      </c>
      <c r="R412" s="5" t="str">
        <f>RIGHT(N412,LEN(N412)-(FIND("/",N412)))</f>
        <v>documentary</v>
      </c>
      <c r="S412" s="13">
        <f>(J412/86400)+25569+(-5/24)</f>
        <v>42113.773113425923</v>
      </c>
      <c r="T412" s="13">
        <f>(I412/86400)+25569+(-5/24)</f>
        <v>42173.773113425923</v>
      </c>
    </row>
    <row r="413" spans="1:20" ht="14.75" customHeight="1" x14ac:dyDescent="0.2">
      <c r="A413" s="5">
        <v>411</v>
      </c>
      <c r="B413" s="6" t="s">
        <v>412</v>
      </c>
      <c r="C413" s="6" t="s">
        <v>4521</v>
      </c>
      <c r="D413" s="22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>E413/D413</f>
        <v>1.0105</v>
      </c>
      <c r="P413" s="8">
        <f>IF(L413=0,0,E413/L413)</f>
        <v>125.78838174273859</v>
      </c>
      <c r="Q413" s="5" t="str">
        <f>LEFT(N413,(FIND("/",N413)-1))</f>
        <v>film &amp; video</v>
      </c>
      <c r="R413" s="5" t="str">
        <f>RIGHT(N413,LEN(N413)-(FIND("/",N413)))</f>
        <v>documentary</v>
      </c>
      <c r="S413" s="13">
        <f>(J413/86400)+25569+(-5/24)</f>
        <v>41597.967638888884</v>
      </c>
      <c r="T413" s="13">
        <f>(I413/86400)+25569+(-5/24)</f>
        <v>41630</v>
      </c>
    </row>
    <row r="414" spans="1:20" ht="14.75" customHeight="1" x14ac:dyDescent="0.2">
      <c r="A414" s="5">
        <v>412</v>
      </c>
      <c r="B414" s="6" t="s">
        <v>413</v>
      </c>
      <c r="C414" s="6" t="s">
        <v>4522</v>
      </c>
      <c r="D414" s="22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>E414/D414</f>
        <v>1.2684</v>
      </c>
      <c r="P414" s="8">
        <f>IF(L414=0,0,E414/L414)</f>
        <v>57.654545454545456</v>
      </c>
      <c r="Q414" s="5" t="str">
        <f>LEFT(N414,(FIND("/",N414)-1))</f>
        <v>film &amp; video</v>
      </c>
      <c r="R414" s="5" t="str">
        <f>RIGHT(N414,LEN(N414)-(FIND("/",N414)))</f>
        <v>documentary</v>
      </c>
      <c r="S414" s="13">
        <f>(J414/86400)+25569+(-5/24)</f>
        <v>41099.534467592588</v>
      </c>
      <c r="T414" s="13">
        <f>(I414/86400)+25569+(-5/24)</f>
        <v>41115.534467592588</v>
      </c>
    </row>
    <row r="415" spans="1:20" ht="14.75" customHeight="1" x14ac:dyDescent="0.2">
      <c r="A415" s="5">
        <v>413</v>
      </c>
      <c r="B415" s="6" t="s">
        <v>414</v>
      </c>
      <c r="C415" s="6" t="s">
        <v>4523</v>
      </c>
      <c r="D415" s="22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>E415/D415</f>
        <v>1.0508593749999999</v>
      </c>
      <c r="P415" s="8">
        <f>IF(L415=0,0,E415/L415)</f>
        <v>78.660818713450297</v>
      </c>
      <c r="Q415" s="5" t="str">
        <f>LEFT(N415,(FIND("/",N415)-1))</f>
        <v>film &amp; video</v>
      </c>
      <c r="R415" s="5" t="str">
        <f>RIGHT(N415,LEN(N415)-(FIND("/",N415)))</f>
        <v>documentary</v>
      </c>
      <c r="S415" s="13">
        <f>(J415/86400)+25569+(-5/24)</f>
        <v>41079.66910879629</v>
      </c>
      <c r="T415" s="13">
        <f>(I415/86400)+25569+(-5/24)</f>
        <v>41109.66910879629</v>
      </c>
    </row>
    <row r="416" spans="1:20" ht="14.75" customHeight="1" x14ac:dyDescent="0.2">
      <c r="A416" s="5">
        <v>414</v>
      </c>
      <c r="B416" s="6" t="s">
        <v>415</v>
      </c>
      <c r="C416" s="6" t="s">
        <v>4524</v>
      </c>
      <c r="D416" s="22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>E416/D416</f>
        <v>1.0285405405405406</v>
      </c>
      <c r="P416" s="8">
        <f>IF(L416=0,0,E416/L416)</f>
        <v>91.480769230769226</v>
      </c>
      <c r="Q416" s="5" t="str">
        <f>LEFT(N416,(FIND("/",N416)-1))</f>
        <v>film &amp; video</v>
      </c>
      <c r="R416" s="5" t="str">
        <f>RIGHT(N416,LEN(N416)-(FIND("/",N416)))</f>
        <v>documentary</v>
      </c>
      <c r="S416" s="13">
        <f>(J416/86400)+25569+(-5/24)</f>
        <v>41528.85491898148</v>
      </c>
      <c r="T416" s="13">
        <f>(I416/86400)+25569+(-5/24)</f>
        <v>41558.85491898148</v>
      </c>
    </row>
    <row r="417" spans="1:20" ht="14.75" customHeight="1" x14ac:dyDescent="0.2">
      <c r="A417" s="5">
        <v>415</v>
      </c>
      <c r="B417" s="6" t="s">
        <v>416</v>
      </c>
      <c r="C417" s="6" t="s">
        <v>4525</v>
      </c>
      <c r="D417" s="22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>E417/D417</f>
        <v>1.0214714285714286</v>
      </c>
      <c r="P417" s="8">
        <f>IF(L417=0,0,E417/L417)</f>
        <v>68.09809523809524</v>
      </c>
      <c r="Q417" s="5" t="str">
        <f>LEFT(N417,(FIND("/",N417)-1))</f>
        <v>film &amp; video</v>
      </c>
      <c r="R417" s="5" t="str">
        <f>RIGHT(N417,LEN(N417)-(FIND("/",N417)))</f>
        <v>documentary</v>
      </c>
      <c r="S417" s="13">
        <f>(J417/86400)+25569+(-5/24)</f>
        <v>41904.643541666665</v>
      </c>
      <c r="T417" s="13">
        <f>(I417/86400)+25569+(-5/24)</f>
        <v>41929.291666666664</v>
      </c>
    </row>
    <row r="418" spans="1:20" ht="14.75" customHeight="1" x14ac:dyDescent="0.2">
      <c r="A418" s="5">
        <v>416</v>
      </c>
      <c r="B418" s="6" t="s">
        <v>417</v>
      </c>
      <c r="C418" s="6" t="s">
        <v>4526</v>
      </c>
      <c r="D418" s="22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>E418/D418</f>
        <v>1.2021700000000002</v>
      </c>
      <c r="P418" s="8">
        <f>IF(L418=0,0,E418/L418)</f>
        <v>48.086800000000004</v>
      </c>
      <c r="Q418" s="5" t="str">
        <f>LEFT(N418,(FIND("/",N418)-1))</f>
        <v>film &amp; video</v>
      </c>
      <c r="R418" s="5" t="str">
        <f>RIGHT(N418,LEN(N418)-(FIND("/",N418)))</f>
        <v>documentary</v>
      </c>
      <c r="S418" s="13">
        <f>(J418/86400)+25569+(-5/24)</f>
        <v>41648.187858796293</v>
      </c>
      <c r="T418" s="13">
        <f>(I418/86400)+25569+(-5/24)</f>
        <v>41678.187858796293</v>
      </c>
    </row>
    <row r="419" spans="1:20" ht="14.75" customHeight="1" x14ac:dyDescent="0.2">
      <c r="A419" s="5">
        <v>417</v>
      </c>
      <c r="B419" s="6" t="s">
        <v>418</v>
      </c>
      <c r="C419" s="6" t="s">
        <v>4527</v>
      </c>
      <c r="D419" s="22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>E419/D419</f>
        <v>1.0024761904761905</v>
      </c>
      <c r="P419" s="8">
        <f>IF(L419=0,0,E419/L419)</f>
        <v>202.42307692307693</v>
      </c>
      <c r="Q419" s="5" t="str">
        <f>LEFT(N419,(FIND("/",N419)-1))</f>
        <v>film &amp; video</v>
      </c>
      <c r="R419" s="5" t="str">
        <f>RIGHT(N419,LEN(N419)-(FIND("/",N419)))</f>
        <v>documentary</v>
      </c>
      <c r="S419" s="13">
        <f>(J419/86400)+25569+(-5/24)</f>
        <v>41360.762268518512</v>
      </c>
      <c r="T419" s="13">
        <f>(I419/86400)+25569+(-5/24)</f>
        <v>41371.981249999997</v>
      </c>
    </row>
    <row r="420" spans="1:20" ht="14.75" customHeight="1" x14ac:dyDescent="0.2">
      <c r="A420" s="5">
        <v>418</v>
      </c>
      <c r="B420" s="6" t="s">
        <v>419</v>
      </c>
      <c r="C420" s="6" t="s">
        <v>4528</v>
      </c>
      <c r="D420" s="22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>E420/D420</f>
        <v>1.0063392857142857</v>
      </c>
      <c r="P420" s="8">
        <f>IF(L420=0,0,E420/L420)</f>
        <v>216.75</v>
      </c>
      <c r="Q420" s="5" t="str">
        <f>LEFT(N420,(FIND("/",N420)-1))</f>
        <v>film &amp; video</v>
      </c>
      <c r="R420" s="5" t="str">
        <f>RIGHT(N420,LEN(N420)-(FIND("/",N420)))</f>
        <v>documentary</v>
      </c>
      <c r="S420" s="13">
        <f>(J420/86400)+25569+(-5/24)</f>
        <v>42178.07403935185</v>
      </c>
      <c r="T420" s="13">
        <f>(I420/86400)+25569+(-5/24)</f>
        <v>42208.07403935185</v>
      </c>
    </row>
    <row r="421" spans="1:20" ht="14.75" customHeight="1" x14ac:dyDescent="0.2">
      <c r="A421" s="5">
        <v>419</v>
      </c>
      <c r="B421" s="6" t="s">
        <v>420</v>
      </c>
      <c r="C421" s="6" t="s">
        <v>4529</v>
      </c>
      <c r="D421" s="22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>E421/D421</f>
        <v>1.004375</v>
      </c>
      <c r="P421" s="8">
        <f>IF(L421=0,0,E421/L421)</f>
        <v>110.06849315068493</v>
      </c>
      <c r="Q421" s="5" t="str">
        <f>LEFT(N421,(FIND("/",N421)-1))</f>
        <v>film &amp; video</v>
      </c>
      <c r="R421" s="5" t="str">
        <f>RIGHT(N421,LEN(N421)-(FIND("/",N421)))</f>
        <v>documentary</v>
      </c>
      <c r="S421" s="13">
        <f>(J421/86400)+25569+(-5/24)</f>
        <v>41394.634108796294</v>
      </c>
      <c r="T421" s="13">
        <f>(I421/86400)+25569+(-5/24)</f>
        <v>41454.634108796294</v>
      </c>
    </row>
    <row r="422" spans="1:20" ht="14.75" customHeight="1" x14ac:dyDescent="0.2">
      <c r="A422" s="5">
        <v>420</v>
      </c>
      <c r="B422" s="6" t="s">
        <v>421</v>
      </c>
      <c r="C422" s="6" t="s">
        <v>4530</v>
      </c>
      <c r="D422" s="22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>E422/D422</f>
        <v>4.3939393939393936E-3</v>
      </c>
      <c r="P422" s="8">
        <f>IF(L422=0,0,E422/L422)</f>
        <v>4.833333333333333</v>
      </c>
      <c r="Q422" s="5" t="str">
        <f>LEFT(N422,(FIND("/",N422)-1))</f>
        <v>film &amp; video</v>
      </c>
      <c r="R422" s="5" t="str">
        <f>RIGHT(N422,LEN(N422)-(FIND("/",N422)))</f>
        <v>animation</v>
      </c>
      <c r="S422" s="13">
        <f>(J422/86400)+25569+(-5/24)</f>
        <v>41682.028136574074</v>
      </c>
      <c r="T422" s="13">
        <f>(I422/86400)+25569+(-5/24)</f>
        <v>41711.986469907402</v>
      </c>
    </row>
    <row r="423" spans="1:20" ht="14.75" customHeight="1" x14ac:dyDescent="0.2">
      <c r="A423" s="5">
        <v>421</v>
      </c>
      <c r="B423" s="6" t="s">
        <v>422</v>
      </c>
      <c r="C423" s="6" t="s">
        <v>4531</v>
      </c>
      <c r="D423" s="22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>E423/D423</f>
        <v>2.0066666666666667E-2</v>
      </c>
      <c r="P423" s="8">
        <f>IF(L423=0,0,E423/L423)</f>
        <v>50.166666666666664</v>
      </c>
      <c r="Q423" s="5" t="str">
        <f>LEFT(N423,(FIND("/",N423)-1))</f>
        <v>film &amp; video</v>
      </c>
      <c r="R423" s="5" t="str">
        <f>RIGHT(N423,LEN(N423)-(FIND("/",N423)))</f>
        <v>animation</v>
      </c>
      <c r="S423" s="13">
        <f>(J423/86400)+25569+(-5/24)</f>
        <v>42177.283055555548</v>
      </c>
      <c r="T423" s="13">
        <f>(I423/86400)+25569+(-5/24)</f>
        <v>42237.283055555548</v>
      </c>
    </row>
    <row r="424" spans="1:20" ht="14.75" customHeight="1" x14ac:dyDescent="0.2">
      <c r="A424" s="5">
        <v>422</v>
      </c>
      <c r="B424" s="6" t="s">
        <v>423</v>
      </c>
      <c r="C424" s="6" t="s">
        <v>4532</v>
      </c>
      <c r="D424" s="22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>E424/D424</f>
        <v>1.0749999999999999E-2</v>
      </c>
      <c r="P424" s="8">
        <f>IF(L424=0,0,E424/L424)</f>
        <v>35.833333333333336</v>
      </c>
      <c r="Q424" s="5" t="str">
        <f>LEFT(N424,(FIND("/",N424)-1))</f>
        <v>film &amp; video</v>
      </c>
      <c r="R424" s="5" t="str">
        <f>RIGHT(N424,LEN(N424)-(FIND("/",N424)))</f>
        <v>animation</v>
      </c>
      <c r="S424" s="13">
        <f>(J424/86400)+25569+(-5/24)</f>
        <v>41863.052048611113</v>
      </c>
      <c r="T424" s="13">
        <f>(I424/86400)+25569+(-5/24)</f>
        <v>41893.052048611113</v>
      </c>
    </row>
    <row r="425" spans="1:20" ht="14.75" customHeight="1" x14ac:dyDescent="0.2">
      <c r="A425" s="5">
        <v>423</v>
      </c>
      <c r="B425" s="6" t="s">
        <v>424</v>
      </c>
      <c r="C425" s="6" t="s">
        <v>4533</v>
      </c>
      <c r="D425" s="22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>E425/D425</f>
        <v>7.6499999999999997E-3</v>
      </c>
      <c r="P425" s="8">
        <f>IF(L425=0,0,E425/L425)</f>
        <v>11.76923076923077</v>
      </c>
      <c r="Q425" s="5" t="str">
        <f>LEFT(N425,(FIND("/",N425)-1))</f>
        <v>film &amp; video</v>
      </c>
      <c r="R425" s="5" t="str">
        <f>RIGHT(N425,LEN(N425)-(FIND("/",N425)))</f>
        <v>animation</v>
      </c>
      <c r="S425" s="13">
        <f>(J425/86400)+25569+(-5/24)</f>
        <v>41400.717939814815</v>
      </c>
      <c r="T425" s="13">
        <f>(I425/86400)+25569+(-5/24)</f>
        <v>41430.717939814815</v>
      </c>
    </row>
    <row r="426" spans="1:20" ht="14.75" customHeight="1" x14ac:dyDescent="0.2">
      <c r="A426" s="5">
        <v>424</v>
      </c>
      <c r="B426" s="6" t="s">
        <v>425</v>
      </c>
      <c r="C426" s="6" t="s">
        <v>4534</v>
      </c>
      <c r="D426" s="22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>E426/D426</f>
        <v>6.7966666666666675E-2</v>
      </c>
      <c r="P426" s="8">
        <f>IF(L426=0,0,E426/L426)</f>
        <v>40.78</v>
      </c>
      <c r="Q426" s="5" t="str">
        <f>LEFT(N426,(FIND("/",N426)-1))</f>
        <v>film &amp; video</v>
      </c>
      <c r="R426" s="5" t="str">
        <f>RIGHT(N426,LEN(N426)-(FIND("/",N426)))</f>
        <v>animation</v>
      </c>
      <c r="S426" s="13">
        <f>(J426/86400)+25569+(-5/24)</f>
        <v>40934.167812499996</v>
      </c>
      <c r="T426" s="13">
        <f>(I426/86400)+25569+(-5/24)</f>
        <v>40994.126145833332</v>
      </c>
    </row>
    <row r="427" spans="1:20" ht="14.75" customHeight="1" x14ac:dyDescent="0.2">
      <c r="A427" s="5">
        <v>425</v>
      </c>
      <c r="B427" s="6" t="s">
        <v>426</v>
      </c>
      <c r="C427" s="6" t="s">
        <v>4535</v>
      </c>
      <c r="D427" s="22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>E427/D427</f>
        <v>1.2E-4</v>
      </c>
      <c r="P427" s="8">
        <f>IF(L427=0,0,E427/L427)</f>
        <v>3</v>
      </c>
      <c r="Q427" s="5" t="str">
        <f>LEFT(N427,(FIND("/",N427)-1))</f>
        <v>film &amp; video</v>
      </c>
      <c r="R427" s="5" t="str">
        <f>RIGHT(N427,LEN(N427)-(FIND("/",N427)))</f>
        <v>animation</v>
      </c>
      <c r="S427" s="13">
        <f>(J427/86400)+25569+(-5/24)</f>
        <v>42275.652824074066</v>
      </c>
      <c r="T427" s="13">
        <f>(I427/86400)+25569+(-5/24)</f>
        <v>42335.694490740738</v>
      </c>
    </row>
    <row r="428" spans="1:20" ht="14.75" customHeight="1" x14ac:dyDescent="0.2">
      <c r="A428" s="5">
        <v>426</v>
      </c>
      <c r="B428" s="6" t="s">
        <v>427</v>
      </c>
      <c r="C428" s="6" t="s">
        <v>4536</v>
      </c>
      <c r="D428" s="22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>E428/D428</f>
        <v>1.3299999999999999E-2</v>
      </c>
      <c r="P428" s="8">
        <f>IF(L428=0,0,E428/L428)</f>
        <v>16.625</v>
      </c>
      <c r="Q428" s="5" t="str">
        <f>LEFT(N428,(FIND("/",N428)-1))</f>
        <v>film &amp; video</v>
      </c>
      <c r="R428" s="5" t="str">
        <f>RIGHT(N428,LEN(N428)-(FIND("/",N428)))</f>
        <v>animation</v>
      </c>
      <c r="S428" s="13">
        <f>(J428/86400)+25569+(-5/24)</f>
        <v>42400.503634259258</v>
      </c>
      <c r="T428" s="13">
        <f>(I428/86400)+25569+(-5/24)</f>
        <v>42430.503634259258</v>
      </c>
    </row>
    <row r="429" spans="1:20" ht="14.75" customHeight="1" x14ac:dyDescent="0.2">
      <c r="A429" s="5">
        <v>427</v>
      </c>
      <c r="B429" s="6" t="s">
        <v>428</v>
      </c>
      <c r="C429" s="6" t="s">
        <v>4537</v>
      </c>
      <c r="D429" s="22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>E429/D429</f>
        <v>0</v>
      </c>
      <c r="P429" s="8">
        <f>IF(L429=0,0,E429/L429)</f>
        <v>0</v>
      </c>
      <c r="Q429" s="5" t="str">
        <f>LEFT(N429,(FIND("/",N429)-1))</f>
        <v>film &amp; video</v>
      </c>
      <c r="R429" s="5" t="str">
        <f>RIGHT(N429,LEN(N429)-(FIND("/",N429)))</f>
        <v>animation</v>
      </c>
      <c r="S429" s="13">
        <f>(J429/86400)+25569+(-5/24)</f>
        <v>42285.700694444444</v>
      </c>
      <c r="T429" s="13">
        <f>(I429/86400)+25569+(-5/24)</f>
        <v>42299.582638888889</v>
      </c>
    </row>
    <row r="430" spans="1:20" ht="14.75" customHeight="1" x14ac:dyDescent="0.2">
      <c r="A430" s="5">
        <v>428</v>
      </c>
      <c r="B430" s="6" t="s">
        <v>429</v>
      </c>
      <c r="C430" s="6" t="s">
        <v>4538</v>
      </c>
      <c r="D430" s="22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>E430/D430</f>
        <v>5.6333333333333332E-2</v>
      </c>
      <c r="P430" s="8">
        <f>IF(L430=0,0,E430/L430)</f>
        <v>52</v>
      </c>
      <c r="Q430" s="5" t="str">
        <f>LEFT(N430,(FIND("/",N430)-1))</f>
        <v>film &amp; video</v>
      </c>
      <c r="R430" s="5" t="str">
        <f>RIGHT(N430,LEN(N430)-(FIND("/",N430)))</f>
        <v>animation</v>
      </c>
      <c r="S430" s="13">
        <f>(J430/86400)+25569+(-5/24)</f>
        <v>41778.558391203704</v>
      </c>
      <c r="T430" s="13">
        <f>(I430/86400)+25569+(-5/24)</f>
        <v>41806.708333333328</v>
      </c>
    </row>
    <row r="431" spans="1:20" ht="14.75" customHeight="1" x14ac:dyDescent="0.2">
      <c r="A431" s="5">
        <v>429</v>
      </c>
      <c r="B431" s="6" t="s">
        <v>430</v>
      </c>
      <c r="C431" s="6" t="s">
        <v>4539</v>
      </c>
      <c r="D431" s="22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>E431/D431</f>
        <v>0</v>
      </c>
      <c r="P431" s="8">
        <f>IF(L431=0,0,E431/L431)</f>
        <v>0</v>
      </c>
      <c r="Q431" s="5" t="str">
        <f>LEFT(N431,(FIND("/",N431)-1))</f>
        <v>film &amp; video</v>
      </c>
      <c r="R431" s="5" t="str">
        <f>RIGHT(N431,LEN(N431)-(FIND("/",N431)))</f>
        <v>animation</v>
      </c>
      <c r="S431" s="13">
        <f>(J431/86400)+25569+(-5/24)</f>
        <v>40070.693078703705</v>
      </c>
      <c r="T431" s="13">
        <f>(I431/86400)+25569+(-5/24)</f>
        <v>40143.999305555553</v>
      </c>
    </row>
    <row r="432" spans="1:20" ht="14.75" customHeight="1" x14ac:dyDescent="0.2">
      <c r="A432" s="5">
        <v>430</v>
      </c>
      <c r="B432" s="6" t="s">
        <v>431</v>
      </c>
      <c r="C432" s="6" t="s">
        <v>4540</v>
      </c>
      <c r="D432" s="22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>E432/D432</f>
        <v>2.4E-2</v>
      </c>
      <c r="P432" s="8">
        <f>IF(L432=0,0,E432/L432)</f>
        <v>4.8</v>
      </c>
      <c r="Q432" s="5" t="str">
        <f>LEFT(N432,(FIND("/",N432)-1))</f>
        <v>film &amp; video</v>
      </c>
      <c r="R432" s="5" t="str">
        <f>RIGHT(N432,LEN(N432)-(FIND("/",N432)))</f>
        <v>animation</v>
      </c>
      <c r="S432" s="13">
        <f>(J432/86400)+25569+(-5/24)</f>
        <v>41512.898923611108</v>
      </c>
      <c r="T432" s="13">
        <f>(I432/86400)+25569+(-5/24)</f>
        <v>41527.898923611108</v>
      </c>
    </row>
    <row r="433" spans="1:20" ht="14.75" customHeight="1" x14ac:dyDescent="0.2">
      <c r="A433" s="5">
        <v>431</v>
      </c>
      <c r="B433" s="6" t="s">
        <v>432</v>
      </c>
      <c r="C433" s="6" t="s">
        <v>4541</v>
      </c>
      <c r="D433" s="22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>E433/D433</f>
        <v>0.13833333333333334</v>
      </c>
      <c r="P433" s="8">
        <f>IF(L433=0,0,E433/L433)</f>
        <v>51.875</v>
      </c>
      <c r="Q433" s="5" t="str">
        <f>LEFT(N433,(FIND("/",N433)-1))</f>
        <v>film &amp; video</v>
      </c>
      <c r="R433" s="5" t="str">
        <f>RIGHT(N433,LEN(N433)-(FIND("/",N433)))</f>
        <v>animation</v>
      </c>
      <c r="S433" s="13">
        <f>(J433/86400)+25569+(-5/24)</f>
        <v>42526.662997685184</v>
      </c>
      <c r="T433" s="13">
        <f>(I433/86400)+25569+(-5/24)</f>
        <v>42556.662997685184</v>
      </c>
    </row>
    <row r="434" spans="1:20" ht="14.75" customHeight="1" x14ac:dyDescent="0.2">
      <c r="A434" s="5">
        <v>432</v>
      </c>
      <c r="B434" s="6" t="s">
        <v>433</v>
      </c>
      <c r="C434" s="6" t="s">
        <v>4542</v>
      </c>
      <c r="D434" s="22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>E434/D434</f>
        <v>9.5000000000000001E-2</v>
      </c>
      <c r="P434" s="8">
        <f>IF(L434=0,0,E434/L434)</f>
        <v>71.25</v>
      </c>
      <c r="Q434" s="5" t="str">
        <f>LEFT(N434,(FIND("/",N434)-1))</f>
        <v>film &amp; video</v>
      </c>
      <c r="R434" s="5" t="str">
        <f>RIGHT(N434,LEN(N434)-(FIND("/",N434)))</f>
        <v>animation</v>
      </c>
      <c r="S434" s="13">
        <f>(J434/86400)+25569+(-5/24)</f>
        <v>42238.51829861111</v>
      </c>
      <c r="T434" s="13">
        <f>(I434/86400)+25569+(-5/24)</f>
        <v>42298.51829861111</v>
      </c>
    </row>
    <row r="435" spans="1:20" ht="14.75" customHeight="1" x14ac:dyDescent="0.2">
      <c r="A435" s="5">
        <v>433</v>
      </c>
      <c r="B435" s="6" t="s">
        <v>434</v>
      </c>
      <c r="C435" s="6" t="s">
        <v>4543</v>
      </c>
      <c r="D435" s="22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>E435/D435</f>
        <v>0</v>
      </c>
      <c r="P435" s="8">
        <f>IF(L435=0,0,E435/L435)</f>
        <v>0</v>
      </c>
      <c r="Q435" s="5" t="str">
        <f>LEFT(N435,(FIND("/",N435)-1))</f>
        <v>film &amp; video</v>
      </c>
      <c r="R435" s="5" t="str">
        <f>RIGHT(N435,LEN(N435)-(FIND("/",N435)))</f>
        <v>animation</v>
      </c>
      <c r="S435" s="13">
        <f>(J435/86400)+25569+(-5/24)</f>
        <v>42228.421550925923</v>
      </c>
      <c r="T435" s="13">
        <f>(I435/86400)+25569+(-5/24)</f>
        <v>42288.421550925923</v>
      </c>
    </row>
    <row r="436" spans="1:20" ht="14.75" customHeight="1" x14ac:dyDescent="0.2">
      <c r="A436" s="5">
        <v>434</v>
      </c>
      <c r="B436" s="6" t="s">
        <v>435</v>
      </c>
      <c r="C436" s="6" t="s">
        <v>4544</v>
      </c>
      <c r="D436" s="22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>E436/D436</f>
        <v>0.05</v>
      </c>
      <c r="P436" s="8">
        <f>IF(L436=0,0,E436/L436)</f>
        <v>62.5</v>
      </c>
      <c r="Q436" s="5" t="str">
        <f>LEFT(N436,(FIND("/",N436)-1))</f>
        <v>film &amp; video</v>
      </c>
      <c r="R436" s="5" t="str">
        <f>RIGHT(N436,LEN(N436)-(FIND("/",N436)))</f>
        <v>animation</v>
      </c>
      <c r="S436" s="13">
        <f>(J436/86400)+25569+(-5/24)</f>
        <v>41576.626180555555</v>
      </c>
      <c r="T436" s="13">
        <f>(I436/86400)+25569+(-5/24)</f>
        <v>41609.667847222219</v>
      </c>
    </row>
    <row r="437" spans="1:20" ht="14.75" customHeight="1" x14ac:dyDescent="0.2">
      <c r="A437" s="5">
        <v>435</v>
      </c>
      <c r="B437" s="6" t="s">
        <v>436</v>
      </c>
      <c r="C437" s="6" t="s">
        <v>4545</v>
      </c>
      <c r="D437" s="22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>E437/D437</f>
        <v>2.7272727272727273E-5</v>
      </c>
      <c r="P437" s="8">
        <f>IF(L437=0,0,E437/L437)</f>
        <v>1</v>
      </c>
      <c r="Q437" s="5" t="str">
        <f>LEFT(N437,(FIND("/",N437)-1))</f>
        <v>film &amp; video</v>
      </c>
      <c r="R437" s="5" t="str">
        <f>RIGHT(N437,LEN(N437)-(FIND("/",N437)))</f>
        <v>animation</v>
      </c>
      <c r="S437" s="13">
        <f>(J437/86400)+25569+(-5/24)</f>
        <v>41500.539120370369</v>
      </c>
      <c r="T437" s="13">
        <f>(I437/86400)+25569+(-5/24)</f>
        <v>41530.539120370369</v>
      </c>
    </row>
    <row r="438" spans="1:20" ht="14.75" customHeight="1" x14ac:dyDescent="0.2">
      <c r="A438" s="5">
        <v>436</v>
      </c>
      <c r="B438" s="6" t="s">
        <v>437</v>
      </c>
      <c r="C438" s="6" t="s">
        <v>4546</v>
      </c>
      <c r="D438" s="22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>E438/D438</f>
        <v>0</v>
      </c>
      <c r="P438" s="8">
        <f>IF(L438=0,0,E438/L438)</f>
        <v>0</v>
      </c>
      <c r="Q438" s="5" t="str">
        <f>LEFT(N438,(FIND("/",N438)-1))</f>
        <v>film &amp; video</v>
      </c>
      <c r="R438" s="5" t="str">
        <f>RIGHT(N438,LEN(N438)-(FIND("/",N438)))</f>
        <v>animation</v>
      </c>
      <c r="S438" s="13">
        <f>(J438/86400)+25569+(-5/24)</f>
        <v>41456.154085648144</v>
      </c>
      <c r="T438" s="13">
        <f>(I438/86400)+25569+(-5/24)</f>
        <v>41486.154085648144</v>
      </c>
    </row>
    <row r="439" spans="1:20" ht="14.75" customHeight="1" x14ac:dyDescent="0.2">
      <c r="A439" s="5">
        <v>437</v>
      </c>
      <c r="B439" s="6" t="s">
        <v>438</v>
      </c>
      <c r="C439" s="6" t="s">
        <v>4547</v>
      </c>
      <c r="D439" s="22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>E439/D439</f>
        <v>0</v>
      </c>
      <c r="P439" s="8">
        <f>IF(L439=0,0,E439/L439)</f>
        <v>0</v>
      </c>
      <c r="Q439" s="5" t="str">
        <f>LEFT(N439,(FIND("/",N439)-1))</f>
        <v>film &amp; video</v>
      </c>
      <c r="R439" s="5" t="str">
        <f>RIGHT(N439,LEN(N439)-(FIND("/",N439)))</f>
        <v>animation</v>
      </c>
      <c r="S439" s="13">
        <f>(J439/86400)+25569+(-5/24)</f>
        <v>42591.110254629624</v>
      </c>
      <c r="T439" s="13">
        <f>(I439/86400)+25569+(-5/24)</f>
        <v>42651.110254629624</v>
      </c>
    </row>
    <row r="440" spans="1:20" ht="14.75" customHeight="1" x14ac:dyDescent="0.2">
      <c r="A440" s="5">
        <v>438</v>
      </c>
      <c r="B440" s="6" t="s">
        <v>439</v>
      </c>
      <c r="C440" s="6" t="s">
        <v>4548</v>
      </c>
      <c r="D440" s="22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>E440/D440</f>
        <v>9.3799999999999994E-2</v>
      </c>
      <c r="P440" s="8">
        <f>IF(L440=0,0,E440/L440)</f>
        <v>170.54545454545453</v>
      </c>
      <c r="Q440" s="5" t="str">
        <f>LEFT(N440,(FIND("/",N440)-1))</f>
        <v>film &amp; video</v>
      </c>
      <c r="R440" s="5" t="str">
        <f>RIGHT(N440,LEN(N440)-(FIND("/",N440)))</f>
        <v>animation</v>
      </c>
      <c r="S440" s="13">
        <f>(J440/86400)+25569+(-5/24)</f>
        <v>42296.052754629629</v>
      </c>
      <c r="T440" s="13">
        <f>(I440/86400)+25569+(-5/24)</f>
        <v>42326.094421296293</v>
      </c>
    </row>
    <row r="441" spans="1:20" ht="14.75" customHeight="1" x14ac:dyDescent="0.2">
      <c r="A441" s="5">
        <v>439</v>
      </c>
      <c r="B441" s="6" t="s">
        <v>440</v>
      </c>
      <c r="C441" s="6" t="s">
        <v>4549</v>
      </c>
      <c r="D441" s="22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>E441/D441</f>
        <v>0</v>
      </c>
      <c r="P441" s="8">
        <f>IF(L441=0,0,E441/L441)</f>
        <v>0</v>
      </c>
      <c r="Q441" s="5" t="str">
        <f>LEFT(N441,(FIND("/",N441)-1))</f>
        <v>film &amp; video</v>
      </c>
      <c r="R441" s="5" t="str">
        <f>RIGHT(N441,LEN(N441)-(FIND("/",N441)))</f>
        <v>animation</v>
      </c>
      <c r="S441" s="13">
        <f>(J441/86400)+25569+(-5/24)</f>
        <v>41919.553449074076</v>
      </c>
      <c r="T441" s="13">
        <f>(I441/86400)+25569+(-5/24)</f>
        <v>41929.553449074076</v>
      </c>
    </row>
    <row r="442" spans="1:20" ht="14.75" customHeight="1" x14ac:dyDescent="0.2">
      <c r="A442" s="5">
        <v>440</v>
      </c>
      <c r="B442" s="6" t="s">
        <v>441</v>
      </c>
      <c r="C442" s="6" t="s">
        <v>4550</v>
      </c>
      <c r="D442" s="22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>E442/D442</f>
        <v>1E-3</v>
      </c>
      <c r="P442" s="8">
        <f>IF(L442=0,0,E442/L442)</f>
        <v>5</v>
      </c>
      <c r="Q442" s="5" t="str">
        <f>LEFT(N442,(FIND("/",N442)-1))</f>
        <v>film &amp; video</v>
      </c>
      <c r="R442" s="5" t="str">
        <f>RIGHT(N442,LEN(N442)-(FIND("/",N442)))</f>
        <v>animation</v>
      </c>
      <c r="S442" s="13">
        <f>(J442/86400)+25569+(-5/24)</f>
        <v>42423.777233796289</v>
      </c>
      <c r="T442" s="13">
        <f>(I442/86400)+25569+(-5/24)</f>
        <v>42453.735567129632</v>
      </c>
    </row>
    <row r="443" spans="1:20" ht="14.75" customHeight="1" x14ac:dyDescent="0.2">
      <c r="A443" s="5">
        <v>441</v>
      </c>
      <c r="B443" s="6" t="s">
        <v>442</v>
      </c>
      <c r="C443" s="6" t="s">
        <v>4551</v>
      </c>
      <c r="D443" s="22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>E443/D443</f>
        <v>0</v>
      </c>
      <c r="P443" s="8">
        <f>IF(L443=0,0,E443/L443)</f>
        <v>0</v>
      </c>
      <c r="Q443" s="5" t="str">
        <f>LEFT(N443,(FIND("/",N443)-1))</f>
        <v>film &amp; video</v>
      </c>
      <c r="R443" s="5" t="str">
        <f>RIGHT(N443,LEN(N443)-(FIND("/",N443)))</f>
        <v>animation</v>
      </c>
      <c r="S443" s="13">
        <f>(J443/86400)+25569+(-5/24)</f>
        <v>41550.585601851846</v>
      </c>
      <c r="T443" s="13">
        <f>(I443/86400)+25569+(-5/24)</f>
        <v>41580.585601851846</v>
      </c>
    </row>
    <row r="444" spans="1:20" ht="14.75" customHeight="1" x14ac:dyDescent="0.2">
      <c r="A444" s="5">
        <v>442</v>
      </c>
      <c r="B444" s="6" t="s">
        <v>443</v>
      </c>
      <c r="C444" s="6" t="s">
        <v>4552</v>
      </c>
      <c r="D444" s="22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>E444/D444</f>
        <v>0.39358823529411763</v>
      </c>
      <c r="P444" s="8">
        <f>IF(L444=0,0,E444/L444)</f>
        <v>393.58823529411762</v>
      </c>
      <c r="Q444" s="5" t="str">
        <f>LEFT(N444,(FIND("/",N444)-1))</f>
        <v>film &amp; video</v>
      </c>
      <c r="R444" s="5" t="str">
        <f>RIGHT(N444,LEN(N444)-(FIND("/",N444)))</f>
        <v>animation</v>
      </c>
      <c r="S444" s="13">
        <f>(J444/86400)+25569+(-5/24)</f>
        <v>42024.680358796293</v>
      </c>
      <c r="T444" s="13">
        <f>(I444/86400)+25569+(-5/24)</f>
        <v>42054.680358796293</v>
      </c>
    </row>
    <row r="445" spans="1:20" ht="14.75" customHeight="1" x14ac:dyDescent="0.2">
      <c r="A445" s="5">
        <v>443</v>
      </c>
      <c r="B445" s="6" t="s">
        <v>444</v>
      </c>
      <c r="C445" s="6" t="s">
        <v>4553</v>
      </c>
      <c r="D445" s="22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>E445/D445</f>
        <v>1E-3</v>
      </c>
      <c r="P445" s="8">
        <f>IF(L445=0,0,E445/L445)</f>
        <v>5</v>
      </c>
      <c r="Q445" s="5" t="str">
        <f>LEFT(N445,(FIND("/",N445)-1))</f>
        <v>film &amp; video</v>
      </c>
      <c r="R445" s="5" t="str">
        <f>RIGHT(N445,LEN(N445)-(FIND("/",N445)))</f>
        <v>animation</v>
      </c>
      <c r="S445" s="13">
        <f>(J445/86400)+25569+(-5/24)</f>
        <v>41649.806724537033</v>
      </c>
      <c r="T445" s="13">
        <f>(I445/86400)+25569+(-5/24)</f>
        <v>41679.806724537033</v>
      </c>
    </row>
    <row r="446" spans="1:20" ht="14.75" customHeight="1" x14ac:dyDescent="0.2">
      <c r="A446" s="5">
        <v>444</v>
      </c>
      <c r="B446" s="6" t="s">
        <v>445</v>
      </c>
      <c r="C446" s="6" t="s">
        <v>4554</v>
      </c>
      <c r="D446" s="22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>E446/D446</f>
        <v>0.05</v>
      </c>
      <c r="P446" s="8">
        <f>IF(L446=0,0,E446/L446)</f>
        <v>50</v>
      </c>
      <c r="Q446" s="5" t="str">
        <f>LEFT(N446,(FIND("/",N446)-1))</f>
        <v>film &amp; video</v>
      </c>
      <c r="R446" s="5" t="str">
        <f>RIGHT(N446,LEN(N446)-(FIND("/",N446)))</f>
        <v>animation</v>
      </c>
      <c r="S446" s="13">
        <f>(J446/86400)+25569+(-5/24)</f>
        <v>40894.69862268518</v>
      </c>
      <c r="T446" s="13">
        <f>(I446/86400)+25569+(-5/24)</f>
        <v>40954.69862268518</v>
      </c>
    </row>
    <row r="447" spans="1:20" ht="14.75" customHeight="1" x14ac:dyDescent="0.2">
      <c r="A447" s="5">
        <v>445</v>
      </c>
      <c r="B447" s="6" t="s">
        <v>446</v>
      </c>
      <c r="C447" s="6" t="s">
        <v>4555</v>
      </c>
      <c r="D447" s="22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>E447/D447</f>
        <v>3.3333333333333335E-5</v>
      </c>
      <c r="P447" s="8">
        <f>IF(L447=0,0,E447/L447)</f>
        <v>1</v>
      </c>
      <c r="Q447" s="5" t="str">
        <f>LEFT(N447,(FIND("/",N447)-1))</f>
        <v>film &amp; video</v>
      </c>
      <c r="R447" s="5" t="str">
        <f>RIGHT(N447,LEN(N447)-(FIND("/",N447)))</f>
        <v>animation</v>
      </c>
      <c r="S447" s="13">
        <f>(J447/86400)+25569+(-5/24)</f>
        <v>42130.127025462956</v>
      </c>
      <c r="T447" s="13">
        <f>(I447/86400)+25569+(-5/24)</f>
        <v>42145.127025462956</v>
      </c>
    </row>
    <row r="448" spans="1:20" ht="14.75" customHeight="1" x14ac:dyDescent="0.2">
      <c r="A448" s="5">
        <v>446</v>
      </c>
      <c r="B448" s="6" t="s">
        <v>447</v>
      </c>
      <c r="C448" s="6" t="s">
        <v>4556</v>
      </c>
      <c r="D448" s="22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>E448/D448</f>
        <v>7.2952380952380949E-2</v>
      </c>
      <c r="P448" s="8">
        <f>IF(L448=0,0,E448/L448)</f>
        <v>47.875</v>
      </c>
      <c r="Q448" s="5" t="str">
        <f>LEFT(N448,(FIND("/",N448)-1))</f>
        <v>film &amp; video</v>
      </c>
      <c r="R448" s="5" t="str">
        <f>RIGHT(N448,LEN(N448)-(FIND("/",N448)))</f>
        <v>animation</v>
      </c>
      <c r="S448" s="13">
        <f>(J448/86400)+25569+(-5/24)</f>
        <v>42036.875231481477</v>
      </c>
      <c r="T448" s="13">
        <f>(I448/86400)+25569+(-5/24)</f>
        <v>42066.875231481477</v>
      </c>
    </row>
    <row r="449" spans="1:20" ht="14.75" customHeight="1" x14ac:dyDescent="0.2">
      <c r="A449" s="5">
        <v>447</v>
      </c>
      <c r="B449" s="6" t="s">
        <v>448</v>
      </c>
      <c r="C449" s="6" t="s">
        <v>4557</v>
      </c>
      <c r="D449" s="22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>E449/D449</f>
        <v>1.6666666666666666E-4</v>
      </c>
      <c r="P449" s="8">
        <f>IF(L449=0,0,E449/L449)</f>
        <v>5</v>
      </c>
      <c r="Q449" s="5" t="str">
        <f>LEFT(N449,(FIND("/",N449)-1))</f>
        <v>film &amp; video</v>
      </c>
      <c r="R449" s="5" t="str">
        <f>RIGHT(N449,LEN(N449)-(FIND("/",N449)))</f>
        <v>animation</v>
      </c>
      <c r="S449" s="13">
        <f>(J449/86400)+25569+(-5/24)</f>
        <v>41331.34679398148</v>
      </c>
      <c r="T449" s="13">
        <f>(I449/86400)+25569+(-5/24)</f>
        <v>41356.305127314808</v>
      </c>
    </row>
    <row r="450" spans="1:20" ht="14.75" customHeight="1" x14ac:dyDescent="0.2">
      <c r="A450" s="5">
        <v>448</v>
      </c>
      <c r="B450" s="6" t="s">
        <v>449</v>
      </c>
      <c r="C450" s="6" t="s">
        <v>4558</v>
      </c>
      <c r="D450" s="22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>E450/D450</f>
        <v>3.2804E-2</v>
      </c>
      <c r="P450" s="8">
        <f>IF(L450=0,0,E450/L450)</f>
        <v>20.502500000000001</v>
      </c>
      <c r="Q450" s="5" t="str">
        <f>LEFT(N450,(FIND("/",N450)-1))</f>
        <v>film &amp; video</v>
      </c>
      <c r="R450" s="5" t="str">
        <f>RIGHT(N450,LEN(N450)-(FIND("/",N450)))</f>
        <v>animation</v>
      </c>
      <c r="S450" s="13">
        <f>(J450/86400)+25569+(-5/24)</f>
        <v>41753.549710648142</v>
      </c>
      <c r="T450" s="13">
        <f>(I450/86400)+25569+(-5/24)</f>
        <v>41773.549710648142</v>
      </c>
    </row>
    <row r="451" spans="1:20" ht="14.75" customHeight="1" x14ac:dyDescent="0.2">
      <c r="A451" s="5">
        <v>449</v>
      </c>
      <c r="B451" s="6" t="s">
        <v>450</v>
      </c>
      <c r="C451" s="6" t="s">
        <v>4559</v>
      </c>
      <c r="D451" s="22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>E451/D451</f>
        <v>2.2499999999999999E-2</v>
      </c>
      <c r="P451" s="8">
        <f>IF(L451=0,0,E451/L451)</f>
        <v>9</v>
      </c>
      <c r="Q451" s="5" t="str">
        <f>LEFT(N451,(FIND("/",N451)-1))</f>
        <v>film &amp; video</v>
      </c>
      <c r="R451" s="5" t="str">
        <f>RIGHT(N451,LEN(N451)-(FIND("/",N451)))</f>
        <v>animation</v>
      </c>
      <c r="S451" s="13">
        <f>(J451/86400)+25569+(-5/24)</f>
        <v>41534.359780092593</v>
      </c>
      <c r="T451" s="13">
        <f>(I451/86400)+25569+(-5/24)</f>
        <v>41564.359780092593</v>
      </c>
    </row>
    <row r="452" spans="1:20" ht="14.75" customHeight="1" x14ac:dyDescent="0.2">
      <c r="A452" s="5">
        <v>450</v>
      </c>
      <c r="B452" s="6" t="s">
        <v>451</v>
      </c>
      <c r="C452" s="6" t="s">
        <v>4560</v>
      </c>
      <c r="D452" s="22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>E452/D452</f>
        <v>7.92E-3</v>
      </c>
      <c r="P452" s="8">
        <f>IF(L452=0,0,E452/L452)</f>
        <v>56.571428571428569</v>
      </c>
      <c r="Q452" s="5" t="str">
        <f>LEFT(N452,(FIND("/",N452)-1))</f>
        <v>film &amp; video</v>
      </c>
      <c r="R452" s="5" t="str">
        <f>RIGHT(N452,LEN(N452)-(FIND("/",N452)))</f>
        <v>animation</v>
      </c>
      <c r="S452" s="13">
        <f>(J452/86400)+25569+(-5/24)</f>
        <v>41654.73842592592</v>
      </c>
      <c r="T452" s="13">
        <f>(I452/86400)+25569+(-5/24)</f>
        <v>41684.73842592592</v>
      </c>
    </row>
    <row r="453" spans="1:20" ht="14.75" customHeight="1" x14ac:dyDescent="0.2">
      <c r="A453" s="5">
        <v>451</v>
      </c>
      <c r="B453" s="6" t="s">
        <v>452</v>
      </c>
      <c r="C453" s="6" t="s">
        <v>4561</v>
      </c>
      <c r="D453" s="22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>E453/D453</f>
        <v>0</v>
      </c>
      <c r="P453" s="8">
        <f>IF(L453=0,0,E453/L453)</f>
        <v>0</v>
      </c>
      <c r="Q453" s="5" t="str">
        <f>LEFT(N453,(FIND("/",N453)-1))</f>
        <v>film &amp; video</v>
      </c>
      <c r="R453" s="5" t="str">
        <f>RIGHT(N453,LEN(N453)-(FIND("/",N453)))</f>
        <v>animation</v>
      </c>
      <c r="S453" s="13">
        <f>(J453/86400)+25569+(-5/24)</f>
        <v>41634.506840277776</v>
      </c>
      <c r="T453" s="13">
        <f>(I453/86400)+25569+(-5/24)</f>
        <v>41664.506840277776</v>
      </c>
    </row>
    <row r="454" spans="1:20" ht="14.75" customHeight="1" x14ac:dyDescent="0.2">
      <c r="A454" s="5">
        <v>452</v>
      </c>
      <c r="B454" s="6" t="s">
        <v>453</v>
      </c>
      <c r="C454" s="6" t="s">
        <v>4562</v>
      </c>
      <c r="D454" s="22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>E454/D454</f>
        <v>0.64</v>
      </c>
      <c r="P454" s="8">
        <f>IF(L454=0,0,E454/L454)</f>
        <v>40</v>
      </c>
      <c r="Q454" s="5" t="str">
        <f>LEFT(N454,(FIND("/",N454)-1))</f>
        <v>film &amp; video</v>
      </c>
      <c r="R454" s="5" t="str">
        <f>RIGHT(N454,LEN(N454)-(FIND("/",N454)))</f>
        <v>animation</v>
      </c>
      <c r="S454" s="13">
        <f>(J454/86400)+25569+(-5/24)</f>
        <v>42107.49554398148</v>
      </c>
      <c r="T454" s="13">
        <f>(I454/86400)+25569+(-5/24)</f>
        <v>42137.49554398148</v>
      </c>
    </row>
    <row r="455" spans="1:20" ht="14.75" customHeight="1" x14ac:dyDescent="0.2">
      <c r="A455" s="5">
        <v>453</v>
      </c>
      <c r="B455" s="6" t="s">
        <v>454</v>
      </c>
      <c r="C455" s="6" t="s">
        <v>4563</v>
      </c>
      <c r="D455" s="22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>E455/D455</f>
        <v>2.740447957839262E-4</v>
      </c>
      <c r="P455" s="8">
        <f>IF(L455=0,0,E455/L455)</f>
        <v>13</v>
      </c>
      <c r="Q455" s="5" t="str">
        <f>LEFT(N455,(FIND("/",N455)-1))</f>
        <v>film &amp; video</v>
      </c>
      <c r="R455" s="5" t="str">
        <f>RIGHT(N455,LEN(N455)-(FIND("/",N455)))</f>
        <v>animation</v>
      </c>
      <c r="S455" s="13">
        <f>(J455/86400)+25569+(-5/24)</f>
        <v>42038.616655092592</v>
      </c>
      <c r="T455" s="13">
        <f>(I455/86400)+25569+(-5/24)</f>
        <v>42054.616655092592</v>
      </c>
    </row>
    <row r="456" spans="1:20" ht="14.75" customHeight="1" x14ac:dyDescent="0.2">
      <c r="A456" s="5">
        <v>454</v>
      </c>
      <c r="B456" s="6" t="s">
        <v>455</v>
      </c>
      <c r="C456" s="6" t="s">
        <v>4564</v>
      </c>
      <c r="D456" s="22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>E456/D456</f>
        <v>8.2000000000000007E-3</v>
      </c>
      <c r="P456" s="8">
        <f>IF(L456=0,0,E456/L456)</f>
        <v>16.399999999999999</v>
      </c>
      <c r="Q456" s="5" t="str">
        <f>LEFT(N456,(FIND("/",N456)-1))</f>
        <v>film &amp; video</v>
      </c>
      <c r="R456" s="5" t="str">
        <f>RIGHT(N456,LEN(N456)-(FIND("/",N456)))</f>
        <v>animation</v>
      </c>
      <c r="S456" s="13">
        <f>(J456/86400)+25569+(-5/24)</f>
        <v>41938.508923611109</v>
      </c>
      <c r="T456" s="13">
        <f>(I456/86400)+25569+(-5/24)</f>
        <v>41969.343055555553</v>
      </c>
    </row>
    <row r="457" spans="1:20" ht="14.75" customHeight="1" x14ac:dyDescent="0.2">
      <c r="A457" s="5">
        <v>455</v>
      </c>
      <c r="B457" s="6" t="s">
        <v>456</v>
      </c>
      <c r="C457" s="6" t="s">
        <v>4565</v>
      </c>
      <c r="D457" s="22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>E457/D457</f>
        <v>6.9230769230769226E-4</v>
      </c>
      <c r="P457" s="8">
        <f>IF(L457=0,0,E457/L457)</f>
        <v>22.5</v>
      </c>
      <c r="Q457" s="5" t="str">
        <f>LEFT(N457,(FIND("/",N457)-1))</f>
        <v>film &amp; video</v>
      </c>
      <c r="R457" s="5" t="str">
        <f>RIGHT(N457,LEN(N457)-(FIND("/",N457)))</f>
        <v>animation</v>
      </c>
      <c r="S457" s="13">
        <f>(J457/86400)+25569+(-5/24)</f>
        <v>40970.794236111113</v>
      </c>
      <c r="T457" s="13">
        <f>(I457/86400)+25569+(-5/24)</f>
        <v>41015.813194444439</v>
      </c>
    </row>
    <row r="458" spans="1:20" ht="14.75" customHeight="1" x14ac:dyDescent="0.2">
      <c r="A458" s="5">
        <v>456</v>
      </c>
      <c r="B458" s="6" t="s">
        <v>457</v>
      </c>
      <c r="C458" s="6" t="s">
        <v>4566</v>
      </c>
      <c r="D458" s="22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>E458/D458</f>
        <v>6.8631863186318634E-3</v>
      </c>
      <c r="P458" s="8">
        <f>IF(L458=0,0,E458/L458)</f>
        <v>20.333333333333332</v>
      </c>
      <c r="Q458" s="5" t="str">
        <f>LEFT(N458,(FIND("/",N458)-1))</f>
        <v>film &amp; video</v>
      </c>
      <c r="R458" s="5" t="str">
        <f>RIGHT(N458,LEN(N458)-(FIND("/",N458)))</f>
        <v>animation</v>
      </c>
      <c r="S458" s="13">
        <f>(J458/86400)+25569+(-5/24)</f>
        <v>41547.486122685186</v>
      </c>
      <c r="T458" s="13">
        <f>(I458/86400)+25569+(-5/24)</f>
        <v>41568.957638888889</v>
      </c>
    </row>
    <row r="459" spans="1:20" ht="14.75" customHeight="1" x14ac:dyDescent="0.2">
      <c r="A459" s="5">
        <v>457</v>
      </c>
      <c r="B459" s="6" t="s">
        <v>458</v>
      </c>
      <c r="C459" s="6" t="s">
        <v>4567</v>
      </c>
      <c r="D459" s="22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>E459/D459</f>
        <v>0</v>
      </c>
      <c r="P459" s="8">
        <f>IF(L459=0,0,E459/L459)</f>
        <v>0</v>
      </c>
      <c r="Q459" s="5" t="str">
        <f>LEFT(N459,(FIND("/",N459)-1))</f>
        <v>film &amp; video</v>
      </c>
      <c r="R459" s="5" t="str">
        <f>RIGHT(N459,LEN(N459)-(FIND("/",N459)))</f>
        <v>animation</v>
      </c>
      <c r="S459" s="13">
        <f>(J459/86400)+25569+(-5/24)</f>
        <v>41837.559166666666</v>
      </c>
      <c r="T459" s="13">
        <f>(I459/86400)+25569+(-5/24)</f>
        <v>41867.559166666666</v>
      </c>
    </row>
    <row r="460" spans="1:20" ht="14.75" customHeight="1" x14ac:dyDescent="0.2">
      <c r="A460" s="5">
        <v>458</v>
      </c>
      <c r="B460" s="6" t="s">
        <v>459</v>
      </c>
      <c r="C460" s="6" t="s">
        <v>4568</v>
      </c>
      <c r="D460" s="22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>E460/D460</f>
        <v>8.2100000000000006E-2</v>
      </c>
      <c r="P460" s="8">
        <f>IF(L460=0,0,E460/L460)</f>
        <v>16.755102040816325</v>
      </c>
      <c r="Q460" s="5" t="str">
        <f>LEFT(N460,(FIND("/",N460)-1))</f>
        <v>film &amp; video</v>
      </c>
      <c r="R460" s="5" t="str">
        <f>RIGHT(N460,LEN(N460)-(FIND("/",N460)))</f>
        <v>animation</v>
      </c>
      <c r="S460" s="13">
        <f>(J460/86400)+25569+(-5/24)</f>
        <v>41378.491435185184</v>
      </c>
      <c r="T460" s="13">
        <f>(I460/86400)+25569+(-5/24)</f>
        <v>41408.491435185184</v>
      </c>
    </row>
    <row r="461" spans="1:20" ht="14.75" customHeight="1" x14ac:dyDescent="0.2">
      <c r="A461" s="5">
        <v>459</v>
      </c>
      <c r="B461" s="6" t="s">
        <v>460</v>
      </c>
      <c r="C461" s="6" t="s">
        <v>4569</v>
      </c>
      <c r="D461" s="22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>E461/D461</f>
        <v>6.4102564102564103E-4</v>
      </c>
      <c r="P461" s="8">
        <f>IF(L461=0,0,E461/L461)</f>
        <v>25</v>
      </c>
      <c r="Q461" s="5" t="str">
        <f>LEFT(N461,(FIND("/",N461)-1))</f>
        <v>film &amp; video</v>
      </c>
      <c r="R461" s="5" t="str">
        <f>RIGHT(N461,LEN(N461)-(FIND("/",N461)))</f>
        <v>animation</v>
      </c>
      <c r="S461" s="13">
        <f>(J461/86400)+25569+(-5/24)</f>
        <v>40800.432025462964</v>
      </c>
      <c r="T461" s="13">
        <f>(I461/86400)+25569+(-5/24)</f>
        <v>40860.473692129628</v>
      </c>
    </row>
    <row r="462" spans="1:20" ht="14.75" customHeight="1" x14ac:dyDescent="0.2">
      <c r="A462" s="5">
        <v>460</v>
      </c>
      <c r="B462" s="6" t="s">
        <v>461</v>
      </c>
      <c r="C462" s="6" t="s">
        <v>4570</v>
      </c>
      <c r="D462" s="22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>E462/D462</f>
        <v>2.9411764705882353E-3</v>
      </c>
      <c r="P462" s="8">
        <f>IF(L462=0,0,E462/L462)</f>
        <v>12.5</v>
      </c>
      <c r="Q462" s="5" t="str">
        <f>LEFT(N462,(FIND("/",N462)-1))</f>
        <v>film &amp; video</v>
      </c>
      <c r="R462" s="5" t="str">
        <f>RIGHT(N462,LEN(N462)-(FIND("/",N462)))</f>
        <v>animation</v>
      </c>
      <c r="S462" s="13">
        <f>(J462/86400)+25569+(-5/24)</f>
        <v>41759.334201388883</v>
      </c>
      <c r="T462" s="13">
        <f>(I462/86400)+25569+(-5/24)</f>
        <v>41790.958333333328</v>
      </c>
    </row>
    <row r="463" spans="1:20" ht="14.75" customHeight="1" x14ac:dyDescent="0.2">
      <c r="A463" s="5">
        <v>461</v>
      </c>
      <c r="B463" s="6" t="s">
        <v>462</v>
      </c>
      <c r="C463" s="6" t="s">
        <v>4571</v>
      </c>
      <c r="D463" s="22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>E463/D463</f>
        <v>0</v>
      </c>
      <c r="P463" s="8">
        <f>IF(L463=0,0,E463/L463)</f>
        <v>0</v>
      </c>
      <c r="Q463" s="5" t="str">
        <f>LEFT(N463,(FIND("/",N463)-1))</f>
        <v>film &amp; video</v>
      </c>
      <c r="R463" s="5" t="str">
        <f>RIGHT(N463,LEN(N463)-(FIND("/",N463)))</f>
        <v>animation</v>
      </c>
      <c r="S463" s="13">
        <f>(J463/86400)+25569+(-5/24)</f>
        <v>41407.638506944444</v>
      </c>
      <c r="T463" s="13">
        <f>(I463/86400)+25569+(-5/24)</f>
        <v>41427.638506944444</v>
      </c>
    </row>
    <row r="464" spans="1:20" ht="14.75" customHeight="1" x14ac:dyDescent="0.2">
      <c r="A464" s="5">
        <v>462</v>
      </c>
      <c r="B464" s="6" t="s">
        <v>463</v>
      </c>
      <c r="C464" s="6" t="s">
        <v>4572</v>
      </c>
      <c r="D464" s="22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>E464/D464</f>
        <v>0</v>
      </c>
      <c r="P464" s="8">
        <f>IF(L464=0,0,E464/L464)</f>
        <v>0</v>
      </c>
      <c r="Q464" s="5" t="str">
        <f>LEFT(N464,(FIND("/",N464)-1))</f>
        <v>film &amp; video</v>
      </c>
      <c r="R464" s="5" t="str">
        <f>RIGHT(N464,LEN(N464)-(FIND("/",N464)))</f>
        <v>animation</v>
      </c>
      <c r="S464" s="13">
        <f>(J464/86400)+25569+(-5/24)</f>
        <v>40704.918298611105</v>
      </c>
      <c r="T464" s="13">
        <f>(I464/86400)+25569+(-5/24)</f>
        <v>40764.918298611105</v>
      </c>
    </row>
    <row r="465" spans="1:20" ht="14.75" customHeight="1" x14ac:dyDescent="0.2">
      <c r="A465" s="5">
        <v>463</v>
      </c>
      <c r="B465" s="6" t="s">
        <v>464</v>
      </c>
      <c r="C465" s="6" t="s">
        <v>4573</v>
      </c>
      <c r="D465" s="22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>E465/D465</f>
        <v>2.2727272727272728E-2</v>
      </c>
      <c r="P465" s="8">
        <f>IF(L465=0,0,E465/L465)</f>
        <v>113.63636363636364</v>
      </c>
      <c r="Q465" s="5" t="str">
        <f>LEFT(N465,(FIND("/",N465)-1))</f>
        <v>film &amp; video</v>
      </c>
      <c r="R465" s="5" t="str">
        <f>RIGHT(N465,LEN(N465)-(FIND("/",N465)))</f>
        <v>animation</v>
      </c>
      <c r="S465" s="13">
        <f>(J465/86400)+25569+(-5/24)</f>
        <v>40750.501770833333</v>
      </c>
      <c r="T465" s="13">
        <f>(I465/86400)+25569+(-5/24)</f>
        <v>40810.501770833333</v>
      </c>
    </row>
    <row r="466" spans="1:20" ht="14.75" customHeight="1" x14ac:dyDescent="0.2">
      <c r="A466" s="5">
        <v>464</v>
      </c>
      <c r="B466" s="6" t="s">
        <v>465</v>
      </c>
      <c r="C466" s="6" t="s">
        <v>4574</v>
      </c>
      <c r="D466" s="22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>E466/D466</f>
        <v>9.9009900990099011E-4</v>
      </c>
      <c r="P466" s="8">
        <f>IF(L466=0,0,E466/L466)</f>
        <v>1</v>
      </c>
      <c r="Q466" s="5" t="str">
        <f>LEFT(N466,(FIND("/",N466)-1))</f>
        <v>film &amp; video</v>
      </c>
      <c r="R466" s="5" t="str">
        <f>RIGHT(N466,LEN(N466)-(FIND("/",N466)))</f>
        <v>animation</v>
      </c>
      <c r="S466" s="13">
        <f>(J466/86400)+25569+(-5/24)</f>
        <v>42488.640451388885</v>
      </c>
      <c r="T466" s="13">
        <f>(I466/86400)+25569+(-5/24)</f>
        <v>42508.640451388885</v>
      </c>
    </row>
    <row r="467" spans="1:20" ht="14.75" customHeight="1" x14ac:dyDescent="0.2">
      <c r="A467" s="5">
        <v>465</v>
      </c>
      <c r="B467" s="6" t="s">
        <v>466</v>
      </c>
      <c r="C467" s="6" t="s">
        <v>4575</v>
      </c>
      <c r="D467" s="22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>E467/D467</f>
        <v>0.26953125</v>
      </c>
      <c r="P467" s="8">
        <f>IF(L467=0,0,E467/L467)</f>
        <v>17.25</v>
      </c>
      <c r="Q467" s="5" t="str">
        <f>LEFT(N467,(FIND("/",N467)-1))</f>
        <v>film &amp; video</v>
      </c>
      <c r="R467" s="5" t="str">
        <f>RIGHT(N467,LEN(N467)-(FIND("/",N467)))</f>
        <v>animation</v>
      </c>
      <c r="S467" s="13">
        <f>(J467/86400)+25569+(-5/24)</f>
        <v>41800.911736111106</v>
      </c>
      <c r="T467" s="13">
        <f>(I467/86400)+25569+(-5/24)</f>
        <v>41816.911736111106</v>
      </c>
    </row>
    <row r="468" spans="1:20" ht="14.75" customHeight="1" x14ac:dyDescent="0.2">
      <c r="A468" s="5">
        <v>466</v>
      </c>
      <c r="B468" s="6" t="s">
        <v>467</v>
      </c>
      <c r="C468" s="6" t="s">
        <v>4576</v>
      </c>
      <c r="D468" s="22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>E468/D468</f>
        <v>7.6E-3</v>
      </c>
      <c r="P468" s="8">
        <f>IF(L468=0,0,E468/L468)</f>
        <v>15.2</v>
      </c>
      <c r="Q468" s="5" t="str">
        <f>LEFT(N468,(FIND("/",N468)-1))</f>
        <v>film &amp; video</v>
      </c>
      <c r="R468" s="5" t="str">
        <f>RIGHT(N468,LEN(N468)-(FIND("/",N468)))</f>
        <v>animation</v>
      </c>
      <c r="S468" s="13">
        <f>(J468/86400)+25569+(-5/24)</f>
        <v>41129.734537037039</v>
      </c>
      <c r="T468" s="13">
        <f>(I468/86400)+25569+(-5/24)</f>
        <v>41159.734537037039</v>
      </c>
    </row>
    <row r="469" spans="1:20" ht="14.75" customHeight="1" x14ac:dyDescent="0.2">
      <c r="A469" s="5">
        <v>467</v>
      </c>
      <c r="B469" s="6" t="s">
        <v>468</v>
      </c>
      <c r="C469" s="6" t="s">
        <v>4577</v>
      </c>
      <c r="D469" s="22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>E469/D469</f>
        <v>0.21575</v>
      </c>
      <c r="P469" s="8">
        <f>IF(L469=0,0,E469/L469)</f>
        <v>110.64102564102564</v>
      </c>
      <c r="Q469" s="5" t="str">
        <f>LEFT(N469,(FIND("/",N469)-1))</f>
        <v>film &amp; video</v>
      </c>
      <c r="R469" s="5" t="str">
        <f>RIGHT(N469,LEN(N469)-(FIND("/",N469)))</f>
        <v>animation</v>
      </c>
      <c r="S469" s="13">
        <f>(J469/86400)+25569+(-5/24)</f>
        <v>41135.471458333333</v>
      </c>
      <c r="T469" s="13">
        <f>(I469/86400)+25569+(-5/24)</f>
        <v>41180.471458333333</v>
      </c>
    </row>
    <row r="470" spans="1:20" ht="14.75" customHeight="1" x14ac:dyDescent="0.2">
      <c r="A470" s="5">
        <v>468</v>
      </c>
      <c r="B470" s="6" t="s">
        <v>469</v>
      </c>
      <c r="C470" s="6" t="s">
        <v>4578</v>
      </c>
      <c r="D470" s="22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>E470/D470</f>
        <v>0</v>
      </c>
      <c r="P470" s="8">
        <f>IF(L470=0,0,E470/L470)</f>
        <v>0</v>
      </c>
      <c r="Q470" s="5" t="str">
        <f>LEFT(N470,(FIND("/",N470)-1))</f>
        <v>film &amp; video</v>
      </c>
      <c r="R470" s="5" t="str">
        <f>RIGHT(N470,LEN(N470)-(FIND("/",N470)))</f>
        <v>animation</v>
      </c>
      <c r="S470" s="13">
        <f>(J470/86400)+25569+(-5/24)</f>
        <v>41040.959293981483</v>
      </c>
      <c r="T470" s="13">
        <f>(I470/86400)+25569+(-5/24)</f>
        <v>41100.952141203699</v>
      </c>
    </row>
    <row r="471" spans="1:20" ht="14.75" customHeight="1" x14ac:dyDescent="0.2">
      <c r="A471" s="5">
        <v>469</v>
      </c>
      <c r="B471" s="6" t="s">
        <v>470</v>
      </c>
      <c r="C471" s="6" t="s">
        <v>4579</v>
      </c>
      <c r="D471" s="22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>E471/D471</f>
        <v>0</v>
      </c>
      <c r="P471" s="8">
        <f>IF(L471=0,0,E471/L471)</f>
        <v>0</v>
      </c>
      <c r="Q471" s="5" t="str">
        <f>LEFT(N471,(FIND("/",N471)-1))</f>
        <v>film &amp; video</v>
      </c>
      <c r="R471" s="5" t="str">
        <f>RIGHT(N471,LEN(N471)-(FIND("/",N471)))</f>
        <v>animation</v>
      </c>
      <c r="S471" s="13">
        <f>(J471/86400)+25569+(-5/24)</f>
        <v>41827.781527777777</v>
      </c>
      <c r="T471" s="13">
        <f>(I471/86400)+25569+(-5/24)</f>
        <v>41887.781527777777</v>
      </c>
    </row>
    <row r="472" spans="1:20" ht="14.75" customHeight="1" x14ac:dyDescent="0.2">
      <c r="A472" s="5">
        <v>470</v>
      </c>
      <c r="B472" s="6" t="s">
        <v>471</v>
      </c>
      <c r="C472" s="6" t="s">
        <v>4580</v>
      </c>
      <c r="D472" s="22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>E472/D472</f>
        <v>1.0200000000000001E-2</v>
      </c>
      <c r="P472" s="8">
        <f>IF(L472=0,0,E472/L472)</f>
        <v>25.5</v>
      </c>
      <c r="Q472" s="5" t="str">
        <f>LEFT(N472,(FIND("/",N472)-1))</f>
        <v>film &amp; video</v>
      </c>
      <c r="R472" s="5" t="str">
        <f>RIGHT(N472,LEN(N472)-(FIND("/",N472)))</f>
        <v>animation</v>
      </c>
      <c r="S472" s="13">
        <f>(J472/86400)+25569+(-5/24)</f>
        <v>41604.959363425922</v>
      </c>
      <c r="T472" s="13">
        <f>(I472/86400)+25569+(-5/24)</f>
        <v>41654.958333333328</v>
      </c>
    </row>
    <row r="473" spans="1:20" ht="14.75" customHeight="1" x14ac:dyDescent="0.2">
      <c r="A473" s="5">
        <v>471</v>
      </c>
      <c r="B473" s="6" t="s">
        <v>472</v>
      </c>
      <c r="C473" s="6" t="s">
        <v>4581</v>
      </c>
      <c r="D473" s="22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>E473/D473</f>
        <v>0.11892727272727273</v>
      </c>
      <c r="P473" s="8">
        <f>IF(L473=0,0,E473/L473)</f>
        <v>38.476470588235294</v>
      </c>
      <c r="Q473" s="5" t="str">
        <f>LEFT(N473,(FIND("/",N473)-1))</f>
        <v>film &amp; video</v>
      </c>
      <c r="R473" s="5" t="str">
        <f>RIGHT(N473,LEN(N473)-(FIND("/",N473)))</f>
        <v>animation</v>
      </c>
      <c r="S473" s="13">
        <f>(J473/86400)+25569+(-5/24)</f>
        <v>41703.513645833329</v>
      </c>
      <c r="T473" s="13">
        <f>(I473/86400)+25569+(-5/24)</f>
        <v>41748.471979166665</v>
      </c>
    </row>
    <row r="474" spans="1:20" ht="14.75" customHeight="1" x14ac:dyDescent="0.2">
      <c r="A474" s="5">
        <v>472</v>
      </c>
      <c r="B474" s="6" t="s">
        <v>473</v>
      </c>
      <c r="C474" s="6" t="s">
        <v>4582</v>
      </c>
      <c r="D474" s="22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>E474/D474</f>
        <v>0.17624999999999999</v>
      </c>
      <c r="P474" s="8">
        <f>IF(L474=0,0,E474/L474)</f>
        <v>28.2</v>
      </c>
      <c r="Q474" s="5" t="str">
        <f>LEFT(N474,(FIND("/",N474)-1))</f>
        <v>film &amp; video</v>
      </c>
      <c r="R474" s="5" t="str">
        <f>RIGHT(N474,LEN(N474)-(FIND("/",N474)))</f>
        <v>animation</v>
      </c>
      <c r="S474" s="13">
        <f>(J474/86400)+25569+(-5/24)</f>
        <v>41844.714328703703</v>
      </c>
      <c r="T474" s="13">
        <f>(I474/86400)+25569+(-5/24)</f>
        <v>41874.714328703703</v>
      </c>
    </row>
    <row r="475" spans="1:20" ht="14.75" customHeight="1" x14ac:dyDescent="0.2">
      <c r="A475" s="5">
        <v>473</v>
      </c>
      <c r="B475" s="6" t="s">
        <v>474</v>
      </c>
      <c r="C475" s="6" t="s">
        <v>4583</v>
      </c>
      <c r="D475" s="22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>E475/D475</f>
        <v>2.87E-2</v>
      </c>
      <c r="P475" s="8">
        <f>IF(L475=0,0,E475/L475)</f>
        <v>61.5</v>
      </c>
      <c r="Q475" s="5" t="str">
        <f>LEFT(N475,(FIND("/",N475)-1))</f>
        <v>film &amp; video</v>
      </c>
      <c r="R475" s="5" t="str">
        <f>RIGHT(N475,LEN(N475)-(FIND("/",N475)))</f>
        <v>animation</v>
      </c>
      <c r="S475" s="13">
        <f>(J475/86400)+25569+(-5/24)</f>
        <v>41869.489803240736</v>
      </c>
      <c r="T475" s="13">
        <f>(I475/86400)+25569+(-5/24)</f>
        <v>41899.489803240736</v>
      </c>
    </row>
    <row r="476" spans="1:20" ht="14.75" customHeight="1" x14ac:dyDescent="0.2">
      <c r="A476" s="5">
        <v>474</v>
      </c>
      <c r="B476" s="6" t="s">
        <v>475</v>
      </c>
      <c r="C476" s="6" t="s">
        <v>4584</v>
      </c>
      <c r="D476" s="22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>E476/D476</f>
        <v>3.0303030303030303E-4</v>
      </c>
      <c r="P476" s="8">
        <f>IF(L476=0,0,E476/L476)</f>
        <v>1</v>
      </c>
      <c r="Q476" s="5" t="str">
        <f>LEFT(N476,(FIND("/",N476)-1))</f>
        <v>film &amp; video</v>
      </c>
      <c r="R476" s="5" t="str">
        <f>RIGHT(N476,LEN(N476)-(FIND("/",N476)))</f>
        <v>animation</v>
      </c>
      <c r="S476" s="13">
        <f>(J476/86400)+25569+(-5/24)</f>
        <v>42753.120706018519</v>
      </c>
      <c r="T476" s="13">
        <f>(I476/86400)+25569+(-5/24)</f>
        <v>42783.120706018519</v>
      </c>
    </row>
    <row r="477" spans="1:20" ht="14.75" customHeight="1" x14ac:dyDescent="0.2">
      <c r="A477" s="5">
        <v>475</v>
      </c>
      <c r="B477" s="6" t="s">
        <v>476</v>
      </c>
      <c r="C477" s="6" t="s">
        <v>4585</v>
      </c>
      <c r="D477" s="22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>E477/D477</f>
        <v>0</v>
      </c>
      <c r="P477" s="8">
        <f>IF(L477=0,0,E477/L477)</f>
        <v>0</v>
      </c>
      <c r="Q477" s="5" t="str">
        <f>LEFT(N477,(FIND("/",N477)-1))</f>
        <v>film &amp; video</v>
      </c>
      <c r="R477" s="5" t="str">
        <f>RIGHT(N477,LEN(N477)-(FIND("/",N477)))</f>
        <v>animation</v>
      </c>
      <c r="S477" s="13">
        <f>(J477/86400)+25569+(-5/24)</f>
        <v>42099.877812500003</v>
      </c>
      <c r="T477" s="13">
        <f>(I477/86400)+25569+(-5/24)</f>
        <v>42129.877812500003</v>
      </c>
    </row>
    <row r="478" spans="1:20" ht="14.75" customHeight="1" x14ac:dyDescent="0.2">
      <c r="A478" s="5">
        <v>476</v>
      </c>
      <c r="B478" s="6" t="s">
        <v>477</v>
      </c>
      <c r="C478" s="6" t="s">
        <v>4586</v>
      </c>
      <c r="D478" s="22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>E478/D478</f>
        <v>2.2302681818181819E-2</v>
      </c>
      <c r="P478" s="8">
        <f>IF(L478=0,0,E478/L478)</f>
        <v>39.569274193548388</v>
      </c>
      <c r="Q478" s="5" t="str">
        <f>LEFT(N478,(FIND("/",N478)-1))</f>
        <v>film &amp; video</v>
      </c>
      <c r="R478" s="5" t="str">
        <f>RIGHT(N478,LEN(N478)-(FIND("/",N478)))</f>
        <v>animation</v>
      </c>
      <c r="S478" s="13">
        <f>(J478/86400)+25569+(-5/24)</f>
        <v>41757.76667824074</v>
      </c>
      <c r="T478" s="13">
        <f>(I478/86400)+25569+(-5/24)</f>
        <v>41792.957638888889</v>
      </c>
    </row>
    <row r="479" spans="1:20" ht="14.75" customHeight="1" x14ac:dyDescent="0.2">
      <c r="A479" s="5">
        <v>477</v>
      </c>
      <c r="B479" s="6" t="s">
        <v>478</v>
      </c>
      <c r="C479" s="6" t="s">
        <v>4587</v>
      </c>
      <c r="D479" s="22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>E479/D479</f>
        <v>0</v>
      </c>
      <c r="P479" s="8">
        <f>IF(L479=0,0,E479/L479)</f>
        <v>0</v>
      </c>
      <c r="Q479" s="5" t="str">
        <f>LEFT(N479,(FIND("/",N479)-1))</f>
        <v>film &amp; video</v>
      </c>
      <c r="R479" s="5" t="str">
        <f>RIGHT(N479,LEN(N479)-(FIND("/",N479)))</f>
        <v>animation</v>
      </c>
      <c r="S479" s="13">
        <f>(J479/86400)+25569+(-5/24)</f>
        <v>40987.626550925925</v>
      </c>
      <c r="T479" s="13">
        <f>(I479/86400)+25569+(-5/24)</f>
        <v>41047.626550925925</v>
      </c>
    </row>
    <row r="480" spans="1:20" ht="14.75" customHeight="1" x14ac:dyDescent="0.2">
      <c r="A480" s="5">
        <v>478</v>
      </c>
      <c r="B480" s="6" t="s">
        <v>479</v>
      </c>
      <c r="C480" s="6" t="s">
        <v>4588</v>
      </c>
      <c r="D480" s="22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>E480/D480</f>
        <v>0</v>
      </c>
      <c r="P480" s="8">
        <f>IF(L480=0,0,E480/L480)</f>
        <v>0</v>
      </c>
      <c r="Q480" s="5" t="str">
        <f>LEFT(N480,(FIND("/",N480)-1))</f>
        <v>film &amp; video</v>
      </c>
      <c r="R480" s="5" t="str">
        <f>RIGHT(N480,LEN(N480)-(FIND("/",N480)))</f>
        <v>animation</v>
      </c>
      <c r="S480" s="13">
        <f>(J480/86400)+25569+(-5/24)</f>
        <v>42065.702650462961</v>
      </c>
      <c r="T480" s="13">
        <f>(I480/86400)+25569+(-5/24)</f>
        <v>42095.660983796297</v>
      </c>
    </row>
    <row r="481" spans="1:20" ht="14.75" customHeight="1" x14ac:dyDescent="0.2">
      <c r="A481" s="5">
        <v>479</v>
      </c>
      <c r="B481" s="6" t="s">
        <v>480</v>
      </c>
      <c r="C481" s="6" t="s">
        <v>4589</v>
      </c>
      <c r="D481" s="22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>E481/D481</f>
        <v>0.3256</v>
      </c>
      <c r="P481" s="8">
        <f>IF(L481=0,0,E481/L481)</f>
        <v>88.8</v>
      </c>
      <c r="Q481" s="5" t="str">
        <f>LEFT(N481,(FIND("/",N481)-1))</f>
        <v>film &amp; video</v>
      </c>
      <c r="R481" s="5" t="str">
        <f>RIGHT(N481,LEN(N481)-(FIND("/",N481)))</f>
        <v>animation</v>
      </c>
      <c r="S481" s="13">
        <f>(J481/86400)+25569+(-5/24)</f>
        <v>41904.199479166666</v>
      </c>
      <c r="T481" s="13">
        <f>(I481/86400)+25569+(-5/24)</f>
        <v>41964.24114583333</v>
      </c>
    </row>
    <row r="482" spans="1:20" ht="14.75" customHeight="1" x14ac:dyDescent="0.2">
      <c r="A482" s="5">
        <v>480</v>
      </c>
      <c r="B482" s="6" t="s">
        <v>481</v>
      </c>
      <c r="C482" s="6" t="s">
        <v>4590</v>
      </c>
      <c r="D482" s="22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>E482/D482</f>
        <v>0.19409999999999999</v>
      </c>
      <c r="P482" s="8">
        <f>IF(L482=0,0,E482/L482)</f>
        <v>55.457142857142856</v>
      </c>
      <c r="Q482" s="5" t="str">
        <f>LEFT(N482,(FIND("/",N482)-1))</f>
        <v>film &amp; video</v>
      </c>
      <c r="R482" s="5" t="str">
        <f>RIGHT(N482,LEN(N482)-(FIND("/",N482)))</f>
        <v>animation</v>
      </c>
      <c r="S482" s="13">
        <f>(J482/86400)+25569+(-5/24)</f>
        <v>41465.29184027778</v>
      </c>
      <c r="T482" s="13">
        <f>(I482/86400)+25569+(-5/24)</f>
        <v>41495.29184027778</v>
      </c>
    </row>
    <row r="483" spans="1:20" ht="14.75" customHeight="1" x14ac:dyDescent="0.2">
      <c r="A483" s="5">
        <v>481</v>
      </c>
      <c r="B483" s="6" t="s">
        <v>482</v>
      </c>
      <c r="C483" s="6" t="s">
        <v>4591</v>
      </c>
      <c r="D483" s="22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>E483/D483</f>
        <v>6.0999999999999999E-2</v>
      </c>
      <c r="P483" s="8">
        <f>IF(L483=0,0,E483/L483)</f>
        <v>87.142857142857139</v>
      </c>
      <c r="Q483" s="5" t="str">
        <f>LEFT(N483,(FIND("/",N483)-1))</f>
        <v>film &amp; video</v>
      </c>
      <c r="R483" s="5" t="str">
        <f>RIGHT(N483,LEN(N483)-(FIND("/",N483)))</f>
        <v>animation</v>
      </c>
      <c r="S483" s="13">
        <f>(J483/86400)+25569+(-5/24)</f>
        <v>41162.46399305555</v>
      </c>
      <c r="T483" s="13">
        <f>(I483/86400)+25569+(-5/24)</f>
        <v>41192.46399305555</v>
      </c>
    </row>
    <row r="484" spans="1:20" ht="14.75" customHeight="1" x14ac:dyDescent="0.2">
      <c r="A484" s="5">
        <v>482</v>
      </c>
      <c r="B484" s="6" t="s">
        <v>483</v>
      </c>
      <c r="C484" s="6" t="s">
        <v>4592</v>
      </c>
      <c r="D484" s="22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>E484/D484</f>
        <v>1E-3</v>
      </c>
      <c r="P484" s="8">
        <f>IF(L484=0,0,E484/L484)</f>
        <v>10</v>
      </c>
      <c r="Q484" s="5" t="str">
        <f>LEFT(N484,(FIND("/",N484)-1))</f>
        <v>film &amp; video</v>
      </c>
      <c r="R484" s="5" t="str">
        <f>RIGHT(N484,LEN(N484)-(FIND("/",N484)))</f>
        <v>animation</v>
      </c>
      <c r="S484" s="13">
        <f>(J484/86400)+25569+(-5/24)</f>
        <v>42447.688541666663</v>
      </c>
      <c r="T484" s="13">
        <f>(I484/86400)+25569+(-5/24)</f>
        <v>42474.398611111108</v>
      </c>
    </row>
    <row r="485" spans="1:20" ht="14.75" customHeight="1" x14ac:dyDescent="0.2">
      <c r="A485" s="5">
        <v>483</v>
      </c>
      <c r="B485" s="6" t="s">
        <v>484</v>
      </c>
      <c r="C485" s="6" t="s">
        <v>4593</v>
      </c>
      <c r="D485" s="22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>E485/D485</f>
        <v>0.502</v>
      </c>
      <c r="P485" s="8">
        <f>IF(L485=0,0,E485/L485)</f>
        <v>51.224489795918366</v>
      </c>
      <c r="Q485" s="5" t="str">
        <f>LEFT(N485,(FIND("/",N485)-1))</f>
        <v>film &amp; video</v>
      </c>
      <c r="R485" s="5" t="str">
        <f>RIGHT(N485,LEN(N485)-(FIND("/",N485)))</f>
        <v>animation</v>
      </c>
      <c r="S485" s="13">
        <f>(J485/86400)+25569+(-5/24)</f>
        <v>41242.989259259259</v>
      </c>
      <c r="T485" s="13">
        <f>(I485/86400)+25569+(-5/24)</f>
        <v>41302.989259259259</v>
      </c>
    </row>
    <row r="486" spans="1:20" ht="14.75" customHeight="1" x14ac:dyDescent="0.2">
      <c r="A486" s="5">
        <v>484</v>
      </c>
      <c r="B486" s="6" t="s">
        <v>485</v>
      </c>
      <c r="C486" s="6" t="s">
        <v>4594</v>
      </c>
      <c r="D486" s="22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>E486/D486</f>
        <v>1.8625E-3</v>
      </c>
      <c r="P486" s="8">
        <f>IF(L486=0,0,E486/L486)</f>
        <v>13.545454545454545</v>
      </c>
      <c r="Q486" s="5" t="str">
        <f>LEFT(N486,(FIND("/",N486)-1))</f>
        <v>film &amp; video</v>
      </c>
      <c r="R486" s="5" t="str">
        <f>RIGHT(N486,LEN(N486)-(FIND("/",N486)))</f>
        <v>animation</v>
      </c>
      <c r="S486" s="13">
        <f>(J486/86400)+25569+(-5/24)</f>
        <v>42272.731157407405</v>
      </c>
      <c r="T486" s="13">
        <f>(I486/86400)+25569+(-5/24)</f>
        <v>42313.772824074076</v>
      </c>
    </row>
    <row r="487" spans="1:20" ht="14.75" customHeight="1" x14ac:dyDescent="0.2">
      <c r="A487" s="5">
        <v>485</v>
      </c>
      <c r="B487" s="6" t="s">
        <v>486</v>
      </c>
      <c r="C487" s="6" t="s">
        <v>4595</v>
      </c>
      <c r="D487" s="22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>E487/D487</f>
        <v>0.21906971229845085</v>
      </c>
      <c r="P487" s="8">
        <f>IF(L487=0,0,E487/L487)</f>
        <v>66.520080000000007</v>
      </c>
      <c r="Q487" s="5" t="str">
        <f>LEFT(N487,(FIND("/",N487)-1))</f>
        <v>film &amp; video</v>
      </c>
      <c r="R487" s="5" t="str">
        <f>RIGHT(N487,LEN(N487)-(FIND("/",N487)))</f>
        <v>animation</v>
      </c>
      <c r="S487" s="13">
        <f>(J487/86400)+25569+(-5/24)</f>
        <v>41381.297442129631</v>
      </c>
      <c r="T487" s="13">
        <f>(I487/86400)+25569+(-5/24)</f>
        <v>41411.297442129631</v>
      </c>
    </row>
    <row r="488" spans="1:20" ht="14.75" customHeight="1" x14ac:dyDescent="0.2">
      <c r="A488" s="5">
        <v>486</v>
      </c>
      <c r="B488" s="6" t="s">
        <v>487</v>
      </c>
      <c r="C488" s="6" t="s">
        <v>4596</v>
      </c>
      <c r="D488" s="22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>E488/D488</f>
        <v>9.0909090909090904E-5</v>
      </c>
      <c r="P488" s="8">
        <f>IF(L488=0,0,E488/L488)</f>
        <v>50</v>
      </c>
      <c r="Q488" s="5" t="str">
        <f>LEFT(N488,(FIND("/",N488)-1))</f>
        <v>film &amp; video</v>
      </c>
      <c r="R488" s="5" t="str">
        <f>RIGHT(N488,LEN(N488)-(FIND("/",N488)))</f>
        <v>animation</v>
      </c>
      <c r="S488" s="13">
        <f>(J488/86400)+25569+(-5/24)</f>
        <v>41761.734247685185</v>
      </c>
      <c r="T488" s="13">
        <f>(I488/86400)+25569+(-5/24)</f>
        <v>41791.734247685185</v>
      </c>
    </row>
    <row r="489" spans="1:20" ht="14.75" customHeight="1" x14ac:dyDescent="0.2">
      <c r="A489" s="5">
        <v>487</v>
      </c>
      <c r="B489" s="6" t="s">
        <v>488</v>
      </c>
      <c r="C489" s="6" t="s">
        <v>4597</v>
      </c>
      <c r="D489" s="22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>E489/D489</f>
        <v>0</v>
      </c>
      <c r="P489" s="8">
        <f>IF(L489=0,0,E489/L489)</f>
        <v>0</v>
      </c>
      <c r="Q489" s="5" t="str">
        <f>LEFT(N489,(FIND("/",N489)-1))</f>
        <v>film &amp; video</v>
      </c>
      <c r="R489" s="5" t="str">
        <f>RIGHT(N489,LEN(N489)-(FIND("/",N489)))</f>
        <v>animation</v>
      </c>
      <c r="S489" s="13">
        <f>(J489/86400)+25569+(-5/24)</f>
        <v>42669.386504629627</v>
      </c>
      <c r="T489" s="13">
        <f>(I489/86400)+25569+(-5/24)</f>
        <v>42729.428171296291</v>
      </c>
    </row>
    <row r="490" spans="1:20" ht="14.75" customHeight="1" x14ac:dyDescent="0.2">
      <c r="A490" s="5">
        <v>488</v>
      </c>
      <c r="B490" s="6" t="s">
        <v>489</v>
      </c>
      <c r="C490" s="6" t="s">
        <v>4598</v>
      </c>
      <c r="D490" s="22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>E490/D490</f>
        <v>0</v>
      </c>
      <c r="P490" s="8">
        <f>IF(L490=0,0,E490/L490)</f>
        <v>0</v>
      </c>
      <c r="Q490" s="5" t="str">
        <f>LEFT(N490,(FIND("/",N490)-1))</f>
        <v>film &amp; video</v>
      </c>
      <c r="R490" s="5" t="str">
        <f>RIGHT(N490,LEN(N490)-(FIND("/",N490)))</f>
        <v>animation</v>
      </c>
      <c r="S490" s="13">
        <f>(J490/86400)+25569+(-5/24)</f>
        <v>42713.84606481481</v>
      </c>
      <c r="T490" s="13">
        <f>(I490/86400)+25569+(-5/24)</f>
        <v>42743.84606481481</v>
      </c>
    </row>
    <row r="491" spans="1:20" ht="14.75" customHeight="1" x14ac:dyDescent="0.2">
      <c r="A491" s="5">
        <v>489</v>
      </c>
      <c r="B491" s="6" t="s">
        <v>490</v>
      </c>
      <c r="C491" s="6" t="s">
        <v>4599</v>
      </c>
      <c r="D491" s="22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>E491/D491</f>
        <v>2.8667813379201833E-3</v>
      </c>
      <c r="P491" s="8">
        <f>IF(L491=0,0,E491/L491)</f>
        <v>71.666666666666671</v>
      </c>
      <c r="Q491" s="5" t="str">
        <f>LEFT(N491,(FIND("/",N491)-1))</f>
        <v>film &amp; video</v>
      </c>
      <c r="R491" s="5" t="str">
        <f>RIGHT(N491,LEN(N491)-(FIND("/",N491)))</f>
        <v>animation</v>
      </c>
      <c r="S491" s="13">
        <f>(J491/86400)+25569+(-5/24)</f>
        <v>40882.273333333331</v>
      </c>
      <c r="T491" s="13">
        <f>(I491/86400)+25569+(-5/24)</f>
        <v>40913.272916666661</v>
      </c>
    </row>
    <row r="492" spans="1:20" ht="14.75" customHeight="1" x14ac:dyDescent="0.2">
      <c r="A492" s="5">
        <v>490</v>
      </c>
      <c r="B492" s="6" t="s">
        <v>491</v>
      </c>
      <c r="C492" s="6" t="s">
        <v>4600</v>
      </c>
      <c r="D492" s="22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>E492/D492</f>
        <v>0</v>
      </c>
      <c r="P492" s="8">
        <f>IF(L492=0,0,E492/L492)</f>
        <v>0</v>
      </c>
      <c r="Q492" s="5" t="str">
        <f>LEFT(N492,(FIND("/",N492)-1))</f>
        <v>film &amp; video</v>
      </c>
      <c r="R492" s="5" t="str">
        <f>RIGHT(N492,LEN(N492)-(FIND("/",N492)))</f>
        <v>animation</v>
      </c>
      <c r="S492" s="13">
        <f>(J492/86400)+25569+(-5/24)</f>
        <v>41113.760243055549</v>
      </c>
      <c r="T492" s="13">
        <f>(I492/86400)+25569+(-5/24)</f>
        <v>41143.760243055549</v>
      </c>
    </row>
    <row r="493" spans="1:20" ht="14.75" customHeight="1" x14ac:dyDescent="0.2">
      <c r="A493" s="5">
        <v>491</v>
      </c>
      <c r="B493" s="6" t="s">
        <v>492</v>
      </c>
      <c r="C493" s="6" t="s">
        <v>4601</v>
      </c>
      <c r="D493" s="22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>E493/D493</f>
        <v>0</v>
      </c>
      <c r="P493" s="8">
        <f>IF(L493=0,0,E493/L493)</f>
        <v>0</v>
      </c>
      <c r="Q493" s="5" t="str">
        <f>LEFT(N493,(FIND("/",N493)-1))</f>
        <v>film &amp; video</v>
      </c>
      <c r="R493" s="5" t="str">
        <f>RIGHT(N493,LEN(N493)-(FIND("/",N493)))</f>
        <v>animation</v>
      </c>
      <c r="S493" s="13">
        <f>(J493/86400)+25569+(-5/24)</f>
        <v>42366.774293981478</v>
      </c>
      <c r="T493" s="13">
        <f>(I493/86400)+25569+(-5/24)</f>
        <v>42396.774293981478</v>
      </c>
    </row>
    <row r="494" spans="1:20" ht="14.75" customHeight="1" x14ac:dyDescent="0.2">
      <c r="A494" s="5">
        <v>492</v>
      </c>
      <c r="B494" s="6" t="s">
        <v>493</v>
      </c>
      <c r="C494" s="6" t="s">
        <v>4602</v>
      </c>
      <c r="D494" s="22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>E494/D494</f>
        <v>0</v>
      </c>
      <c r="P494" s="8">
        <f>IF(L494=0,0,E494/L494)</f>
        <v>0</v>
      </c>
      <c r="Q494" s="5" t="str">
        <f>LEFT(N494,(FIND("/",N494)-1))</f>
        <v>film &amp; video</v>
      </c>
      <c r="R494" s="5" t="str">
        <f>RIGHT(N494,LEN(N494)-(FIND("/",N494)))</f>
        <v>animation</v>
      </c>
      <c r="S494" s="13">
        <f>(J494/86400)+25569+(-5/24)</f>
        <v>42595.826736111114</v>
      </c>
      <c r="T494" s="13">
        <f>(I494/86400)+25569+(-5/24)</f>
        <v>42655.826736111114</v>
      </c>
    </row>
    <row r="495" spans="1:20" ht="14.75" customHeight="1" x14ac:dyDescent="0.2">
      <c r="A495" s="5">
        <v>493</v>
      </c>
      <c r="B495" s="6" t="s">
        <v>494</v>
      </c>
      <c r="C495" s="6" t="s">
        <v>4603</v>
      </c>
      <c r="D495" s="22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>E495/D495</f>
        <v>0</v>
      </c>
      <c r="P495" s="8">
        <f>IF(L495=0,0,E495/L495)</f>
        <v>0</v>
      </c>
      <c r="Q495" s="5" t="str">
        <f>LEFT(N495,(FIND("/",N495)-1))</f>
        <v>film &amp; video</v>
      </c>
      <c r="R495" s="5" t="str">
        <f>RIGHT(N495,LEN(N495)-(FIND("/",N495)))</f>
        <v>animation</v>
      </c>
      <c r="S495" s="13">
        <f>(J495/86400)+25569+(-5/24)</f>
        <v>42114.517800925925</v>
      </c>
      <c r="T495" s="13">
        <f>(I495/86400)+25569+(-5/24)</f>
        <v>42144.517800925925</v>
      </c>
    </row>
    <row r="496" spans="1:20" ht="14.75" customHeight="1" x14ac:dyDescent="0.2">
      <c r="A496" s="5">
        <v>494</v>
      </c>
      <c r="B496" s="6" t="s">
        <v>495</v>
      </c>
      <c r="C496" s="6" t="s">
        <v>4604</v>
      </c>
      <c r="D496" s="22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>E496/D496</f>
        <v>1.5499999999999999E-3</v>
      </c>
      <c r="P496" s="8">
        <f>IF(L496=0,0,E496/L496)</f>
        <v>10.333333333333334</v>
      </c>
      <c r="Q496" s="5" t="str">
        <f>LEFT(N496,(FIND("/",N496)-1))</f>
        <v>film &amp; video</v>
      </c>
      <c r="R496" s="5" t="str">
        <f>RIGHT(N496,LEN(N496)-(FIND("/",N496)))</f>
        <v>animation</v>
      </c>
      <c r="S496" s="13">
        <f>(J496/86400)+25569+(-5/24)</f>
        <v>41799.62228009259</v>
      </c>
      <c r="T496" s="13">
        <f>(I496/86400)+25569+(-5/24)</f>
        <v>41822.916666666664</v>
      </c>
    </row>
    <row r="497" spans="1:20" ht="14.75" customHeight="1" x14ac:dyDescent="0.2">
      <c r="A497" s="5">
        <v>495</v>
      </c>
      <c r="B497" s="6" t="s">
        <v>496</v>
      </c>
      <c r="C497" s="6" t="s">
        <v>4605</v>
      </c>
      <c r="D497" s="22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>E497/D497</f>
        <v>0</v>
      </c>
      <c r="P497" s="8">
        <f>IF(L497=0,0,E497/L497)</f>
        <v>0</v>
      </c>
      <c r="Q497" s="5" t="str">
        <f>LEFT(N497,(FIND("/",N497)-1))</f>
        <v>film &amp; video</v>
      </c>
      <c r="R497" s="5" t="str">
        <f>RIGHT(N497,LEN(N497)-(FIND("/",N497)))</f>
        <v>animation</v>
      </c>
      <c r="S497" s="13">
        <f>(J497/86400)+25569+(-5/24)</f>
        <v>42171.619270833333</v>
      </c>
      <c r="T497" s="13">
        <f>(I497/86400)+25569+(-5/24)</f>
        <v>42201.619270833333</v>
      </c>
    </row>
    <row r="498" spans="1:20" ht="14.75" customHeight="1" x14ac:dyDescent="0.2">
      <c r="A498" s="5">
        <v>496</v>
      </c>
      <c r="B498" s="6" t="s">
        <v>497</v>
      </c>
      <c r="C498" s="6" t="s">
        <v>4606</v>
      </c>
      <c r="D498" s="22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>E498/D498</f>
        <v>1.6666666666666667E-5</v>
      </c>
      <c r="P498" s="8">
        <f>IF(L498=0,0,E498/L498)</f>
        <v>1</v>
      </c>
      <c r="Q498" s="5" t="str">
        <f>LEFT(N498,(FIND("/",N498)-1))</f>
        <v>film &amp; video</v>
      </c>
      <c r="R498" s="5" t="str">
        <f>RIGHT(N498,LEN(N498)-(FIND("/",N498)))</f>
        <v>animation</v>
      </c>
      <c r="S498" s="13">
        <f>(J498/86400)+25569+(-5/24)</f>
        <v>41620.723078703704</v>
      </c>
      <c r="T498" s="13">
        <f>(I498/86400)+25569+(-5/24)</f>
        <v>41680.723078703704</v>
      </c>
    </row>
    <row r="499" spans="1:20" ht="14.75" customHeight="1" x14ac:dyDescent="0.2">
      <c r="A499" s="5">
        <v>497</v>
      </c>
      <c r="B499" s="6" t="s">
        <v>498</v>
      </c>
      <c r="C499" s="6" t="s">
        <v>4607</v>
      </c>
      <c r="D499" s="22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>E499/D499</f>
        <v>6.6964285714285711E-3</v>
      </c>
      <c r="P499" s="8">
        <f>IF(L499=0,0,E499/L499)</f>
        <v>10</v>
      </c>
      <c r="Q499" s="5" t="str">
        <f>LEFT(N499,(FIND("/",N499)-1))</f>
        <v>film &amp; video</v>
      </c>
      <c r="R499" s="5" t="str">
        <f>RIGHT(N499,LEN(N499)-(FIND("/",N499)))</f>
        <v>animation</v>
      </c>
      <c r="S499" s="13">
        <f>(J499/86400)+25569+(-5/24)</f>
        <v>41944.829456018517</v>
      </c>
      <c r="T499" s="13">
        <f>(I499/86400)+25569+(-5/24)</f>
        <v>41997.999999999993</v>
      </c>
    </row>
    <row r="500" spans="1:20" ht="14.75" customHeight="1" x14ac:dyDescent="0.2">
      <c r="A500" s="5">
        <v>498</v>
      </c>
      <c r="B500" s="6" t="s">
        <v>499</v>
      </c>
      <c r="C500" s="6" t="s">
        <v>4608</v>
      </c>
      <c r="D500" s="22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>E500/D500</f>
        <v>4.5985132395404561E-2</v>
      </c>
      <c r="P500" s="8">
        <f>IF(L500=0,0,E500/L500)</f>
        <v>136.09090909090909</v>
      </c>
      <c r="Q500" s="5" t="str">
        <f>LEFT(N500,(FIND("/",N500)-1))</f>
        <v>film &amp; video</v>
      </c>
      <c r="R500" s="5" t="str">
        <f>RIGHT(N500,LEN(N500)-(FIND("/",N500)))</f>
        <v>animation</v>
      </c>
      <c r="S500" s="13">
        <f>(J500/86400)+25569+(-5/24)</f>
        <v>40858.553807870368</v>
      </c>
      <c r="T500" s="13">
        <f>(I500/86400)+25569+(-5/24)</f>
        <v>40900.553807870368</v>
      </c>
    </row>
    <row r="501" spans="1:20" ht="14.75" customHeight="1" x14ac:dyDescent="0.2">
      <c r="A501" s="5">
        <v>499</v>
      </c>
      <c r="B501" s="6" t="s">
        <v>500</v>
      </c>
      <c r="C501" s="6" t="s">
        <v>4609</v>
      </c>
      <c r="D501" s="22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>E501/D501</f>
        <v>9.5500000000000002E-2</v>
      </c>
      <c r="P501" s="8">
        <f>IF(L501=0,0,E501/L501)</f>
        <v>73.461538461538467</v>
      </c>
      <c r="Q501" s="5" t="str">
        <f>LEFT(N501,(FIND("/",N501)-1))</f>
        <v>film &amp; video</v>
      </c>
      <c r="R501" s="5" t="str">
        <f>RIGHT(N501,LEN(N501)-(FIND("/",N501)))</f>
        <v>animation</v>
      </c>
      <c r="S501" s="13">
        <f>(J501/86400)+25569+(-5/24)</f>
        <v>40043.687129629623</v>
      </c>
      <c r="T501" s="13">
        <f>(I501/86400)+25569+(-5/24)</f>
        <v>40098.665972222218</v>
      </c>
    </row>
    <row r="502" spans="1:20" ht="14.75" customHeight="1" x14ac:dyDescent="0.2">
      <c r="A502" s="5">
        <v>500</v>
      </c>
      <c r="B502" s="6" t="s">
        <v>501</v>
      </c>
      <c r="C502" s="6" t="s">
        <v>4610</v>
      </c>
      <c r="D502" s="22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>E502/D502</f>
        <v>3.307692307692308E-2</v>
      </c>
      <c r="P502" s="8">
        <f>IF(L502=0,0,E502/L502)</f>
        <v>53.75</v>
      </c>
      <c r="Q502" s="5" t="str">
        <f>LEFT(N502,(FIND("/",N502)-1))</f>
        <v>film &amp; video</v>
      </c>
      <c r="R502" s="5" t="str">
        <f>RIGHT(N502,LEN(N502)-(FIND("/",N502)))</f>
        <v>animation</v>
      </c>
      <c r="S502" s="13">
        <f>(J502/86400)+25569+(-5/24)</f>
        <v>40247.677673611106</v>
      </c>
      <c r="T502" s="13">
        <f>(I502/86400)+25569+(-5/24)</f>
        <v>40306.719444444439</v>
      </c>
    </row>
    <row r="503" spans="1:20" ht="14.75" customHeight="1" x14ac:dyDescent="0.2">
      <c r="A503" s="5">
        <v>501</v>
      </c>
      <c r="B503" s="6" t="s">
        <v>502</v>
      </c>
      <c r="C503" s="6" t="s">
        <v>4611</v>
      </c>
      <c r="D503" s="22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>E503/D503</f>
        <v>0</v>
      </c>
      <c r="P503" s="8">
        <f>IF(L503=0,0,E503/L503)</f>
        <v>0</v>
      </c>
      <c r="Q503" s="5" t="str">
        <f>LEFT(N503,(FIND("/",N503)-1))</f>
        <v>film &amp; video</v>
      </c>
      <c r="R503" s="5" t="str">
        <f>RIGHT(N503,LEN(N503)-(FIND("/",N503)))</f>
        <v>animation</v>
      </c>
      <c r="S503" s="13">
        <f>(J503/86400)+25569+(-5/24)</f>
        <v>40703.026053240741</v>
      </c>
      <c r="T503" s="13">
        <f>(I503/86400)+25569+(-5/24)</f>
        <v>40733.026053240741</v>
      </c>
    </row>
    <row r="504" spans="1:20" ht="14.75" customHeight="1" x14ac:dyDescent="0.2">
      <c r="A504" s="5">
        <v>502</v>
      </c>
      <c r="B504" s="6" t="s">
        <v>503</v>
      </c>
      <c r="C504" s="6" t="s">
        <v>4612</v>
      </c>
      <c r="D504" s="22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>E504/D504</f>
        <v>1.15E-2</v>
      </c>
      <c r="P504" s="8">
        <f>IF(L504=0,0,E504/L504)</f>
        <v>57.5</v>
      </c>
      <c r="Q504" s="5" t="str">
        <f>LEFT(N504,(FIND("/",N504)-1))</f>
        <v>film &amp; video</v>
      </c>
      <c r="R504" s="5" t="str">
        <f>RIGHT(N504,LEN(N504)-(FIND("/",N504)))</f>
        <v>animation</v>
      </c>
      <c r="S504" s="13">
        <f>(J504/86400)+25569+(-5/24)</f>
        <v>40956.345196759255</v>
      </c>
      <c r="T504" s="13">
        <f>(I504/86400)+25569+(-5/24)</f>
        <v>40986.303530092591</v>
      </c>
    </row>
    <row r="505" spans="1:20" ht="14.75" customHeight="1" x14ac:dyDescent="0.2">
      <c r="A505" s="5">
        <v>503</v>
      </c>
      <c r="B505" s="6" t="s">
        <v>504</v>
      </c>
      <c r="C505" s="6" t="s">
        <v>4613</v>
      </c>
      <c r="D505" s="22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>E505/D505</f>
        <v>1.7538461538461537E-2</v>
      </c>
      <c r="P505" s="8">
        <f>IF(L505=0,0,E505/L505)</f>
        <v>12.666666666666666</v>
      </c>
      <c r="Q505" s="5" t="str">
        <f>LEFT(N505,(FIND("/",N505)-1))</f>
        <v>film &amp; video</v>
      </c>
      <c r="R505" s="5" t="str">
        <f>RIGHT(N505,LEN(N505)-(FIND("/",N505)))</f>
        <v>animation</v>
      </c>
      <c r="S505" s="13">
        <f>(J505/86400)+25569+(-5/24)</f>
        <v>41991.318321759252</v>
      </c>
      <c r="T505" s="13">
        <f>(I505/86400)+25569+(-5/24)</f>
        <v>42021.318321759252</v>
      </c>
    </row>
    <row r="506" spans="1:20" ht="14.75" customHeight="1" x14ac:dyDescent="0.2">
      <c r="A506" s="5">
        <v>504</v>
      </c>
      <c r="B506" s="6" t="s">
        <v>505</v>
      </c>
      <c r="C506" s="6" t="s">
        <v>4614</v>
      </c>
      <c r="D506" s="22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>E506/D506</f>
        <v>1.3673469387755101E-2</v>
      </c>
      <c r="P506" s="8">
        <f>IF(L506=0,0,E506/L506)</f>
        <v>67</v>
      </c>
      <c r="Q506" s="5" t="str">
        <f>LEFT(N506,(FIND("/",N506)-1))</f>
        <v>film &amp; video</v>
      </c>
      <c r="R506" s="5" t="str">
        <f>RIGHT(N506,LEN(N506)-(FIND("/",N506)))</f>
        <v>animation</v>
      </c>
      <c r="S506" s="13">
        <f>(J506/86400)+25569+(-5/24)</f>
        <v>40949.775312499994</v>
      </c>
      <c r="T506" s="13">
        <f>(I506/86400)+25569+(-5/24)</f>
        <v>41009.73364583333</v>
      </c>
    </row>
    <row r="507" spans="1:20" ht="14.75" customHeight="1" x14ac:dyDescent="0.2">
      <c r="A507" s="5">
        <v>505</v>
      </c>
      <c r="B507" s="6" t="s">
        <v>506</v>
      </c>
      <c r="C507" s="6" t="s">
        <v>4615</v>
      </c>
      <c r="D507" s="22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>E507/D507</f>
        <v>4.3333333333333331E-3</v>
      </c>
      <c r="P507" s="8">
        <f>IF(L507=0,0,E507/L507)</f>
        <v>3.7142857142857144</v>
      </c>
      <c r="Q507" s="5" t="str">
        <f>LEFT(N507,(FIND("/",N507)-1))</f>
        <v>film &amp; video</v>
      </c>
      <c r="R507" s="5" t="str">
        <f>RIGHT(N507,LEN(N507)-(FIND("/",N507)))</f>
        <v>animation</v>
      </c>
      <c r="S507" s="13">
        <f>(J507/86400)+25569+(-5/24)</f>
        <v>42317.889884259253</v>
      </c>
      <c r="T507" s="13">
        <f>(I507/86400)+25569+(-5/24)</f>
        <v>42362.889884259253</v>
      </c>
    </row>
    <row r="508" spans="1:20" ht="14.75" customHeight="1" x14ac:dyDescent="0.2">
      <c r="A508" s="5">
        <v>506</v>
      </c>
      <c r="B508" s="6" t="s">
        <v>507</v>
      </c>
      <c r="C508" s="6" t="s">
        <v>4616</v>
      </c>
      <c r="D508" s="22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>E508/D508</f>
        <v>1.25E-3</v>
      </c>
      <c r="P508" s="8">
        <f>IF(L508=0,0,E508/L508)</f>
        <v>250</v>
      </c>
      <c r="Q508" s="5" t="str">
        <f>LEFT(N508,(FIND("/",N508)-1))</f>
        <v>film &amp; video</v>
      </c>
      <c r="R508" s="5" t="str">
        <f>RIGHT(N508,LEN(N508)-(FIND("/",N508)))</f>
        <v>animation</v>
      </c>
      <c r="S508" s="13">
        <f>(J508/86400)+25569+(-5/24)</f>
        <v>41466.343981481477</v>
      </c>
      <c r="T508" s="13">
        <f>(I508/86400)+25569+(-5/24)</f>
        <v>41496.343981481477</v>
      </c>
    </row>
    <row r="509" spans="1:20" ht="14.75" customHeight="1" x14ac:dyDescent="0.2">
      <c r="A509" s="5">
        <v>507</v>
      </c>
      <c r="B509" s="6" t="s">
        <v>508</v>
      </c>
      <c r="C509" s="6" t="s">
        <v>4617</v>
      </c>
      <c r="D509" s="22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>E509/D509</f>
        <v>3.2000000000000001E-2</v>
      </c>
      <c r="P509" s="8">
        <f>IF(L509=0,0,E509/L509)</f>
        <v>64</v>
      </c>
      <c r="Q509" s="5" t="str">
        <f>LEFT(N509,(FIND("/",N509)-1))</f>
        <v>film &amp; video</v>
      </c>
      <c r="R509" s="5" t="str">
        <f>RIGHT(N509,LEN(N509)-(FIND("/",N509)))</f>
        <v>animation</v>
      </c>
      <c r="S509" s="13">
        <f>(J509/86400)+25569+(-5/24)</f>
        <v>41156.750659722216</v>
      </c>
      <c r="T509" s="13">
        <f>(I509/86400)+25569+(-5/24)</f>
        <v>41201.750659722216</v>
      </c>
    </row>
    <row r="510" spans="1:20" ht="14.75" customHeight="1" x14ac:dyDescent="0.2">
      <c r="A510" s="5">
        <v>508</v>
      </c>
      <c r="B510" s="6" t="s">
        <v>509</v>
      </c>
      <c r="C510" s="6" t="s">
        <v>4618</v>
      </c>
      <c r="D510" s="22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>E510/D510</f>
        <v>8.0000000000000002E-3</v>
      </c>
      <c r="P510" s="8">
        <f>IF(L510=0,0,E510/L510)</f>
        <v>133.33333333333334</v>
      </c>
      <c r="Q510" s="5" t="str">
        <f>LEFT(N510,(FIND("/",N510)-1))</f>
        <v>film &amp; video</v>
      </c>
      <c r="R510" s="5" t="str">
        <f>RIGHT(N510,LEN(N510)-(FIND("/",N510)))</f>
        <v>animation</v>
      </c>
      <c r="S510" s="13">
        <f>(J510/86400)+25569+(-5/24)</f>
        <v>40994.815983796296</v>
      </c>
      <c r="T510" s="13">
        <f>(I510/86400)+25569+(-5/24)</f>
        <v>41054.384722222218</v>
      </c>
    </row>
    <row r="511" spans="1:20" ht="14.75" customHeight="1" x14ac:dyDescent="0.2">
      <c r="A511" s="5">
        <v>509</v>
      </c>
      <c r="B511" s="6" t="s">
        <v>510</v>
      </c>
      <c r="C511" s="6" t="s">
        <v>4619</v>
      </c>
      <c r="D511" s="22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>E511/D511</f>
        <v>2E-3</v>
      </c>
      <c r="P511" s="8">
        <f>IF(L511=0,0,E511/L511)</f>
        <v>10</v>
      </c>
      <c r="Q511" s="5" t="str">
        <f>LEFT(N511,(FIND("/",N511)-1))</f>
        <v>film &amp; video</v>
      </c>
      <c r="R511" s="5" t="str">
        <f>RIGHT(N511,LEN(N511)-(FIND("/",N511)))</f>
        <v>animation</v>
      </c>
      <c r="S511" s="13">
        <f>(J511/86400)+25569+(-5/24)</f>
        <v>42153.423263888886</v>
      </c>
      <c r="T511" s="13">
        <f>(I511/86400)+25569+(-5/24)</f>
        <v>42183.423263888886</v>
      </c>
    </row>
    <row r="512" spans="1:20" ht="14.75" customHeight="1" x14ac:dyDescent="0.2">
      <c r="A512" s="5">
        <v>510</v>
      </c>
      <c r="B512" s="6" t="s">
        <v>511</v>
      </c>
      <c r="C512" s="6" t="s">
        <v>4620</v>
      </c>
      <c r="D512" s="22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>E512/D512</f>
        <v>0</v>
      </c>
      <c r="P512" s="8">
        <f>IF(L512=0,0,E512/L512)</f>
        <v>0</v>
      </c>
      <c r="Q512" s="5" t="str">
        <f>LEFT(N512,(FIND("/",N512)-1))</f>
        <v>film &amp; video</v>
      </c>
      <c r="R512" s="5" t="str">
        <f>RIGHT(N512,LEN(N512)-(FIND("/",N512)))</f>
        <v>animation</v>
      </c>
      <c r="S512" s="13">
        <f>(J512/86400)+25569+(-5/24)</f>
        <v>42399.968043981477</v>
      </c>
      <c r="T512" s="13">
        <f>(I512/86400)+25569+(-5/24)</f>
        <v>42429.968043981477</v>
      </c>
    </row>
    <row r="513" spans="1:20" ht="14.75" customHeight="1" x14ac:dyDescent="0.2">
      <c r="A513" s="5">
        <v>511</v>
      </c>
      <c r="B513" s="6" t="s">
        <v>512</v>
      </c>
      <c r="C513" s="6" t="s">
        <v>4621</v>
      </c>
      <c r="D513" s="22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>E513/D513</f>
        <v>0.03</v>
      </c>
      <c r="P513" s="8">
        <f>IF(L513=0,0,E513/L513)</f>
        <v>30</v>
      </c>
      <c r="Q513" s="5" t="str">
        <f>LEFT(N513,(FIND("/",N513)-1))</f>
        <v>film &amp; video</v>
      </c>
      <c r="R513" s="5" t="str">
        <f>RIGHT(N513,LEN(N513)-(FIND("/",N513)))</f>
        <v>animation</v>
      </c>
      <c r="S513" s="13">
        <f>(J513/86400)+25569+(-5/24)</f>
        <v>41340.09469907407</v>
      </c>
      <c r="T513" s="13">
        <f>(I513/86400)+25569+(-5/24)</f>
        <v>41370.053032407406</v>
      </c>
    </row>
    <row r="514" spans="1:20" ht="14.75" customHeight="1" x14ac:dyDescent="0.2">
      <c r="A514" s="5">
        <v>512</v>
      </c>
      <c r="B514" s="6" t="s">
        <v>513</v>
      </c>
      <c r="C514" s="6" t="s">
        <v>4622</v>
      </c>
      <c r="D514" s="22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>E514/D514</f>
        <v>1.3749999999999999E-3</v>
      </c>
      <c r="P514" s="8">
        <f>IF(L514=0,0,E514/L514)</f>
        <v>5.5</v>
      </c>
      <c r="Q514" s="5" t="str">
        <f>LEFT(N514,(FIND("/",N514)-1))</f>
        <v>film &amp; video</v>
      </c>
      <c r="R514" s="5" t="str">
        <f>RIGHT(N514,LEN(N514)-(FIND("/",N514)))</f>
        <v>animation</v>
      </c>
      <c r="S514" s="13">
        <f>(J514/86400)+25569+(-5/24)</f>
        <v>42649.533877314818</v>
      </c>
      <c r="T514" s="13">
        <f>(I514/86400)+25569+(-5/24)</f>
        <v>42694.575543981475</v>
      </c>
    </row>
    <row r="515" spans="1:20" ht="14.75" customHeight="1" x14ac:dyDescent="0.2">
      <c r="A515" s="5">
        <v>513</v>
      </c>
      <c r="B515" s="6" t="s">
        <v>514</v>
      </c>
      <c r="C515" s="6" t="s">
        <v>4623</v>
      </c>
      <c r="D515" s="22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>E515/D515</f>
        <v>0.13924</v>
      </c>
      <c r="P515" s="8">
        <f>IF(L515=0,0,E515/L515)</f>
        <v>102.38235294117646</v>
      </c>
      <c r="Q515" s="5" t="str">
        <f>LEFT(N515,(FIND("/",N515)-1))</f>
        <v>film &amp; video</v>
      </c>
      <c r="R515" s="5" t="str">
        <f>RIGHT(N515,LEN(N515)-(FIND("/",N515)))</f>
        <v>animation</v>
      </c>
      <c r="S515" s="13">
        <f>(J515/86400)+25569+(-5/24)</f>
        <v>42552.445659722223</v>
      </c>
      <c r="T515" s="13">
        <f>(I515/86400)+25569+(-5/24)</f>
        <v>42597.083333333336</v>
      </c>
    </row>
    <row r="516" spans="1:20" ht="14.75" customHeight="1" x14ac:dyDescent="0.2">
      <c r="A516" s="5">
        <v>514</v>
      </c>
      <c r="B516" s="6" t="s">
        <v>515</v>
      </c>
      <c r="C516" s="6" t="s">
        <v>4624</v>
      </c>
      <c r="D516" s="22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>E516/D516</f>
        <v>3.3333333333333333E-2</v>
      </c>
      <c r="P516" s="8">
        <f>IF(L516=0,0,E516/L516)</f>
        <v>16.666666666666668</v>
      </c>
      <c r="Q516" s="5" t="str">
        <f>LEFT(N516,(FIND("/",N516)-1))</f>
        <v>film &amp; video</v>
      </c>
      <c r="R516" s="5" t="str">
        <f>RIGHT(N516,LEN(N516)-(FIND("/",N516)))</f>
        <v>animation</v>
      </c>
      <c r="S516" s="13">
        <f>(J516/86400)+25569+(-5/24)</f>
        <v>41830.405636574069</v>
      </c>
      <c r="T516" s="13">
        <f>(I516/86400)+25569+(-5/24)</f>
        <v>41860.405636574069</v>
      </c>
    </row>
    <row r="517" spans="1:20" ht="14.75" customHeight="1" x14ac:dyDescent="0.2">
      <c r="A517" s="5">
        <v>515</v>
      </c>
      <c r="B517" s="6" t="s">
        <v>516</v>
      </c>
      <c r="C517" s="6" t="s">
        <v>4625</v>
      </c>
      <c r="D517" s="22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>E517/D517</f>
        <v>0.25413402061855672</v>
      </c>
      <c r="P517" s="8">
        <f>IF(L517=0,0,E517/L517)</f>
        <v>725.02941176470586</v>
      </c>
      <c r="Q517" s="5" t="str">
        <f>LEFT(N517,(FIND("/",N517)-1))</f>
        <v>film &amp; video</v>
      </c>
      <c r="R517" s="5" t="str">
        <f>RIGHT(N517,LEN(N517)-(FIND("/",N517)))</f>
        <v>animation</v>
      </c>
      <c r="S517" s="13">
        <f>(J517/86400)+25569+(-5/24)</f>
        <v>42327.282418981478</v>
      </c>
      <c r="T517" s="13">
        <f>(I517/86400)+25569+(-5/24)</f>
        <v>42367.282418981478</v>
      </c>
    </row>
    <row r="518" spans="1:20" ht="14.75" customHeight="1" x14ac:dyDescent="0.2">
      <c r="A518" s="5">
        <v>516</v>
      </c>
      <c r="B518" s="6" t="s">
        <v>517</v>
      </c>
      <c r="C518" s="6" t="s">
        <v>4626</v>
      </c>
      <c r="D518" s="22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>E518/D518</f>
        <v>0</v>
      </c>
      <c r="P518" s="8">
        <f>IF(L518=0,0,E518/L518)</f>
        <v>0</v>
      </c>
      <c r="Q518" s="5" t="str">
        <f>LEFT(N518,(FIND("/",N518)-1))</f>
        <v>film &amp; video</v>
      </c>
      <c r="R518" s="5" t="str">
        <f>RIGHT(N518,LEN(N518)-(FIND("/",N518)))</f>
        <v>animation</v>
      </c>
      <c r="S518" s="13">
        <f>(J518/86400)+25569+(-5/24)</f>
        <v>42091.570370370369</v>
      </c>
      <c r="T518" s="13">
        <f>(I518/86400)+25569+(-5/24)</f>
        <v>42151.570370370369</v>
      </c>
    </row>
    <row r="519" spans="1:20" ht="14.75" customHeight="1" x14ac:dyDescent="0.2">
      <c r="A519" s="5">
        <v>517</v>
      </c>
      <c r="B519" s="6" t="s">
        <v>518</v>
      </c>
      <c r="C519" s="6" t="s">
        <v>4627</v>
      </c>
      <c r="D519" s="22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>E519/D519</f>
        <v>1.3666666666666667E-2</v>
      </c>
      <c r="P519" s="8">
        <f>IF(L519=0,0,E519/L519)</f>
        <v>68.333333333333329</v>
      </c>
      <c r="Q519" s="5" t="str">
        <f>LEFT(N519,(FIND("/",N519)-1))</f>
        <v>film &amp; video</v>
      </c>
      <c r="R519" s="5" t="str">
        <f>RIGHT(N519,LEN(N519)-(FIND("/",N519)))</f>
        <v>animation</v>
      </c>
      <c r="S519" s="13">
        <f>(J519/86400)+25569+(-5/24)</f>
        <v>42738.406956018516</v>
      </c>
      <c r="T519" s="13">
        <f>(I519/86400)+25569+(-5/24)</f>
        <v>42768.406956018516</v>
      </c>
    </row>
    <row r="520" spans="1:20" ht="14.75" customHeight="1" x14ac:dyDescent="0.2">
      <c r="A520" s="5">
        <v>518</v>
      </c>
      <c r="B520" s="6" t="s">
        <v>519</v>
      </c>
      <c r="C520" s="6" t="s">
        <v>4628</v>
      </c>
      <c r="D520" s="22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>E520/D520</f>
        <v>0</v>
      </c>
      <c r="P520" s="8">
        <f>IF(L520=0,0,E520/L520)</f>
        <v>0</v>
      </c>
      <c r="Q520" s="5" t="str">
        <f>LEFT(N520,(FIND("/",N520)-1))</f>
        <v>film &amp; video</v>
      </c>
      <c r="R520" s="5" t="str">
        <f>RIGHT(N520,LEN(N520)-(FIND("/",N520)))</f>
        <v>animation</v>
      </c>
      <c r="S520" s="13">
        <f>(J520/86400)+25569+(-5/24)</f>
        <v>42223.407685185179</v>
      </c>
      <c r="T520" s="13">
        <f>(I520/86400)+25569+(-5/24)</f>
        <v>42253.406944444439</v>
      </c>
    </row>
    <row r="521" spans="1:20" ht="14.75" customHeight="1" x14ac:dyDescent="0.2">
      <c r="A521" s="5">
        <v>519</v>
      </c>
      <c r="B521" s="6" t="s">
        <v>520</v>
      </c>
      <c r="C521" s="6" t="s">
        <v>4629</v>
      </c>
      <c r="D521" s="22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>E521/D521</f>
        <v>0.22881426547787684</v>
      </c>
      <c r="P521" s="8">
        <f>IF(L521=0,0,E521/L521)</f>
        <v>39.228571428571428</v>
      </c>
      <c r="Q521" s="5" t="str">
        <f>LEFT(N521,(FIND("/",N521)-1))</f>
        <v>film &amp; video</v>
      </c>
      <c r="R521" s="5" t="str">
        <f>RIGHT(N521,LEN(N521)-(FIND("/",N521)))</f>
        <v>animation</v>
      </c>
      <c r="S521" s="13">
        <f>(J521/86400)+25569+(-5/24)</f>
        <v>41218.183113425919</v>
      </c>
      <c r="T521" s="13">
        <f>(I521/86400)+25569+(-5/24)</f>
        <v>41248.183113425919</v>
      </c>
    </row>
    <row r="522" spans="1:20" ht="14.75" customHeight="1" x14ac:dyDescent="0.2">
      <c r="A522" s="5">
        <v>520</v>
      </c>
      <c r="B522" s="6" t="s">
        <v>521</v>
      </c>
      <c r="C522" s="6" t="s">
        <v>4630</v>
      </c>
      <c r="D522" s="22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>E522/D522</f>
        <v>1.0209999999999999</v>
      </c>
      <c r="P522" s="8">
        <f>IF(L522=0,0,E522/L522)</f>
        <v>150.14705882352942</v>
      </c>
      <c r="Q522" s="5" t="str">
        <f>LEFT(N522,(FIND("/",N522)-1))</f>
        <v>theater</v>
      </c>
      <c r="R522" s="5" t="str">
        <f>RIGHT(N522,LEN(N522)-(FIND("/",N522)))</f>
        <v>plays</v>
      </c>
      <c r="S522" s="13">
        <f>(J522/86400)+25569+(-5/24)</f>
        <v>42318.493761574071</v>
      </c>
      <c r="T522" s="13">
        <f>(I522/86400)+25569+(-5/24)</f>
        <v>42348.493761574071</v>
      </c>
    </row>
    <row r="523" spans="1:20" ht="14.75" customHeight="1" x14ac:dyDescent="0.2">
      <c r="A523" s="5">
        <v>521</v>
      </c>
      <c r="B523" s="6" t="s">
        <v>522</v>
      </c>
      <c r="C523" s="6" t="s">
        <v>4631</v>
      </c>
      <c r="D523" s="22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>E523/D523</f>
        <v>1.0464</v>
      </c>
      <c r="P523" s="8">
        <f>IF(L523=0,0,E523/L523)</f>
        <v>93.428571428571431</v>
      </c>
      <c r="Q523" s="5" t="str">
        <f>LEFT(N523,(FIND("/",N523)-1))</f>
        <v>theater</v>
      </c>
      <c r="R523" s="5" t="str">
        <f>RIGHT(N523,LEN(N523)-(FIND("/",N523)))</f>
        <v>plays</v>
      </c>
      <c r="S523" s="13">
        <f>(J523/86400)+25569+(-5/24)</f>
        <v>42645.884479166663</v>
      </c>
      <c r="T523" s="13">
        <f>(I523/86400)+25569+(-5/24)</f>
        <v>42674.999305555553</v>
      </c>
    </row>
    <row r="524" spans="1:20" ht="14.75" customHeight="1" x14ac:dyDescent="0.2">
      <c r="A524" s="5">
        <v>522</v>
      </c>
      <c r="B524" s="6" t="s">
        <v>523</v>
      </c>
      <c r="C524" s="6" t="s">
        <v>4632</v>
      </c>
      <c r="D524" s="22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>E524/D524</f>
        <v>1.1466666666666667</v>
      </c>
      <c r="P524" s="8">
        <f>IF(L524=0,0,E524/L524)</f>
        <v>110.96774193548387</v>
      </c>
      <c r="Q524" s="5" t="str">
        <f>LEFT(N524,(FIND("/",N524)-1))</f>
        <v>theater</v>
      </c>
      <c r="R524" s="5" t="str">
        <f>RIGHT(N524,LEN(N524)-(FIND("/",N524)))</f>
        <v>plays</v>
      </c>
      <c r="S524" s="13">
        <f>(J524/86400)+25569+(-5/24)</f>
        <v>42429.832465277774</v>
      </c>
      <c r="T524" s="13">
        <f>(I524/86400)+25569+(-5/24)</f>
        <v>42449.790798611109</v>
      </c>
    </row>
    <row r="525" spans="1:20" ht="14.75" customHeight="1" x14ac:dyDescent="0.2">
      <c r="A525" s="5">
        <v>523</v>
      </c>
      <c r="B525" s="6" t="s">
        <v>524</v>
      </c>
      <c r="C525" s="6" t="s">
        <v>4633</v>
      </c>
      <c r="D525" s="22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>E525/D525</f>
        <v>1.206</v>
      </c>
      <c r="P525" s="8">
        <f>IF(L525=0,0,E525/L525)</f>
        <v>71.785714285714292</v>
      </c>
      <c r="Q525" s="5" t="str">
        <f>LEFT(N525,(FIND("/",N525)-1))</f>
        <v>theater</v>
      </c>
      <c r="R525" s="5" t="str">
        <f>RIGHT(N525,LEN(N525)-(FIND("/",N525)))</f>
        <v>plays</v>
      </c>
      <c r="S525" s="13">
        <f>(J525/86400)+25569+(-5/24)</f>
        <v>42237.924490740734</v>
      </c>
      <c r="T525" s="13">
        <f>(I525/86400)+25569+(-5/24)</f>
        <v>42267.924490740734</v>
      </c>
    </row>
    <row r="526" spans="1:20" ht="14.75" customHeight="1" x14ac:dyDescent="0.2">
      <c r="A526" s="5">
        <v>524</v>
      </c>
      <c r="B526" s="6" t="s">
        <v>525</v>
      </c>
      <c r="C526" s="6" t="s">
        <v>4634</v>
      </c>
      <c r="D526" s="22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>E526/D526</f>
        <v>1.0867285714285715</v>
      </c>
      <c r="P526" s="8">
        <f>IF(L526=0,0,E526/L526)</f>
        <v>29.258076923076924</v>
      </c>
      <c r="Q526" s="5" t="str">
        <f>LEFT(N526,(FIND("/",N526)-1))</f>
        <v>theater</v>
      </c>
      <c r="R526" s="5" t="str">
        <f>RIGHT(N526,LEN(N526)-(FIND("/",N526)))</f>
        <v>plays</v>
      </c>
      <c r="S526" s="13">
        <f>(J526/86400)+25569+(-5/24)</f>
        <v>42492.508900462963</v>
      </c>
      <c r="T526" s="13">
        <f>(I526/86400)+25569+(-5/24)</f>
        <v>42522.508900462963</v>
      </c>
    </row>
    <row r="527" spans="1:20" ht="14.75" customHeight="1" x14ac:dyDescent="0.2">
      <c r="A527" s="5">
        <v>525</v>
      </c>
      <c r="B527" s="6" t="s">
        <v>526</v>
      </c>
      <c r="C527" s="6" t="s">
        <v>4635</v>
      </c>
      <c r="D527" s="22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>E527/D527</f>
        <v>1</v>
      </c>
      <c r="P527" s="8">
        <f>IF(L527=0,0,E527/L527)</f>
        <v>1000</v>
      </c>
      <c r="Q527" s="5" t="str">
        <f>LEFT(N527,(FIND("/",N527)-1))</f>
        <v>theater</v>
      </c>
      <c r="R527" s="5" t="str">
        <f>RIGHT(N527,LEN(N527)-(FIND("/",N527)))</f>
        <v>plays</v>
      </c>
      <c r="S527" s="13">
        <f>(J527/86400)+25569+(-5/24)</f>
        <v>41850.192604166667</v>
      </c>
      <c r="T527" s="13">
        <f>(I527/86400)+25569+(-5/24)</f>
        <v>41895.192604166667</v>
      </c>
    </row>
    <row r="528" spans="1:20" ht="14.75" customHeight="1" x14ac:dyDescent="0.2">
      <c r="A528" s="5">
        <v>526</v>
      </c>
      <c r="B528" s="6" t="s">
        <v>527</v>
      </c>
      <c r="C528" s="6" t="s">
        <v>4636</v>
      </c>
      <c r="D528" s="22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>E528/D528</f>
        <v>1.1399999999999999</v>
      </c>
      <c r="P528" s="8">
        <f>IF(L528=0,0,E528/L528)</f>
        <v>74.347826086956516</v>
      </c>
      <c r="Q528" s="5" t="str">
        <f>LEFT(N528,(FIND("/",N528)-1))</f>
        <v>theater</v>
      </c>
      <c r="R528" s="5" t="str">
        <f>RIGHT(N528,LEN(N528)-(FIND("/",N528)))</f>
        <v>plays</v>
      </c>
      <c r="S528" s="13">
        <f>(J528/86400)+25569+(-5/24)</f>
        <v>42192.383611111109</v>
      </c>
      <c r="T528" s="13">
        <f>(I528/86400)+25569+(-5/24)</f>
        <v>42223.499999999993</v>
      </c>
    </row>
    <row r="529" spans="1:20" ht="14.75" customHeight="1" x14ac:dyDescent="0.2">
      <c r="A529" s="5">
        <v>527</v>
      </c>
      <c r="B529" s="6" t="s">
        <v>528</v>
      </c>
      <c r="C529" s="6" t="s">
        <v>4637</v>
      </c>
      <c r="D529" s="22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>E529/D529</f>
        <v>1.0085</v>
      </c>
      <c r="P529" s="8">
        <f>IF(L529=0,0,E529/L529)</f>
        <v>63.829113924050631</v>
      </c>
      <c r="Q529" s="5" t="str">
        <f>LEFT(N529,(FIND("/",N529)-1))</f>
        <v>theater</v>
      </c>
      <c r="R529" s="5" t="str">
        <f>RIGHT(N529,LEN(N529)-(FIND("/",N529)))</f>
        <v>plays</v>
      </c>
      <c r="S529" s="13">
        <f>(J529/86400)+25569+(-5/24)</f>
        <v>42752.997291666667</v>
      </c>
      <c r="T529" s="13">
        <f>(I529/86400)+25569+(-5/24)</f>
        <v>42783.461805555555</v>
      </c>
    </row>
    <row r="530" spans="1:20" ht="14.75" customHeight="1" x14ac:dyDescent="0.2">
      <c r="A530" s="5">
        <v>528</v>
      </c>
      <c r="B530" s="6" t="s">
        <v>529</v>
      </c>
      <c r="C530" s="6" t="s">
        <v>4638</v>
      </c>
      <c r="D530" s="22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>E530/D530</f>
        <v>1.1565217391304348</v>
      </c>
      <c r="P530" s="8">
        <f>IF(L530=0,0,E530/L530)</f>
        <v>44.333333333333336</v>
      </c>
      <c r="Q530" s="5" t="str">
        <f>LEFT(N530,(FIND("/",N530)-1))</f>
        <v>theater</v>
      </c>
      <c r="R530" s="5" t="str">
        <f>RIGHT(N530,LEN(N530)-(FIND("/",N530)))</f>
        <v>plays</v>
      </c>
      <c r="S530" s="13">
        <f>(J530/86400)+25569+(-5/24)</f>
        <v>42155.71188657407</v>
      </c>
      <c r="T530" s="13">
        <f>(I530/86400)+25569+(-5/24)</f>
        <v>42176.680555555555</v>
      </c>
    </row>
    <row r="531" spans="1:20" ht="14.75" customHeight="1" x14ac:dyDescent="0.2">
      <c r="A531" s="5">
        <v>529</v>
      </c>
      <c r="B531" s="6" t="s">
        <v>530</v>
      </c>
      <c r="C531" s="6" t="s">
        <v>4639</v>
      </c>
      <c r="D531" s="22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>E531/D531</f>
        <v>1.3041666666666667</v>
      </c>
      <c r="P531" s="8">
        <f>IF(L531=0,0,E531/L531)</f>
        <v>86.944444444444443</v>
      </c>
      <c r="Q531" s="5" t="str">
        <f>LEFT(N531,(FIND("/",N531)-1))</f>
        <v>theater</v>
      </c>
      <c r="R531" s="5" t="str">
        <f>RIGHT(N531,LEN(N531)-(FIND("/",N531)))</f>
        <v>plays</v>
      </c>
      <c r="S531" s="13">
        <f>(J531/86400)+25569+(-5/24)</f>
        <v>42724.822847222218</v>
      </c>
      <c r="T531" s="13">
        <f>(I531/86400)+25569+(-5/24)</f>
        <v>42745.999999999993</v>
      </c>
    </row>
    <row r="532" spans="1:20" ht="14.75" customHeight="1" x14ac:dyDescent="0.2">
      <c r="A532" s="5">
        <v>530</v>
      </c>
      <c r="B532" s="6" t="s">
        <v>531</v>
      </c>
      <c r="C532" s="6" t="s">
        <v>4640</v>
      </c>
      <c r="D532" s="22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>E532/D532</f>
        <v>1.0778267254038179</v>
      </c>
      <c r="P532" s="8">
        <f>IF(L532=0,0,E532/L532)</f>
        <v>126.55172413793103</v>
      </c>
      <c r="Q532" s="5" t="str">
        <f>LEFT(N532,(FIND("/",N532)-1))</f>
        <v>theater</v>
      </c>
      <c r="R532" s="5" t="str">
        <f>RIGHT(N532,LEN(N532)-(FIND("/",N532)))</f>
        <v>plays</v>
      </c>
      <c r="S532" s="13">
        <f>(J532/86400)+25569+(-5/24)</f>
        <v>42157.382731481477</v>
      </c>
      <c r="T532" s="13">
        <f>(I532/86400)+25569+(-5/24)</f>
        <v>42178.874999999993</v>
      </c>
    </row>
    <row r="533" spans="1:20" ht="14.75" customHeight="1" x14ac:dyDescent="0.2">
      <c r="A533" s="5">
        <v>531</v>
      </c>
      <c r="B533" s="6" t="s">
        <v>532</v>
      </c>
      <c r="C533" s="6" t="s">
        <v>4641</v>
      </c>
      <c r="D533" s="22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>E533/D533</f>
        <v>1</v>
      </c>
      <c r="P533" s="8">
        <f>IF(L533=0,0,E533/L533)</f>
        <v>129.03225806451613</v>
      </c>
      <c r="Q533" s="5" t="str">
        <f>LEFT(N533,(FIND("/",N533)-1))</f>
        <v>theater</v>
      </c>
      <c r="R533" s="5" t="str">
        <f>RIGHT(N533,LEN(N533)-(FIND("/",N533)))</f>
        <v>plays</v>
      </c>
      <c r="S533" s="13">
        <f>(J533/86400)+25569+(-5/24)</f>
        <v>42675.856817129628</v>
      </c>
      <c r="T533" s="13">
        <f>(I533/86400)+25569+(-5/24)</f>
        <v>42721.082638888889</v>
      </c>
    </row>
    <row r="534" spans="1:20" ht="14.75" customHeight="1" x14ac:dyDescent="0.2">
      <c r="A534" s="5">
        <v>532</v>
      </c>
      <c r="B534" s="6" t="s">
        <v>533</v>
      </c>
      <c r="C534" s="6" t="s">
        <v>4642</v>
      </c>
      <c r="D534" s="22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>E534/D534</f>
        <v>1.2324999999999999</v>
      </c>
      <c r="P534" s="8">
        <f>IF(L534=0,0,E534/L534)</f>
        <v>71.242774566473983</v>
      </c>
      <c r="Q534" s="5" t="str">
        <f>LEFT(N534,(FIND("/",N534)-1))</f>
        <v>theater</v>
      </c>
      <c r="R534" s="5" t="str">
        <f>RIGHT(N534,LEN(N534)-(FIND("/",N534)))</f>
        <v>plays</v>
      </c>
      <c r="S534" s="13">
        <f>(J534/86400)+25569+(-5/24)</f>
        <v>42472.798703703702</v>
      </c>
      <c r="T534" s="13">
        <f>(I534/86400)+25569+(-5/24)</f>
        <v>42502.798703703702</v>
      </c>
    </row>
    <row r="535" spans="1:20" ht="14.75" customHeight="1" x14ac:dyDescent="0.2">
      <c r="A535" s="5">
        <v>533</v>
      </c>
      <c r="B535" s="6" t="s">
        <v>534</v>
      </c>
      <c r="C535" s="6" t="s">
        <v>4643</v>
      </c>
      <c r="D535" s="22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>E535/D535</f>
        <v>1.002</v>
      </c>
      <c r="P535" s="8">
        <f>IF(L535=0,0,E535/L535)</f>
        <v>117.88235294117646</v>
      </c>
      <c r="Q535" s="5" t="str">
        <f>LEFT(N535,(FIND("/",N535)-1))</f>
        <v>theater</v>
      </c>
      <c r="R535" s="5" t="str">
        <f>RIGHT(N535,LEN(N535)-(FIND("/",N535)))</f>
        <v>plays</v>
      </c>
      <c r="S535" s="13">
        <f>(J535/86400)+25569+(-5/24)</f>
        <v>42482.226446759254</v>
      </c>
      <c r="T535" s="13">
        <f>(I535/86400)+25569+(-5/24)</f>
        <v>42506.226446759254</v>
      </c>
    </row>
    <row r="536" spans="1:20" ht="14.75" customHeight="1" x14ac:dyDescent="0.2">
      <c r="A536" s="5">
        <v>534</v>
      </c>
      <c r="B536" s="6" t="s">
        <v>535</v>
      </c>
      <c r="C536" s="6" t="s">
        <v>4644</v>
      </c>
      <c r="D536" s="22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>E536/D536</f>
        <v>1.0466666666666666</v>
      </c>
      <c r="P536" s="8">
        <f>IF(L536=0,0,E536/L536)</f>
        <v>327.08333333333331</v>
      </c>
      <c r="Q536" s="5" t="str">
        <f>LEFT(N536,(FIND("/",N536)-1))</f>
        <v>theater</v>
      </c>
      <c r="R536" s="5" t="str">
        <f>RIGHT(N536,LEN(N536)-(FIND("/",N536)))</f>
        <v>plays</v>
      </c>
      <c r="S536" s="13">
        <f>(J536/86400)+25569+(-5/24)</f>
        <v>42270.602662037032</v>
      </c>
      <c r="T536" s="13">
        <f>(I536/86400)+25569+(-5/24)</f>
        <v>42309.749999999993</v>
      </c>
    </row>
    <row r="537" spans="1:20" ht="14.75" customHeight="1" x14ac:dyDescent="0.2">
      <c r="A537" s="5">
        <v>535</v>
      </c>
      <c r="B537" s="6" t="s">
        <v>536</v>
      </c>
      <c r="C537" s="6" t="s">
        <v>4645</v>
      </c>
      <c r="D537" s="22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>E537/D537</f>
        <v>1.0249999999999999</v>
      </c>
      <c r="P537" s="8">
        <f>IF(L537=0,0,E537/L537)</f>
        <v>34.745762711864408</v>
      </c>
      <c r="Q537" s="5" t="str">
        <f>LEFT(N537,(FIND("/",N537)-1))</f>
        <v>theater</v>
      </c>
      <c r="R537" s="5" t="str">
        <f>RIGHT(N537,LEN(N537)-(FIND("/",N537)))</f>
        <v>plays</v>
      </c>
      <c r="S537" s="13">
        <f>(J537/86400)+25569+(-5/24)</f>
        <v>42711.336863425924</v>
      </c>
      <c r="T537" s="13">
        <f>(I537/86400)+25569+(-5/24)</f>
        <v>42741.336863425924</v>
      </c>
    </row>
    <row r="538" spans="1:20" ht="14.75" customHeight="1" x14ac:dyDescent="0.2">
      <c r="A538" s="5">
        <v>536</v>
      </c>
      <c r="B538" s="6" t="s">
        <v>537</v>
      </c>
      <c r="C538" s="6" t="s">
        <v>4646</v>
      </c>
      <c r="D538" s="22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>E538/D538</f>
        <v>1.1825757575757576</v>
      </c>
      <c r="P538" s="8">
        <f>IF(L538=0,0,E538/L538)</f>
        <v>100.06410256410257</v>
      </c>
      <c r="Q538" s="5" t="str">
        <f>LEFT(N538,(FIND("/",N538)-1))</f>
        <v>theater</v>
      </c>
      <c r="R538" s="5" t="str">
        <f>RIGHT(N538,LEN(N538)-(FIND("/",N538)))</f>
        <v>plays</v>
      </c>
      <c r="S538" s="13">
        <f>(J538/86400)+25569+(-5/24)</f>
        <v>42179.136655092589</v>
      </c>
      <c r="T538" s="13">
        <f>(I538/86400)+25569+(-5/24)</f>
        <v>42219.541666666664</v>
      </c>
    </row>
    <row r="539" spans="1:20" ht="14.75" customHeight="1" x14ac:dyDescent="0.2">
      <c r="A539" s="5">
        <v>537</v>
      </c>
      <c r="B539" s="6" t="s">
        <v>538</v>
      </c>
      <c r="C539" s="6" t="s">
        <v>4647</v>
      </c>
      <c r="D539" s="22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>E539/D539</f>
        <v>1.2050000000000001</v>
      </c>
      <c r="P539" s="8">
        <f>IF(L539=0,0,E539/L539)</f>
        <v>40.847457627118644</v>
      </c>
      <c r="Q539" s="5" t="str">
        <f>LEFT(N539,(FIND("/",N539)-1))</f>
        <v>theater</v>
      </c>
      <c r="R539" s="5" t="str">
        <f>RIGHT(N539,LEN(N539)-(FIND("/",N539)))</f>
        <v>plays</v>
      </c>
      <c r="S539" s="13">
        <f>(J539/86400)+25569+(-5/24)</f>
        <v>42282.560081018521</v>
      </c>
      <c r="T539" s="13">
        <f>(I539/86400)+25569+(-5/24)</f>
        <v>42312.601747685178</v>
      </c>
    </row>
    <row r="540" spans="1:20" ht="14.75" customHeight="1" x14ac:dyDescent="0.2">
      <c r="A540" s="5">
        <v>538</v>
      </c>
      <c r="B540" s="6" t="s">
        <v>539</v>
      </c>
      <c r="C540" s="6" t="s">
        <v>4648</v>
      </c>
      <c r="D540" s="22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>E540/D540</f>
        <v>3.0242</v>
      </c>
      <c r="P540" s="8">
        <f>IF(L540=0,0,E540/L540)</f>
        <v>252.01666666666668</v>
      </c>
      <c r="Q540" s="5" t="str">
        <f>LEFT(N540,(FIND("/",N540)-1))</f>
        <v>theater</v>
      </c>
      <c r="R540" s="5" t="str">
        <f>RIGHT(N540,LEN(N540)-(FIND("/",N540)))</f>
        <v>plays</v>
      </c>
      <c r="S540" s="13">
        <f>(J540/86400)+25569+(-5/24)</f>
        <v>42473.586377314808</v>
      </c>
      <c r="T540" s="13">
        <f>(I540/86400)+25569+(-5/24)</f>
        <v>42503.586377314808</v>
      </c>
    </row>
    <row r="541" spans="1:20" ht="14.75" customHeight="1" x14ac:dyDescent="0.2">
      <c r="A541" s="5">
        <v>539</v>
      </c>
      <c r="B541" s="6" t="s">
        <v>540</v>
      </c>
      <c r="C541" s="6" t="s">
        <v>4649</v>
      </c>
      <c r="D541" s="22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>E541/D541</f>
        <v>1.00644</v>
      </c>
      <c r="P541" s="8">
        <f>IF(L541=0,0,E541/L541)</f>
        <v>25.161000000000001</v>
      </c>
      <c r="Q541" s="5" t="str">
        <f>LEFT(N541,(FIND("/",N541)-1))</f>
        <v>theater</v>
      </c>
      <c r="R541" s="5" t="str">
        <f>RIGHT(N541,LEN(N541)-(FIND("/",N541)))</f>
        <v>plays</v>
      </c>
      <c r="S541" s="13">
        <f>(J541/86400)+25569+(-5/24)</f>
        <v>42534.841516203705</v>
      </c>
      <c r="T541" s="13">
        <f>(I541/86400)+25569+(-5/24)</f>
        <v>42555.841516203705</v>
      </c>
    </row>
    <row r="542" spans="1:20" ht="14.75" customHeight="1" x14ac:dyDescent="0.2">
      <c r="A542" s="5">
        <v>540</v>
      </c>
      <c r="B542" s="6" t="s">
        <v>541</v>
      </c>
      <c r="C542" s="6" t="s">
        <v>4650</v>
      </c>
      <c r="D542" s="22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>E542/D542</f>
        <v>6.666666666666667E-5</v>
      </c>
      <c r="P542" s="8">
        <f>IF(L542=0,0,E542/L542)</f>
        <v>1</v>
      </c>
      <c r="Q542" s="5" t="str">
        <f>LEFT(N542,(FIND("/",N542)-1))</f>
        <v>technology</v>
      </c>
      <c r="R542" s="5" t="str">
        <f>RIGHT(N542,LEN(N542)-(FIND("/",N542)))</f>
        <v>web</v>
      </c>
      <c r="S542" s="13">
        <f>(J542/86400)+25569+(-5/24)</f>
        <v>42009.608865740738</v>
      </c>
      <c r="T542" s="13">
        <f>(I542/86400)+25569+(-5/24)</f>
        <v>42039.608865740738</v>
      </c>
    </row>
    <row r="543" spans="1:20" ht="14.75" customHeight="1" x14ac:dyDescent="0.2">
      <c r="A543" s="5">
        <v>541</v>
      </c>
      <c r="B543" s="6" t="s">
        <v>542</v>
      </c>
      <c r="C543" s="6" t="s">
        <v>4651</v>
      </c>
      <c r="D543" s="22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>E543/D543</f>
        <v>5.5555555555555558E-3</v>
      </c>
      <c r="P543" s="8">
        <f>IF(L543=0,0,E543/L543)</f>
        <v>25</v>
      </c>
      <c r="Q543" s="5" t="str">
        <f>LEFT(N543,(FIND("/",N543)-1))</f>
        <v>technology</v>
      </c>
      <c r="R543" s="5" t="str">
        <f>RIGHT(N543,LEN(N543)-(FIND("/",N543)))</f>
        <v>web</v>
      </c>
      <c r="S543" s="13">
        <f>(J543/86400)+25569+(-5/24)</f>
        <v>42275.838356481479</v>
      </c>
      <c r="T543" s="13">
        <f>(I543/86400)+25569+(-5/24)</f>
        <v>42305.838356481479</v>
      </c>
    </row>
    <row r="544" spans="1:20" ht="14.75" customHeight="1" x14ac:dyDescent="0.2">
      <c r="A544" s="5">
        <v>542</v>
      </c>
      <c r="B544" s="6" t="s">
        <v>543</v>
      </c>
      <c r="C544" s="6" t="s">
        <v>4652</v>
      </c>
      <c r="D544" s="22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>E544/D544</f>
        <v>3.9999999999999998E-6</v>
      </c>
      <c r="P544" s="8">
        <f>IF(L544=0,0,E544/L544)</f>
        <v>1</v>
      </c>
      <c r="Q544" s="5" t="str">
        <f>LEFT(N544,(FIND("/",N544)-1))</f>
        <v>technology</v>
      </c>
      <c r="R544" s="5" t="str">
        <f>RIGHT(N544,LEN(N544)-(FIND("/",N544)))</f>
        <v>web</v>
      </c>
      <c r="S544" s="13">
        <f>(J544/86400)+25569+(-5/24)</f>
        <v>42433.529120370367</v>
      </c>
      <c r="T544" s="13">
        <f>(I544/86400)+25569+(-5/24)</f>
        <v>42493.487453703703</v>
      </c>
    </row>
    <row r="545" spans="1:20" ht="14.75" customHeight="1" x14ac:dyDescent="0.2">
      <c r="A545" s="5">
        <v>543</v>
      </c>
      <c r="B545" s="6" t="s">
        <v>544</v>
      </c>
      <c r="C545" s="6" t="s">
        <v>4653</v>
      </c>
      <c r="D545" s="22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>E545/D545</f>
        <v>3.1818181818181819E-3</v>
      </c>
      <c r="P545" s="8">
        <f>IF(L545=0,0,E545/L545)</f>
        <v>35</v>
      </c>
      <c r="Q545" s="5" t="str">
        <f>LEFT(N545,(FIND("/",N545)-1))</f>
        <v>technology</v>
      </c>
      <c r="R545" s="5" t="str">
        <f>RIGHT(N545,LEN(N545)-(FIND("/",N545)))</f>
        <v>web</v>
      </c>
      <c r="S545" s="13">
        <f>(J545/86400)+25569+(-5/24)</f>
        <v>41913.88381944444</v>
      </c>
      <c r="T545" s="13">
        <f>(I545/86400)+25569+(-5/24)</f>
        <v>41943.88381944444</v>
      </c>
    </row>
    <row r="546" spans="1:20" ht="14.75" customHeight="1" x14ac:dyDescent="0.2">
      <c r="A546" s="5">
        <v>544</v>
      </c>
      <c r="B546" s="6" t="s">
        <v>545</v>
      </c>
      <c r="C546" s="6" t="s">
        <v>4654</v>
      </c>
      <c r="D546" s="22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>E546/D546</f>
        <v>1.2E-2</v>
      </c>
      <c r="P546" s="8">
        <f>IF(L546=0,0,E546/L546)</f>
        <v>3</v>
      </c>
      <c r="Q546" s="5" t="str">
        <f>LEFT(N546,(FIND("/",N546)-1))</f>
        <v>technology</v>
      </c>
      <c r="R546" s="5" t="str">
        <f>RIGHT(N546,LEN(N546)-(FIND("/",N546)))</f>
        <v>web</v>
      </c>
      <c r="S546" s="13">
        <f>(J546/86400)+25569+(-5/24)</f>
        <v>42525.448611111111</v>
      </c>
      <c r="T546" s="13">
        <f>(I546/86400)+25569+(-5/24)</f>
        <v>42555.448611111111</v>
      </c>
    </row>
    <row r="547" spans="1:20" ht="14.75" customHeight="1" x14ac:dyDescent="0.2">
      <c r="A547" s="5">
        <v>545</v>
      </c>
      <c r="B547" s="6" t="s">
        <v>546</v>
      </c>
      <c r="C547" s="6" t="s">
        <v>4655</v>
      </c>
      <c r="D547" s="22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>E547/D547</f>
        <v>0.27383999999999997</v>
      </c>
      <c r="P547" s="8">
        <f>IF(L547=0,0,E547/L547)</f>
        <v>402.70588235294116</v>
      </c>
      <c r="Q547" s="5" t="str">
        <f>LEFT(N547,(FIND("/",N547)-1))</f>
        <v>technology</v>
      </c>
      <c r="R547" s="5" t="str">
        <f>RIGHT(N547,LEN(N547)-(FIND("/",N547)))</f>
        <v>web</v>
      </c>
      <c r="S547" s="13">
        <f>(J547/86400)+25569+(-5/24)</f>
        <v>42283.38413194444</v>
      </c>
      <c r="T547" s="13">
        <f>(I547/86400)+25569+(-5/24)</f>
        <v>42323.425798611112</v>
      </c>
    </row>
    <row r="548" spans="1:20" ht="14.75" customHeight="1" x14ac:dyDescent="0.2">
      <c r="A548" s="5">
        <v>546</v>
      </c>
      <c r="B548" s="6" t="s">
        <v>547</v>
      </c>
      <c r="C548" s="6" t="s">
        <v>4656</v>
      </c>
      <c r="D548" s="22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>E548/D548</f>
        <v>8.6666666666666663E-4</v>
      </c>
      <c r="P548" s="8">
        <f>IF(L548=0,0,E548/L548)</f>
        <v>26</v>
      </c>
      <c r="Q548" s="5" t="str">
        <f>LEFT(N548,(FIND("/",N548)-1))</f>
        <v>technology</v>
      </c>
      <c r="R548" s="5" t="str">
        <f>RIGHT(N548,LEN(N548)-(FIND("/",N548)))</f>
        <v>web</v>
      </c>
      <c r="S548" s="13">
        <f>(J548/86400)+25569+(-5/24)</f>
        <v>42249.459664351853</v>
      </c>
      <c r="T548" s="13">
        <f>(I548/86400)+25569+(-5/24)</f>
        <v>42294.459664351853</v>
      </c>
    </row>
    <row r="549" spans="1:20" ht="14.75" customHeight="1" x14ac:dyDescent="0.2">
      <c r="A549" s="5">
        <v>547</v>
      </c>
      <c r="B549" s="6" t="s">
        <v>548</v>
      </c>
      <c r="C549" s="6" t="s">
        <v>4657</v>
      </c>
      <c r="D549" s="22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>E549/D549</f>
        <v>0</v>
      </c>
      <c r="P549" s="8">
        <f>IF(L549=0,0,E549/L549)</f>
        <v>0</v>
      </c>
      <c r="Q549" s="5" t="str">
        <f>LEFT(N549,(FIND("/",N549)-1))</f>
        <v>technology</v>
      </c>
      <c r="R549" s="5" t="str">
        <f>RIGHT(N549,LEN(N549)-(FIND("/",N549)))</f>
        <v>web</v>
      </c>
      <c r="S549" s="13">
        <f>(J549/86400)+25569+(-5/24)</f>
        <v>42380.488009259258</v>
      </c>
      <c r="T549" s="13">
        <f>(I549/86400)+25569+(-5/24)</f>
        <v>42410.488009259258</v>
      </c>
    </row>
    <row r="550" spans="1:20" ht="14.75" customHeight="1" x14ac:dyDescent="0.2">
      <c r="A550" s="5">
        <v>548</v>
      </c>
      <c r="B550" s="6" t="s">
        <v>549</v>
      </c>
      <c r="C550" s="6" t="s">
        <v>4658</v>
      </c>
      <c r="D550" s="22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>E550/D550</f>
        <v>8.9999999999999998E-4</v>
      </c>
      <c r="P550" s="8">
        <f>IF(L550=0,0,E550/L550)</f>
        <v>9</v>
      </c>
      <c r="Q550" s="5" t="str">
        <f>LEFT(N550,(FIND("/",N550)-1))</f>
        <v>technology</v>
      </c>
      <c r="R550" s="5" t="str">
        <f>RIGHT(N550,LEN(N550)-(FIND("/",N550)))</f>
        <v>web</v>
      </c>
      <c r="S550" s="13">
        <f>(J550/86400)+25569+(-5/24)</f>
        <v>42276.695</v>
      </c>
      <c r="T550" s="13">
        <f>(I550/86400)+25569+(-5/24)</f>
        <v>42306.695</v>
      </c>
    </row>
    <row r="551" spans="1:20" ht="14.75" customHeight="1" x14ac:dyDescent="0.2">
      <c r="A551" s="5">
        <v>549</v>
      </c>
      <c r="B551" s="6" t="s">
        <v>550</v>
      </c>
      <c r="C551" s="6" t="s">
        <v>4659</v>
      </c>
      <c r="D551" s="22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>E551/D551</f>
        <v>2.7199999999999998E-2</v>
      </c>
      <c r="P551" s="8">
        <f>IF(L551=0,0,E551/L551)</f>
        <v>8.5</v>
      </c>
      <c r="Q551" s="5" t="str">
        <f>LEFT(N551,(FIND("/",N551)-1))</f>
        <v>technology</v>
      </c>
      <c r="R551" s="5" t="str">
        <f>RIGHT(N551,LEN(N551)-(FIND("/",N551)))</f>
        <v>web</v>
      </c>
      <c r="S551" s="13">
        <f>(J551/86400)+25569+(-5/24)</f>
        <v>42163.428495370368</v>
      </c>
      <c r="T551" s="13">
        <f>(I551/86400)+25569+(-5/24)</f>
        <v>42193.428495370368</v>
      </c>
    </row>
    <row r="552" spans="1:20" ht="14.75" customHeight="1" x14ac:dyDescent="0.2">
      <c r="A552" s="5">
        <v>550</v>
      </c>
      <c r="B552" s="6" t="s">
        <v>551</v>
      </c>
      <c r="C552" s="6" t="s">
        <v>4660</v>
      </c>
      <c r="D552" s="22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>E552/D552</f>
        <v>7.0000000000000001E-3</v>
      </c>
      <c r="P552" s="8">
        <f>IF(L552=0,0,E552/L552)</f>
        <v>8.75</v>
      </c>
      <c r="Q552" s="5" t="str">
        <f>LEFT(N552,(FIND("/",N552)-1))</f>
        <v>technology</v>
      </c>
      <c r="R552" s="5" t="str">
        <f>RIGHT(N552,LEN(N552)-(FIND("/",N552)))</f>
        <v>web</v>
      </c>
      <c r="S552" s="13">
        <f>(J552/86400)+25569+(-5/24)</f>
        <v>42753.47042824074</v>
      </c>
      <c r="T552" s="13">
        <f>(I552/86400)+25569+(-5/24)</f>
        <v>42765.999999999993</v>
      </c>
    </row>
    <row r="553" spans="1:20" ht="14.75" customHeight="1" x14ac:dyDescent="0.2">
      <c r="A553" s="5">
        <v>551</v>
      </c>
      <c r="B553" s="6" t="s">
        <v>552</v>
      </c>
      <c r="C553" s="6" t="s">
        <v>4661</v>
      </c>
      <c r="D553" s="22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>E553/D553</f>
        <v>5.0413333333333331E-2</v>
      </c>
      <c r="P553" s="8">
        <f>IF(L553=0,0,E553/L553)</f>
        <v>135.03571428571428</v>
      </c>
      <c r="Q553" s="5" t="str">
        <f>LEFT(N553,(FIND("/",N553)-1))</f>
        <v>technology</v>
      </c>
      <c r="R553" s="5" t="str">
        <f>RIGHT(N553,LEN(N553)-(FIND("/",N553)))</f>
        <v>web</v>
      </c>
      <c r="S553" s="13">
        <f>(J553/86400)+25569+(-5/24)</f>
        <v>42173.067407407405</v>
      </c>
      <c r="T553" s="13">
        <f>(I553/86400)+25569+(-5/24)</f>
        <v>42217.536805555552</v>
      </c>
    </row>
    <row r="554" spans="1:20" ht="14.75" customHeight="1" x14ac:dyDescent="0.2">
      <c r="A554" s="5">
        <v>552</v>
      </c>
      <c r="B554" s="6" t="s">
        <v>553</v>
      </c>
      <c r="C554" s="6" t="s">
        <v>4662</v>
      </c>
      <c r="D554" s="22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>E554/D554</f>
        <v>0</v>
      </c>
      <c r="P554" s="8">
        <f>IF(L554=0,0,E554/L554)</f>
        <v>0</v>
      </c>
      <c r="Q554" s="5" t="str">
        <f>LEFT(N554,(FIND("/",N554)-1))</f>
        <v>technology</v>
      </c>
      <c r="R554" s="5" t="str">
        <f>RIGHT(N554,LEN(N554)-(FIND("/",N554)))</f>
        <v>web</v>
      </c>
      <c r="S554" s="13">
        <f>(J554/86400)+25569+(-5/24)</f>
        <v>42318.408518518518</v>
      </c>
      <c r="T554" s="13">
        <f>(I554/86400)+25569+(-5/24)</f>
        <v>42378.408518518518</v>
      </c>
    </row>
    <row r="555" spans="1:20" ht="14.75" customHeight="1" x14ac:dyDescent="0.2">
      <c r="A555" s="5">
        <v>553</v>
      </c>
      <c r="B555" s="6" t="s">
        <v>554</v>
      </c>
      <c r="C555" s="6" t="s">
        <v>4663</v>
      </c>
      <c r="D555" s="22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>E555/D555</f>
        <v>4.9199999999999999E-3</v>
      </c>
      <c r="P555" s="8">
        <f>IF(L555=0,0,E555/L555)</f>
        <v>20.5</v>
      </c>
      <c r="Q555" s="5" t="str">
        <f>LEFT(N555,(FIND("/",N555)-1))</f>
        <v>technology</v>
      </c>
      <c r="R555" s="5" t="str">
        <f>RIGHT(N555,LEN(N555)-(FIND("/",N555)))</f>
        <v>web</v>
      </c>
      <c r="S555" s="13">
        <f>(J555/86400)+25569+(-5/24)</f>
        <v>41927.511469907404</v>
      </c>
      <c r="T555" s="13">
        <f>(I555/86400)+25569+(-5/24)</f>
        <v>41957.553136574068</v>
      </c>
    </row>
    <row r="556" spans="1:20" ht="14.75" customHeight="1" x14ac:dyDescent="0.2">
      <c r="A556" s="5">
        <v>554</v>
      </c>
      <c r="B556" s="6" t="s">
        <v>555</v>
      </c>
      <c r="C556" s="6" t="s">
        <v>4664</v>
      </c>
      <c r="D556" s="22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>E556/D556</f>
        <v>0.36589147286821705</v>
      </c>
      <c r="P556" s="8">
        <f>IF(L556=0,0,E556/L556)</f>
        <v>64.36363636363636</v>
      </c>
      <c r="Q556" s="5" t="str">
        <f>LEFT(N556,(FIND("/",N556)-1))</f>
        <v>technology</v>
      </c>
      <c r="R556" s="5" t="str">
        <f>RIGHT(N556,LEN(N556)-(FIND("/",N556)))</f>
        <v>web</v>
      </c>
      <c r="S556" s="13">
        <f>(J556/86400)+25569+(-5/24)</f>
        <v>41901.476527777777</v>
      </c>
      <c r="T556" s="13">
        <f>(I556/86400)+25569+(-5/24)</f>
        <v>41931.476527777777</v>
      </c>
    </row>
    <row r="557" spans="1:20" ht="14.75" customHeight="1" x14ac:dyDescent="0.2">
      <c r="A557" s="5">
        <v>555</v>
      </c>
      <c r="B557" s="6" t="s">
        <v>556</v>
      </c>
      <c r="C557" s="6" t="s">
        <v>4665</v>
      </c>
      <c r="D557" s="22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>E557/D557</f>
        <v>0</v>
      </c>
      <c r="P557" s="8">
        <f>IF(L557=0,0,E557/L557)</f>
        <v>0</v>
      </c>
      <c r="Q557" s="5" t="str">
        <f>LEFT(N557,(FIND("/",N557)-1))</f>
        <v>technology</v>
      </c>
      <c r="R557" s="5" t="str">
        <f>RIGHT(N557,LEN(N557)-(FIND("/",N557)))</f>
        <v>web</v>
      </c>
      <c r="S557" s="13">
        <f>(J557/86400)+25569+(-5/24)</f>
        <v>42503.145173611112</v>
      </c>
      <c r="T557" s="13">
        <f>(I557/86400)+25569+(-5/24)</f>
        <v>42533.145173611112</v>
      </c>
    </row>
    <row r="558" spans="1:20" ht="14.75" customHeight="1" x14ac:dyDescent="0.2">
      <c r="A558" s="5">
        <v>556</v>
      </c>
      <c r="B558" s="6" t="s">
        <v>557</v>
      </c>
      <c r="C558" s="6" t="s">
        <v>4666</v>
      </c>
      <c r="D558" s="22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>E558/D558</f>
        <v>2.5000000000000001E-2</v>
      </c>
      <c r="P558" s="8">
        <f>IF(L558=0,0,E558/L558)</f>
        <v>200</v>
      </c>
      <c r="Q558" s="5" t="str">
        <f>LEFT(N558,(FIND("/",N558)-1))</f>
        <v>technology</v>
      </c>
      <c r="R558" s="5" t="str">
        <f>RIGHT(N558,LEN(N558)-(FIND("/",N558)))</f>
        <v>web</v>
      </c>
      <c r="S558" s="13">
        <f>(J558/86400)+25569+(-5/24)</f>
        <v>42345.651817129627</v>
      </c>
      <c r="T558" s="13">
        <f>(I558/86400)+25569+(-5/24)</f>
        <v>42375.651817129627</v>
      </c>
    </row>
    <row r="559" spans="1:20" ht="14.75" customHeight="1" x14ac:dyDescent="0.2">
      <c r="A559" s="5">
        <v>557</v>
      </c>
      <c r="B559" s="6" t="s">
        <v>558</v>
      </c>
      <c r="C559" s="6" t="s">
        <v>4667</v>
      </c>
      <c r="D559" s="22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>E559/D559</f>
        <v>9.1066666666666674E-3</v>
      </c>
      <c r="P559" s="8">
        <f>IF(L559=0,0,E559/L559)</f>
        <v>68.3</v>
      </c>
      <c r="Q559" s="5" t="str">
        <f>LEFT(N559,(FIND("/",N559)-1))</f>
        <v>technology</v>
      </c>
      <c r="R559" s="5" t="str">
        <f>RIGHT(N559,LEN(N559)-(FIND("/",N559)))</f>
        <v>web</v>
      </c>
      <c r="S559" s="13">
        <f>(J559/86400)+25569+(-5/24)</f>
        <v>42676.733831018515</v>
      </c>
      <c r="T559" s="13">
        <f>(I559/86400)+25569+(-5/24)</f>
        <v>42706.775497685179</v>
      </c>
    </row>
    <row r="560" spans="1:20" ht="14.75" customHeight="1" x14ac:dyDescent="0.2">
      <c r="A560" s="5">
        <v>558</v>
      </c>
      <c r="B560" s="6" t="s">
        <v>559</v>
      </c>
      <c r="C560" s="6" t="s">
        <v>4668</v>
      </c>
      <c r="D560" s="22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>E560/D560</f>
        <v>0</v>
      </c>
      <c r="P560" s="8">
        <f>IF(L560=0,0,E560/L560)</f>
        <v>0</v>
      </c>
      <c r="Q560" s="5" t="str">
        <f>LEFT(N560,(FIND("/",N560)-1))</f>
        <v>technology</v>
      </c>
      <c r="R560" s="5" t="str">
        <f>RIGHT(N560,LEN(N560)-(FIND("/",N560)))</f>
        <v>web</v>
      </c>
      <c r="S560" s="13">
        <f>(J560/86400)+25569+(-5/24)</f>
        <v>42057.674826388888</v>
      </c>
      <c r="T560" s="13">
        <f>(I560/86400)+25569+(-5/24)</f>
        <v>42087.633159722223</v>
      </c>
    </row>
    <row r="561" spans="1:20" ht="14.75" customHeight="1" x14ac:dyDescent="0.2">
      <c r="A561" s="5">
        <v>559</v>
      </c>
      <c r="B561" s="6" t="s">
        <v>560</v>
      </c>
      <c r="C561" s="6" t="s">
        <v>4669</v>
      </c>
      <c r="D561" s="22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>E561/D561</f>
        <v>2.0833333333333335E-4</v>
      </c>
      <c r="P561" s="8">
        <f>IF(L561=0,0,E561/L561)</f>
        <v>50</v>
      </c>
      <c r="Q561" s="5" t="str">
        <f>LEFT(N561,(FIND("/",N561)-1))</f>
        <v>technology</v>
      </c>
      <c r="R561" s="5" t="str">
        <f>RIGHT(N561,LEN(N561)-(FIND("/",N561)))</f>
        <v>web</v>
      </c>
      <c r="S561" s="13">
        <f>(J561/86400)+25569+(-5/24)</f>
        <v>42321.074768518512</v>
      </c>
      <c r="T561" s="13">
        <f>(I561/86400)+25569+(-5/24)</f>
        <v>42351.074768518512</v>
      </c>
    </row>
    <row r="562" spans="1:20" ht="14.75" customHeight="1" x14ac:dyDescent="0.2">
      <c r="A562" s="5">
        <v>560</v>
      </c>
      <c r="B562" s="6" t="s">
        <v>561</v>
      </c>
      <c r="C562" s="6" t="s">
        <v>4670</v>
      </c>
      <c r="D562" s="22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>E562/D562</f>
        <v>1.2E-4</v>
      </c>
      <c r="P562" s="8">
        <f>IF(L562=0,0,E562/L562)</f>
        <v>4</v>
      </c>
      <c r="Q562" s="5" t="str">
        <f>LEFT(N562,(FIND("/",N562)-1))</f>
        <v>technology</v>
      </c>
      <c r="R562" s="5" t="str">
        <f>RIGHT(N562,LEN(N562)-(FIND("/",N562)))</f>
        <v>web</v>
      </c>
      <c r="S562" s="13">
        <f>(J562/86400)+25569+(-5/24)</f>
        <v>41960.563020833331</v>
      </c>
      <c r="T562" s="13">
        <f>(I562/86400)+25569+(-5/24)</f>
        <v>41990.563020833331</v>
      </c>
    </row>
    <row r="563" spans="1:20" ht="14.75" customHeight="1" x14ac:dyDescent="0.2">
      <c r="A563" s="5">
        <v>561</v>
      </c>
      <c r="B563" s="6" t="s">
        <v>562</v>
      </c>
      <c r="C563" s="6" t="s">
        <v>4671</v>
      </c>
      <c r="D563" s="22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>E563/D563</f>
        <v>3.6666666666666666E-3</v>
      </c>
      <c r="P563" s="8">
        <f>IF(L563=0,0,E563/L563)</f>
        <v>27.5</v>
      </c>
      <c r="Q563" s="5" t="str">
        <f>LEFT(N563,(FIND("/",N563)-1))</f>
        <v>technology</v>
      </c>
      <c r="R563" s="5" t="str">
        <f>RIGHT(N563,LEN(N563)-(FIND("/",N563)))</f>
        <v>web</v>
      </c>
      <c r="S563" s="13">
        <f>(J563/86400)+25569+(-5/24)</f>
        <v>42268.450381944444</v>
      </c>
      <c r="T563" s="13">
        <f>(I563/86400)+25569+(-5/24)</f>
        <v>42303.450381944444</v>
      </c>
    </row>
    <row r="564" spans="1:20" ht="14.75" customHeight="1" x14ac:dyDescent="0.2">
      <c r="A564" s="5">
        <v>562</v>
      </c>
      <c r="B564" s="6" t="s">
        <v>563</v>
      </c>
      <c r="C564" s="6" t="s">
        <v>4672</v>
      </c>
      <c r="D564" s="22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>E564/D564</f>
        <v>0</v>
      </c>
      <c r="P564" s="8">
        <f>IF(L564=0,0,E564/L564)</f>
        <v>0</v>
      </c>
      <c r="Q564" s="5" t="str">
        <f>LEFT(N564,(FIND("/",N564)-1))</f>
        <v>technology</v>
      </c>
      <c r="R564" s="5" t="str">
        <f>RIGHT(N564,LEN(N564)-(FIND("/",N564)))</f>
        <v>web</v>
      </c>
      <c r="S564" s="13">
        <f>(J564/86400)+25569+(-5/24)</f>
        <v>42692.180729166663</v>
      </c>
      <c r="T564" s="13">
        <f>(I564/86400)+25569+(-5/24)</f>
        <v>42722.180729166663</v>
      </c>
    </row>
    <row r="565" spans="1:20" ht="14.75" customHeight="1" x14ac:dyDescent="0.2">
      <c r="A565" s="5">
        <v>563</v>
      </c>
      <c r="B565" s="6" t="s">
        <v>564</v>
      </c>
      <c r="C565" s="6" t="s">
        <v>4673</v>
      </c>
      <c r="D565" s="22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>E565/D565</f>
        <v>9.0666666666666662E-4</v>
      </c>
      <c r="P565" s="8">
        <f>IF(L565=0,0,E565/L565)</f>
        <v>34</v>
      </c>
      <c r="Q565" s="5" t="str">
        <f>LEFT(N565,(FIND("/",N565)-1))</f>
        <v>technology</v>
      </c>
      <c r="R565" s="5" t="str">
        <f>RIGHT(N565,LEN(N565)-(FIND("/",N565)))</f>
        <v>web</v>
      </c>
      <c r="S565" s="13">
        <f>(J565/86400)+25569+(-5/24)</f>
        <v>42021.861655092587</v>
      </c>
      <c r="T565" s="13">
        <f>(I565/86400)+25569+(-5/24)</f>
        <v>42051.861655092587</v>
      </c>
    </row>
    <row r="566" spans="1:20" ht="14.75" customHeight="1" x14ac:dyDescent="0.2">
      <c r="A566" s="5">
        <v>564</v>
      </c>
      <c r="B566" s="6" t="s">
        <v>565</v>
      </c>
      <c r="C566" s="6" t="s">
        <v>4674</v>
      </c>
      <c r="D566" s="22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>E566/D566</f>
        <v>5.5555555555555558E-5</v>
      </c>
      <c r="P566" s="8">
        <f>IF(L566=0,0,E566/L566)</f>
        <v>1</v>
      </c>
      <c r="Q566" s="5" t="str">
        <f>LEFT(N566,(FIND("/",N566)-1))</f>
        <v>technology</v>
      </c>
      <c r="R566" s="5" t="str">
        <f>RIGHT(N566,LEN(N566)-(FIND("/",N566)))</f>
        <v>web</v>
      </c>
      <c r="S566" s="13">
        <f>(J566/86400)+25569+(-5/24)</f>
        <v>42411.734664351847</v>
      </c>
      <c r="T566" s="13">
        <f>(I566/86400)+25569+(-5/24)</f>
        <v>42441.734664351847</v>
      </c>
    </row>
    <row r="567" spans="1:20" ht="14.75" customHeight="1" x14ac:dyDescent="0.2">
      <c r="A567" s="5">
        <v>565</v>
      </c>
      <c r="B567" s="6" t="s">
        <v>566</v>
      </c>
      <c r="C567" s="6" t="s">
        <v>4675</v>
      </c>
      <c r="D567" s="22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>E567/D567</f>
        <v>0</v>
      </c>
      <c r="P567" s="8">
        <f>IF(L567=0,0,E567/L567)</f>
        <v>0</v>
      </c>
      <c r="Q567" s="5" t="str">
        <f>LEFT(N567,(FIND("/",N567)-1))</f>
        <v>technology</v>
      </c>
      <c r="R567" s="5" t="str">
        <f>RIGHT(N567,LEN(N567)-(FIND("/",N567)))</f>
        <v>web</v>
      </c>
      <c r="S567" s="13">
        <f>(J567/86400)+25569+(-5/24)</f>
        <v>42165.576956018514</v>
      </c>
      <c r="T567" s="13">
        <f>(I567/86400)+25569+(-5/24)</f>
        <v>42195.576956018514</v>
      </c>
    </row>
    <row r="568" spans="1:20" ht="14.75" customHeight="1" x14ac:dyDescent="0.2">
      <c r="A568" s="5">
        <v>566</v>
      </c>
      <c r="B568" s="6" t="s">
        <v>567</v>
      </c>
      <c r="C568" s="6" t="s">
        <v>4676</v>
      </c>
      <c r="D568" s="22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>E568/D568</f>
        <v>2.0000000000000001E-4</v>
      </c>
      <c r="P568" s="8">
        <f>IF(L568=0,0,E568/L568)</f>
        <v>1</v>
      </c>
      <c r="Q568" s="5" t="str">
        <f>LEFT(N568,(FIND("/",N568)-1))</f>
        <v>technology</v>
      </c>
      <c r="R568" s="5" t="str">
        <f>RIGHT(N568,LEN(N568)-(FIND("/",N568)))</f>
        <v>web</v>
      </c>
      <c r="S568" s="13">
        <f>(J568/86400)+25569+(-5/24)</f>
        <v>42535.476076388884</v>
      </c>
      <c r="T568" s="13">
        <f>(I568/86400)+25569+(-5/24)</f>
        <v>42565.476076388884</v>
      </c>
    </row>
    <row r="569" spans="1:20" ht="14.75" customHeight="1" x14ac:dyDescent="0.2">
      <c r="A569" s="5">
        <v>567</v>
      </c>
      <c r="B569" s="6" t="s">
        <v>568</v>
      </c>
      <c r="C569" s="6" t="s">
        <v>4677</v>
      </c>
      <c r="D569" s="22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>E569/D569</f>
        <v>0</v>
      </c>
      <c r="P569" s="8">
        <f>IF(L569=0,0,E569/L569)</f>
        <v>0</v>
      </c>
      <c r="Q569" s="5" t="str">
        <f>LEFT(N569,(FIND("/",N569)-1))</f>
        <v>technology</v>
      </c>
      <c r="R569" s="5" t="str">
        <f>RIGHT(N569,LEN(N569)-(FIND("/",N569)))</f>
        <v>web</v>
      </c>
      <c r="S569" s="13">
        <f>(J569/86400)+25569+(-5/24)</f>
        <v>41975.634189814817</v>
      </c>
      <c r="T569" s="13">
        <f>(I569/86400)+25569+(-5/24)</f>
        <v>42005.634189814817</v>
      </c>
    </row>
    <row r="570" spans="1:20" ht="14.75" customHeight="1" x14ac:dyDescent="0.2">
      <c r="A570" s="5">
        <v>568</v>
      </c>
      <c r="B570" s="6" t="s">
        <v>569</v>
      </c>
      <c r="C570" s="6" t="s">
        <v>4678</v>
      </c>
      <c r="D570" s="22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>E570/D570</f>
        <v>0.01</v>
      </c>
      <c r="P570" s="8">
        <f>IF(L570=0,0,E570/L570)</f>
        <v>49</v>
      </c>
      <c r="Q570" s="5" t="str">
        <f>LEFT(N570,(FIND("/",N570)-1))</f>
        <v>technology</v>
      </c>
      <c r="R570" s="5" t="str">
        <f>RIGHT(N570,LEN(N570)-(FIND("/",N570)))</f>
        <v>web</v>
      </c>
      <c r="S570" s="13">
        <f>(J570/86400)+25569+(-5/24)</f>
        <v>42348.713229166664</v>
      </c>
      <c r="T570" s="13">
        <f>(I570/86400)+25569+(-5/24)</f>
        <v>42385.249999999993</v>
      </c>
    </row>
    <row r="571" spans="1:20" ht="14.75" customHeight="1" x14ac:dyDescent="0.2">
      <c r="A571" s="5">
        <v>569</v>
      </c>
      <c r="B571" s="6" t="s">
        <v>570</v>
      </c>
      <c r="C571" s="6" t="s">
        <v>4679</v>
      </c>
      <c r="D571" s="22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>E571/D571</f>
        <v>8.0000000000000002E-3</v>
      </c>
      <c r="P571" s="8">
        <f>IF(L571=0,0,E571/L571)</f>
        <v>20</v>
      </c>
      <c r="Q571" s="5" t="str">
        <f>LEFT(N571,(FIND("/",N571)-1))</f>
        <v>technology</v>
      </c>
      <c r="R571" s="5" t="str">
        <f>RIGHT(N571,LEN(N571)-(FIND("/",N571)))</f>
        <v>web</v>
      </c>
      <c r="S571" s="13">
        <f>(J571/86400)+25569+(-5/24)</f>
        <v>42340.639027777775</v>
      </c>
      <c r="T571" s="13">
        <f>(I571/86400)+25569+(-5/24)</f>
        <v>42370.639027777775</v>
      </c>
    </row>
    <row r="572" spans="1:20" ht="14.75" customHeight="1" x14ac:dyDescent="0.2">
      <c r="A572" s="5">
        <v>570</v>
      </c>
      <c r="B572" s="6" t="s">
        <v>571</v>
      </c>
      <c r="C572" s="6" t="s">
        <v>4680</v>
      </c>
      <c r="D572" s="22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>E572/D572</f>
        <v>1.6705882352941177E-3</v>
      </c>
      <c r="P572" s="8">
        <f>IF(L572=0,0,E572/L572)</f>
        <v>142</v>
      </c>
      <c r="Q572" s="5" t="str">
        <f>LEFT(N572,(FIND("/",N572)-1))</f>
        <v>technology</v>
      </c>
      <c r="R572" s="5" t="str">
        <f>RIGHT(N572,LEN(N572)-(FIND("/",N572)))</f>
        <v>web</v>
      </c>
      <c r="S572" s="13">
        <f>(J572/86400)+25569+(-5/24)</f>
        <v>42388.589918981474</v>
      </c>
      <c r="T572" s="13">
        <f>(I572/86400)+25569+(-5/24)</f>
        <v>42418.589918981474</v>
      </c>
    </row>
    <row r="573" spans="1:20" ht="14.75" customHeight="1" x14ac:dyDescent="0.2">
      <c r="A573" s="5">
        <v>571</v>
      </c>
      <c r="B573" s="6" t="s">
        <v>572</v>
      </c>
      <c r="C573" s="6" t="s">
        <v>4681</v>
      </c>
      <c r="D573" s="22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>E573/D573</f>
        <v>4.2399999999999998E-3</v>
      </c>
      <c r="P573" s="8">
        <f>IF(L573=0,0,E573/L573)</f>
        <v>53</v>
      </c>
      <c r="Q573" s="5" t="str">
        <f>LEFT(N573,(FIND("/",N573)-1))</f>
        <v>technology</v>
      </c>
      <c r="R573" s="5" t="str">
        <f>RIGHT(N573,LEN(N573)-(FIND("/",N573)))</f>
        <v>web</v>
      </c>
      <c r="S573" s="13">
        <f>(J573/86400)+25569+(-5/24)</f>
        <v>42192.607905092591</v>
      </c>
      <c r="T573" s="13">
        <f>(I573/86400)+25569+(-5/24)</f>
        <v>42211.957638888889</v>
      </c>
    </row>
    <row r="574" spans="1:20" ht="14.75" customHeight="1" x14ac:dyDescent="0.2">
      <c r="A574" s="5">
        <v>572</v>
      </c>
      <c r="B574" s="6" t="s">
        <v>573</v>
      </c>
      <c r="C574" s="6" t="s">
        <v>4682</v>
      </c>
      <c r="D574" s="22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>E574/D574</f>
        <v>0</v>
      </c>
      <c r="P574" s="8">
        <f>IF(L574=0,0,E574/L574)</f>
        <v>0</v>
      </c>
      <c r="Q574" s="5" t="str">
        <f>LEFT(N574,(FIND("/",N574)-1))</f>
        <v>technology</v>
      </c>
      <c r="R574" s="5" t="str">
        <f>RIGHT(N574,LEN(N574)-(FIND("/",N574)))</f>
        <v>web</v>
      </c>
      <c r="S574" s="13">
        <f>(J574/86400)+25569+(-5/24)</f>
        <v>42282.507962962962</v>
      </c>
      <c r="T574" s="13">
        <f>(I574/86400)+25569+(-5/24)</f>
        <v>42312.549629629626</v>
      </c>
    </row>
    <row r="575" spans="1:20" ht="14.75" customHeight="1" x14ac:dyDescent="0.2">
      <c r="A575" s="5">
        <v>573</v>
      </c>
      <c r="B575" s="6" t="s">
        <v>574</v>
      </c>
      <c r="C575" s="6" t="s">
        <v>4683</v>
      </c>
      <c r="D575" s="22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>E575/D575</f>
        <v>3.892538925389254E-3</v>
      </c>
      <c r="P575" s="8">
        <f>IF(L575=0,0,E575/L575)</f>
        <v>38.444444444444443</v>
      </c>
      <c r="Q575" s="5" t="str">
        <f>LEFT(N575,(FIND("/",N575)-1))</f>
        <v>technology</v>
      </c>
      <c r="R575" s="5" t="str">
        <f>RIGHT(N575,LEN(N575)-(FIND("/",N575)))</f>
        <v>web</v>
      </c>
      <c r="S575" s="13">
        <f>(J575/86400)+25569+(-5/24)</f>
        <v>41962.841793981475</v>
      </c>
      <c r="T575" s="13">
        <f>(I575/86400)+25569+(-5/24)</f>
        <v>42021.841666666667</v>
      </c>
    </row>
    <row r="576" spans="1:20" ht="14.75" customHeight="1" x14ac:dyDescent="0.2">
      <c r="A576" s="5">
        <v>574</v>
      </c>
      <c r="B576" s="6" t="s">
        <v>575</v>
      </c>
      <c r="C576" s="6" t="s">
        <v>4684</v>
      </c>
      <c r="D576" s="22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>E576/D576</f>
        <v>7.1556350626118068E-3</v>
      </c>
      <c r="P576" s="8">
        <f>IF(L576=0,0,E576/L576)</f>
        <v>20</v>
      </c>
      <c r="Q576" s="5" t="str">
        <f>LEFT(N576,(FIND("/",N576)-1))</f>
        <v>technology</v>
      </c>
      <c r="R576" s="5" t="str">
        <f>RIGHT(N576,LEN(N576)-(FIND("/",N576)))</f>
        <v>web</v>
      </c>
      <c r="S576" s="13">
        <f>(J576/86400)+25569+(-5/24)</f>
        <v>42632.235034722216</v>
      </c>
      <c r="T576" s="13">
        <f>(I576/86400)+25569+(-5/24)</f>
        <v>42662.235034722216</v>
      </c>
    </row>
    <row r="577" spans="1:20" ht="14.75" customHeight="1" x14ac:dyDescent="0.2">
      <c r="A577" s="5">
        <v>575</v>
      </c>
      <c r="B577" s="6" t="s">
        <v>576</v>
      </c>
      <c r="C577" s="6" t="s">
        <v>4685</v>
      </c>
      <c r="D577" s="22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>E577/D577</f>
        <v>4.3166666666666666E-3</v>
      </c>
      <c r="P577" s="8">
        <f>IF(L577=0,0,E577/L577)</f>
        <v>64.75</v>
      </c>
      <c r="Q577" s="5" t="str">
        <f>LEFT(N577,(FIND("/",N577)-1))</f>
        <v>technology</v>
      </c>
      <c r="R577" s="5" t="str">
        <f>RIGHT(N577,LEN(N577)-(FIND("/",N577)))</f>
        <v>web</v>
      </c>
      <c r="S577" s="13">
        <f>(J577/86400)+25569+(-5/24)</f>
        <v>42138.484293981477</v>
      </c>
      <c r="T577" s="13">
        <f>(I577/86400)+25569+(-5/24)</f>
        <v>42168.484293981477</v>
      </c>
    </row>
    <row r="578" spans="1:20" ht="14.75" customHeight="1" x14ac:dyDescent="0.2">
      <c r="A578" s="5">
        <v>576</v>
      </c>
      <c r="B578" s="6" t="s">
        <v>577</v>
      </c>
      <c r="C578" s="6" t="s">
        <v>4686</v>
      </c>
      <c r="D578" s="22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>E578/D578</f>
        <v>1.2500000000000001E-5</v>
      </c>
      <c r="P578" s="8">
        <f>IF(L578=0,0,E578/L578)</f>
        <v>1</v>
      </c>
      <c r="Q578" s="5" t="str">
        <f>LEFT(N578,(FIND("/",N578)-1))</f>
        <v>technology</v>
      </c>
      <c r="R578" s="5" t="str">
        <f>RIGHT(N578,LEN(N578)-(FIND("/",N578)))</f>
        <v>web</v>
      </c>
      <c r="S578" s="13">
        <f>(J578/86400)+25569+(-5/24)</f>
        <v>42031.263333333329</v>
      </c>
      <c r="T578" s="13">
        <f>(I578/86400)+25569+(-5/24)</f>
        <v>42091.221666666665</v>
      </c>
    </row>
    <row r="579" spans="1:20" ht="14.75" customHeight="1" x14ac:dyDescent="0.2">
      <c r="A579" s="5">
        <v>577</v>
      </c>
      <c r="B579" s="6" t="s">
        <v>578</v>
      </c>
      <c r="C579" s="6" t="s">
        <v>4687</v>
      </c>
      <c r="D579" s="22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>E579/D579</f>
        <v>2E-3</v>
      </c>
      <c r="P579" s="8">
        <f>IF(L579=0,0,E579/L579)</f>
        <v>10</v>
      </c>
      <c r="Q579" s="5" t="str">
        <f>LEFT(N579,(FIND("/",N579)-1))</f>
        <v>technology</v>
      </c>
      <c r="R579" s="5" t="str">
        <f>RIGHT(N579,LEN(N579)-(FIND("/",N579)))</f>
        <v>web</v>
      </c>
      <c r="S579" s="13">
        <f>(J579/86400)+25569+(-5/24)</f>
        <v>42450.380810185183</v>
      </c>
      <c r="T579" s="13">
        <f>(I579/86400)+25569+(-5/24)</f>
        <v>42510.380810185183</v>
      </c>
    </row>
    <row r="580" spans="1:20" ht="14.75" customHeight="1" x14ac:dyDescent="0.2">
      <c r="A580" s="5">
        <v>578</v>
      </c>
      <c r="B580" s="6" t="s">
        <v>579</v>
      </c>
      <c r="C580" s="6" t="s">
        <v>4688</v>
      </c>
      <c r="D580" s="22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>E580/D580</f>
        <v>1.12E-4</v>
      </c>
      <c r="P580" s="8">
        <f>IF(L580=0,0,E580/L580)</f>
        <v>2</v>
      </c>
      <c r="Q580" s="5" t="str">
        <f>LEFT(N580,(FIND("/",N580)-1))</f>
        <v>technology</v>
      </c>
      <c r="R580" s="5" t="str">
        <f>RIGHT(N580,LEN(N580)-(FIND("/",N580)))</f>
        <v>web</v>
      </c>
      <c r="S580" s="13">
        <f>(J580/86400)+25569+(-5/24)</f>
        <v>42230.370289351849</v>
      </c>
      <c r="T580" s="13">
        <f>(I580/86400)+25569+(-5/24)</f>
        <v>42254.370289351849</v>
      </c>
    </row>
    <row r="581" spans="1:20" ht="14.75" customHeight="1" x14ac:dyDescent="0.2">
      <c r="A581" s="5">
        <v>579</v>
      </c>
      <c r="B581" s="6" t="s">
        <v>580</v>
      </c>
      <c r="C581" s="6" t="s">
        <v>4689</v>
      </c>
      <c r="D581" s="22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>E581/D581</f>
        <v>1.4583333333333334E-2</v>
      </c>
      <c r="P581" s="8">
        <f>IF(L581=0,0,E581/L581)</f>
        <v>35</v>
      </c>
      <c r="Q581" s="5" t="str">
        <f>LEFT(N581,(FIND("/",N581)-1))</f>
        <v>technology</v>
      </c>
      <c r="R581" s="5" t="str">
        <f>RIGHT(N581,LEN(N581)-(FIND("/",N581)))</f>
        <v>web</v>
      </c>
      <c r="S581" s="13">
        <f>(J581/86400)+25569+(-5/24)</f>
        <v>41968.643784722219</v>
      </c>
      <c r="T581" s="13">
        <f>(I581/86400)+25569+(-5/24)</f>
        <v>41998.643784722219</v>
      </c>
    </row>
    <row r="582" spans="1:20" ht="14.75" customHeight="1" x14ac:dyDescent="0.2">
      <c r="A582" s="5">
        <v>580</v>
      </c>
      <c r="B582" s="6" t="s">
        <v>581</v>
      </c>
      <c r="C582" s="6" t="s">
        <v>4690</v>
      </c>
      <c r="D582" s="22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>E582/D582</f>
        <v>3.3333333333333332E-4</v>
      </c>
      <c r="P582" s="8">
        <f>IF(L582=0,0,E582/L582)</f>
        <v>1</v>
      </c>
      <c r="Q582" s="5" t="str">
        <f>LEFT(N582,(FIND("/",N582)-1))</f>
        <v>technology</v>
      </c>
      <c r="R582" s="5" t="str">
        <f>RIGHT(N582,LEN(N582)-(FIND("/",N582)))</f>
        <v>web</v>
      </c>
      <c r="S582" s="13">
        <f>(J582/86400)+25569+(-5/24)</f>
        <v>42605.699849537035</v>
      </c>
      <c r="T582" s="13">
        <f>(I582/86400)+25569+(-5/24)</f>
        <v>42635.699849537035</v>
      </c>
    </row>
    <row r="583" spans="1:20" ht="14.75" customHeight="1" x14ac:dyDescent="0.2">
      <c r="A583" s="5">
        <v>581</v>
      </c>
      <c r="B583" s="6" t="s">
        <v>582</v>
      </c>
      <c r="C583" s="6" t="s">
        <v>4691</v>
      </c>
      <c r="D583" s="22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>E583/D583</f>
        <v>0</v>
      </c>
      <c r="P583" s="8">
        <f>IF(L583=0,0,E583/L583)</f>
        <v>0</v>
      </c>
      <c r="Q583" s="5" t="str">
        <f>LEFT(N583,(FIND("/",N583)-1))</f>
        <v>technology</v>
      </c>
      <c r="R583" s="5" t="str">
        <f>RIGHT(N583,LEN(N583)-(FIND("/",N583)))</f>
        <v>web</v>
      </c>
      <c r="S583" s="13">
        <f>(J583/86400)+25569+(-5/24)</f>
        <v>42187.804444444446</v>
      </c>
      <c r="T583" s="13">
        <f>(I583/86400)+25569+(-5/24)</f>
        <v>42217.804444444446</v>
      </c>
    </row>
    <row r="584" spans="1:20" ht="14.75" customHeight="1" x14ac:dyDescent="0.2">
      <c r="A584" s="5">
        <v>582</v>
      </c>
      <c r="B584" s="6" t="s">
        <v>583</v>
      </c>
      <c r="C584" s="6" t="s">
        <v>4692</v>
      </c>
      <c r="D584" s="22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>E584/D584</f>
        <v>0</v>
      </c>
      <c r="P584" s="8">
        <f>IF(L584=0,0,E584/L584)</f>
        <v>0</v>
      </c>
      <c r="Q584" s="5" t="str">
        <f>LEFT(N584,(FIND("/",N584)-1))</f>
        <v>technology</v>
      </c>
      <c r="R584" s="5" t="str">
        <f>RIGHT(N584,LEN(N584)-(FIND("/",N584)))</f>
        <v>web</v>
      </c>
      <c r="S584" s="13">
        <f>(J584/86400)+25569+(-5/24)</f>
        <v>42055.531469907401</v>
      </c>
      <c r="T584" s="13">
        <f>(I584/86400)+25569+(-5/24)</f>
        <v>42078.541666666664</v>
      </c>
    </row>
    <row r="585" spans="1:20" ht="14.75" customHeight="1" x14ac:dyDescent="0.2">
      <c r="A585" s="5">
        <v>583</v>
      </c>
      <c r="B585" s="6" t="s">
        <v>584</v>
      </c>
      <c r="C585" s="6" t="s">
        <v>4693</v>
      </c>
      <c r="D585" s="22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>E585/D585</f>
        <v>1.1111111111111112E-4</v>
      </c>
      <c r="P585" s="8">
        <f>IF(L585=0,0,E585/L585)</f>
        <v>1</v>
      </c>
      <c r="Q585" s="5" t="str">
        <f>LEFT(N585,(FIND("/",N585)-1))</f>
        <v>technology</v>
      </c>
      <c r="R585" s="5" t="str">
        <f>RIGHT(N585,LEN(N585)-(FIND("/",N585)))</f>
        <v>web</v>
      </c>
      <c r="S585" s="13">
        <f>(J585/86400)+25569+(-5/24)</f>
        <v>42052.730173611104</v>
      </c>
      <c r="T585" s="13">
        <f>(I585/86400)+25569+(-5/24)</f>
        <v>42082.688506944447</v>
      </c>
    </row>
    <row r="586" spans="1:20" ht="14.75" customHeight="1" x14ac:dyDescent="0.2">
      <c r="A586" s="5">
        <v>584</v>
      </c>
      <c r="B586" s="6" t="s">
        <v>585</v>
      </c>
      <c r="C586" s="6" t="s">
        <v>4694</v>
      </c>
      <c r="D586" s="22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>E586/D586</f>
        <v>0.01</v>
      </c>
      <c r="P586" s="8">
        <f>IF(L586=0,0,E586/L586)</f>
        <v>5</v>
      </c>
      <c r="Q586" s="5" t="str">
        <f>LEFT(N586,(FIND("/",N586)-1))</f>
        <v>technology</v>
      </c>
      <c r="R586" s="5" t="str">
        <f>RIGHT(N586,LEN(N586)-(FIND("/",N586)))</f>
        <v>web</v>
      </c>
      <c r="S586" s="13">
        <f>(J586/86400)+25569+(-5/24)</f>
        <v>42049.508287037032</v>
      </c>
      <c r="T586" s="13">
        <f>(I586/86400)+25569+(-5/24)</f>
        <v>42079.466620370367</v>
      </c>
    </row>
    <row r="587" spans="1:20" ht="14.75" customHeight="1" x14ac:dyDescent="0.2">
      <c r="A587" s="5">
        <v>585</v>
      </c>
      <c r="B587" s="6" t="s">
        <v>586</v>
      </c>
      <c r="C587" s="6" t="s">
        <v>4695</v>
      </c>
      <c r="D587" s="22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>E587/D587</f>
        <v>0</v>
      </c>
      <c r="P587" s="8">
        <f>IF(L587=0,0,E587/L587)</f>
        <v>0</v>
      </c>
      <c r="Q587" s="5" t="str">
        <f>LEFT(N587,(FIND("/",N587)-1))</f>
        <v>technology</v>
      </c>
      <c r="R587" s="5" t="str">
        <f>RIGHT(N587,LEN(N587)-(FIND("/",N587)))</f>
        <v>web</v>
      </c>
      <c r="S587" s="13">
        <f>(J587/86400)+25569+(-5/24)</f>
        <v>42283.182604166665</v>
      </c>
      <c r="T587" s="13">
        <f>(I587/86400)+25569+(-5/24)</f>
        <v>42338.791666666664</v>
      </c>
    </row>
    <row r="588" spans="1:20" ht="14.75" customHeight="1" x14ac:dyDescent="0.2">
      <c r="A588" s="5">
        <v>586</v>
      </c>
      <c r="B588" s="6" t="s">
        <v>587</v>
      </c>
      <c r="C588" s="6" t="s">
        <v>4696</v>
      </c>
      <c r="D588" s="22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>E588/D588</f>
        <v>5.5999999999999999E-3</v>
      </c>
      <c r="P588" s="8">
        <f>IF(L588=0,0,E588/L588)</f>
        <v>14</v>
      </c>
      <c r="Q588" s="5" t="str">
        <f>LEFT(N588,(FIND("/",N588)-1))</f>
        <v>technology</v>
      </c>
      <c r="R588" s="5" t="str">
        <f>RIGHT(N588,LEN(N588)-(FIND("/",N588)))</f>
        <v>web</v>
      </c>
      <c r="S588" s="13">
        <f>(J588/86400)+25569+(-5/24)</f>
        <v>42020.645914351851</v>
      </c>
      <c r="T588" s="13">
        <f>(I588/86400)+25569+(-5/24)</f>
        <v>42050.645914351851</v>
      </c>
    </row>
    <row r="589" spans="1:20" ht="14.75" customHeight="1" x14ac:dyDescent="0.2">
      <c r="A589" s="5">
        <v>587</v>
      </c>
      <c r="B589" s="6" t="s">
        <v>588</v>
      </c>
      <c r="C589" s="6" t="s">
        <v>4697</v>
      </c>
      <c r="D589" s="22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>E589/D589</f>
        <v>9.0833333333333335E-2</v>
      </c>
      <c r="P589" s="8">
        <f>IF(L589=0,0,E589/L589)</f>
        <v>389.28571428571428</v>
      </c>
      <c r="Q589" s="5" t="str">
        <f>LEFT(N589,(FIND("/",N589)-1))</f>
        <v>technology</v>
      </c>
      <c r="R589" s="5" t="str">
        <f>RIGHT(N589,LEN(N589)-(FIND("/",N589)))</f>
        <v>web</v>
      </c>
      <c r="S589" s="13">
        <f>(J589/86400)+25569+(-5/24)</f>
        <v>42080.548993055556</v>
      </c>
      <c r="T589" s="13">
        <f>(I589/86400)+25569+(-5/24)</f>
        <v>42110.548993055556</v>
      </c>
    </row>
    <row r="590" spans="1:20" ht="14.75" customHeight="1" x14ac:dyDescent="0.2">
      <c r="A590" s="5">
        <v>588</v>
      </c>
      <c r="B590" s="6" t="s">
        <v>589</v>
      </c>
      <c r="C590" s="6" t="s">
        <v>4698</v>
      </c>
      <c r="D590" s="22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>E590/D590</f>
        <v>3.3444444444444443E-2</v>
      </c>
      <c r="P590" s="8">
        <f>IF(L590=0,0,E590/L590)</f>
        <v>150.5</v>
      </c>
      <c r="Q590" s="5" t="str">
        <f>LEFT(N590,(FIND("/",N590)-1))</f>
        <v>technology</v>
      </c>
      <c r="R590" s="5" t="str">
        <f>RIGHT(N590,LEN(N590)-(FIND("/",N590)))</f>
        <v>web</v>
      </c>
      <c r="S590" s="13">
        <f>(J590/86400)+25569+(-5/24)</f>
        <v>42631.561180555553</v>
      </c>
      <c r="T590" s="13">
        <f>(I590/86400)+25569+(-5/24)</f>
        <v>42691.602847222217</v>
      </c>
    </row>
    <row r="591" spans="1:20" ht="14.75" customHeight="1" x14ac:dyDescent="0.2">
      <c r="A591" s="5">
        <v>589</v>
      </c>
      <c r="B591" s="6" t="s">
        <v>590</v>
      </c>
      <c r="C591" s="6" t="s">
        <v>4699</v>
      </c>
      <c r="D591" s="22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>E591/D591</f>
        <v>1.3333333333333334E-4</v>
      </c>
      <c r="P591" s="8">
        <f>IF(L591=0,0,E591/L591)</f>
        <v>1</v>
      </c>
      <c r="Q591" s="5" t="str">
        <f>LEFT(N591,(FIND("/",N591)-1))</f>
        <v>technology</v>
      </c>
      <c r="R591" s="5" t="str">
        <f>RIGHT(N591,LEN(N591)-(FIND("/",N591)))</f>
        <v>web</v>
      </c>
      <c r="S591" s="13">
        <f>(J591/86400)+25569+(-5/24)</f>
        <v>42178.406238425923</v>
      </c>
      <c r="T591" s="13">
        <f>(I591/86400)+25569+(-5/24)</f>
        <v>42193.406238425923</v>
      </c>
    </row>
    <row r="592" spans="1:20" ht="14.75" customHeight="1" x14ac:dyDescent="0.2">
      <c r="A592" s="5">
        <v>590</v>
      </c>
      <c r="B592" s="6" t="s">
        <v>591</v>
      </c>
      <c r="C592" s="6" t="s">
        <v>4700</v>
      </c>
      <c r="D592" s="22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>E592/D592</f>
        <v>4.4600000000000001E-2</v>
      </c>
      <c r="P592" s="8">
        <f>IF(L592=0,0,E592/L592)</f>
        <v>24.777777777777779</v>
      </c>
      <c r="Q592" s="5" t="str">
        <f>LEFT(N592,(FIND("/",N592)-1))</f>
        <v>technology</v>
      </c>
      <c r="R592" s="5" t="str">
        <f>RIGHT(N592,LEN(N592)-(FIND("/",N592)))</f>
        <v>web</v>
      </c>
      <c r="S592" s="13">
        <f>(J592/86400)+25569+(-5/24)</f>
        <v>42377.34642361111</v>
      </c>
      <c r="T592" s="13">
        <f>(I592/86400)+25569+(-5/24)</f>
        <v>42408.334027777775</v>
      </c>
    </row>
    <row r="593" spans="1:20" ht="14.75" customHeight="1" x14ac:dyDescent="0.2">
      <c r="A593" s="5">
        <v>591</v>
      </c>
      <c r="B593" s="6" t="s">
        <v>592</v>
      </c>
      <c r="C593" s="6" t="s">
        <v>4701</v>
      </c>
      <c r="D593" s="22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>E593/D593</f>
        <v>6.0999999999999997E-4</v>
      </c>
      <c r="P593" s="8">
        <f>IF(L593=0,0,E593/L593)</f>
        <v>30.5</v>
      </c>
      <c r="Q593" s="5" t="str">
        <f>LEFT(N593,(FIND("/",N593)-1))</f>
        <v>technology</v>
      </c>
      <c r="R593" s="5" t="str">
        <f>RIGHT(N593,LEN(N593)-(FIND("/",N593)))</f>
        <v>web</v>
      </c>
      <c r="S593" s="13">
        <f>(J593/86400)+25569+(-5/24)</f>
        <v>42177.334837962961</v>
      </c>
      <c r="T593" s="13">
        <f>(I593/86400)+25569+(-5/24)</f>
        <v>42207.334837962961</v>
      </c>
    </row>
    <row r="594" spans="1:20" ht="14.75" customHeight="1" x14ac:dyDescent="0.2">
      <c r="A594" s="5">
        <v>592</v>
      </c>
      <c r="B594" s="6" t="s">
        <v>593</v>
      </c>
      <c r="C594" s="6" t="s">
        <v>4702</v>
      </c>
      <c r="D594" s="22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>E594/D594</f>
        <v>3.3333333333333333E-2</v>
      </c>
      <c r="P594" s="8">
        <f>IF(L594=0,0,E594/L594)</f>
        <v>250</v>
      </c>
      <c r="Q594" s="5" t="str">
        <f>LEFT(N594,(FIND("/",N594)-1))</f>
        <v>technology</v>
      </c>
      <c r="R594" s="5" t="str">
        <f>RIGHT(N594,LEN(N594)-(FIND("/",N594)))</f>
        <v>web</v>
      </c>
      <c r="S594" s="13">
        <f>(J594/86400)+25569+(-5/24)</f>
        <v>41946.023842592593</v>
      </c>
      <c r="T594" s="13">
        <f>(I594/86400)+25569+(-5/24)</f>
        <v>41976.023842592585</v>
      </c>
    </row>
    <row r="595" spans="1:20" ht="14.75" customHeight="1" x14ac:dyDescent="0.2">
      <c r="A595" s="5">
        <v>593</v>
      </c>
      <c r="B595" s="6" t="s">
        <v>594</v>
      </c>
      <c r="C595" s="6" t="s">
        <v>4703</v>
      </c>
      <c r="D595" s="22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>E595/D595</f>
        <v>0.23</v>
      </c>
      <c r="P595" s="8">
        <f>IF(L595=0,0,E595/L595)</f>
        <v>16.428571428571427</v>
      </c>
      <c r="Q595" s="5" t="str">
        <f>LEFT(N595,(FIND("/",N595)-1))</f>
        <v>technology</v>
      </c>
      <c r="R595" s="5" t="str">
        <f>RIGHT(N595,LEN(N595)-(FIND("/",N595)))</f>
        <v>web</v>
      </c>
      <c r="S595" s="13">
        <f>(J595/86400)+25569+(-5/24)</f>
        <v>42070.469270833331</v>
      </c>
      <c r="T595" s="13">
        <f>(I595/86400)+25569+(-5/24)</f>
        <v>42100.427604166667</v>
      </c>
    </row>
    <row r="596" spans="1:20" ht="14.75" customHeight="1" x14ac:dyDescent="0.2">
      <c r="A596" s="5">
        <v>594</v>
      </c>
      <c r="B596" s="6" t="s">
        <v>595</v>
      </c>
      <c r="C596" s="6" t="s">
        <v>4704</v>
      </c>
      <c r="D596" s="22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>E596/D596</f>
        <v>1.0399999999999999E-3</v>
      </c>
      <c r="P596" s="8">
        <f>IF(L596=0,0,E596/L596)</f>
        <v>13</v>
      </c>
      <c r="Q596" s="5" t="str">
        <f>LEFT(N596,(FIND("/",N596)-1))</f>
        <v>technology</v>
      </c>
      <c r="R596" s="5" t="str">
        <f>RIGHT(N596,LEN(N596)-(FIND("/",N596)))</f>
        <v>web</v>
      </c>
      <c r="S596" s="13">
        <f>(J596/86400)+25569+(-5/24)</f>
        <v>42446.571828703702</v>
      </c>
      <c r="T596" s="13">
        <f>(I596/86400)+25569+(-5/24)</f>
        <v>42476.571828703702</v>
      </c>
    </row>
    <row r="597" spans="1:20" ht="14.75" customHeight="1" x14ac:dyDescent="0.2">
      <c r="A597" s="5">
        <v>595</v>
      </c>
      <c r="B597" s="6" t="s">
        <v>596</v>
      </c>
      <c r="C597" s="6" t="s">
        <v>4705</v>
      </c>
      <c r="D597" s="22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>E597/D597</f>
        <v>4.2599999999999999E-3</v>
      </c>
      <c r="P597" s="8">
        <f>IF(L597=0,0,E597/L597)</f>
        <v>53.25</v>
      </c>
      <c r="Q597" s="5" t="str">
        <f>LEFT(N597,(FIND("/",N597)-1))</f>
        <v>technology</v>
      </c>
      <c r="R597" s="5" t="str">
        <f>RIGHT(N597,LEN(N597)-(FIND("/",N597)))</f>
        <v>web</v>
      </c>
      <c r="S597" s="13">
        <f>(J597/86400)+25569+(-5/24)</f>
        <v>42082.861550925925</v>
      </c>
      <c r="T597" s="13">
        <f>(I597/86400)+25569+(-5/24)</f>
        <v>42127.861550925925</v>
      </c>
    </row>
    <row r="598" spans="1:20" ht="14.75" customHeight="1" x14ac:dyDescent="0.2">
      <c r="A598" s="5">
        <v>596</v>
      </c>
      <c r="B598" s="6" t="s">
        <v>597</v>
      </c>
      <c r="C598" s="6" t="s">
        <v>4706</v>
      </c>
      <c r="D598" s="22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>E598/D598</f>
        <v>2.9999999999999997E-4</v>
      </c>
      <c r="P598" s="8">
        <f>IF(L598=0,0,E598/L598)</f>
        <v>3</v>
      </c>
      <c r="Q598" s="5" t="str">
        <f>LEFT(N598,(FIND("/",N598)-1))</f>
        <v>technology</v>
      </c>
      <c r="R598" s="5" t="str">
        <f>RIGHT(N598,LEN(N598)-(FIND("/",N598)))</f>
        <v>web</v>
      </c>
      <c r="S598" s="13">
        <f>(J598/86400)+25569+(-5/24)</f>
        <v>42646.688564814809</v>
      </c>
      <c r="T598" s="13">
        <f>(I598/86400)+25569+(-5/24)</f>
        <v>42676.688564814809</v>
      </c>
    </row>
    <row r="599" spans="1:20" ht="14.75" customHeight="1" x14ac:dyDescent="0.2">
      <c r="A599" s="5">
        <v>597</v>
      </c>
      <c r="B599" s="6" t="s">
        <v>598</v>
      </c>
      <c r="C599" s="6" t="s">
        <v>4707</v>
      </c>
      <c r="D599" s="22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>E599/D599</f>
        <v>2.6666666666666666E-3</v>
      </c>
      <c r="P599" s="8">
        <f>IF(L599=0,0,E599/L599)</f>
        <v>10</v>
      </c>
      <c r="Q599" s="5" t="str">
        <f>LEFT(N599,(FIND("/",N599)-1))</f>
        <v>technology</v>
      </c>
      <c r="R599" s="5" t="str">
        <f>RIGHT(N599,LEN(N599)-(FIND("/",N599)))</f>
        <v>web</v>
      </c>
      <c r="S599" s="13">
        <f>(J599/86400)+25569+(-5/24)</f>
        <v>42545.496932870366</v>
      </c>
      <c r="T599" s="13">
        <f>(I599/86400)+25569+(-5/24)</f>
        <v>42582.458333333336</v>
      </c>
    </row>
    <row r="600" spans="1:20" ht="14.75" customHeight="1" x14ac:dyDescent="0.2">
      <c r="A600" s="5">
        <v>598</v>
      </c>
      <c r="B600" s="6" t="s">
        <v>599</v>
      </c>
      <c r="C600" s="6" t="s">
        <v>4708</v>
      </c>
      <c r="D600" s="22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>E600/D600</f>
        <v>0.34</v>
      </c>
      <c r="P600" s="8">
        <f>IF(L600=0,0,E600/L600)</f>
        <v>121.42857142857143</v>
      </c>
      <c r="Q600" s="5" t="str">
        <f>LEFT(N600,(FIND("/",N600)-1))</f>
        <v>technology</v>
      </c>
      <c r="R600" s="5" t="str">
        <f>RIGHT(N600,LEN(N600)-(FIND("/",N600)))</f>
        <v>web</v>
      </c>
      <c r="S600" s="13">
        <f>(J600/86400)+25569+(-5/24)</f>
        <v>41947.793761574074</v>
      </c>
      <c r="T600" s="13">
        <f>(I600/86400)+25569+(-5/24)</f>
        <v>41977.793761574074</v>
      </c>
    </row>
    <row r="601" spans="1:20" ht="14.75" customHeight="1" x14ac:dyDescent="0.2">
      <c r="A601" s="5">
        <v>599</v>
      </c>
      <c r="B601" s="6" t="s">
        <v>600</v>
      </c>
      <c r="C601" s="6" t="s">
        <v>4709</v>
      </c>
      <c r="D601" s="22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>E601/D601</f>
        <v>6.2E-4</v>
      </c>
      <c r="P601" s="8">
        <f>IF(L601=0,0,E601/L601)</f>
        <v>15.5</v>
      </c>
      <c r="Q601" s="5" t="str">
        <f>LEFT(N601,(FIND("/",N601)-1))</f>
        <v>technology</v>
      </c>
      <c r="R601" s="5" t="str">
        <f>RIGHT(N601,LEN(N601)-(FIND("/",N601)))</f>
        <v>web</v>
      </c>
      <c r="S601" s="13">
        <f>(J601/86400)+25569+(-5/24)</f>
        <v>42047.604189814818</v>
      </c>
      <c r="T601" s="13">
        <f>(I601/86400)+25569+(-5/24)</f>
        <v>42071.427777777775</v>
      </c>
    </row>
    <row r="602" spans="1:20" ht="14.75" customHeight="1" x14ac:dyDescent="0.2">
      <c r="A602" s="5">
        <v>600</v>
      </c>
      <c r="B602" s="6" t="s">
        <v>601</v>
      </c>
      <c r="C602" s="6" t="s">
        <v>4710</v>
      </c>
      <c r="D602" s="22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>E602/D602</f>
        <v>0.02</v>
      </c>
      <c r="P602" s="8">
        <f>IF(L602=0,0,E602/L602)</f>
        <v>100</v>
      </c>
      <c r="Q602" s="5" t="str">
        <f>LEFT(N602,(FIND("/",N602)-1))</f>
        <v>technology</v>
      </c>
      <c r="R602" s="5" t="str">
        <f>RIGHT(N602,LEN(N602)-(FIND("/",N602)))</f>
        <v>web</v>
      </c>
      <c r="S602" s="13">
        <f>(J602/86400)+25569+(-5/24)</f>
        <v>42073.589837962958</v>
      </c>
      <c r="T602" s="13">
        <f>(I602/86400)+25569+(-5/24)</f>
        <v>42133.589837962958</v>
      </c>
    </row>
    <row r="603" spans="1:20" ht="14.75" customHeight="1" x14ac:dyDescent="0.2">
      <c r="A603" s="5">
        <v>601</v>
      </c>
      <c r="B603" s="6" t="s">
        <v>602</v>
      </c>
      <c r="C603" s="6" t="s">
        <v>4711</v>
      </c>
      <c r="D603" s="22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>E603/D603</f>
        <v>1.4E-2</v>
      </c>
      <c r="P603" s="8">
        <f>IF(L603=0,0,E603/L603)</f>
        <v>23.333333333333332</v>
      </c>
      <c r="Q603" s="5" t="str">
        <f>LEFT(N603,(FIND("/",N603)-1))</f>
        <v>technology</v>
      </c>
      <c r="R603" s="5" t="str">
        <f>RIGHT(N603,LEN(N603)-(FIND("/",N603)))</f>
        <v>web</v>
      </c>
      <c r="S603" s="13">
        <f>(J603/86400)+25569+(-5/24)</f>
        <v>41969.64975694444</v>
      </c>
      <c r="T603" s="13">
        <f>(I603/86400)+25569+(-5/24)</f>
        <v>41999.64975694444</v>
      </c>
    </row>
    <row r="604" spans="1:20" ht="14.75" customHeight="1" x14ac:dyDescent="0.2">
      <c r="A604" s="5">
        <v>602</v>
      </c>
      <c r="B604" s="6" t="s">
        <v>603</v>
      </c>
      <c r="C604" s="6" t="s">
        <v>4712</v>
      </c>
      <c r="D604" s="22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>E604/D604</f>
        <v>0</v>
      </c>
      <c r="P604" s="8">
        <f>IF(L604=0,0,E604/L604)</f>
        <v>0</v>
      </c>
      <c r="Q604" s="5" t="str">
        <f>LEFT(N604,(FIND("/",N604)-1))</f>
        <v>technology</v>
      </c>
      <c r="R604" s="5" t="str">
        <f>RIGHT(N604,LEN(N604)-(FIND("/",N604)))</f>
        <v>web</v>
      </c>
      <c r="S604" s="13">
        <f>(J604/86400)+25569+(-5/24)</f>
        <v>42143.585821759254</v>
      </c>
      <c r="T604" s="13">
        <f>(I604/86400)+25569+(-5/24)</f>
        <v>42173.585821759254</v>
      </c>
    </row>
    <row r="605" spans="1:20" ht="14.75" customHeight="1" x14ac:dyDescent="0.2">
      <c r="A605" s="5">
        <v>603</v>
      </c>
      <c r="B605" s="6" t="s">
        <v>604</v>
      </c>
      <c r="C605" s="6" t="s">
        <v>4713</v>
      </c>
      <c r="D605" s="22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>E605/D605</f>
        <v>3.9334666666666664E-2</v>
      </c>
      <c r="P605" s="8">
        <f>IF(L605=0,0,E605/L605)</f>
        <v>45.386153846153846</v>
      </c>
      <c r="Q605" s="5" t="str">
        <f>LEFT(N605,(FIND("/",N605)-1))</f>
        <v>technology</v>
      </c>
      <c r="R605" s="5" t="str">
        <f>RIGHT(N605,LEN(N605)-(FIND("/",N605)))</f>
        <v>web</v>
      </c>
      <c r="S605" s="13">
        <f>(J605/86400)+25569+(-5/24)</f>
        <v>41835.430821759255</v>
      </c>
      <c r="T605" s="13">
        <f>(I605/86400)+25569+(-5/24)</f>
        <v>41865.430821759255</v>
      </c>
    </row>
    <row r="606" spans="1:20" ht="14.75" customHeight="1" x14ac:dyDescent="0.2">
      <c r="A606" s="5">
        <v>604</v>
      </c>
      <c r="B606" s="6" t="s">
        <v>605</v>
      </c>
      <c r="C606" s="6" t="s">
        <v>4714</v>
      </c>
      <c r="D606" s="22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>E606/D606</f>
        <v>0</v>
      </c>
      <c r="P606" s="8">
        <f>IF(L606=0,0,E606/L606)</f>
        <v>0</v>
      </c>
      <c r="Q606" s="5" t="str">
        <f>LEFT(N606,(FIND("/",N606)-1))</f>
        <v>technology</v>
      </c>
      <c r="R606" s="5" t="str">
        <f>RIGHT(N606,LEN(N606)-(FIND("/",N606)))</f>
        <v>web</v>
      </c>
      <c r="S606" s="13">
        <f>(J606/86400)+25569+(-5/24)</f>
        <v>41848.827037037037</v>
      </c>
      <c r="T606" s="13">
        <f>(I606/86400)+25569+(-5/24)</f>
        <v>41878.827037037037</v>
      </c>
    </row>
    <row r="607" spans="1:20" ht="14.75" customHeight="1" x14ac:dyDescent="0.2">
      <c r="A607" s="5">
        <v>605</v>
      </c>
      <c r="B607" s="6" t="s">
        <v>606</v>
      </c>
      <c r="C607" s="6" t="s">
        <v>4715</v>
      </c>
      <c r="D607" s="22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>E607/D607</f>
        <v>2.6200000000000001E-2</v>
      </c>
      <c r="P607" s="8">
        <f>IF(L607=0,0,E607/L607)</f>
        <v>16.375</v>
      </c>
      <c r="Q607" s="5" t="str">
        <f>LEFT(N607,(FIND("/",N607)-1))</f>
        <v>technology</v>
      </c>
      <c r="R607" s="5" t="str">
        <f>RIGHT(N607,LEN(N607)-(FIND("/",N607)))</f>
        <v>web</v>
      </c>
      <c r="S607" s="13">
        <f>(J607/86400)+25569+(-5/24)</f>
        <v>42194.149398148147</v>
      </c>
      <c r="T607" s="13">
        <f>(I607/86400)+25569+(-5/24)</f>
        <v>42239.149398148147</v>
      </c>
    </row>
    <row r="608" spans="1:20" ht="14.75" customHeight="1" x14ac:dyDescent="0.2">
      <c r="A608" s="5">
        <v>606</v>
      </c>
      <c r="B608" s="6" t="s">
        <v>607</v>
      </c>
      <c r="C608" s="6" t="s">
        <v>4716</v>
      </c>
      <c r="D608" s="22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>E608/D608</f>
        <v>2E-3</v>
      </c>
      <c r="P608" s="8">
        <f>IF(L608=0,0,E608/L608)</f>
        <v>10</v>
      </c>
      <c r="Q608" s="5" t="str">
        <f>LEFT(N608,(FIND("/",N608)-1))</f>
        <v>technology</v>
      </c>
      <c r="R608" s="5" t="str">
        <f>RIGHT(N608,LEN(N608)-(FIND("/",N608)))</f>
        <v>web</v>
      </c>
      <c r="S608" s="13">
        <f>(J608/86400)+25569+(-5/24)</f>
        <v>42102.442233796297</v>
      </c>
      <c r="T608" s="13">
        <f>(I608/86400)+25569+(-5/24)</f>
        <v>42148.416666666664</v>
      </c>
    </row>
    <row r="609" spans="1:20" ht="14.75" customHeight="1" x14ac:dyDescent="0.2">
      <c r="A609" s="5">
        <v>607</v>
      </c>
      <c r="B609" s="6" t="s">
        <v>608</v>
      </c>
      <c r="C609" s="6" t="s">
        <v>4717</v>
      </c>
      <c r="D609" s="22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>E609/D609</f>
        <v>0</v>
      </c>
      <c r="P609" s="8">
        <f>IF(L609=0,0,E609/L609)</f>
        <v>0</v>
      </c>
      <c r="Q609" s="5" t="str">
        <f>LEFT(N609,(FIND("/",N609)-1))</f>
        <v>technology</v>
      </c>
      <c r="R609" s="5" t="str">
        <f>RIGHT(N609,LEN(N609)-(FIND("/",N609)))</f>
        <v>web</v>
      </c>
      <c r="S609" s="13">
        <f>(J609/86400)+25569+(-5/24)</f>
        <v>42300.617314814815</v>
      </c>
      <c r="T609" s="13">
        <f>(I609/86400)+25569+(-5/24)</f>
        <v>42330.65898148148</v>
      </c>
    </row>
    <row r="610" spans="1:20" ht="14.75" customHeight="1" x14ac:dyDescent="0.2">
      <c r="A610" s="5">
        <v>608</v>
      </c>
      <c r="B610" s="6" t="s">
        <v>609</v>
      </c>
      <c r="C610" s="6" t="s">
        <v>4718</v>
      </c>
      <c r="D610" s="22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>E610/D610</f>
        <v>9.7400000000000004E-3</v>
      </c>
      <c r="P610" s="8">
        <f>IF(L610=0,0,E610/L610)</f>
        <v>292.2</v>
      </c>
      <c r="Q610" s="5" t="str">
        <f>LEFT(N610,(FIND("/",N610)-1))</f>
        <v>technology</v>
      </c>
      <c r="R610" s="5" t="str">
        <f>RIGHT(N610,LEN(N610)-(FIND("/",N610)))</f>
        <v>web</v>
      </c>
      <c r="S610" s="13">
        <f>(J610/86400)+25569+(-5/24)</f>
        <v>42140.712731481479</v>
      </c>
      <c r="T610" s="13">
        <f>(I610/86400)+25569+(-5/24)</f>
        <v>42170.712731481479</v>
      </c>
    </row>
    <row r="611" spans="1:20" ht="14.75" customHeight="1" x14ac:dyDescent="0.2">
      <c r="A611" s="5">
        <v>609</v>
      </c>
      <c r="B611" s="6" t="s">
        <v>610</v>
      </c>
      <c r="C611" s="6" t="s">
        <v>4719</v>
      </c>
      <c r="D611" s="22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>E611/D611</f>
        <v>6.41025641025641E-3</v>
      </c>
      <c r="P611" s="8">
        <f>IF(L611=0,0,E611/L611)</f>
        <v>5</v>
      </c>
      <c r="Q611" s="5" t="str">
        <f>LEFT(N611,(FIND("/",N611)-1))</f>
        <v>technology</v>
      </c>
      <c r="R611" s="5" t="str">
        <f>RIGHT(N611,LEN(N611)-(FIND("/",N611)))</f>
        <v>web</v>
      </c>
      <c r="S611" s="13">
        <f>(J611/86400)+25569+(-5/24)</f>
        <v>42306.825740740744</v>
      </c>
      <c r="T611" s="13">
        <f>(I611/86400)+25569+(-5/24)</f>
        <v>42336.867407407401</v>
      </c>
    </row>
    <row r="612" spans="1:20" ht="14.75" customHeight="1" x14ac:dyDescent="0.2">
      <c r="A612" s="5">
        <v>610</v>
      </c>
      <c r="B612" s="6" t="s">
        <v>611</v>
      </c>
      <c r="C612" s="6" t="s">
        <v>4720</v>
      </c>
      <c r="D612" s="22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>E612/D612</f>
        <v>0</v>
      </c>
      <c r="P612" s="8">
        <f>IF(L612=0,0,E612/L612)</f>
        <v>0</v>
      </c>
      <c r="Q612" s="5" t="str">
        <f>LEFT(N612,(FIND("/",N612)-1))</f>
        <v>technology</v>
      </c>
      <c r="R612" s="5" t="str">
        <f>RIGHT(N612,LEN(N612)-(FIND("/",N612)))</f>
        <v>web</v>
      </c>
      <c r="S612" s="13">
        <f>(J612/86400)+25569+(-5/24)</f>
        <v>42086.622523148144</v>
      </c>
      <c r="T612" s="13">
        <f>(I612/86400)+25569+(-5/24)</f>
        <v>42116.622523148144</v>
      </c>
    </row>
    <row r="613" spans="1:20" ht="14.75" customHeight="1" x14ac:dyDescent="0.2">
      <c r="A613" s="5">
        <v>611</v>
      </c>
      <c r="B613" s="6" t="s">
        <v>612</v>
      </c>
      <c r="C613" s="6" t="s">
        <v>4721</v>
      </c>
      <c r="D613" s="22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>E613/D613</f>
        <v>0</v>
      </c>
      <c r="P613" s="8">
        <f>IF(L613=0,0,E613/L613)</f>
        <v>0</v>
      </c>
      <c r="Q613" s="5" t="str">
        <f>LEFT(N613,(FIND("/",N613)-1))</f>
        <v>technology</v>
      </c>
      <c r="R613" s="5" t="str">
        <f>RIGHT(N613,LEN(N613)-(FIND("/",N613)))</f>
        <v>web</v>
      </c>
      <c r="S613" s="13">
        <f>(J613/86400)+25569+(-5/24)</f>
        <v>42328.352280092593</v>
      </c>
      <c r="T613" s="13">
        <f>(I613/86400)+25569+(-5/24)</f>
        <v>42388.352280092593</v>
      </c>
    </row>
    <row r="614" spans="1:20" ht="14.75" customHeight="1" x14ac:dyDescent="0.2">
      <c r="A614" s="5">
        <v>612</v>
      </c>
      <c r="B614" s="6" t="s">
        <v>613</v>
      </c>
      <c r="C614" s="6" t="s">
        <v>4722</v>
      </c>
      <c r="D614" s="22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>E614/D614</f>
        <v>0</v>
      </c>
      <c r="P614" s="8">
        <f>IF(L614=0,0,E614/L614)</f>
        <v>0</v>
      </c>
      <c r="Q614" s="5" t="str">
        <f>LEFT(N614,(FIND("/",N614)-1))</f>
        <v>technology</v>
      </c>
      <c r="R614" s="5" t="str">
        <f>RIGHT(N614,LEN(N614)-(FIND("/",N614)))</f>
        <v>web</v>
      </c>
      <c r="S614" s="13">
        <f>(J614/86400)+25569+(-5/24)</f>
        <v>42584.823449074072</v>
      </c>
      <c r="T614" s="13">
        <f>(I614/86400)+25569+(-5/24)</f>
        <v>42614.823449074072</v>
      </c>
    </row>
    <row r="615" spans="1:20" ht="14.75" customHeight="1" x14ac:dyDescent="0.2">
      <c r="A615" s="5">
        <v>613</v>
      </c>
      <c r="B615" s="6" t="s">
        <v>614</v>
      </c>
      <c r="C615" s="6" t="s">
        <v>4723</v>
      </c>
      <c r="D615" s="22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>E615/D615</f>
        <v>0.21363333333333334</v>
      </c>
      <c r="P615" s="8">
        <f>IF(L615=0,0,E615/L615)</f>
        <v>105.93388429752066</v>
      </c>
      <c r="Q615" s="5" t="str">
        <f>LEFT(N615,(FIND("/",N615)-1))</f>
        <v>technology</v>
      </c>
      <c r="R615" s="5" t="str">
        <f>RIGHT(N615,LEN(N615)-(FIND("/",N615)))</f>
        <v>web</v>
      </c>
      <c r="S615" s="13">
        <f>(J615/86400)+25569+(-5/24)</f>
        <v>42247.288425925923</v>
      </c>
      <c r="T615" s="13">
        <f>(I615/86400)+25569+(-5/24)</f>
        <v>42277.999305555553</v>
      </c>
    </row>
    <row r="616" spans="1:20" ht="14.75" customHeight="1" x14ac:dyDescent="0.2">
      <c r="A616" s="5">
        <v>614</v>
      </c>
      <c r="B616" s="6" t="s">
        <v>615</v>
      </c>
      <c r="C616" s="6" t="s">
        <v>4724</v>
      </c>
      <c r="D616" s="22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>E616/D616</f>
        <v>0</v>
      </c>
      <c r="P616" s="8">
        <f>IF(L616=0,0,E616/L616)</f>
        <v>0</v>
      </c>
      <c r="Q616" s="5" t="str">
        <f>LEFT(N616,(FIND("/",N616)-1))</f>
        <v>technology</v>
      </c>
      <c r="R616" s="5" t="str">
        <f>RIGHT(N616,LEN(N616)-(FIND("/",N616)))</f>
        <v>web</v>
      </c>
      <c r="S616" s="13">
        <f>(J616/86400)+25569+(-5/24)</f>
        <v>42514.853472222218</v>
      </c>
      <c r="T616" s="13">
        <f>(I616/86400)+25569+(-5/24)</f>
        <v>42544.853472222218</v>
      </c>
    </row>
    <row r="617" spans="1:20" ht="14.75" customHeight="1" x14ac:dyDescent="0.2">
      <c r="A617" s="5">
        <v>615</v>
      </c>
      <c r="B617" s="6" t="s">
        <v>616</v>
      </c>
      <c r="C617" s="6" t="s">
        <v>4725</v>
      </c>
      <c r="D617" s="22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>E617/D617</f>
        <v>0</v>
      </c>
      <c r="P617" s="8">
        <f>IF(L617=0,0,E617/L617)</f>
        <v>0</v>
      </c>
      <c r="Q617" s="5" t="str">
        <f>LEFT(N617,(FIND("/",N617)-1))</f>
        <v>technology</v>
      </c>
      <c r="R617" s="5" t="str">
        <f>RIGHT(N617,LEN(N617)-(FIND("/",N617)))</f>
        <v>web</v>
      </c>
      <c r="S617" s="13">
        <f>(J617/86400)+25569+(-5/24)</f>
        <v>42241.913877314808</v>
      </c>
      <c r="T617" s="13">
        <f>(I617/86400)+25569+(-5/24)</f>
        <v>42271.913877314808</v>
      </c>
    </row>
    <row r="618" spans="1:20" ht="14.75" customHeight="1" x14ac:dyDescent="0.2">
      <c r="A618" s="5">
        <v>616</v>
      </c>
      <c r="B618" s="6" t="s">
        <v>617</v>
      </c>
      <c r="C618" s="6" t="s">
        <v>4726</v>
      </c>
      <c r="D618" s="22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>E618/D618</f>
        <v>0</v>
      </c>
      <c r="P618" s="8">
        <f>IF(L618=0,0,E618/L618)</f>
        <v>0</v>
      </c>
      <c r="Q618" s="5" t="str">
        <f>LEFT(N618,(FIND("/",N618)-1))</f>
        <v>technology</v>
      </c>
      <c r="R618" s="5" t="str">
        <f>RIGHT(N618,LEN(N618)-(FIND("/",N618)))</f>
        <v>web</v>
      </c>
      <c r="S618" s="13">
        <f>(J618/86400)+25569+(-5/24)</f>
        <v>42761.167905092589</v>
      </c>
      <c r="T618" s="13">
        <f>(I618/86400)+25569+(-5/24)</f>
        <v>42791.167905092589</v>
      </c>
    </row>
    <row r="619" spans="1:20" ht="14.75" customHeight="1" x14ac:dyDescent="0.2">
      <c r="A619" s="5">
        <v>617</v>
      </c>
      <c r="B619" s="6" t="s">
        <v>618</v>
      </c>
      <c r="C619" s="6" t="s">
        <v>4727</v>
      </c>
      <c r="D619" s="22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>E619/D619</f>
        <v>0.03</v>
      </c>
      <c r="P619" s="8">
        <f>IF(L619=0,0,E619/L619)</f>
        <v>20</v>
      </c>
      <c r="Q619" s="5" t="str">
        <f>LEFT(N619,(FIND("/",N619)-1))</f>
        <v>technology</v>
      </c>
      <c r="R619" s="5" t="str">
        <f>RIGHT(N619,LEN(N619)-(FIND("/",N619)))</f>
        <v>web</v>
      </c>
      <c r="S619" s="13">
        <f>(J619/86400)+25569+(-5/24)</f>
        <v>42087.134756944441</v>
      </c>
      <c r="T619" s="13">
        <f>(I619/86400)+25569+(-5/24)</f>
        <v>42132.134756944441</v>
      </c>
    </row>
    <row r="620" spans="1:20" ht="14.75" customHeight="1" x14ac:dyDescent="0.2">
      <c r="A620" s="5">
        <v>618</v>
      </c>
      <c r="B620" s="6" t="s">
        <v>619</v>
      </c>
      <c r="C620" s="6" t="s">
        <v>4728</v>
      </c>
      <c r="D620" s="22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>E620/D620</f>
        <v>0</v>
      </c>
      <c r="P620" s="8">
        <f>IF(L620=0,0,E620/L620)</f>
        <v>0</v>
      </c>
      <c r="Q620" s="5" t="str">
        <f>LEFT(N620,(FIND("/",N620)-1))</f>
        <v>technology</v>
      </c>
      <c r="R620" s="5" t="str">
        <f>RIGHT(N620,LEN(N620)-(FIND("/",N620)))</f>
        <v>web</v>
      </c>
      <c r="S620" s="13">
        <f>(J620/86400)+25569+(-5/24)</f>
        <v>42317.60188657407</v>
      </c>
      <c r="T620" s="13">
        <f>(I620/86400)+25569+(-5/24)</f>
        <v>42347.60188657407</v>
      </c>
    </row>
    <row r="621" spans="1:20" ht="14.75" customHeight="1" x14ac:dyDescent="0.2">
      <c r="A621" s="5">
        <v>619</v>
      </c>
      <c r="B621" s="6" t="s">
        <v>620</v>
      </c>
      <c r="C621" s="6" t="s">
        <v>4729</v>
      </c>
      <c r="D621" s="22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>E621/D621</f>
        <v>3.9999999999999998E-7</v>
      </c>
      <c r="P621" s="8">
        <f>IF(L621=0,0,E621/L621)</f>
        <v>1</v>
      </c>
      <c r="Q621" s="5" t="str">
        <f>LEFT(N621,(FIND("/",N621)-1))</f>
        <v>technology</v>
      </c>
      <c r="R621" s="5" t="str">
        <f>RIGHT(N621,LEN(N621)-(FIND("/",N621)))</f>
        <v>web</v>
      </c>
      <c r="S621" s="13">
        <f>(J621/86400)+25569+(-5/24)</f>
        <v>41908.442013888889</v>
      </c>
      <c r="T621" s="13">
        <f>(I621/86400)+25569+(-5/24)</f>
        <v>41968.483680555553</v>
      </c>
    </row>
    <row r="622" spans="1:20" ht="14.75" customHeight="1" x14ac:dyDescent="0.2">
      <c r="A622" s="5">
        <v>620</v>
      </c>
      <c r="B622" s="6" t="s">
        <v>621</v>
      </c>
      <c r="C622" s="6" t="s">
        <v>4730</v>
      </c>
      <c r="D622" s="22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>E622/D622</f>
        <v>0.01</v>
      </c>
      <c r="P622" s="8">
        <f>IF(L622=0,0,E622/L622)</f>
        <v>300</v>
      </c>
      <c r="Q622" s="5" t="str">
        <f>LEFT(N622,(FIND("/",N622)-1))</f>
        <v>technology</v>
      </c>
      <c r="R622" s="5" t="str">
        <f>RIGHT(N622,LEN(N622)-(FIND("/",N622)))</f>
        <v>web</v>
      </c>
      <c r="S622" s="13">
        <f>(J622/86400)+25569+(-5/24)</f>
        <v>41831.508541666662</v>
      </c>
      <c r="T622" s="13">
        <f>(I622/86400)+25569+(-5/24)</f>
        <v>41876.508541666662</v>
      </c>
    </row>
    <row r="623" spans="1:20" ht="14.75" customHeight="1" x14ac:dyDescent="0.2">
      <c r="A623" s="5">
        <v>621</v>
      </c>
      <c r="B623" s="6" t="s">
        <v>622</v>
      </c>
      <c r="C623" s="6" t="s">
        <v>4731</v>
      </c>
      <c r="D623" s="22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>E623/D623</f>
        <v>1.044E-2</v>
      </c>
      <c r="P623" s="8">
        <f>IF(L623=0,0,E623/L623)</f>
        <v>87</v>
      </c>
      <c r="Q623" s="5" t="str">
        <f>LEFT(N623,(FIND("/",N623)-1))</f>
        <v>technology</v>
      </c>
      <c r="R623" s="5" t="str">
        <f>RIGHT(N623,LEN(N623)-(FIND("/",N623)))</f>
        <v>web</v>
      </c>
      <c r="S623" s="13">
        <f>(J623/86400)+25569+(-5/24)</f>
        <v>42528.779363425921</v>
      </c>
      <c r="T623" s="13">
        <f>(I623/86400)+25569+(-5/24)</f>
        <v>42558.779363425921</v>
      </c>
    </row>
    <row r="624" spans="1:20" ht="14.75" customHeight="1" x14ac:dyDescent="0.2">
      <c r="A624" s="5">
        <v>622</v>
      </c>
      <c r="B624" s="6" t="s">
        <v>623</v>
      </c>
      <c r="C624" s="6" t="s">
        <v>4732</v>
      </c>
      <c r="D624" s="22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>E624/D624</f>
        <v>5.6833333333333333E-2</v>
      </c>
      <c r="P624" s="8">
        <f>IF(L624=0,0,E624/L624)</f>
        <v>37.888888888888886</v>
      </c>
      <c r="Q624" s="5" t="str">
        <f>LEFT(N624,(FIND("/",N624)-1))</f>
        <v>technology</v>
      </c>
      <c r="R624" s="5" t="str">
        <f>RIGHT(N624,LEN(N624)-(FIND("/",N624)))</f>
        <v>web</v>
      </c>
      <c r="S624" s="13">
        <f>(J624/86400)+25569+(-5/24)</f>
        <v>42532.566412037035</v>
      </c>
      <c r="T624" s="13">
        <f>(I624/86400)+25569+(-5/24)</f>
        <v>42552.566412037035</v>
      </c>
    </row>
    <row r="625" spans="1:20" ht="14.75" customHeight="1" x14ac:dyDescent="0.2">
      <c r="A625" s="5">
        <v>623</v>
      </c>
      <c r="B625" s="6" t="s">
        <v>624</v>
      </c>
      <c r="C625" s="6" t="s">
        <v>4733</v>
      </c>
      <c r="D625" s="22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>E625/D625</f>
        <v>0</v>
      </c>
      <c r="P625" s="8">
        <f>IF(L625=0,0,E625/L625)</f>
        <v>0</v>
      </c>
      <c r="Q625" s="5" t="str">
        <f>LEFT(N625,(FIND("/",N625)-1))</f>
        <v>technology</v>
      </c>
      <c r="R625" s="5" t="str">
        <f>RIGHT(N625,LEN(N625)-(FIND("/",N625)))</f>
        <v>web</v>
      </c>
      <c r="S625" s="13">
        <f>(J625/86400)+25569+(-5/24)</f>
        <v>42121.800891203697</v>
      </c>
      <c r="T625" s="13">
        <f>(I625/86400)+25569+(-5/24)</f>
        <v>42151.800891203697</v>
      </c>
    </row>
    <row r="626" spans="1:20" ht="14.75" customHeight="1" x14ac:dyDescent="0.2">
      <c r="A626" s="5">
        <v>624</v>
      </c>
      <c r="B626" s="6" t="s">
        <v>625</v>
      </c>
      <c r="C626" s="6" t="s">
        <v>4734</v>
      </c>
      <c r="D626" s="22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>E626/D626</f>
        <v>0</v>
      </c>
      <c r="P626" s="8">
        <f>IF(L626=0,0,E626/L626)</f>
        <v>0</v>
      </c>
      <c r="Q626" s="5" t="str">
        <f>LEFT(N626,(FIND("/",N626)-1))</f>
        <v>technology</v>
      </c>
      <c r="R626" s="5" t="str">
        <f>RIGHT(N626,LEN(N626)-(FIND("/",N626)))</f>
        <v>web</v>
      </c>
      <c r="S626" s="13">
        <f>(J626/86400)+25569+(-5/24)</f>
        <v>42108.78056712963</v>
      </c>
      <c r="T626" s="13">
        <f>(I626/86400)+25569+(-5/24)</f>
        <v>42138.78056712963</v>
      </c>
    </row>
    <row r="627" spans="1:20" ht="14.75" customHeight="1" x14ac:dyDescent="0.2">
      <c r="A627" s="5">
        <v>625</v>
      </c>
      <c r="B627" s="6" t="s">
        <v>626</v>
      </c>
      <c r="C627" s="6" t="s">
        <v>4735</v>
      </c>
      <c r="D627" s="22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>E627/D627</f>
        <v>0</v>
      </c>
      <c r="P627" s="8">
        <f>IF(L627=0,0,E627/L627)</f>
        <v>0</v>
      </c>
      <c r="Q627" s="5" t="str">
        <f>LEFT(N627,(FIND("/",N627)-1))</f>
        <v>technology</v>
      </c>
      <c r="R627" s="5" t="str">
        <f>RIGHT(N627,LEN(N627)-(FIND("/",N627)))</f>
        <v>web</v>
      </c>
      <c r="S627" s="13">
        <f>(J627/86400)+25569+(-5/24)</f>
        <v>42790.687233796292</v>
      </c>
      <c r="T627" s="13">
        <f>(I627/86400)+25569+(-5/24)</f>
        <v>42820.645567129628</v>
      </c>
    </row>
    <row r="628" spans="1:20" ht="14.75" customHeight="1" x14ac:dyDescent="0.2">
      <c r="A628" s="5">
        <v>626</v>
      </c>
      <c r="B628" s="6" t="s">
        <v>627</v>
      </c>
      <c r="C628" s="6" t="s">
        <v>4736</v>
      </c>
      <c r="D628" s="22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>E628/D628</f>
        <v>0.17380000000000001</v>
      </c>
      <c r="P628" s="8">
        <f>IF(L628=0,0,E628/L628)</f>
        <v>111.41025641025641</v>
      </c>
      <c r="Q628" s="5" t="str">
        <f>LEFT(N628,(FIND("/",N628)-1))</f>
        <v>technology</v>
      </c>
      <c r="R628" s="5" t="str">
        <f>RIGHT(N628,LEN(N628)-(FIND("/",N628)))</f>
        <v>web</v>
      </c>
      <c r="S628" s="13">
        <f>(J628/86400)+25569+(-5/24)</f>
        <v>42198.351145833331</v>
      </c>
      <c r="T628" s="13">
        <f>(I628/86400)+25569+(-5/24)</f>
        <v>42231.348611111105</v>
      </c>
    </row>
    <row r="629" spans="1:20" ht="14.75" customHeight="1" x14ac:dyDescent="0.2">
      <c r="A629" s="5">
        <v>627</v>
      </c>
      <c r="B629" s="6" t="s">
        <v>628</v>
      </c>
      <c r="C629" s="6" t="s">
        <v>4737</v>
      </c>
      <c r="D629" s="22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>E629/D629</f>
        <v>2.0000000000000001E-4</v>
      </c>
      <c r="P629" s="8">
        <f>IF(L629=0,0,E629/L629)</f>
        <v>90</v>
      </c>
      <c r="Q629" s="5" t="str">
        <f>LEFT(N629,(FIND("/",N629)-1))</f>
        <v>technology</v>
      </c>
      <c r="R629" s="5" t="str">
        <f>RIGHT(N629,LEN(N629)-(FIND("/",N629)))</f>
        <v>web</v>
      </c>
      <c r="S629" s="13">
        <f>(J629/86400)+25569+(-5/24)</f>
        <v>42384.098506944443</v>
      </c>
      <c r="T629" s="13">
        <f>(I629/86400)+25569+(-5/24)</f>
        <v>42443.749999999993</v>
      </c>
    </row>
    <row r="630" spans="1:20" ht="14.75" customHeight="1" x14ac:dyDescent="0.2">
      <c r="A630" s="5">
        <v>628</v>
      </c>
      <c r="B630" s="6" t="s">
        <v>629</v>
      </c>
      <c r="C630" s="6" t="s">
        <v>4738</v>
      </c>
      <c r="D630" s="22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>E630/D630</f>
        <v>0</v>
      </c>
      <c r="P630" s="8">
        <f>IF(L630=0,0,E630/L630)</f>
        <v>0</v>
      </c>
      <c r="Q630" s="5" t="str">
        <f>LEFT(N630,(FIND("/",N630)-1))</f>
        <v>technology</v>
      </c>
      <c r="R630" s="5" t="str">
        <f>RIGHT(N630,LEN(N630)-(FIND("/",N630)))</f>
        <v>web</v>
      </c>
      <c r="S630" s="13">
        <f>(J630/86400)+25569+(-5/24)</f>
        <v>41803.484456018516</v>
      </c>
      <c r="T630" s="13">
        <f>(I630/86400)+25569+(-5/24)</f>
        <v>41833.484456018516</v>
      </c>
    </row>
    <row r="631" spans="1:20" ht="14.75" customHeight="1" x14ac:dyDescent="0.2">
      <c r="A631" s="5">
        <v>629</v>
      </c>
      <c r="B631" s="6" t="s">
        <v>630</v>
      </c>
      <c r="C631" s="6" t="s">
        <v>4739</v>
      </c>
      <c r="D631" s="22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>E631/D631</f>
        <v>1.75E-3</v>
      </c>
      <c r="P631" s="8">
        <f>IF(L631=0,0,E631/L631)</f>
        <v>116.66666666666667</v>
      </c>
      <c r="Q631" s="5" t="str">
        <f>LEFT(N631,(FIND("/",N631)-1))</f>
        <v>technology</v>
      </c>
      <c r="R631" s="5" t="str">
        <f>RIGHT(N631,LEN(N631)-(FIND("/",N631)))</f>
        <v>web</v>
      </c>
      <c r="S631" s="13">
        <f>(J631/86400)+25569+(-5/24)</f>
        <v>42474.429490740738</v>
      </c>
      <c r="T631" s="13">
        <f>(I631/86400)+25569+(-5/24)</f>
        <v>42504.429490740738</v>
      </c>
    </row>
    <row r="632" spans="1:20" ht="14.75" customHeight="1" x14ac:dyDescent="0.2">
      <c r="A632" s="5">
        <v>630</v>
      </c>
      <c r="B632" s="6" t="s">
        <v>631</v>
      </c>
      <c r="C632" s="6" t="s">
        <v>4740</v>
      </c>
      <c r="D632" s="22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>E632/D632</f>
        <v>8.3340278356529708E-4</v>
      </c>
      <c r="P632" s="8">
        <f>IF(L632=0,0,E632/L632)</f>
        <v>10</v>
      </c>
      <c r="Q632" s="5" t="str">
        <f>LEFT(N632,(FIND("/",N632)-1))</f>
        <v>technology</v>
      </c>
      <c r="R632" s="5" t="str">
        <f>RIGHT(N632,LEN(N632)-(FIND("/",N632)))</f>
        <v>web</v>
      </c>
      <c r="S632" s="13">
        <f>(J632/86400)+25569+(-5/24)</f>
        <v>42223.411122685182</v>
      </c>
      <c r="T632" s="13">
        <f>(I632/86400)+25569+(-5/24)</f>
        <v>42253.006944444445</v>
      </c>
    </row>
    <row r="633" spans="1:20" ht="14.75" customHeight="1" x14ac:dyDescent="0.2">
      <c r="A633" s="5">
        <v>631</v>
      </c>
      <c r="B633" s="6" t="s">
        <v>632</v>
      </c>
      <c r="C633" s="6" t="s">
        <v>4741</v>
      </c>
      <c r="D633" s="22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>E633/D633</f>
        <v>1.38E-2</v>
      </c>
      <c r="P633" s="8">
        <f>IF(L633=0,0,E633/L633)</f>
        <v>76.666666666666671</v>
      </c>
      <c r="Q633" s="5" t="str">
        <f>LEFT(N633,(FIND("/",N633)-1))</f>
        <v>technology</v>
      </c>
      <c r="R633" s="5" t="str">
        <f>RIGHT(N633,LEN(N633)-(FIND("/",N633)))</f>
        <v>web</v>
      </c>
      <c r="S633" s="13">
        <f>(J633/86400)+25569+(-5/24)</f>
        <v>42489.563993055555</v>
      </c>
      <c r="T633" s="13">
        <f>(I633/86400)+25569+(-5/24)</f>
        <v>42518.563993055555</v>
      </c>
    </row>
    <row r="634" spans="1:20" ht="14.75" customHeight="1" x14ac:dyDescent="0.2">
      <c r="A634" s="5">
        <v>632</v>
      </c>
      <c r="B634" s="6" t="s">
        <v>633</v>
      </c>
      <c r="C634" s="6" t="s">
        <v>4742</v>
      </c>
      <c r="D634" s="22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>E634/D634</f>
        <v>0</v>
      </c>
      <c r="P634" s="8">
        <f>IF(L634=0,0,E634/L634)</f>
        <v>0</v>
      </c>
      <c r="Q634" s="5" t="str">
        <f>LEFT(N634,(FIND("/",N634)-1))</f>
        <v>technology</v>
      </c>
      <c r="R634" s="5" t="str">
        <f>RIGHT(N634,LEN(N634)-(FIND("/",N634)))</f>
        <v>web</v>
      </c>
      <c r="S634" s="13">
        <f>(J634/86400)+25569+(-5/24)</f>
        <v>42303.450983796291</v>
      </c>
      <c r="T634" s="13">
        <f>(I634/86400)+25569+(-5/24)</f>
        <v>42333.492650462962</v>
      </c>
    </row>
    <row r="635" spans="1:20" ht="14.75" customHeight="1" x14ac:dyDescent="0.2">
      <c r="A635" s="5">
        <v>633</v>
      </c>
      <c r="B635" s="6" t="s">
        <v>634</v>
      </c>
      <c r="C635" s="6" t="s">
        <v>4743</v>
      </c>
      <c r="D635" s="22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>E635/D635</f>
        <v>0.1245</v>
      </c>
      <c r="P635" s="8">
        <f>IF(L635=0,0,E635/L635)</f>
        <v>49.8</v>
      </c>
      <c r="Q635" s="5" t="str">
        <f>LEFT(N635,(FIND("/",N635)-1))</f>
        <v>technology</v>
      </c>
      <c r="R635" s="5" t="str">
        <f>RIGHT(N635,LEN(N635)-(FIND("/",N635)))</f>
        <v>web</v>
      </c>
      <c r="S635" s="13">
        <f>(J635/86400)+25569+(-5/24)</f>
        <v>42507.090995370367</v>
      </c>
      <c r="T635" s="13">
        <f>(I635/86400)+25569+(-5/24)</f>
        <v>42538.749999999993</v>
      </c>
    </row>
    <row r="636" spans="1:20" ht="14.75" customHeight="1" x14ac:dyDescent="0.2">
      <c r="A636" s="5">
        <v>634</v>
      </c>
      <c r="B636" s="6" t="s">
        <v>635</v>
      </c>
      <c r="C636" s="6" t="s">
        <v>4744</v>
      </c>
      <c r="D636" s="22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>E636/D636</f>
        <v>2.0000000000000001E-4</v>
      </c>
      <c r="P636" s="8">
        <f>IF(L636=0,0,E636/L636)</f>
        <v>1</v>
      </c>
      <c r="Q636" s="5" t="str">
        <f>LEFT(N636,(FIND("/",N636)-1))</f>
        <v>technology</v>
      </c>
      <c r="R636" s="5" t="str">
        <f>RIGHT(N636,LEN(N636)-(FIND("/",N636)))</f>
        <v>web</v>
      </c>
      <c r="S636" s="13">
        <f>(J636/86400)+25569+(-5/24)</f>
        <v>42031.720243055555</v>
      </c>
      <c r="T636" s="13">
        <f>(I636/86400)+25569+(-5/24)</f>
        <v>42061.720243055555</v>
      </c>
    </row>
    <row r="637" spans="1:20" ht="14.75" customHeight="1" x14ac:dyDescent="0.2">
      <c r="A637" s="5">
        <v>635</v>
      </c>
      <c r="B637" s="6" t="s">
        <v>636</v>
      </c>
      <c r="C637" s="6" t="s">
        <v>4745</v>
      </c>
      <c r="D637" s="22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>E637/D637</f>
        <v>8.0000000000000007E-5</v>
      </c>
      <c r="P637" s="8">
        <f>IF(L637=0,0,E637/L637)</f>
        <v>2</v>
      </c>
      <c r="Q637" s="5" t="str">
        <f>LEFT(N637,(FIND("/",N637)-1))</f>
        <v>technology</v>
      </c>
      <c r="R637" s="5" t="str">
        <f>RIGHT(N637,LEN(N637)-(FIND("/",N637)))</f>
        <v>web</v>
      </c>
      <c r="S637" s="13">
        <f>(J637/86400)+25569+(-5/24)</f>
        <v>42075.883819444447</v>
      </c>
      <c r="T637" s="13">
        <f>(I637/86400)+25569+(-5/24)</f>
        <v>42105.883819444447</v>
      </c>
    </row>
    <row r="638" spans="1:20" ht="14.75" customHeight="1" x14ac:dyDescent="0.2">
      <c r="A638" s="5">
        <v>636</v>
      </c>
      <c r="B638" s="6" t="s">
        <v>637</v>
      </c>
      <c r="C638" s="6" t="s">
        <v>4746</v>
      </c>
      <c r="D638" s="22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>E638/D638</f>
        <v>2E-3</v>
      </c>
      <c r="P638" s="8">
        <f>IF(L638=0,0,E638/L638)</f>
        <v>4</v>
      </c>
      <c r="Q638" s="5" t="str">
        <f>LEFT(N638,(FIND("/",N638)-1))</f>
        <v>technology</v>
      </c>
      <c r="R638" s="5" t="str">
        <f>RIGHT(N638,LEN(N638)-(FIND("/",N638)))</f>
        <v>web</v>
      </c>
      <c r="S638" s="13">
        <f>(J638/86400)+25569+(-5/24)</f>
        <v>42131.247106481482</v>
      </c>
      <c r="T638" s="13">
        <f>(I638/86400)+25569+(-5/24)</f>
        <v>42161.240972222215</v>
      </c>
    </row>
    <row r="639" spans="1:20" ht="14.75" customHeight="1" x14ac:dyDescent="0.2">
      <c r="A639" s="5">
        <v>637</v>
      </c>
      <c r="B639" s="6" t="s">
        <v>638</v>
      </c>
      <c r="C639" s="6" t="s">
        <v>4747</v>
      </c>
      <c r="D639" s="22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>E639/D639</f>
        <v>0</v>
      </c>
      <c r="P639" s="8">
        <f>IF(L639=0,0,E639/L639)</f>
        <v>0</v>
      </c>
      <c r="Q639" s="5" t="str">
        <f>LEFT(N639,(FIND("/",N639)-1))</f>
        <v>technology</v>
      </c>
      <c r="R639" s="5" t="str">
        <f>RIGHT(N639,LEN(N639)-(FIND("/",N639)))</f>
        <v>web</v>
      </c>
      <c r="S639" s="13">
        <f>(J639/86400)+25569+(-5/24)</f>
        <v>42762.75368055555</v>
      </c>
      <c r="T639" s="13">
        <f>(I639/86400)+25569+(-5/24)</f>
        <v>42791.75277777778</v>
      </c>
    </row>
    <row r="640" spans="1:20" ht="14.75" customHeight="1" x14ac:dyDescent="0.2">
      <c r="A640" s="5">
        <v>638</v>
      </c>
      <c r="B640" s="6" t="s">
        <v>639</v>
      </c>
      <c r="C640" s="6" t="s">
        <v>4748</v>
      </c>
      <c r="D640" s="22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>E640/D640</f>
        <v>9.0000000000000006E-5</v>
      </c>
      <c r="P640" s="8">
        <f>IF(L640=0,0,E640/L640)</f>
        <v>3</v>
      </c>
      <c r="Q640" s="5" t="str">
        <f>LEFT(N640,(FIND("/",N640)-1))</f>
        <v>technology</v>
      </c>
      <c r="R640" s="5" t="str">
        <f>RIGHT(N640,LEN(N640)-(FIND("/",N640)))</f>
        <v>web</v>
      </c>
      <c r="S640" s="13">
        <f>(J640/86400)+25569+(-5/24)</f>
        <v>42759.384976851848</v>
      </c>
      <c r="T640" s="13">
        <f>(I640/86400)+25569+(-5/24)</f>
        <v>42819.343310185184</v>
      </c>
    </row>
    <row r="641" spans="1:20" ht="14.75" customHeight="1" x14ac:dyDescent="0.2">
      <c r="A641" s="5">
        <v>639</v>
      </c>
      <c r="B641" s="6" t="s">
        <v>640</v>
      </c>
      <c r="C641" s="6" t="s">
        <v>4749</v>
      </c>
      <c r="D641" s="22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>E641/D641</f>
        <v>9.9999999999999995E-7</v>
      </c>
      <c r="P641" s="8">
        <f>IF(L641=0,0,E641/L641)</f>
        <v>1</v>
      </c>
      <c r="Q641" s="5" t="str">
        <f>LEFT(N641,(FIND("/",N641)-1))</f>
        <v>technology</v>
      </c>
      <c r="R641" s="5" t="str">
        <f>RIGHT(N641,LEN(N641)-(FIND("/",N641)))</f>
        <v>web</v>
      </c>
      <c r="S641" s="13">
        <f>(J641/86400)+25569+(-5/24)</f>
        <v>41865.374942129631</v>
      </c>
      <c r="T641" s="13">
        <f>(I641/86400)+25569+(-5/24)</f>
        <v>41925.374942129631</v>
      </c>
    </row>
    <row r="642" spans="1:20" ht="14.75" customHeight="1" x14ac:dyDescent="0.2">
      <c r="A642" s="5">
        <v>640</v>
      </c>
      <c r="B642" s="6" t="s">
        <v>641</v>
      </c>
      <c r="C642" s="6" t="s">
        <v>4750</v>
      </c>
      <c r="D642" s="22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>E642/D642</f>
        <v>1.4428571428571428</v>
      </c>
      <c r="P642" s="8">
        <f>IF(L642=0,0,E642/L642)</f>
        <v>50.5</v>
      </c>
      <c r="Q642" s="5" t="str">
        <f>LEFT(N642,(FIND("/",N642)-1))</f>
        <v>technology</v>
      </c>
      <c r="R642" s="5" t="str">
        <f>RIGHT(N642,LEN(N642)-(FIND("/",N642)))</f>
        <v>wearables</v>
      </c>
      <c r="S642" s="13">
        <f>(J642/86400)+25569+(-5/24)</f>
        <v>42683.211979166663</v>
      </c>
      <c r="T642" s="13">
        <f>(I642/86400)+25569+(-5/24)</f>
        <v>42698.749999999993</v>
      </c>
    </row>
    <row r="643" spans="1:20" ht="14.75" customHeight="1" x14ac:dyDescent="0.2">
      <c r="A643" s="5">
        <v>641</v>
      </c>
      <c r="B643" s="6" t="s">
        <v>642</v>
      </c>
      <c r="C643" s="6" t="s">
        <v>4751</v>
      </c>
      <c r="D643" s="22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>E643/D643</f>
        <v>1.1916249999999999</v>
      </c>
      <c r="P643" s="8">
        <f>IF(L643=0,0,E643/L643)</f>
        <v>151.31746031746033</v>
      </c>
      <c r="Q643" s="5" t="str">
        <f>LEFT(N643,(FIND("/",N643)-1))</f>
        <v>technology</v>
      </c>
      <c r="R643" s="5" t="str">
        <f>RIGHT(N643,LEN(N643)-(FIND("/",N643)))</f>
        <v>wearables</v>
      </c>
      <c r="S643" s="13">
        <f>(J643/86400)+25569+(-5/24)</f>
        <v>42199.361666666664</v>
      </c>
      <c r="T643" s="13">
        <f>(I643/86400)+25569+(-5/24)</f>
        <v>42229.361666666664</v>
      </c>
    </row>
    <row r="644" spans="1:20" ht="14.75" customHeight="1" x14ac:dyDescent="0.2">
      <c r="A644" s="5">
        <v>642</v>
      </c>
      <c r="B644" s="6" t="s">
        <v>643</v>
      </c>
      <c r="C644" s="6" t="s">
        <v>4752</v>
      </c>
      <c r="D644" s="22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>E644/D644</f>
        <v>14.604850000000001</v>
      </c>
      <c r="P644" s="8">
        <f>IF(L644=0,0,E644/L644)</f>
        <v>134.3592456301748</v>
      </c>
      <c r="Q644" s="5" t="str">
        <f>LEFT(N644,(FIND("/",N644)-1))</f>
        <v>technology</v>
      </c>
      <c r="R644" s="5" t="str">
        <f>RIGHT(N644,LEN(N644)-(FIND("/",N644)))</f>
        <v>wearables</v>
      </c>
      <c r="S644" s="13">
        <f>(J644/86400)+25569+(-5/24)</f>
        <v>42199.442986111106</v>
      </c>
      <c r="T644" s="13">
        <f>(I644/86400)+25569+(-5/24)</f>
        <v>42235.442986111106</v>
      </c>
    </row>
    <row r="645" spans="1:20" ht="14.75" customHeight="1" x14ac:dyDescent="0.2">
      <c r="A645" s="5">
        <v>643</v>
      </c>
      <c r="B645" s="6" t="s">
        <v>644</v>
      </c>
      <c r="C645" s="6" t="s">
        <v>4753</v>
      </c>
      <c r="D645" s="22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>E645/D645</f>
        <v>1.0580799999999999</v>
      </c>
      <c r="P645" s="8">
        <f>IF(L645=0,0,E645/L645)</f>
        <v>174.02631578947367</v>
      </c>
      <c r="Q645" s="5" t="str">
        <f>LEFT(N645,(FIND("/",N645)-1))</f>
        <v>technology</v>
      </c>
      <c r="R645" s="5" t="str">
        <f>RIGHT(N645,LEN(N645)-(FIND("/",N645)))</f>
        <v>wearables</v>
      </c>
      <c r="S645" s="13">
        <f>(J645/86400)+25569+(-5/24)</f>
        <v>42100.43373842592</v>
      </c>
      <c r="T645" s="13">
        <f>(I645/86400)+25569+(-5/24)</f>
        <v>42155.43373842592</v>
      </c>
    </row>
    <row r="646" spans="1:20" ht="14.75" customHeight="1" x14ac:dyDescent="0.2">
      <c r="A646" s="5">
        <v>644</v>
      </c>
      <c r="B646" s="6" t="s">
        <v>645</v>
      </c>
      <c r="C646" s="6" t="s">
        <v>4754</v>
      </c>
      <c r="D646" s="22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>E646/D646</f>
        <v>3.0011791999999997</v>
      </c>
      <c r="P646" s="8">
        <f>IF(L646=0,0,E646/L646)</f>
        <v>73.486268364348675</v>
      </c>
      <c r="Q646" s="5" t="str">
        <f>LEFT(N646,(FIND("/",N646)-1))</f>
        <v>technology</v>
      </c>
      <c r="R646" s="5" t="str">
        <f>RIGHT(N646,LEN(N646)-(FIND("/",N646)))</f>
        <v>wearables</v>
      </c>
      <c r="S646" s="13">
        <f>(J646/86400)+25569+(-5/24)</f>
        <v>41898.457627314812</v>
      </c>
      <c r="T646" s="13">
        <f>(I646/86400)+25569+(-5/24)</f>
        <v>41940.833333333328</v>
      </c>
    </row>
    <row r="647" spans="1:20" ht="14.75" customHeight="1" x14ac:dyDescent="0.2">
      <c r="A647" s="5">
        <v>645</v>
      </c>
      <c r="B647" s="6" t="s">
        <v>646</v>
      </c>
      <c r="C647" s="6" t="s">
        <v>4755</v>
      </c>
      <c r="D647" s="22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>E647/D647</f>
        <v>2.7869999999999999</v>
      </c>
      <c r="P647" s="8">
        <f>IF(L647=0,0,E647/L647)</f>
        <v>23.518987341772153</v>
      </c>
      <c r="Q647" s="5" t="str">
        <f>LEFT(N647,(FIND("/",N647)-1))</f>
        <v>technology</v>
      </c>
      <c r="R647" s="5" t="str">
        <f>RIGHT(N647,LEN(N647)-(FIND("/",N647)))</f>
        <v>wearables</v>
      </c>
      <c r="S647" s="13">
        <f>(J647/86400)+25569+(-5/24)</f>
        <v>42563.817986111106</v>
      </c>
      <c r="T647" s="13">
        <f>(I647/86400)+25569+(-5/24)</f>
        <v>42593.817986111106</v>
      </c>
    </row>
    <row r="648" spans="1:20" ht="14.75" customHeight="1" x14ac:dyDescent="0.2">
      <c r="A648" s="5">
        <v>646</v>
      </c>
      <c r="B648" s="6" t="s">
        <v>647</v>
      </c>
      <c r="C648" s="6" t="s">
        <v>4756</v>
      </c>
      <c r="D648" s="22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>E648/D648</f>
        <v>1.3187625000000001</v>
      </c>
      <c r="P648" s="8">
        <f>IF(L648=0,0,E648/L648)</f>
        <v>39.074444444444445</v>
      </c>
      <c r="Q648" s="5" t="str">
        <f>LEFT(N648,(FIND("/",N648)-1))</f>
        <v>technology</v>
      </c>
      <c r="R648" s="5" t="str">
        <f>RIGHT(N648,LEN(N648)-(FIND("/",N648)))</f>
        <v>wearables</v>
      </c>
      <c r="S648" s="13">
        <f>(J648/86400)+25569+(-5/24)</f>
        <v>41832.644293981481</v>
      </c>
      <c r="T648" s="13">
        <f>(I648/86400)+25569+(-5/24)</f>
        <v>41862.644293981481</v>
      </c>
    </row>
    <row r="649" spans="1:20" ht="14.75" customHeight="1" x14ac:dyDescent="0.2">
      <c r="A649" s="5">
        <v>647</v>
      </c>
      <c r="B649" s="6" t="s">
        <v>648</v>
      </c>
      <c r="C649" s="6" t="s">
        <v>4757</v>
      </c>
      <c r="D649" s="22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>E649/D649</f>
        <v>1.0705</v>
      </c>
      <c r="P649" s="8">
        <f>IF(L649=0,0,E649/L649)</f>
        <v>125.94117647058823</v>
      </c>
      <c r="Q649" s="5" t="str">
        <f>LEFT(N649,(FIND("/",N649)-1))</f>
        <v>technology</v>
      </c>
      <c r="R649" s="5" t="str">
        <f>RIGHT(N649,LEN(N649)-(FIND("/",N649)))</f>
        <v>wearables</v>
      </c>
      <c r="S649" s="13">
        <f>(J649/86400)+25569+(-5/24)</f>
        <v>42416.559594907405</v>
      </c>
      <c r="T649" s="13">
        <f>(I649/86400)+25569+(-5/24)</f>
        <v>42446.517928240741</v>
      </c>
    </row>
    <row r="650" spans="1:20" ht="14.75" customHeight="1" x14ac:dyDescent="0.2">
      <c r="A650" s="5">
        <v>648</v>
      </c>
      <c r="B650" s="6" t="s">
        <v>649</v>
      </c>
      <c r="C650" s="6" t="s">
        <v>4758</v>
      </c>
      <c r="D650" s="22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>E650/D650</f>
        <v>1.2682285714285715</v>
      </c>
      <c r="P650" s="8">
        <f>IF(L650=0,0,E650/L650)</f>
        <v>1644</v>
      </c>
      <c r="Q650" s="5" t="str">
        <f>LEFT(N650,(FIND("/",N650)-1))</f>
        <v>technology</v>
      </c>
      <c r="R650" s="5" t="str">
        <f>RIGHT(N650,LEN(N650)-(FIND("/",N650)))</f>
        <v>wearables</v>
      </c>
      <c r="S650" s="13">
        <f>(J650/86400)+25569+(-5/24)</f>
        <v>41891.485046296293</v>
      </c>
      <c r="T650" s="13">
        <f>(I650/86400)+25569+(-5/24)</f>
        <v>41926.485046296293</v>
      </c>
    </row>
    <row r="651" spans="1:20" ht="14.75" customHeight="1" x14ac:dyDescent="0.2">
      <c r="A651" s="5">
        <v>649</v>
      </c>
      <c r="B651" s="6" t="s">
        <v>650</v>
      </c>
      <c r="C651" s="6" t="s">
        <v>4759</v>
      </c>
      <c r="D651" s="22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>E651/D651</f>
        <v>1.3996</v>
      </c>
      <c r="P651" s="8">
        <f>IF(L651=0,0,E651/L651)</f>
        <v>42.670731707317074</v>
      </c>
      <c r="Q651" s="5" t="str">
        <f>LEFT(N651,(FIND("/",N651)-1))</f>
        <v>technology</v>
      </c>
      <c r="R651" s="5" t="str">
        <f>RIGHT(N651,LEN(N651)-(FIND("/",N651)))</f>
        <v>wearables</v>
      </c>
      <c r="S651" s="13">
        <f>(J651/86400)+25569+(-5/24)</f>
        <v>41877.703854166662</v>
      </c>
      <c r="T651" s="13">
        <f>(I651/86400)+25569+(-5/24)</f>
        <v>41898.703854166662</v>
      </c>
    </row>
    <row r="652" spans="1:20" ht="14.75" customHeight="1" x14ac:dyDescent="0.2">
      <c r="A652" s="5">
        <v>650</v>
      </c>
      <c r="B652" s="6" t="s">
        <v>651</v>
      </c>
      <c r="C652" s="6" t="s">
        <v>4760</v>
      </c>
      <c r="D652" s="22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>E652/D652</f>
        <v>1.1240000000000001</v>
      </c>
      <c r="P652" s="8">
        <f>IF(L652=0,0,E652/L652)</f>
        <v>35.125</v>
      </c>
      <c r="Q652" s="5" t="str">
        <f>LEFT(N652,(FIND("/",N652)-1))</f>
        <v>technology</v>
      </c>
      <c r="R652" s="5" t="str">
        <f>RIGHT(N652,LEN(N652)-(FIND("/",N652)))</f>
        <v>wearables</v>
      </c>
      <c r="S652" s="13">
        <f>(J652/86400)+25569+(-5/24)</f>
        <v>41931.828518518516</v>
      </c>
      <c r="T652" s="13">
        <f>(I652/86400)+25569+(-5/24)</f>
        <v>41991.870185185187</v>
      </c>
    </row>
    <row r="653" spans="1:20" ht="14.75" customHeight="1" x14ac:dyDescent="0.2">
      <c r="A653" s="5">
        <v>651</v>
      </c>
      <c r="B653" s="6" t="s">
        <v>652</v>
      </c>
      <c r="C653" s="6" t="s">
        <v>4761</v>
      </c>
      <c r="D653" s="22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>E653/D653</f>
        <v>1.00528</v>
      </c>
      <c r="P653" s="8">
        <f>IF(L653=0,0,E653/L653)</f>
        <v>239.35238095238094</v>
      </c>
      <c r="Q653" s="5" t="str">
        <f>LEFT(N653,(FIND("/",N653)-1))</f>
        <v>technology</v>
      </c>
      <c r="R653" s="5" t="str">
        <f>RIGHT(N653,LEN(N653)-(FIND("/",N653)))</f>
        <v>wearables</v>
      </c>
      <c r="S653" s="13">
        <f>(J653/86400)+25569+(-5/24)</f>
        <v>41955.809155092589</v>
      </c>
      <c r="T653" s="13">
        <f>(I653/86400)+25569+(-5/24)</f>
        <v>41985.809155092589</v>
      </c>
    </row>
    <row r="654" spans="1:20" ht="14.75" customHeight="1" x14ac:dyDescent="0.2">
      <c r="A654" s="5">
        <v>652</v>
      </c>
      <c r="B654" s="6" t="s">
        <v>653</v>
      </c>
      <c r="C654" s="6" t="s">
        <v>4762</v>
      </c>
      <c r="D654" s="22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>E654/D654</f>
        <v>1.0046666666666666</v>
      </c>
      <c r="P654" s="8">
        <f>IF(L654=0,0,E654/L654)</f>
        <v>107.64285714285714</v>
      </c>
      <c r="Q654" s="5" t="str">
        <f>LEFT(N654,(FIND("/",N654)-1))</f>
        <v>technology</v>
      </c>
      <c r="R654" s="5" t="str">
        <f>RIGHT(N654,LEN(N654)-(FIND("/",N654)))</f>
        <v>wearables</v>
      </c>
      <c r="S654" s="13">
        <f>(J654/86400)+25569+(-5/24)</f>
        <v>42675.482060185182</v>
      </c>
      <c r="T654" s="13">
        <f>(I654/86400)+25569+(-5/24)</f>
        <v>42705.523726851847</v>
      </c>
    </row>
    <row r="655" spans="1:20" ht="14.75" customHeight="1" x14ac:dyDescent="0.2">
      <c r="A655" s="5">
        <v>653</v>
      </c>
      <c r="B655" s="6" t="s">
        <v>654</v>
      </c>
      <c r="C655" s="6" t="s">
        <v>4763</v>
      </c>
      <c r="D655" s="22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>E655/D655</f>
        <v>1.4144600000000001</v>
      </c>
      <c r="P655" s="8">
        <f>IF(L655=0,0,E655/L655)</f>
        <v>95.830623306233065</v>
      </c>
      <c r="Q655" s="5" t="str">
        <f>LEFT(N655,(FIND("/",N655)-1))</f>
        <v>technology</v>
      </c>
      <c r="R655" s="5" t="str">
        <f>RIGHT(N655,LEN(N655)-(FIND("/",N655)))</f>
        <v>wearables</v>
      </c>
      <c r="S655" s="13">
        <f>(J655/86400)+25569+(-5/24)</f>
        <v>42199.410185185181</v>
      </c>
      <c r="T655" s="13">
        <f>(I655/86400)+25569+(-5/24)</f>
        <v>42236.410185185181</v>
      </c>
    </row>
    <row r="656" spans="1:20" ht="14.75" customHeight="1" x14ac:dyDescent="0.2">
      <c r="A656" s="5">
        <v>654</v>
      </c>
      <c r="B656" s="6" t="s">
        <v>655</v>
      </c>
      <c r="C656" s="6" t="s">
        <v>4764</v>
      </c>
      <c r="D656" s="22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>E656/D656</f>
        <v>2.6729166666666666</v>
      </c>
      <c r="P656" s="8">
        <f>IF(L656=0,0,E656/L656)</f>
        <v>31.663376110562684</v>
      </c>
      <c r="Q656" s="5" t="str">
        <f>LEFT(N656,(FIND("/",N656)-1))</f>
        <v>technology</v>
      </c>
      <c r="R656" s="5" t="str">
        <f>RIGHT(N656,LEN(N656)-(FIND("/",N656)))</f>
        <v>wearables</v>
      </c>
      <c r="S656" s="13">
        <f>(J656/86400)+25569+(-5/24)</f>
        <v>42163.748993055553</v>
      </c>
      <c r="T656" s="13">
        <f>(I656/86400)+25569+(-5/24)</f>
        <v>42193.748993055553</v>
      </c>
    </row>
    <row r="657" spans="1:20" ht="14.75" customHeight="1" x14ac:dyDescent="0.2">
      <c r="A657" s="5">
        <v>655</v>
      </c>
      <c r="B657" s="6" t="s">
        <v>656</v>
      </c>
      <c r="C657" s="6" t="s">
        <v>4765</v>
      </c>
      <c r="D657" s="22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>E657/D657</f>
        <v>1.4688749999999999</v>
      </c>
      <c r="P657" s="8">
        <f>IF(L657=0,0,E657/L657)</f>
        <v>42.886861313868614</v>
      </c>
      <c r="Q657" s="5" t="str">
        <f>LEFT(N657,(FIND("/",N657)-1))</f>
        <v>technology</v>
      </c>
      <c r="R657" s="5" t="str">
        <f>RIGHT(N657,LEN(N657)-(FIND("/",N657)))</f>
        <v>wearables</v>
      </c>
      <c r="S657" s="13">
        <f>(J657/86400)+25569+(-5/24)</f>
        <v>42045.748981481483</v>
      </c>
      <c r="T657" s="13">
        <f>(I657/86400)+25569+(-5/24)</f>
        <v>42075.707314814812</v>
      </c>
    </row>
    <row r="658" spans="1:20" ht="14.75" customHeight="1" x14ac:dyDescent="0.2">
      <c r="A658" s="5">
        <v>656</v>
      </c>
      <c r="B658" s="6" t="s">
        <v>657</v>
      </c>
      <c r="C658" s="6" t="s">
        <v>4766</v>
      </c>
      <c r="D658" s="22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>E658/D658</f>
        <v>2.1356000000000002</v>
      </c>
      <c r="P658" s="8">
        <f>IF(L658=0,0,E658/L658)</f>
        <v>122.73563218390805</v>
      </c>
      <c r="Q658" s="5" t="str">
        <f>LEFT(N658,(FIND("/",N658)-1))</f>
        <v>technology</v>
      </c>
      <c r="R658" s="5" t="str">
        <f>RIGHT(N658,LEN(N658)-(FIND("/",N658)))</f>
        <v>wearables</v>
      </c>
      <c r="S658" s="13">
        <f>(J658/86400)+25569+(-5/24)</f>
        <v>42417.596284722218</v>
      </c>
      <c r="T658" s="13">
        <f>(I658/86400)+25569+(-5/24)</f>
        <v>42477.554618055554</v>
      </c>
    </row>
    <row r="659" spans="1:20" ht="14.75" customHeight="1" x14ac:dyDescent="0.2">
      <c r="A659" s="5">
        <v>657</v>
      </c>
      <c r="B659" s="6" t="s">
        <v>658</v>
      </c>
      <c r="C659" s="6" t="s">
        <v>4767</v>
      </c>
      <c r="D659" s="22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>E659/D659</f>
        <v>1.2569999999999999</v>
      </c>
      <c r="P659" s="8">
        <f>IF(L659=0,0,E659/L659)</f>
        <v>190.45454545454547</v>
      </c>
      <c r="Q659" s="5" t="str">
        <f>LEFT(N659,(FIND("/",N659)-1))</f>
        <v>technology</v>
      </c>
      <c r="R659" s="5" t="str">
        <f>RIGHT(N659,LEN(N659)-(FIND("/",N659)))</f>
        <v>wearables</v>
      </c>
      <c r="S659" s="13">
        <f>(J659/86400)+25569+(-5/24)</f>
        <v>42331.637407407405</v>
      </c>
      <c r="T659" s="13">
        <f>(I659/86400)+25569+(-5/24)</f>
        <v>42361.637407407405</v>
      </c>
    </row>
    <row r="660" spans="1:20" ht="14.75" customHeight="1" x14ac:dyDescent="0.2">
      <c r="A660" s="5">
        <v>658</v>
      </c>
      <c r="B660" s="6" t="s">
        <v>659</v>
      </c>
      <c r="C660" s="6" t="s">
        <v>4768</v>
      </c>
      <c r="D660" s="22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>E660/D660</f>
        <v>1.0446206037108834</v>
      </c>
      <c r="P660" s="8">
        <f>IF(L660=0,0,E660/L660)</f>
        <v>109.33695652173913</v>
      </c>
      <c r="Q660" s="5" t="str">
        <f>LEFT(N660,(FIND("/",N660)-1))</f>
        <v>technology</v>
      </c>
      <c r="R660" s="5" t="str">
        <f>RIGHT(N660,LEN(N660)-(FIND("/",N660)))</f>
        <v>wearables</v>
      </c>
      <c r="S660" s="13">
        <f>(J660/86400)+25569+(-5/24)</f>
        <v>42178.952418981477</v>
      </c>
      <c r="T660" s="13">
        <f>(I660/86400)+25569+(-5/24)</f>
        <v>42211.541666666664</v>
      </c>
    </row>
    <row r="661" spans="1:20" ht="14.75" customHeight="1" x14ac:dyDescent="0.2">
      <c r="A661" s="5">
        <v>659</v>
      </c>
      <c r="B661" s="6" t="s">
        <v>660</v>
      </c>
      <c r="C661" s="6" t="s">
        <v>4769</v>
      </c>
      <c r="D661" s="22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>E661/D661</f>
        <v>1.0056666666666667</v>
      </c>
      <c r="P661" s="8">
        <f>IF(L661=0,0,E661/L661)</f>
        <v>143.66666666666666</v>
      </c>
      <c r="Q661" s="5" t="str">
        <f>LEFT(N661,(FIND("/",N661)-1))</f>
        <v>technology</v>
      </c>
      <c r="R661" s="5" t="str">
        <f>RIGHT(N661,LEN(N661)-(FIND("/",N661)))</f>
        <v>wearables</v>
      </c>
      <c r="S661" s="13">
        <f>(J661/86400)+25569+(-5/24)</f>
        <v>42209.385358796295</v>
      </c>
      <c r="T661" s="13">
        <f>(I661/86400)+25569+(-5/24)</f>
        <v>42239.385358796295</v>
      </c>
    </row>
    <row r="662" spans="1:20" ht="14.75" customHeight="1" x14ac:dyDescent="0.2">
      <c r="A662" s="5">
        <v>660</v>
      </c>
      <c r="B662" s="6" t="s">
        <v>661</v>
      </c>
      <c r="C662" s="6" t="s">
        <v>4770</v>
      </c>
      <c r="D662" s="22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>E662/D662</f>
        <v>3.058E-2</v>
      </c>
      <c r="P662" s="8">
        <f>IF(L662=0,0,E662/L662)</f>
        <v>84.944444444444443</v>
      </c>
      <c r="Q662" s="5" t="str">
        <f>LEFT(N662,(FIND("/",N662)-1))</f>
        <v>technology</v>
      </c>
      <c r="R662" s="5" t="str">
        <f>RIGHT(N662,LEN(N662)-(FIND("/",N662)))</f>
        <v>wearables</v>
      </c>
      <c r="S662" s="13">
        <f>(J662/86400)+25569+(-5/24)</f>
        <v>41922.533321759256</v>
      </c>
      <c r="T662" s="13">
        <f>(I662/86400)+25569+(-5/24)</f>
        <v>41952.57498842592</v>
      </c>
    </row>
    <row r="663" spans="1:20" ht="14.75" customHeight="1" x14ac:dyDescent="0.2">
      <c r="A663" s="5">
        <v>661</v>
      </c>
      <c r="B663" s="6" t="s">
        <v>662</v>
      </c>
      <c r="C663" s="6" t="s">
        <v>4771</v>
      </c>
      <c r="D663" s="22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>E663/D663</f>
        <v>9.4999999999999998E-3</v>
      </c>
      <c r="P663" s="8">
        <f>IF(L663=0,0,E663/L663)</f>
        <v>10.555555555555555</v>
      </c>
      <c r="Q663" s="5" t="str">
        <f>LEFT(N663,(FIND("/",N663)-1))</f>
        <v>technology</v>
      </c>
      <c r="R663" s="5" t="str">
        <f>RIGHT(N663,LEN(N663)-(FIND("/",N663)))</f>
        <v>wearables</v>
      </c>
      <c r="S663" s="13">
        <f>(J663/86400)+25569+(-5/24)</f>
        <v>42636.437025462961</v>
      </c>
      <c r="T663" s="13">
        <f>(I663/86400)+25569+(-5/24)</f>
        <v>42666.437025462961</v>
      </c>
    </row>
    <row r="664" spans="1:20" ht="14.75" customHeight="1" x14ac:dyDescent="0.2">
      <c r="A664" s="5">
        <v>662</v>
      </c>
      <c r="B664" s="6" t="s">
        <v>663</v>
      </c>
      <c r="C664" s="6" t="s">
        <v>4772</v>
      </c>
      <c r="D664" s="22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>E664/D664</f>
        <v>4.0000000000000001E-3</v>
      </c>
      <c r="P664" s="8">
        <f>IF(L664=0,0,E664/L664)</f>
        <v>39</v>
      </c>
      <c r="Q664" s="5" t="str">
        <f>LEFT(N664,(FIND("/",N664)-1))</f>
        <v>technology</v>
      </c>
      <c r="R664" s="5" t="str">
        <f>RIGHT(N664,LEN(N664)-(FIND("/",N664)))</f>
        <v>wearables</v>
      </c>
      <c r="S664" s="13">
        <f>(J664/86400)+25569+(-5/24)</f>
        <v>41990.229710648149</v>
      </c>
      <c r="T664" s="13">
        <f>(I664/86400)+25569+(-5/24)</f>
        <v>42020.229710648149</v>
      </c>
    </row>
    <row r="665" spans="1:20" ht="14.75" customHeight="1" x14ac:dyDescent="0.2">
      <c r="A665" s="5">
        <v>663</v>
      </c>
      <c r="B665" s="6" t="s">
        <v>664</v>
      </c>
      <c r="C665" s="6" t="s">
        <v>4773</v>
      </c>
      <c r="D665" s="22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>E665/D665</f>
        <v>3.5000000000000001E-3</v>
      </c>
      <c r="P665" s="8">
        <f>IF(L665=0,0,E665/L665)</f>
        <v>100</v>
      </c>
      <c r="Q665" s="5" t="str">
        <f>LEFT(N665,(FIND("/",N665)-1))</f>
        <v>technology</v>
      </c>
      <c r="R665" s="5" t="str">
        <f>RIGHT(N665,LEN(N665)-(FIND("/",N665)))</f>
        <v>wearables</v>
      </c>
      <c r="S665" s="13">
        <f>(J665/86400)+25569+(-5/24)</f>
        <v>42173.634907407402</v>
      </c>
      <c r="T665" s="13">
        <f>(I665/86400)+25569+(-5/24)</f>
        <v>42203.634907407402</v>
      </c>
    </row>
    <row r="666" spans="1:20" ht="14.75" customHeight="1" x14ac:dyDescent="0.2">
      <c r="A666" s="5">
        <v>664</v>
      </c>
      <c r="B666" s="6" t="s">
        <v>665</v>
      </c>
      <c r="C666" s="6" t="s">
        <v>4774</v>
      </c>
      <c r="D666" s="22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>E666/D666</f>
        <v>7.5333333333333335E-2</v>
      </c>
      <c r="P666" s="8">
        <f>IF(L666=0,0,E666/L666)</f>
        <v>31.172413793103448</v>
      </c>
      <c r="Q666" s="5" t="str">
        <f>LEFT(N666,(FIND("/",N666)-1))</f>
        <v>technology</v>
      </c>
      <c r="R666" s="5" t="str">
        <f>RIGHT(N666,LEN(N666)-(FIND("/",N666)))</f>
        <v>wearables</v>
      </c>
      <c r="S666" s="13">
        <f>(J666/86400)+25569+(-5/24)</f>
        <v>42077.458043981482</v>
      </c>
      <c r="T666" s="13">
        <f>(I666/86400)+25569+(-5/24)</f>
        <v>42107.458043981482</v>
      </c>
    </row>
    <row r="667" spans="1:20" ht="14.75" customHeight="1" x14ac:dyDescent="0.2">
      <c r="A667" s="5">
        <v>665</v>
      </c>
      <c r="B667" s="6" t="s">
        <v>666</v>
      </c>
      <c r="C667" s="6" t="s">
        <v>4775</v>
      </c>
      <c r="D667" s="22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>E667/D667</f>
        <v>0.18640000000000001</v>
      </c>
      <c r="P667" s="8">
        <f>IF(L667=0,0,E667/L667)</f>
        <v>155.33333333333334</v>
      </c>
      <c r="Q667" s="5" t="str">
        <f>LEFT(N667,(FIND("/",N667)-1))</f>
        <v>technology</v>
      </c>
      <c r="R667" s="5" t="str">
        <f>RIGHT(N667,LEN(N667)-(FIND("/",N667)))</f>
        <v>wearables</v>
      </c>
      <c r="S667" s="13">
        <f>(J667/86400)+25569+(-5/24)</f>
        <v>42688.503020833326</v>
      </c>
      <c r="T667" s="13">
        <f>(I667/86400)+25569+(-5/24)</f>
        <v>42748.503020833326</v>
      </c>
    </row>
    <row r="668" spans="1:20" ht="14.75" customHeight="1" x14ac:dyDescent="0.2">
      <c r="A668" s="5">
        <v>666</v>
      </c>
      <c r="B668" s="6" t="s">
        <v>667</v>
      </c>
      <c r="C668" s="6" t="s">
        <v>4776</v>
      </c>
      <c r="D668" s="22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>E668/D668</f>
        <v>4.0000000000000003E-5</v>
      </c>
      <c r="P668" s="8">
        <f>IF(L668=0,0,E668/L668)</f>
        <v>2</v>
      </c>
      <c r="Q668" s="5" t="str">
        <f>LEFT(N668,(FIND("/",N668)-1))</f>
        <v>technology</v>
      </c>
      <c r="R668" s="5" t="str">
        <f>RIGHT(N668,LEN(N668)-(FIND("/",N668)))</f>
        <v>wearables</v>
      </c>
      <c r="S668" s="13">
        <f>(J668/86400)+25569+(-5/24)</f>
        <v>41838.623819444438</v>
      </c>
      <c r="T668" s="13">
        <f>(I668/86400)+25569+(-5/24)</f>
        <v>41868.623819444438</v>
      </c>
    </row>
    <row r="669" spans="1:20" ht="14.75" customHeight="1" x14ac:dyDescent="0.2">
      <c r="A669" s="5">
        <v>667</v>
      </c>
      <c r="B669" s="6" t="s">
        <v>668</v>
      </c>
      <c r="C669" s="6" t="s">
        <v>4777</v>
      </c>
      <c r="D669" s="22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>E669/D669</f>
        <v>0.1002</v>
      </c>
      <c r="P669" s="8">
        <f>IF(L669=0,0,E669/L669)</f>
        <v>178.92857142857142</v>
      </c>
      <c r="Q669" s="5" t="str">
        <f>LEFT(N669,(FIND("/",N669)-1))</f>
        <v>technology</v>
      </c>
      <c r="R669" s="5" t="str">
        <f>RIGHT(N669,LEN(N669)-(FIND("/",N669)))</f>
        <v>wearables</v>
      </c>
      <c r="S669" s="13">
        <f>(J669/86400)+25569+(-5/24)</f>
        <v>42632.165081018517</v>
      </c>
      <c r="T669" s="13">
        <f>(I669/86400)+25569+(-5/24)</f>
        <v>42672.165081018517</v>
      </c>
    </row>
    <row r="670" spans="1:20" ht="14.75" customHeight="1" x14ac:dyDescent="0.2">
      <c r="A670" s="5">
        <v>668</v>
      </c>
      <c r="B670" s="6" t="s">
        <v>669</v>
      </c>
      <c r="C670" s="6" t="s">
        <v>4778</v>
      </c>
      <c r="D670" s="22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>E670/D670</f>
        <v>4.5600000000000002E-2</v>
      </c>
      <c r="P670" s="8">
        <f>IF(L670=0,0,E670/L670)</f>
        <v>27.36</v>
      </c>
      <c r="Q670" s="5" t="str">
        <f>LEFT(N670,(FIND("/",N670)-1))</f>
        <v>technology</v>
      </c>
      <c r="R670" s="5" t="str">
        <f>RIGHT(N670,LEN(N670)-(FIND("/",N670)))</f>
        <v>wearables</v>
      </c>
      <c r="S670" s="13">
        <f>(J670/86400)+25569+(-5/24)</f>
        <v>42090.622939814813</v>
      </c>
      <c r="T670" s="13">
        <f>(I670/86400)+25569+(-5/24)</f>
        <v>42135.622939814813</v>
      </c>
    </row>
    <row r="671" spans="1:20" ht="14.75" customHeight="1" x14ac:dyDescent="0.2">
      <c r="A671" s="5">
        <v>669</v>
      </c>
      <c r="B671" s="6" t="s">
        <v>670</v>
      </c>
      <c r="C671" s="6" t="s">
        <v>4779</v>
      </c>
      <c r="D671" s="22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>E671/D671</f>
        <v>0.21507499999999999</v>
      </c>
      <c r="P671" s="8">
        <f>IF(L671=0,0,E671/L671)</f>
        <v>1536.25</v>
      </c>
      <c r="Q671" s="5" t="str">
        <f>LEFT(N671,(FIND("/",N671)-1))</f>
        <v>technology</v>
      </c>
      <c r="R671" s="5" t="str">
        <f>RIGHT(N671,LEN(N671)-(FIND("/",N671)))</f>
        <v>wearables</v>
      </c>
      <c r="S671" s="13">
        <f>(J671/86400)+25569+(-5/24)</f>
        <v>42527.417337962957</v>
      </c>
      <c r="T671" s="13">
        <f>(I671/86400)+25569+(-5/24)</f>
        <v>42557.417337962957</v>
      </c>
    </row>
    <row r="672" spans="1:20" ht="14.75" customHeight="1" x14ac:dyDescent="0.2">
      <c r="A672" s="5">
        <v>670</v>
      </c>
      <c r="B672" s="6" t="s">
        <v>671</v>
      </c>
      <c r="C672" s="6" t="s">
        <v>4780</v>
      </c>
      <c r="D672" s="22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>E672/D672</f>
        <v>0.29276666666666668</v>
      </c>
      <c r="P672" s="8">
        <f>IF(L672=0,0,E672/L672)</f>
        <v>84.99677419354839</v>
      </c>
      <c r="Q672" s="5" t="str">
        <f>LEFT(N672,(FIND("/",N672)-1))</f>
        <v>technology</v>
      </c>
      <c r="R672" s="5" t="str">
        <f>RIGHT(N672,LEN(N672)-(FIND("/",N672)))</f>
        <v>wearables</v>
      </c>
      <c r="S672" s="13">
        <f>(J672/86400)+25569+(-5/24)</f>
        <v>42506.501388888886</v>
      </c>
      <c r="T672" s="13">
        <f>(I672/86400)+25569+(-5/24)</f>
        <v>42540.131944444445</v>
      </c>
    </row>
    <row r="673" spans="1:20" ht="14.75" customHeight="1" x14ac:dyDescent="0.2">
      <c r="A673" s="5">
        <v>671</v>
      </c>
      <c r="B673" s="6" t="s">
        <v>672</v>
      </c>
      <c r="C673" s="6" t="s">
        <v>4781</v>
      </c>
      <c r="D673" s="22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>E673/D673</f>
        <v>0.39426666666666665</v>
      </c>
      <c r="P673" s="8">
        <f>IF(L673=0,0,E673/L673)</f>
        <v>788.5333333333333</v>
      </c>
      <c r="Q673" s="5" t="str">
        <f>LEFT(N673,(FIND("/",N673)-1))</f>
        <v>technology</v>
      </c>
      <c r="R673" s="5" t="str">
        <f>RIGHT(N673,LEN(N673)-(FIND("/",N673)))</f>
        <v>wearables</v>
      </c>
      <c r="S673" s="13">
        <f>(J673/86400)+25569+(-5/24)</f>
        <v>41984.484398148146</v>
      </c>
      <c r="T673" s="13">
        <f>(I673/86400)+25569+(-5/24)</f>
        <v>42017.958333333336</v>
      </c>
    </row>
    <row r="674" spans="1:20" ht="14.75" customHeight="1" x14ac:dyDescent="0.2">
      <c r="A674" s="5">
        <v>672</v>
      </c>
      <c r="B674" s="6" t="s">
        <v>673</v>
      </c>
      <c r="C674" s="6" t="s">
        <v>4782</v>
      </c>
      <c r="D674" s="22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>E674/D674</f>
        <v>0.21628</v>
      </c>
      <c r="P674" s="8">
        <f>IF(L674=0,0,E674/L674)</f>
        <v>50.29767441860465</v>
      </c>
      <c r="Q674" s="5" t="str">
        <f>LEFT(N674,(FIND("/",N674)-1))</f>
        <v>technology</v>
      </c>
      <c r="R674" s="5" t="str">
        <f>RIGHT(N674,LEN(N674)-(FIND("/",N674)))</f>
        <v>wearables</v>
      </c>
      <c r="S674" s="13">
        <f>(J674/86400)+25569+(-5/24)</f>
        <v>41974.011157407404</v>
      </c>
      <c r="T674" s="13">
        <f>(I674/86400)+25569+(-5/24)</f>
        <v>42004.999305555553</v>
      </c>
    </row>
    <row r="675" spans="1:20" ht="14.75" customHeight="1" x14ac:dyDescent="0.2">
      <c r="A675" s="5">
        <v>673</v>
      </c>
      <c r="B675" s="6" t="s">
        <v>674</v>
      </c>
      <c r="C675" s="6" t="s">
        <v>4783</v>
      </c>
      <c r="D675" s="22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>E675/D675</f>
        <v>2.0500000000000002E-3</v>
      </c>
      <c r="P675" s="8">
        <f>IF(L675=0,0,E675/L675)</f>
        <v>68.333333333333329</v>
      </c>
      <c r="Q675" s="5" t="str">
        <f>LEFT(N675,(FIND("/",N675)-1))</f>
        <v>technology</v>
      </c>
      <c r="R675" s="5" t="str">
        <f>RIGHT(N675,LEN(N675)-(FIND("/",N675)))</f>
        <v>wearables</v>
      </c>
      <c r="S675" s="13">
        <f>(J675/86400)+25569+(-5/24)</f>
        <v>41838.6321412037</v>
      </c>
      <c r="T675" s="13">
        <f>(I675/86400)+25569+(-5/24)</f>
        <v>41883.6321412037</v>
      </c>
    </row>
    <row r="676" spans="1:20" ht="14.75" customHeight="1" x14ac:dyDescent="0.2">
      <c r="A676" s="5">
        <v>674</v>
      </c>
      <c r="B676" s="6" t="s">
        <v>675</v>
      </c>
      <c r="C676" s="6" t="s">
        <v>4784</v>
      </c>
      <c r="D676" s="22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>E676/D676</f>
        <v>2.9999999999999997E-4</v>
      </c>
      <c r="P676" s="8">
        <f>IF(L676=0,0,E676/L676)</f>
        <v>7.5</v>
      </c>
      <c r="Q676" s="5" t="str">
        <f>LEFT(N676,(FIND("/",N676)-1))</f>
        <v>technology</v>
      </c>
      <c r="R676" s="5" t="str">
        <f>RIGHT(N676,LEN(N676)-(FIND("/",N676)))</f>
        <v>wearables</v>
      </c>
      <c r="S676" s="13">
        <f>(J676/86400)+25569+(-5/24)</f>
        <v>41802.907719907402</v>
      </c>
      <c r="T676" s="13">
        <f>(I676/86400)+25569+(-5/24)</f>
        <v>41862.907719907402</v>
      </c>
    </row>
    <row r="677" spans="1:20" ht="14.75" customHeight="1" x14ac:dyDescent="0.2">
      <c r="A677" s="5">
        <v>675</v>
      </c>
      <c r="B677" s="6" t="s">
        <v>676</v>
      </c>
      <c r="C677" s="6" t="s">
        <v>4785</v>
      </c>
      <c r="D677" s="22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>E677/D677</f>
        <v>0.14849999999999999</v>
      </c>
      <c r="P677" s="8">
        <f>IF(L677=0,0,E677/L677)</f>
        <v>34.269230769230766</v>
      </c>
      <c r="Q677" s="5" t="str">
        <f>LEFT(N677,(FIND("/",N677)-1))</f>
        <v>technology</v>
      </c>
      <c r="R677" s="5" t="str">
        <f>RIGHT(N677,LEN(N677)-(FIND("/",N677)))</f>
        <v>wearables</v>
      </c>
      <c r="S677" s="13">
        <f>(J677/86400)+25569+(-5/24)</f>
        <v>41975.722268518519</v>
      </c>
      <c r="T677" s="13">
        <f>(I677/86400)+25569+(-5/24)</f>
        <v>42005.082638888889</v>
      </c>
    </row>
    <row r="678" spans="1:20" ht="14.75" customHeight="1" x14ac:dyDescent="0.2">
      <c r="A678" s="5">
        <v>676</v>
      </c>
      <c r="B678" s="6" t="s">
        <v>677</v>
      </c>
      <c r="C678" s="6" t="s">
        <v>4786</v>
      </c>
      <c r="D678" s="22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>E678/D678</f>
        <v>1.4710000000000001E-2</v>
      </c>
      <c r="P678" s="8">
        <f>IF(L678=0,0,E678/L678)</f>
        <v>61.291666666666664</v>
      </c>
      <c r="Q678" s="5" t="str">
        <f>LEFT(N678,(FIND("/",N678)-1))</f>
        <v>technology</v>
      </c>
      <c r="R678" s="5" t="str">
        <f>RIGHT(N678,LEN(N678)-(FIND("/",N678)))</f>
        <v>wearables</v>
      </c>
      <c r="S678" s="13">
        <f>(J678/86400)+25569+(-5/24)</f>
        <v>42012.559965277775</v>
      </c>
      <c r="T678" s="13">
        <f>(I678/86400)+25569+(-5/24)</f>
        <v>42042.559965277775</v>
      </c>
    </row>
    <row r="679" spans="1:20" ht="14.75" customHeight="1" x14ac:dyDescent="0.2">
      <c r="A679" s="5">
        <v>677</v>
      </c>
      <c r="B679" s="6" t="s">
        <v>678</v>
      </c>
      <c r="C679" s="6" t="s">
        <v>4787</v>
      </c>
      <c r="D679" s="22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>E679/D679</f>
        <v>0.25584000000000001</v>
      </c>
      <c r="P679" s="8">
        <f>IF(L679=0,0,E679/L679)</f>
        <v>133.25</v>
      </c>
      <c r="Q679" s="5" t="str">
        <f>LEFT(N679,(FIND("/",N679)-1))</f>
        <v>technology</v>
      </c>
      <c r="R679" s="5" t="str">
        <f>RIGHT(N679,LEN(N679)-(FIND("/",N679)))</f>
        <v>wearables</v>
      </c>
      <c r="S679" s="13">
        <f>(J679/86400)+25569+(-5/24)</f>
        <v>42504.195543981477</v>
      </c>
      <c r="T679" s="13">
        <f>(I679/86400)+25569+(-5/24)</f>
        <v>42549.195543981477</v>
      </c>
    </row>
    <row r="680" spans="1:20" ht="14.75" customHeight="1" x14ac:dyDescent="0.2">
      <c r="A680" s="5">
        <v>678</v>
      </c>
      <c r="B680" s="6" t="s">
        <v>679</v>
      </c>
      <c r="C680" s="6" t="s">
        <v>4788</v>
      </c>
      <c r="D680" s="22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>E680/D680</f>
        <v>3.8206896551724136E-2</v>
      </c>
      <c r="P680" s="8">
        <f>IF(L680=0,0,E680/L680)</f>
        <v>65.17647058823529</v>
      </c>
      <c r="Q680" s="5" t="str">
        <f>LEFT(N680,(FIND("/",N680)-1))</f>
        <v>technology</v>
      </c>
      <c r="R680" s="5" t="str">
        <f>RIGHT(N680,LEN(N680)-(FIND("/",N680)))</f>
        <v>wearables</v>
      </c>
      <c r="S680" s="13">
        <f>(J680/86400)+25569+(-5/24)</f>
        <v>42481.168263888881</v>
      </c>
      <c r="T680" s="13">
        <f>(I680/86400)+25569+(-5/24)</f>
        <v>42511.168263888881</v>
      </c>
    </row>
    <row r="681" spans="1:20" ht="14.75" customHeight="1" x14ac:dyDescent="0.2">
      <c r="A681" s="5">
        <v>679</v>
      </c>
      <c r="B681" s="6" t="s">
        <v>680</v>
      </c>
      <c r="C681" s="6" t="s">
        <v>4789</v>
      </c>
      <c r="D681" s="22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>E681/D681</f>
        <v>0.15485964912280703</v>
      </c>
      <c r="P681" s="8">
        <f>IF(L681=0,0,E681/L681)</f>
        <v>93.90425531914893</v>
      </c>
      <c r="Q681" s="5" t="str">
        <f>LEFT(N681,(FIND("/",N681)-1))</f>
        <v>technology</v>
      </c>
      <c r="R681" s="5" t="str">
        <f>RIGHT(N681,LEN(N681)-(FIND("/",N681)))</f>
        <v>wearables</v>
      </c>
      <c r="S681" s="13">
        <f>(J681/86400)+25569+(-5/24)</f>
        <v>42556.487372685187</v>
      </c>
      <c r="T681" s="13">
        <f>(I681/86400)+25569+(-5/24)</f>
        <v>42616.487372685187</v>
      </c>
    </row>
    <row r="682" spans="1:20" ht="14.75" customHeight="1" x14ac:dyDescent="0.2">
      <c r="A682" s="5">
        <v>680</v>
      </c>
      <c r="B682" s="6" t="s">
        <v>681</v>
      </c>
      <c r="C682" s="6" t="s">
        <v>4790</v>
      </c>
      <c r="D682" s="22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>E682/D682</f>
        <v>0.25912000000000002</v>
      </c>
      <c r="P682" s="8">
        <f>IF(L682=0,0,E682/L682)</f>
        <v>150.65116279069767</v>
      </c>
      <c r="Q682" s="5" t="str">
        <f>LEFT(N682,(FIND("/",N682)-1))</f>
        <v>technology</v>
      </c>
      <c r="R682" s="5" t="str">
        <f>RIGHT(N682,LEN(N682)-(FIND("/",N682)))</f>
        <v>wearables</v>
      </c>
      <c r="S682" s="13">
        <f>(J682/86400)+25569+(-5/24)</f>
        <v>41864.293182870366</v>
      </c>
      <c r="T682" s="13">
        <f>(I682/86400)+25569+(-5/24)</f>
        <v>41899.293182870366</v>
      </c>
    </row>
    <row r="683" spans="1:20" ht="14.75" customHeight="1" x14ac:dyDescent="0.2">
      <c r="A683" s="5">
        <v>681</v>
      </c>
      <c r="B683" s="6" t="s">
        <v>682</v>
      </c>
      <c r="C683" s="6" t="s">
        <v>4791</v>
      </c>
      <c r="D683" s="22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>E683/D683</f>
        <v>4.0000000000000002E-4</v>
      </c>
      <c r="P683" s="8">
        <f>IF(L683=0,0,E683/L683)</f>
        <v>1</v>
      </c>
      <c r="Q683" s="5" t="str">
        <f>LEFT(N683,(FIND("/",N683)-1))</f>
        <v>technology</v>
      </c>
      <c r="R683" s="5" t="str">
        <f>RIGHT(N683,LEN(N683)-(FIND("/",N683)))</f>
        <v>wearables</v>
      </c>
      <c r="S683" s="13">
        <f>(J683/86400)+25569+(-5/24)</f>
        <v>42639.597268518519</v>
      </c>
      <c r="T683" s="13">
        <f>(I683/86400)+25569+(-5/24)</f>
        <v>42669.597268518519</v>
      </c>
    </row>
    <row r="684" spans="1:20" ht="14.75" customHeight="1" x14ac:dyDescent="0.2">
      <c r="A684" s="5">
        <v>682</v>
      </c>
      <c r="B684" s="6" t="s">
        <v>683</v>
      </c>
      <c r="C684" s="6" t="s">
        <v>4792</v>
      </c>
      <c r="D684" s="22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>E684/D684</f>
        <v>1.06E-3</v>
      </c>
      <c r="P684" s="8">
        <f>IF(L684=0,0,E684/L684)</f>
        <v>13.25</v>
      </c>
      <c r="Q684" s="5" t="str">
        <f>LEFT(N684,(FIND("/",N684)-1))</f>
        <v>technology</v>
      </c>
      <c r="R684" s="5" t="str">
        <f>RIGHT(N684,LEN(N684)-(FIND("/",N684)))</f>
        <v>wearables</v>
      </c>
      <c r="S684" s="13">
        <f>(J684/86400)+25569+(-5/24)</f>
        <v>42778.556967592587</v>
      </c>
      <c r="T684" s="13">
        <f>(I684/86400)+25569+(-5/24)</f>
        <v>42808.515300925923</v>
      </c>
    </row>
    <row r="685" spans="1:20" ht="14.75" customHeight="1" x14ac:dyDescent="0.2">
      <c r="A685" s="5">
        <v>683</v>
      </c>
      <c r="B685" s="6" t="s">
        <v>684</v>
      </c>
      <c r="C685" s="6" t="s">
        <v>4793</v>
      </c>
      <c r="D685" s="22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>E685/D685</f>
        <v>8.5142857142857138E-3</v>
      </c>
      <c r="P685" s="8">
        <f>IF(L685=0,0,E685/L685)</f>
        <v>99.333333333333329</v>
      </c>
      <c r="Q685" s="5" t="str">
        <f>LEFT(N685,(FIND("/",N685)-1))</f>
        <v>technology</v>
      </c>
      <c r="R685" s="5" t="str">
        <f>RIGHT(N685,LEN(N685)-(FIND("/",N685)))</f>
        <v>wearables</v>
      </c>
      <c r="S685" s="13">
        <f>(J685/86400)+25569+(-5/24)</f>
        <v>42634.691712962966</v>
      </c>
      <c r="T685" s="13">
        <f>(I685/86400)+25569+(-5/24)</f>
        <v>42674.691712962966</v>
      </c>
    </row>
    <row r="686" spans="1:20" ht="14.75" customHeight="1" x14ac:dyDescent="0.2">
      <c r="A686" s="5">
        <v>684</v>
      </c>
      <c r="B686" s="6" t="s">
        <v>685</v>
      </c>
      <c r="C686" s="6" t="s">
        <v>4794</v>
      </c>
      <c r="D686" s="22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>E686/D686</f>
        <v>7.4837500000000001E-2</v>
      </c>
      <c r="P686" s="8">
        <f>IF(L686=0,0,E686/L686)</f>
        <v>177.39259259259259</v>
      </c>
      <c r="Q686" s="5" t="str">
        <f>LEFT(N686,(FIND("/",N686)-1))</f>
        <v>technology</v>
      </c>
      <c r="R686" s="5" t="str">
        <f>RIGHT(N686,LEN(N686)-(FIND("/",N686)))</f>
        <v>wearables</v>
      </c>
      <c r="S686" s="13">
        <f>(J686/86400)+25569+(-5/24)</f>
        <v>41809.26494212963</v>
      </c>
      <c r="T686" s="13">
        <f>(I686/86400)+25569+(-5/24)</f>
        <v>41844.916666666664</v>
      </c>
    </row>
    <row r="687" spans="1:20" ht="14.75" customHeight="1" x14ac:dyDescent="0.2">
      <c r="A687" s="5">
        <v>685</v>
      </c>
      <c r="B687" s="6" t="s">
        <v>686</v>
      </c>
      <c r="C687" s="6" t="s">
        <v>4795</v>
      </c>
      <c r="D687" s="22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>E687/D687</f>
        <v>0.27650000000000002</v>
      </c>
      <c r="P687" s="8">
        <f>IF(L687=0,0,E687/L687)</f>
        <v>55.3</v>
      </c>
      <c r="Q687" s="5" t="str">
        <f>LEFT(N687,(FIND("/",N687)-1))</f>
        <v>technology</v>
      </c>
      <c r="R687" s="5" t="str">
        <f>RIGHT(N687,LEN(N687)-(FIND("/",N687)))</f>
        <v>wearables</v>
      </c>
      <c r="S687" s="13">
        <f>(J687/86400)+25569+(-5/24)</f>
        <v>41971.658240740733</v>
      </c>
      <c r="T687" s="13">
        <f>(I687/86400)+25569+(-5/24)</f>
        <v>42016.658240740733</v>
      </c>
    </row>
    <row r="688" spans="1:20" ht="14.75" customHeight="1" x14ac:dyDescent="0.2">
      <c r="A688" s="5">
        <v>686</v>
      </c>
      <c r="B688" s="6" t="s">
        <v>687</v>
      </c>
      <c r="C688" s="6" t="s">
        <v>4796</v>
      </c>
      <c r="D688" s="22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>E688/D688</f>
        <v>0</v>
      </c>
      <c r="P688" s="8">
        <f>IF(L688=0,0,E688/L688)</f>
        <v>0</v>
      </c>
      <c r="Q688" s="5" t="str">
        <f>LEFT(N688,(FIND("/",N688)-1))</f>
        <v>technology</v>
      </c>
      <c r="R688" s="5" t="str">
        <f>RIGHT(N688,LEN(N688)-(FIND("/",N688)))</f>
        <v>wearables</v>
      </c>
      <c r="S688" s="13">
        <f>(J688/86400)+25569+(-5/24)</f>
        <v>42189.464930555558</v>
      </c>
      <c r="T688" s="13">
        <f>(I688/86400)+25569+(-5/24)</f>
        <v>42219.464930555558</v>
      </c>
    </row>
    <row r="689" spans="1:20" ht="14.75" customHeight="1" x14ac:dyDescent="0.2">
      <c r="A689" s="5">
        <v>687</v>
      </c>
      <c r="B689" s="6" t="s">
        <v>688</v>
      </c>
      <c r="C689" s="6" t="s">
        <v>4797</v>
      </c>
      <c r="D689" s="22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>E689/D689</f>
        <v>3.5499999999999997E-2</v>
      </c>
      <c r="P689" s="8">
        <f>IF(L689=0,0,E689/L689)</f>
        <v>591.66666666666663</v>
      </c>
      <c r="Q689" s="5" t="str">
        <f>LEFT(N689,(FIND("/",N689)-1))</f>
        <v>technology</v>
      </c>
      <c r="R689" s="5" t="str">
        <f>RIGHT(N689,LEN(N689)-(FIND("/",N689)))</f>
        <v>wearables</v>
      </c>
      <c r="S689" s="13">
        <f>(J689/86400)+25569+(-5/24)</f>
        <v>42711.542280092595</v>
      </c>
      <c r="T689" s="13">
        <f>(I689/86400)+25569+(-5/24)</f>
        <v>42771.542280092595</v>
      </c>
    </row>
    <row r="690" spans="1:20" ht="14.75" customHeight="1" x14ac:dyDescent="0.2">
      <c r="A690" s="5">
        <v>688</v>
      </c>
      <c r="B690" s="6" t="s">
        <v>689</v>
      </c>
      <c r="C690" s="6" t="s">
        <v>4798</v>
      </c>
      <c r="D690" s="22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>E690/D690</f>
        <v>0.72989999999999999</v>
      </c>
      <c r="P690" s="8">
        <f>IF(L690=0,0,E690/L690)</f>
        <v>405.5</v>
      </c>
      <c r="Q690" s="5" t="str">
        <f>LEFT(N690,(FIND("/",N690)-1))</f>
        <v>technology</v>
      </c>
      <c r="R690" s="5" t="str">
        <f>RIGHT(N690,LEN(N690)-(FIND("/",N690)))</f>
        <v>wearables</v>
      </c>
      <c r="S690" s="13">
        <f>(J690/86400)+25569+(-5/24)</f>
        <v>42261.896446759252</v>
      </c>
      <c r="T690" s="13">
        <f>(I690/86400)+25569+(-5/24)</f>
        <v>42291.896446759252</v>
      </c>
    </row>
    <row r="691" spans="1:20" ht="14.75" customHeight="1" x14ac:dyDescent="0.2">
      <c r="A691" s="5">
        <v>689</v>
      </c>
      <c r="B691" s="6" t="s">
        <v>690</v>
      </c>
      <c r="C691" s="6" t="s">
        <v>4799</v>
      </c>
      <c r="D691" s="22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>E691/D691</f>
        <v>0.57648750000000004</v>
      </c>
      <c r="P691" s="8">
        <f>IF(L691=0,0,E691/L691)</f>
        <v>343.14732142857144</v>
      </c>
      <c r="Q691" s="5" t="str">
        <f>LEFT(N691,(FIND("/",N691)-1))</f>
        <v>technology</v>
      </c>
      <c r="R691" s="5" t="str">
        <f>RIGHT(N691,LEN(N691)-(FIND("/",N691)))</f>
        <v>wearables</v>
      </c>
      <c r="S691" s="13">
        <f>(J691/86400)+25569+(-5/24)</f>
        <v>42675.459456018514</v>
      </c>
      <c r="T691" s="13">
        <f>(I691/86400)+25569+(-5/24)</f>
        <v>42711.999305555553</v>
      </c>
    </row>
    <row r="692" spans="1:20" ht="14.75" customHeight="1" x14ac:dyDescent="0.2">
      <c r="A692" s="5">
        <v>690</v>
      </c>
      <c r="B692" s="6" t="s">
        <v>691</v>
      </c>
      <c r="C692" s="6" t="s">
        <v>4800</v>
      </c>
      <c r="D692" s="22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>E692/D692</f>
        <v>0.1234</v>
      </c>
      <c r="P692" s="8">
        <f>IF(L692=0,0,E692/L692)</f>
        <v>72.588235294117652</v>
      </c>
      <c r="Q692" s="5" t="str">
        <f>LEFT(N692,(FIND("/",N692)-1))</f>
        <v>technology</v>
      </c>
      <c r="R692" s="5" t="str">
        <f>RIGHT(N692,LEN(N692)-(FIND("/",N692)))</f>
        <v>wearables</v>
      </c>
      <c r="S692" s="13">
        <f>(J692/86400)+25569+(-5/24)</f>
        <v>42579.426400462959</v>
      </c>
      <c r="T692" s="13">
        <f>(I692/86400)+25569+(-5/24)</f>
        <v>42622.041666666664</v>
      </c>
    </row>
    <row r="693" spans="1:20" ht="14.75" customHeight="1" x14ac:dyDescent="0.2">
      <c r="A693" s="5">
        <v>691</v>
      </c>
      <c r="B693" s="6" t="s">
        <v>692</v>
      </c>
      <c r="C693" s="6" t="s">
        <v>4801</v>
      </c>
      <c r="D693" s="22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>E693/D693</f>
        <v>5.1999999999999998E-3</v>
      </c>
      <c r="P693" s="8">
        <f>IF(L693=0,0,E693/L693)</f>
        <v>26</v>
      </c>
      <c r="Q693" s="5" t="str">
        <f>LEFT(N693,(FIND("/",N693)-1))</f>
        <v>technology</v>
      </c>
      <c r="R693" s="5" t="str">
        <f>RIGHT(N693,LEN(N693)-(FIND("/",N693)))</f>
        <v>wearables</v>
      </c>
      <c r="S693" s="13">
        <f>(J693/86400)+25569+(-5/24)</f>
        <v>42157.819976851846</v>
      </c>
      <c r="T693" s="13">
        <f>(I693/86400)+25569+(-5/24)</f>
        <v>42185.819976851846</v>
      </c>
    </row>
    <row r="694" spans="1:20" ht="14.75" customHeight="1" x14ac:dyDescent="0.2">
      <c r="A694" s="5">
        <v>692</v>
      </c>
      <c r="B694" s="6" t="s">
        <v>693</v>
      </c>
      <c r="C694" s="6" t="s">
        <v>4802</v>
      </c>
      <c r="D694" s="22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>E694/D694</f>
        <v>6.5299999999999997E-2</v>
      </c>
      <c r="P694" s="8">
        <f>IF(L694=0,0,E694/L694)</f>
        <v>6.4975124378109452</v>
      </c>
      <c r="Q694" s="5" t="str">
        <f>LEFT(N694,(FIND("/",N694)-1))</f>
        <v>technology</v>
      </c>
      <c r="R694" s="5" t="str">
        <f>RIGHT(N694,LEN(N694)-(FIND("/",N694)))</f>
        <v>wearables</v>
      </c>
      <c r="S694" s="13">
        <f>(J694/86400)+25569+(-5/24)</f>
        <v>42696.167395833334</v>
      </c>
      <c r="T694" s="13">
        <f>(I694/86400)+25569+(-5/24)</f>
        <v>42726.167395833334</v>
      </c>
    </row>
    <row r="695" spans="1:20" ht="14.75" customHeight="1" x14ac:dyDescent="0.2">
      <c r="A695" s="5">
        <v>693</v>
      </c>
      <c r="B695" s="6" t="s">
        <v>694</v>
      </c>
      <c r="C695" s="6" t="s">
        <v>4803</v>
      </c>
      <c r="D695" s="22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>E695/D695</f>
        <v>0.35338000000000003</v>
      </c>
      <c r="P695" s="8">
        <f>IF(L695=0,0,E695/L695)</f>
        <v>119.38513513513513</v>
      </c>
      <c r="Q695" s="5" t="str">
        <f>LEFT(N695,(FIND("/",N695)-1))</f>
        <v>technology</v>
      </c>
      <c r="R695" s="5" t="str">
        <f>RIGHT(N695,LEN(N695)-(FIND("/",N695)))</f>
        <v>wearables</v>
      </c>
      <c r="S695" s="13">
        <f>(J695/86400)+25569+(-5/24)</f>
        <v>42094.599849537037</v>
      </c>
      <c r="T695" s="13">
        <f>(I695/86400)+25569+(-5/24)</f>
        <v>42124.599849537037</v>
      </c>
    </row>
    <row r="696" spans="1:20" ht="14.75" customHeight="1" x14ac:dyDescent="0.2">
      <c r="A696" s="5">
        <v>694</v>
      </c>
      <c r="B696" s="6" t="s">
        <v>695</v>
      </c>
      <c r="C696" s="6" t="s">
        <v>4804</v>
      </c>
      <c r="D696" s="22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>E696/D696</f>
        <v>3.933333333333333E-3</v>
      </c>
      <c r="P696" s="8">
        <f>IF(L696=0,0,E696/L696)</f>
        <v>84.285714285714292</v>
      </c>
      <c r="Q696" s="5" t="str">
        <f>LEFT(N696,(FIND("/",N696)-1))</f>
        <v>technology</v>
      </c>
      <c r="R696" s="5" t="str">
        <f>RIGHT(N696,LEN(N696)-(FIND("/",N696)))</f>
        <v>wearables</v>
      </c>
      <c r="S696" s="13">
        <f>(J696/86400)+25569+(-5/24)</f>
        <v>42737.455543981479</v>
      </c>
      <c r="T696" s="13">
        <f>(I696/86400)+25569+(-5/24)</f>
        <v>42767.455543981479</v>
      </c>
    </row>
    <row r="697" spans="1:20" ht="14.75" customHeight="1" x14ac:dyDescent="0.2">
      <c r="A697" s="5">
        <v>695</v>
      </c>
      <c r="B697" s="6" t="s">
        <v>696</v>
      </c>
      <c r="C697" s="6" t="s">
        <v>4805</v>
      </c>
      <c r="D697" s="22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>E697/D697</f>
        <v>1.06E-2</v>
      </c>
      <c r="P697" s="8">
        <f>IF(L697=0,0,E697/L697)</f>
        <v>90.857142857142861</v>
      </c>
      <c r="Q697" s="5" t="str">
        <f>LEFT(N697,(FIND("/",N697)-1))</f>
        <v>technology</v>
      </c>
      <c r="R697" s="5" t="str">
        <f>RIGHT(N697,LEN(N697)-(FIND("/",N697)))</f>
        <v>wearables</v>
      </c>
      <c r="S697" s="13">
        <f>(J697/86400)+25569+(-5/24)</f>
        <v>41913.312731481477</v>
      </c>
      <c r="T697" s="13">
        <f>(I697/86400)+25569+(-5/24)</f>
        <v>41943.312731481477</v>
      </c>
    </row>
    <row r="698" spans="1:20" ht="14.75" customHeight="1" x14ac:dyDescent="0.2">
      <c r="A698" s="5">
        <v>696</v>
      </c>
      <c r="B698" s="6" t="s">
        <v>697</v>
      </c>
      <c r="C698" s="6" t="s">
        <v>4806</v>
      </c>
      <c r="D698" s="22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>E698/D698</f>
        <v>5.7142857142857145E-6</v>
      </c>
      <c r="P698" s="8">
        <f>IF(L698=0,0,E698/L698)</f>
        <v>1</v>
      </c>
      <c r="Q698" s="5" t="str">
        <f>LEFT(N698,(FIND("/",N698)-1))</f>
        <v>technology</v>
      </c>
      <c r="R698" s="5" t="str">
        <f>RIGHT(N698,LEN(N698)-(FIND("/",N698)))</f>
        <v>wearables</v>
      </c>
      <c r="S698" s="13">
        <f>(J698/86400)+25569+(-5/24)</f>
        <v>41815.718773148146</v>
      </c>
      <c r="T698" s="13">
        <f>(I698/86400)+25569+(-5/24)</f>
        <v>41845.718773148146</v>
      </c>
    </row>
    <row r="699" spans="1:20" ht="14.75" customHeight="1" x14ac:dyDescent="0.2">
      <c r="A699" s="5">
        <v>697</v>
      </c>
      <c r="B699" s="6" t="s">
        <v>698</v>
      </c>
      <c r="C699" s="6" t="s">
        <v>4807</v>
      </c>
      <c r="D699" s="22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>E699/D699</f>
        <v>0.46379999999999999</v>
      </c>
      <c r="P699" s="8">
        <f>IF(L699=0,0,E699/L699)</f>
        <v>20.342105263157894</v>
      </c>
      <c r="Q699" s="5" t="str">
        <f>LEFT(N699,(FIND("/",N699)-1))</f>
        <v>technology</v>
      </c>
      <c r="R699" s="5" t="str">
        <f>RIGHT(N699,LEN(N699)-(FIND("/",N699)))</f>
        <v>wearables</v>
      </c>
      <c r="S699" s="13">
        <f>(J699/86400)+25569+(-5/24)</f>
        <v>42388.314687500002</v>
      </c>
      <c r="T699" s="13">
        <f>(I699/86400)+25569+(-5/24)</f>
        <v>42403.314687500002</v>
      </c>
    </row>
    <row r="700" spans="1:20" ht="14.75" customHeight="1" x14ac:dyDescent="0.2">
      <c r="A700" s="5">
        <v>698</v>
      </c>
      <c r="B700" s="6" t="s">
        <v>699</v>
      </c>
      <c r="C700" s="6" t="s">
        <v>4808</v>
      </c>
      <c r="D700" s="22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>E700/D700</f>
        <v>0.15390000000000001</v>
      </c>
      <c r="P700" s="8">
        <f>IF(L700=0,0,E700/L700)</f>
        <v>530.68965517241384</v>
      </c>
      <c r="Q700" s="5" t="str">
        <f>LEFT(N700,(FIND("/",N700)-1))</f>
        <v>technology</v>
      </c>
      <c r="R700" s="5" t="str">
        <f>RIGHT(N700,LEN(N700)-(FIND("/",N700)))</f>
        <v>wearables</v>
      </c>
      <c r="S700" s="13">
        <f>(J700/86400)+25569+(-5/24)</f>
        <v>41866.722743055558</v>
      </c>
      <c r="T700" s="13">
        <f>(I700/86400)+25569+(-5/24)</f>
        <v>41899.875</v>
      </c>
    </row>
    <row r="701" spans="1:20" ht="14.75" customHeight="1" x14ac:dyDescent="0.2">
      <c r="A701" s="5">
        <v>699</v>
      </c>
      <c r="B701" s="6" t="s">
        <v>700</v>
      </c>
      <c r="C701" s="6" t="s">
        <v>4809</v>
      </c>
      <c r="D701" s="22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>E701/D701</f>
        <v>0.824221076923077</v>
      </c>
      <c r="P701" s="8">
        <f>IF(L701=0,0,E701/L701)</f>
        <v>120.39184269662923</v>
      </c>
      <c r="Q701" s="5" t="str">
        <f>LEFT(N701,(FIND("/",N701)-1))</f>
        <v>technology</v>
      </c>
      <c r="R701" s="5" t="str">
        <f>RIGHT(N701,LEN(N701)-(FIND("/",N701)))</f>
        <v>wearables</v>
      </c>
      <c r="S701" s="13">
        <f>(J701/86400)+25569+(-5/24)</f>
        <v>41563.277175925927</v>
      </c>
      <c r="T701" s="13">
        <f>(I701/86400)+25569+(-5/24)</f>
        <v>41600.458333333328</v>
      </c>
    </row>
    <row r="702" spans="1:20" ht="14.75" customHeight="1" x14ac:dyDescent="0.2">
      <c r="A702" s="5">
        <v>700</v>
      </c>
      <c r="B702" s="6" t="s">
        <v>701</v>
      </c>
      <c r="C702" s="6" t="s">
        <v>4810</v>
      </c>
      <c r="D702" s="22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>E702/D702</f>
        <v>2.6866666666666667E-2</v>
      </c>
      <c r="P702" s="8">
        <f>IF(L702=0,0,E702/L702)</f>
        <v>13</v>
      </c>
      <c r="Q702" s="5" t="str">
        <f>LEFT(N702,(FIND("/",N702)-1))</f>
        <v>technology</v>
      </c>
      <c r="R702" s="5" t="str">
        <f>RIGHT(N702,LEN(N702)-(FIND("/",N702)))</f>
        <v>wearables</v>
      </c>
      <c r="S702" s="13">
        <f>(J702/86400)+25569+(-5/24)</f>
        <v>42715.480104166665</v>
      </c>
      <c r="T702" s="13">
        <f>(I702/86400)+25569+(-5/24)</f>
        <v>42745.480104166665</v>
      </c>
    </row>
    <row r="703" spans="1:20" ht="14.75" customHeight="1" x14ac:dyDescent="0.2">
      <c r="A703" s="5">
        <v>701</v>
      </c>
      <c r="B703" s="6" t="s">
        <v>702</v>
      </c>
      <c r="C703" s="6" t="s">
        <v>4811</v>
      </c>
      <c r="D703" s="22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>E703/D703</f>
        <v>0.26600000000000001</v>
      </c>
      <c r="P703" s="8">
        <f>IF(L703=0,0,E703/L703)</f>
        <v>291.33333333333331</v>
      </c>
      <c r="Q703" s="5" t="str">
        <f>LEFT(N703,(FIND("/",N703)-1))</f>
        <v>technology</v>
      </c>
      <c r="R703" s="5" t="str">
        <f>RIGHT(N703,LEN(N703)-(FIND("/",N703)))</f>
        <v>wearables</v>
      </c>
      <c r="S703" s="13">
        <f>(J703/86400)+25569+(-5/24)</f>
        <v>41813.454629629625</v>
      </c>
      <c r="T703" s="13">
        <f>(I703/86400)+25569+(-5/24)</f>
        <v>41843.454629629625</v>
      </c>
    </row>
    <row r="704" spans="1:20" ht="14.75" customHeight="1" x14ac:dyDescent="0.2">
      <c r="A704" s="5">
        <v>702</v>
      </c>
      <c r="B704" s="6" t="s">
        <v>703</v>
      </c>
      <c r="C704" s="6" t="s">
        <v>4812</v>
      </c>
      <c r="D704" s="22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>E704/D704</f>
        <v>0.30813400000000002</v>
      </c>
      <c r="P704" s="8">
        <f>IF(L704=0,0,E704/L704)</f>
        <v>124.9191891891892</v>
      </c>
      <c r="Q704" s="5" t="str">
        <f>LEFT(N704,(FIND("/",N704)-1))</f>
        <v>technology</v>
      </c>
      <c r="R704" s="5" t="str">
        <f>RIGHT(N704,LEN(N704)-(FIND("/",N704)))</f>
        <v>wearables</v>
      </c>
      <c r="S704" s="13">
        <f>(J704/86400)+25569+(-5/24)</f>
        <v>42668.518368055556</v>
      </c>
      <c r="T704" s="13">
        <f>(I704/86400)+25569+(-5/24)</f>
        <v>42698.560034722221</v>
      </c>
    </row>
    <row r="705" spans="1:20" ht="14.75" customHeight="1" x14ac:dyDescent="0.2">
      <c r="A705" s="5">
        <v>703</v>
      </c>
      <c r="B705" s="6" t="s">
        <v>704</v>
      </c>
      <c r="C705" s="6" t="s">
        <v>4813</v>
      </c>
      <c r="D705" s="22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>E705/D705</f>
        <v>5.5800000000000002E-2</v>
      </c>
      <c r="P705" s="8">
        <f>IF(L705=0,0,E705/L705)</f>
        <v>119.57142857142857</v>
      </c>
      <c r="Q705" s="5" t="str">
        <f>LEFT(N705,(FIND("/",N705)-1))</f>
        <v>technology</v>
      </c>
      <c r="R705" s="5" t="str">
        <f>RIGHT(N705,LEN(N705)-(FIND("/",N705)))</f>
        <v>wearables</v>
      </c>
      <c r="S705" s="13">
        <f>(J705/86400)+25569+(-5/24)</f>
        <v>42711.742465277777</v>
      </c>
      <c r="T705" s="13">
        <f>(I705/86400)+25569+(-5/24)</f>
        <v>42766.772222222215</v>
      </c>
    </row>
    <row r="706" spans="1:20" ht="14.75" customHeight="1" x14ac:dyDescent="0.2">
      <c r="A706" s="5">
        <v>704</v>
      </c>
      <c r="B706" s="6" t="s">
        <v>705</v>
      </c>
      <c r="C706" s="6" t="s">
        <v>4814</v>
      </c>
      <c r="D706" s="22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>E706/D706</f>
        <v>8.7454545454545458E-3</v>
      </c>
      <c r="P706" s="8">
        <f>IF(L706=0,0,E706/L706)</f>
        <v>120.25</v>
      </c>
      <c r="Q706" s="5" t="str">
        <f>LEFT(N706,(FIND("/",N706)-1))</f>
        <v>technology</v>
      </c>
      <c r="R706" s="5" t="str">
        <f>RIGHT(N706,LEN(N706)-(FIND("/",N706)))</f>
        <v>wearables</v>
      </c>
      <c r="S706" s="13">
        <f>(J706/86400)+25569+(-5/24)</f>
        <v>42725.984583333331</v>
      </c>
      <c r="T706" s="13">
        <f>(I706/86400)+25569+(-5/24)</f>
        <v>42785.984583333331</v>
      </c>
    </row>
    <row r="707" spans="1:20" ht="14.75" customHeight="1" x14ac:dyDescent="0.2">
      <c r="A707" s="5">
        <v>705</v>
      </c>
      <c r="B707" s="6" t="s">
        <v>706</v>
      </c>
      <c r="C707" s="6" t="s">
        <v>4815</v>
      </c>
      <c r="D707" s="22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>E707/D707</f>
        <v>9.7699999999999992E-3</v>
      </c>
      <c r="P707" s="8">
        <f>IF(L707=0,0,E707/L707)</f>
        <v>195.4</v>
      </c>
      <c r="Q707" s="5" t="str">
        <f>LEFT(N707,(FIND("/",N707)-1))</f>
        <v>technology</v>
      </c>
      <c r="R707" s="5" t="str">
        <f>RIGHT(N707,LEN(N707)-(FIND("/",N707)))</f>
        <v>wearables</v>
      </c>
      <c r="S707" s="13">
        <f>(J707/86400)+25569+(-5/24)</f>
        <v>42726.283310185179</v>
      </c>
      <c r="T707" s="13">
        <f>(I707/86400)+25569+(-5/24)</f>
        <v>42756.283310185179</v>
      </c>
    </row>
    <row r="708" spans="1:20" ht="14.75" customHeight="1" x14ac:dyDescent="0.2">
      <c r="A708" s="5">
        <v>706</v>
      </c>
      <c r="B708" s="6" t="s">
        <v>707</v>
      </c>
      <c r="C708" s="6" t="s">
        <v>4816</v>
      </c>
      <c r="D708" s="22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>E708/D708</f>
        <v>0</v>
      </c>
      <c r="P708" s="8">
        <f>IF(L708=0,0,E708/L708)</f>
        <v>0</v>
      </c>
      <c r="Q708" s="5" t="str">
        <f>LEFT(N708,(FIND("/",N708)-1))</f>
        <v>technology</v>
      </c>
      <c r="R708" s="5" t="str">
        <f>RIGHT(N708,LEN(N708)-(FIND("/",N708)))</f>
        <v>wearables</v>
      </c>
      <c r="S708" s="13">
        <f>(J708/86400)+25569+(-5/24)</f>
        <v>42676.786840277775</v>
      </c>
      <c r="T708" s="13">
        <f>(I708/86400)+25569+(-5/24)</f>
        <v>42718.568749999999</v>
      </c>
    </row>
    <row r="709" spans="1:20" ht="14.75" customHeight="1" x14ac:dyDescent="0.2">
      <c r="A709" s="5">
        <v>707</v>
      </c>
      <c r="B709" s="6" t="s">
        <v>708</v>
      </c>
      <c r="C709" s="6" t="s">
        <v>4817</v>
      </c>
      <c r="D709" s="22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>E709/D709</f>
        <v>0.78927352941176465</v>
      </c>
      <c r="P709" s="8">
        <f>IF(L709=0,0,E709/L709)</f>
        <v>117.69868421052631</v>
      </c>
      <c r="Q709" s="5" t="str">
        <f>LEFT(N709,(FIND("/",N709)-1))</f>
        <v>technology</v>
      </c>
      <c r="R709" s="5" t="str">
        <f>RIGHT(N709,LEN(N709)-(FIND("/",N709)))</f>
        <v>wearables</v>
      </c>
      <c r="S709" s="13">
        <f>(J709/86400)+25569+(-5/24)</f>
        <v>42696.45517361111</v>
      </c>
      <c r="T709" s="13">
        <f>(I709/86400)+25569+(-5/24)</f>
        <v>42736.45517361111</v>
      </c>
    </row>
    <row r="710" spans="1:20" ht="14.75" customHeight="1" x14ac:dyDescent="0.2">
      <c r="A710" s="5">
        <v>708</v>
      </c>
      <c r="B710" s="6" t="s">
        <v>709</v>
      </c>
      <c r="C710" s="6" t="s">
        <v>4818</v>
      </c>
      <c r="D710" s="22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>E710/D710</f>
        <v>0.22092500000000001</v>
      </c>
      <c r="P710" s="8">
        <f>IF(L710=0,0,E710/L710)</f>
        <v>23.948509485094849</v>
      </c>
      <c r="Q710" s="5" t="str">
        <f>LEFT(N710,(FIND("/",N710)-1))</f>
        <v>technology</v>
      </c>
      <c r="R710" s="5" t="str">
        <f>RIGHT(N710,LEN(N710)-(FIND("/",N710)))</f>
        <v>wearables</v>
      </c>
      <c r="S710" s="13">
        <f>(J710/86400)+25569+(-5/24)</f>
        <v>41835.372685185182</v>
      </c>
      <c r="T710" s="13">
        <f>(I710/86400)+25569+(-5/24)</f>
        <v>41895.372685185182</v>
      </c>
    </row>
    <row r="711" spans="1:20" ht="14.75" customHeight="1" x14ac:dyDescent="0.2">
      <c r="A711" s="5">
        <v>709</v>
      </c>
      <c r="B711" s="6" t="s">
        <v>710</v>
      </c>
      <c r="C711" s="6" t="s">
        <v>4819</v>
      </c>
      <c r="D711" s="22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>E711/D711</f>
        <v>4.0666666666666663E-3</v>
      </c>
      <c r="P711" s="8">
        <f>IF(L711=0,0,E711/L711)</f>
        <v>30.5</v>
      </c>
      <c r="Q711" s="5" t="str">
        <f>LEFT(N711,(FIND("/",N711)-1))</f>
        <v>technology</v>
      </c>
      <c r="R711" s="5" t="str">
        <f>RIGHT(N711,LEN(N711)-(FIND("/",N711)))</f>
        <v>wearables</v>
      </c>
      <c r="S711" s="13">
        <f>(J711/86400)+25569+(-5/24)</f>
        <v>41947.832858796297</v>
      </c>
      <c r="T711" s="13">
        <f>(I711/86400)+25569+(-5/24)</f>
        <v>41977.832858796297</v>
      </c>
    </row>
    <row r="712" spans="1:20" ht="14.75" customHeight="1" x14ac:dyDescent="0.2">
      <c r="A712" s="5">
        <v>710</v>
      </c>
      <c r="B712" s="6" t="s">
        <v>711</v>
      </c>
      <c r="C712" s="6" t="s">
        <v>4820</v>
      </c>
      <c r="D712" s="22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>E712/D712</f>
        <v>0</v>
      </c>
      <c r="P712" s="8">
        <f>IF(L712=0,0,E712/L712)</f>
        <v>0</v>
      </c>
      <c r="Q712" s="5" t="str">
        <f>LEFT(N712,(FIND("/",N712)-1))</f>
        <v>technology</v>
      </c>
      <c r="R712" s="5" t="str">
        <f>RIGHT(N712,LEN(N712)-(FIND("/",N712)))</f>
        <v>wearables</v>
      </c>
      <c r="S712" s="13">
        <f>(J712/86400)+25569+(-5/24)</f>
        <v>41837.776643518519</v>
      </c>
      <c r="T712" s="13">
        <f>(I712/86400)+25569+(-5/24)</f>
        <v>41870.822222222218</v>
      </c>
    </row>
    <row r="713" spans="1:20" ht="14.75" customHeight="1" x14ac:dyDescent="0.2">
      <c r="A713" s="5">
        <v>711</v>
      </c>
      <c r="B713" s="6" t="s">
        <v>712</v>
      </c>
      <c r="C713" s="6" t="s">
        <v>4821</v>
      </c>
      <c r="D713" s="22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>E713/D713</f>
        <v>0.33790999999999999</v>
      </c>
      <c r="P713" s="8">
        <f>IF(L713=0,0,E713/L713)</f>
        <v>99.973372781065095</v>
      </c>
      <c r="Q713" s="5" t="str">
        <f>LEFT(N713,(FIND("/",N713)-1))</f>
        <v>technology</v>
      </c>
      <c r="R713" s="5" t="str">
        <f>RIGHT(N713,LEN(N713)-(FIND("/",N713)))</f>
        <v>wearables</v>
      </c>
      <c r="S713" s="13">
        <f>(J713/86400)+25569+(-5/24)</f>
        <v>42678.250787037039</v>
      </c>
      <c r="T713" s="13">
        <f>(I713/86400)+25569+(-5/24)</f>
        <v>42718.292453703696</v>
      </c>
    </row>
    <row r="714" spans="1:20" ht="14.75" customHeight="1" x14ac:dyDescent="0.2">
      <c r="A714" s="5">
        <v>712</v>
      </c>
      <c r="B714" s="6" t="s">
        <v>713</v>
      </c>
      <c r="C714" s="6" t="s">
        <v>4822</v>
      </c>
      <c r="D714" s="22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>E714/D714</f>
        <v>2.1649484536082476E-3</v>
      </c>
      <c r="P714" s="8">
        <f>IF(L714=0,0,E714/L714)</f>
        <v>26.25</v>
      </c>
      <c r="Q714" s="5" t="str">
        <f>LEFT(N714,(FIND("/",N714)-1))</f>
        <v>technology</v>
      </c>
      <c r="R714" s="5" t="str">
        <f>RIGHT(N714,LEN(N714)-(FIND("/",N714)))</f>
        <v>wearables</v>
      </c>
      <c r="S714" s="13">
        <f>(J714/86400)+25569+(-5/24)</f>
        <v>42384.472592592589</v>
      </c>
      <c r="T714" s="13">
        <f>(I714/86400)+25569+(-5/24)</f>
        <v>42414.472592592589</v>
      </c>
    </row>
    <row r="715" spans="1:20" ht="14.75" customHeight="1" x14ac:dyDescent="0.2">
      <c r="A715" s="5">
        <v>713</v>
      </c>
      <c r="B715" s="6" t="s">
        <v>714</v>
      </c>
      <c r="C715" s="6" t="s">
        <v>4823</v>
      </c>
      <c r="D715" s="22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>E715/D715</f>
        <v>7.9600000000000001E-3</v>
      </c>
      <c r="P715" s="8">
        <f>IF(L715=0,0,E715/L715)</f>
        <v>199</v>
      </c>
      <c r="Q715" s="5" t="str">
        <f>LEFT(N715,(FIND("/",N715)-1))</f>
        <v>technology</v>
      </c>
      <c r="R715" s="5" t="str">
        <f>RIGHT(N715,LEN(N715)-(FIND("/",N715)))</f>
        <v>wearables</v>
      </c>
      <c r="S715" s="13">
        <f>(J715/86400)+25569+(-5/24)</f>
        <v>42496.320972222216</v>
      </c>
      <c r="T715" s="13">
        <f>(I715/86400)+25569+(-5/24)</f>
        <v>42526.320972222216</v>
      </c>
    </row>
    <row r="716" spans="1:20" ht="14.75" customHeight="1" x14ac:dyDescent="0.2">
      <c r="A716" s="5">
        <v>714</v>
      </c>
      <c r="B716" s="6" t="s">
        <v>715</v>
      </c>
      <c r="C716" s="6" t="s">
        <v>4824</v>
      </c>
      <c r="D716" s="22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>E716/D716</f>
        <v>0.14993333333333334</v>
      </c>
      <c r="P716" s="8">
        <f>IF(L716=0,0,E716/L716)</f>
        <v>80.321428571428569</v>
      </c>
      <c r="Q716" s="5" t="str">
        <f>LEFT(N716,(FIND("/",N716)-1))</f>
        <v>technology</v>
      </c>
      <c r="R716" s="5" t="str">
        <f>RIGHT(N716,LEN(N716)-(FIND("/",N716)))</f>
        <v>wearables</v>
      </c>
      <c r="S716" s="13">
        <f>(J716/86400)+25569+(-5/24)</f>
        <v>42734.579652777778</v>
      </c>
      <c r="T716" s="13">
        <f>(I716/86400)+25569+(-5/24)</f>
        <v>42794.579652777778</v>
      </c>
    </row>
    <row r="717" spans="1:20" ht="14.75" customHeight="1" x14ac:dyDescent="0.2">
      <c r="A717" s="5">
        <v>715</v>
      </c>
      <c r="B717" s="6" t="s">
        <v>716</v>
      </c>
      <c r="C717" s="6" t="s">
        <v>4825</v>
      </c>
      <c r="D717" s="22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>E717/D717</f>
        <v>5.0509090909090906E-2</v>
      </c>
      <c r="P717" s="8">
        <f>IF(L717=0,0,E717/L717)</f>
        <v>115.75</v>
      </c>
      <c r="Q717" s="5" t="str">
        <f>LEFT(N717,(FIND("/",N717)-1))</f>
        <v>technology</v>
      </c>
      <c r="R717" s="5" t="str">
        <f>RIGHT(N717,LEN(N717)-(FIND("/",N717)))</f>
        <v>wearables</v>
      </c>
      <c r="S717" s="13">
        <f>(J717/86400)+25569+(-5/24)</f>
        <v>42272.8824074074</v>
      </c>
      <c r="T717" s="13">
        <f>(I717/86400)+25569+(-5/24)</f>
        <v>42312.924074074072</v>
      </c>
    </row>
    <row r="718" spans="1:20" ht="14.75" customHeight="1" x14ac:dyDescent="0.2">
      <c r="A718" s="5">
        <v>716</v>
      </c>
      <c r="B718" s="6" t="s">
        <v>717</v>
      </c>
      <c r="C718" s="6" t="s">
        <v>4826</v>
      </c>
      <c r="D718" s="22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>E718/D718</f>
        <v>0.10214285714285715</v>
      </c>
      <c r="P718" s="8">
        <f>IF(L718=0,0,E718/L718)</f>
        <v>44.6875</v>
      </c>
      <c r="Q718" s="5" t="str">
        <f>LEFT(N718,(FIND("/",N718)-1))</f>
        <v>technology</v>
      </c>
      <c r="R718" s="5" t="str">
        <f>RIGHT(N718,LEN(N718)-(FIND("/",N718)))</f>
        <v>wearables</v>
      </c>
      <c r="S718" s="13">
        <f>(J718/86400)+25569+(-5/24)</f>
        <v>41940.450312499997</v>
      </c>
      <c r="T718" s="13">
        <f>(I718/86400)+25569+(-5/24)</f>
        <v>41973.791666666664</v>
      </c>
    </row>
    <row r="719" spans="1:20" ht="14.75" customHeight="1" x14ac:dyDescent="0.2">
      <c r="A719" s="5">
        <v>717</v>
      </c>
      <c r="B719" s="6" t="s">
        <v>718</v>
      </c>
      <c r="C719" s="6" t="s">
        <v>4827</v>
      </c>
      <c r="D719" s="22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>E719/D719</f>
        <v>3.0500000000000002E-3</v>
      </c>
      <c r="P719" s="8">
        <f>IF(L719=0,0,E719/L719)</f>
        <v>76.25</v>
      </c>
      <c r="Q719" s="5" t="str">
        <f>LEFT(N719,(FIND("/",N719)-1))</f>
        <v>technology</v>
      </c>
      <c r="R719" s="5" t="str">
        <f>RIGHT(N719,LEN(N719)-(FIND("/",N719)))</f>
        <v>wearables</v>
      </c>
      <c r="S719" s="13">
        <f>(J719/86400)+25569+(-5/24)</f>
        <v>41857.645856481475</v>
      </c>
      <c r="T719" s="13">
        <f>(I719/86400)+25569+(-5/24)</f>
        <v>41887.645856481475</v>
      </c>
    </row>
    <row r="720" spans="1:20" ht="14.75" customHeight="1" x14ac:dyDescent="0.2">
      <c r="A720" s="5">
        <v>718</v>
      </c>
      <c r="B720" s="6" t="s">
        <v>719</v>
      </c>
      <c r="C720" s="6" t="s">
        <v>4828</v>
      </c>
      <c r="D720" s="22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>E720/D720</f>
        <v>7.4999999999999997E-3</v>
      </c>
      <c r="P720" s="8">
        <f>IF(L720=0,0,E720/L720)</f>
        <v>22.5</v>
      </c>
      <c r="Q720" s="5" t="str">
        <f>LEFT(N720,(FIND("/",N720)-1))</f>
        <v>technology</v>
      </c>
      <c r="R720" s="5" t="str">
        <f>RIGHT(N720,LEN(N720)-(FIND("/",N720)))</f>
        <v>wearables</v>
      </c>
      <c r="S720" s="13">
        <f>(J720/86400)+25569+(-5/24)</f>
        <v>42752.637118055551</v>
      </c>
      <c r="T720" s="13">
        <f>(I720/86400)+25569+(-5/24)</f>
        <v>42784.040972222218</v>
      </c>
    </row>
    <row r="721" spans="1:20" ht="14.75" customHeight="1" x14ac:dyDescent="0.2">
      <c r="A721" s="5">
        <v>719</v>
      </c>
      <c r="B721" s="6" t="s">
        <v>720</v>
      </c>
      <c r="C721" s="6" t="s">
        <v>4829</v>
      </c>
      <c r="D721" s="22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>E721/D721</f>
        <v>1.2933333333333333E-2</v>
      </c>
      <c r="P721" s="8">
        <f>IF(L721=0,0,E721/L721)</f>
        <v>19.399999999999999</v>
      </c>
      <c r="Q721" s="5" t="str">
        <f>LEFT(N721,(FIND("/",N721)-1))</f>
        <v>technology</v>
      </c>
      <c r="R721" s="5" t="str">
        <f>RIGHT(N721,LEN(N721)-(FIND("/",N721)))</f>
        <v>wearables</v>
      </c>
      <c r="S721" s="13">
        <f>(J721/86400)+25569+(-5/24)</f>
        <v>42408.83189814815</v>
      </c>
      <c r="T721" s="13">
        <f>(I721/86400)+25569+(-5/24)</f>
        <v>42422.83189814815</v>
      </c>
    </row>
    <row r="722" spans="1:20" ht="14.75" customHeight="1" x14ac:dyDescent="0.2">
      <c r="A722" s="5">
        <v>720</v>
      </c>
      <c r="B722" s="6" t="s">
        <v>721</v>
      </c>
      <c r="C722" s="6" t="s">
        <v>4830</v>
      </c>
      <c r="D722" s="22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>E722/D722</f>
        <v>1.4394736842105262</v>
      </c>
      <c r="P722" s="8">
        <f>IF(L722=0,0,E722/L722)</f>
        <v>66.707317073170728</v>
      </c>
      <c r="Q722" s="5" t="str">
        <f>LEFT(N722,(FIND("/",N722)-1))</f>
        <v>publishing</v>
      </c>
      <c r="R722" s="5" t="str">
        <f>RIGHT(N722,LEN(N722)-(FIND("/",N722)))</f>
        <v>nonfiction</v>
      </c>
      <c r="S722" s="13">
        <f>(J722/86400)+25569+(-5/24)</f>
        <v>40909.440868055557</v>
      </c>
      <c r="T722" s="13">
        <f>(I722/86400)+25569+(-5/24)</f>
        <v>40937.440868055557</v>
      </c>
    </row>
    <row r="723" spans="1:20" ht="14.75" customHeight="1" x14ac:dyDescent="0.2">
      <c r="A723" s="5">
        <v>721</v>
      </c>
      <c r="B723" s="6" t="s">
        <v>722</v>
      </c>
      <c r="C723" s="6" t="s">
        <v>4831</v>
      </c>
      <c r="D723" s="22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>E723/D723</f>
        <v>1.2210975609756098</v>
      </c>
      <c r="P723" s="8">
        <f>IF(L723=0,0,E723/L723)</f>
        <v>84.142857142857139</v>
      </c>
      <c r="Q723" s="5" t="str">
        <f>LEFT(N723,(FIND("/",N723)-1))</f>
        <v>publishing</v>
      </c>
      <c r="R723" s="5" t="str">
        <f>RIGHT(N723,LEN(N723)-(FIND("/",N723)))</f>
        <v>nonfiction</v>
      </c>
      <c r="S723" s="13">
        <f>(J723/86400)+25569+(-5/24)</f>
        <v>41807.363506944443</v>
      </c>
      <c r="T723" s="13">
        <f>(I723/86400)+25569+(-5/24)</f>
        <v>41852.363506944443</v>
      </c>
    </row>
    <row r="724" spans="1:20" ht="14.75" customHeight="1" x14ac:dyDescent="0.2">
      <c r="A724" s="5">
        <v>722</v>
      </c>
      <c r="B724" s="6" t="s">
        <v>723</v>
      </c>
      <c r="C724" s="6" t="s">
        <v>4832</v>
      </c>
      <c r="D724" s="22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>E724/D724</f>
        <v>1.3202400000000001</v>
      </c>
      <c r="P724" s="8">
        <f>IF(L724=0,0,E724/L724)</f>
        <v>215.72549019607843</v>
      </c>
      <c r="Q724" s="5" t="str">
        <f>LEFT(N724,(FIND("/",N724)-1))</f>
        <v>publishing</v>
      </c>
      <c r="R724" s="5" t="str">
        <f>RIGHT(N724,LEN(N724)-(FIND("/",N724)))</f>
        <v>nonfiction</v>
      </c>
      <c r="S724" s="13">
        <f>(J724/86400)+25569+(-5/24)</f>
        <v>40977.596967592588</v>
      </c>
      <c r="T724" s="13">
        <f>(I724/86400)+25569+(-5/24)</f>
        <v>41007.555300925924</v>
      </c>
    </row>
    <row r="725" spans="1:20" ht="14.75" customHeight="1" x14ac:dyDescent="0.2">
      <c r="A725" s="5">
        <v>723</v>
      </c>
      <c r="B725" s="6" t="s">
        <v>724</v>
      </c>
      <c r="C725" s="6" t="s">
        <v>4833</v>
      </c>
      <c r="D725" s="22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>E725/D725</f>
        <v>1.0938000000000001</v>
      </c>
      <c r="P725" s="8">
        <f>IF(L725=0,0,E725/L725)</f>
        <v>54.69</v>
      </c>
      <c r="Q725" s="5" t="str">
        <f>LEFT(N725,(FIND("/",N725)-1))</f>
        <v>publishing</v>
      </c>
      <c r="R725" s="5" t="str">
        <f>RIGHT(N725,LEN(N725)-(FIND("/",N725)))</f>
        <v>nonfiction</v>
      </c>
      <c r="S725" s="13">
        <f>(J725/86400)+25569+(-5/24)</f>
        <v>42184.608206018514</v>
      </c>
      <c r="T725" s="13">
        <f>(I725/86400)+25569+(-5/24)</f>
        <v>42214.957638888889</v>
      </c>
    </row>
    <row r="726" spans="1:20" ht="14.75" customHeight="1" x14ac:dyDescent="0.2">
      <c r="A726" s="5">
        <v>724</v>
      </c>
      <c r="B726" s="6" t="s">
        <v>725</v>
      </c>
      <c r="C726" s="6" t="s">
        <v>4834</v>
      </c>
      <c r="D726" s="22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>E726/D726</f>
        <v>1.0547157142857144</v>
      </c>
      <c r="P726" s="8">
        <f>IF(L726=0,0,E726/L726)</f>
        <v>51.62944055944056</v>
      </c>
      <c r="Q726" s="5" t="str">
        <f>LEFT(N726,(FIND("/",N726)-1))</f>
        <v>publishing</v>
      </c>
      <c r="R726" s="5" t="str">
        <f>RIGHT(N726,LEN(N726)-(FIND("/",N726)))</f>
        <v>nonfiction</v>
      </c>
      <c r="S726" s="13">
        <f>(J726/86400)+25569+(-5/24)</f>
        <v>40694.430127314808</v>
      </c>
      <c r="T726" s="13">
        <f>(I726/86400)+25569+(-5/24)</f>
        <v>40724.430127314808</v>
      </c>
    </row>
    <row r="727" spans="1:20" ht="14.75" customHeight="1" x14ac:dyDescent="0.2">
      <c r="A727" s="5">
        <v>725</v>
      </c>
      <c r="B727" s="6" t="s">
        <v>726</v>
      </c>
      <c r="C727" s="6" t="s">
        <v>4835</v>
      </c>
      <c r="D727" s="22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>E727/D727</f>
        <v>1.0035000000000001</v>
      </c>
      <c r="P727" s="8">
        <f>IF(L727=0,0,E727/L727)</f>
        <v>143.35714285714286</v>
      </c>
      <c r="Q727" s="5" t="str">
        <f>LEFT(N727,(FIND("/",N727)-1))</f>
        <v>publishing</v>
      </c>
      <c r="R727" s="5" t="str">
        <f>RIGHT(N727,LEN(N727)-(FIND("/",N727)))</f>
        <v>nonfiction</v>
      </c>
      <c r="S727" s="13">
        <f>(J727/86400)+25569+(-5/24)</f>
        <v>42321.417962962958</v>
      </c>
      <c r="T727" s="13">
        <f>(I727/86400)+25569+(-5/24)</f>
        <v>42351.417962962958</v>
      </c>
    </row>
    <row r="728" spans="1:20" ht="14.75" customHeight="1" x14ac:dyDescent="0.2">
      <c r="A728" s="5">
        <v>726</v>
      </c>
      <c r="B728" s="6" t="s">
        <v>727</v>
      </c>
      <c r="C728" s="6" t="s">
        <v>4836</v>
      </c>
      <c r="D728" s="22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>E728/D728</f>
        <v>1.014</v>
      </c>
      <c r="P728" s="8">
        <f>IF(L728=0,0,E728/L728)</f>
        <v>72.428571428571431</v>
      </c>
      <c r="Q728" s="5" t="str">
        <f>LEFT(N728,(FIND("/",N728)-1))</f>
        <v>publishing</v>
      </c>
      <c r="R728" s="5" t="str">
        <f>RIGHT(N728,LEN(N728)-(FIND("/",N728)))</f>
        <v>nonfiction</v>
      </c>
      <c r="S728" s="13">
        <f>(J728/86400)+25569+(-5/24)</f>
        <v>41345.834340277775</v>
      </c>
      <c r="T728" s="13">
        <f>(I728/86400)+25569+(-5/24)</f>
        <v>41375.834340277775</v>
      </c>
    </row>
    <row r="729" spans="1:20" ht="14.75" customHeight="1" x14ac:dyDescent="0.2">
      <c r="A729" s="5">
        <v>727</v>
      </c>
      <c r="B729" s="6" t="s">
        <v>728</v>
      </c>
      <c r="C729" s="6" t="s">
        <v>4837</v>
      </c>
      <c r="D729" s="22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>E729/D729</f>
        <v>1.5551428571428572</v>
      </c>
      <c r="P729" s="8">
        <f>IF(L729=0,0,E729/L729)</f>
        <v>36.530201342281877</v>
      </c>
      <c r="Q729" s="5" t="str">
        <f>LEFT(N729,(FIND("/",N729)-1))</f>
        <v>publishing</v>
      </c>
      <c r="R729" s="5" t="str">
        <f>RIGHT(N729,LEN(N729)-(FIND("/",N729)))</f>
        <v>nonfiction</v>
      </c>
      <c r="S729" s="13">
        <f>(J729/86400)+25569+(-5/24)</f>
        <v>41246.811909722222</v>
      </c>
      <c r="T729" s="13">
        <f>(I729/86400)+25569+(-5/24)</f>
        <v>41288.680555555555</v>
      </c>
    </row>
    <row r="730" spans="1:20" ht="14.75" customHeight="1" x14ac:dyDescent="0.2">
      <c r="A730" s="5">
        <v>728</v>
      </c>
      <c r="B730" s="6" t="s">
        <v>729</v>
      </c>
      <c r="C730" s="6" t="s">
        <v>4838</v>
      </c>
      <c r="D730" s="22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>E730/D730</f>
        <v>1.05566</v>
      </c>
      <c r="P730" s="8">
        <f>IF(L730=0,0,E730/L730)</f>
        <v>60.903461538461535</v>
      </c>
      <c r="Q730" s="5" t="str">
        <f>LEFT(N730,(FIND("/",N730)-1))</f>
        <v>publishing</v>
      </c>
      <c r="R730" s="5" t="str">
        <f>RIGHT(N730,LEN(N730)-(FIND("/",N730)))</f>
        <v>nonfiction</v>
      </c>
      <c r="S730" s="13">
        <f>(J730/86400)+25569+(-5/24)</f>
        <v>40731.629131944443</v>
      </c>
      <c r="T730" s="13">
        <f>(I730/86400)+25569+(-5/24)</f>
        <v>40776.629131944443</v>
      </c>
    </row>
    <row r="731" spans="1:20" ht="14.75" customHeight="1" x14ac:dyDescent="0.2">
      <c r="A731" s="5">
        <v>729</v>
      </c>
      <c r="B731" s="6" t="s">
        <v>730</v>
      </c>
      <c r="C731" s="6" t="s">
        <v>4839</v>
      </c>
      <c r="D731" s="22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>E731/D731</f>
        <v>1.3065</v>
      </c>
      <c r="P731" s="8">
        <f>IF(L731=0,0,E731/L731)</f>
        <v>43.55</v>
      </c>
      <c r="Q731" s="5" t="str">
        <f>LEFT(N731,(FIND("/",N731)-1))</f>
        <v>publishing</v>
      </c>
      <c r="R731" s="5" t="str">
        <f>RIGHT(N731,LEN(N731)-(FIND("/",N731)))</f>
        <v>nonfiction</v>
      </c>
      <c r="S731" s="13">
        <f>(J731/86400)+25569+(-5/24)</f>
        <v>41110.97755787037</v>
      </c>
      <c r="T731" s="13">
        <f>(I731/86400)+25569+(-5/24)</f>
        <v>41170.97755787037</v>
      </c>
    </row>
    <row r="732" spans="1:20" ht="14.75" customHeight="1" x14ac:dyDescent="0.2">
      <c r="A732" s="5">
        <v>730</v>
      </c>
      <c r="B732" s="6" t="s">
        <v>731</v>
      </c>
      <c r="C732" s="6" t="s">
        <v>4840</v>
      </c>
      <c r="D732" s="22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>E732/D732</f>
        <v>1.3219000000000001</v>
      </c>
      <c r="P732" s="8">
        <f>IF(L732=0,0,E732/L732)</f>
        <v>99.766037735849054</v>
      </c>
      <c r="Q732" s="5" t="str">
        <f>LEFT(N732,(FIND("/",N732)-1))</f>
        <v>publishing</v>
      </c>
      <c r="R732" s="5" t="str">
        <f>RIGHT(N732,LEN(N732)-(FIND("/",N732)))</f>
        <v>nonfiction</v>
      </c>
      <c r="S732" s="13">
        <f>(J732/86400)+25569+(-5/24)</f>
        <v>40854.536932870367</v>
      </c>
      <c r="T732" s="13">
        <f>(I732/86400)+25569+(-5/24)</f>
        <v>40884.536932870367</v>
      </c>
    </row>
    <row r="733" spans="1:20" ht="14.75" customHeight="1" x14ac:dyDescent="0.2">
      <c r="A733" s="5">
        <v>731</v>
      </c>
      <c r="B733" s="6" t="s">
        <v>732</v>
      </c>
      <c r="C733" s="6" t="s">
        <v>4841</v>
      </c>
      <c r="D733" s="22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>E733/D733</f>
        <v>1.26</v>
      </c>
      <c r="P733" s="8">
        <f>IF(L733=0,0,E733/L733)</f>
        <v>88.732394366197184</v>
      </c>
      <c r="Q733" s="5" t="str">
        <f>LEFT(N733,(FIND("/",N733)-1))</f>
        <v>publishing</v>
      </c>
      <c r="R733" s="5" t="str">
        <f>RIGHT(N733,LEN(N733)-(FIND("/",N733)))</f>
        <v>nonfiction</v>
      </c>
      <c r="S733" s="13">
        <f>(J733/86400)+25569+(-5/24)</f>
        <v>40879.587349537032</v>
      </c>
      <c r="T733" s="13">
        <f>(I733/86400)+25569+(-5/24)</f>
        <v>40930.041666666664</v>
      </c>
    </row>
    <row r="734" spans="1:20" ht="14.75" customHeight="1" x14ac:dyDescent="0.2">
      <c r="A734" s="5">
        <v>732</v>
      </c>
      <c r="B734" s="6" t="s">
        <v>733</v>
      </c>
      <c r="C734" s="6" t="s">
        <v>4842</v>
      </c>
      <c r="D734" s="22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>E734/D734</f>
        <v>1.6</v>
      </c>
      <c r="P734" s="8">
        <f>IF(L734=0,0,E734/L734)</f>
        <v>4.9230769230769234</v>
      </c>
      <c r="Q734" s="5" t="str">
        <f>LEFT(N734,(FIND("/",N734)-1))</f>
        <v>publishing</v>
      </c>
      <c r="R734" s="5" t="str">
        <f>RIGHT(N734,LEN(N734)-(FIND("/",N734)))</f>
        <v>nonfiction</v>
      </c>
      <c r="S734" s="13">
        <f>(J734/86400)+25569+(-5/24)</f>
        <v>41486.21598379629</v>
      </c>
      <c r="T734" s="13">
        <f>(I734/86400)+25569+(-5/24)</f>
        <v>41546.21598379629</v>
      </c>
    </row>
    <row r="735" spans="1:20" ht="14.75" customHeight="1" x14ac:dyDescent="0.2">
      <c r="A735" s="5">
        <v>733</v>
      </c>
      <c r="B735" s="6" t="s">
        <v>734</v>
      </c>
      <c r="C735" s="6" t="s">
        <v>4843</v>
      </c>
      <c r="D735" s="22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>E735/D735</f>
        <v>1.2048000000000001</v>
      </c>
      <c r="P735" s="8">
        <f>IF(L735=0,0,E735/L735)</f>
        <v>17.822485207100591</v>
      </c>
      <c r="Q735" s="5" t="str">
        <f>LEFT(N735,(FIND("/",N735)-1))</f>
        <v>publishing</v>
      </c>
      <c r="R735" s="5" t="str">
        <f>RIGHT(N735,LEN(N735)-(FIND("/",N735)))</f>
        <v>nonfiction</v>
      </c>
      <c r="S735" s="13">
        <f>(J735/86400)+25569+(-5/24)</f>
        <v>41598.211712962962</v>
      </c>
      <c r="T735" s="13">
        <f>(I735/86400)+25569+(-5/24)</f>
        <v>41628.211712962962</v>
      </c>
    </row>
    <row r="736" spans="1:20" ht="14.75" customHeight="1" x14ac:dyDescent="0.2">
      <c r="A736" s="5">
        <v>734</v>
      </c>
      <c r="B736" s="6" t="s">
        <v>735</v>
      </c>
      <c r="C736" s="6" t="s">
        <v>4844</v>
      </c>
      <c r="D736" s="22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>E736/D736</f>
        <v>1.2552941176470589</v>
      </c>
      <c r="P736" s="8">
        <f>IF(L736=0,0,E736/L736)</f>
        <v>187.19298245614036</v>
      </c>
      <c r="Q736" s="5" t="str">
        <f>LEFT(N736,(FIND("/",N736)-1))</f>
        <v>publishing</v>
      </c>
      <c r="R736" s="5" t="str">
        <f>RIGHT(N736,LEN(N736)-(FIND("/",N736)))</f>
        <v>nonfiction</v>
      </c>
      <c r="S736" s="13">
        <f>(J736/86400)+25569+(-5/24)</f>
        <v>42101.956249999996</v>
      </c>
      <c r="T736" s="13">
        <f>(I736/86400)+25569+(-5/24)</f>
        <v>42132.999999999993</v>
      </c>
    </row>
    <row r="737" spans="1:20" ht="14.75" customHeight="1" x14ac:dyDescent="0.2">
      <c r="A737" s="5">
        <v>735</v>
      </c>
      <c r="B737" s="6" t="s">
        <v>736</v>
      </c>
      <c r="C737" s="6" t="s">
        <v>4845</v>
      </c>
      <c r="D737" s="22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>E737/D737</f>
        <v>1.1440638297872341</v>
      </c>
      <c r="P737" s="8">
        <f>IF(L737=0,0,E737/L737)</f>
        <v>234.80786026200875</v>
      </c>
      <c r="Q737" s="5" t="str">
        <f>LEFT(N737,(FIND("/",N737)-1))</f>
        <v>publishing</v>
      </c>
      <c r="R737" s="5" t="str">
        <f>RIGHT(N737,LEN(N737)-(FIND("/",N737)))</f>
        <v>nonfiction</v>
      </c>
      <c r="S737" s="13">
        <f>(J737/86400)+25569+(-5/24)</f>
        <v>41945.821134259255</v>
      </c>
      <c r="T737" s="13">
        <f>(I737/86400)+25569+(-5/24)</f>
        <v>41976.818749999999</v>
      </c>
    </row>
    <row r="738" spans="1:20" ht="14.75" customHeight="1" x14ac:dyDescent="0.2">
      <c r="A738" s="5">
        <v>736</v>
      </c>
      <c r="B738" s="6" t="s">
        <v>737</v>
      </c>
      <c r="C738" s="6" t="s">
        <v>4846</v>
      </c>
      <c r="D738" s="22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>E738/D738</f>
        <v>3.151388888888889</v>
      </c>
      <c r="P738" s="8">
        <f>IF(L738=0,0,E738/L738)</f>
        <v>105.04629629629629</v>
      </c>
      <c r="Q738" s="5" t="str">
        <f>LEFT(N738,(FIND("/",N738)-1))</f>
        <v>publishing</v>
      </c>
      <c r="R738" s="5" t="str">
        <f>RIGHT(N738,LEN(N738)-(FIND("/",N738)))</f>
        <v>nonfiction</v>
      </c>
      <c r="S738" s="13">
        <f>(J738/86400)+25569+(-5/24)</f>
        <v>41579.525925925926</v>
      </c>
      <c r="T738" s="13">
        <f>(I738/86400)+25569+(-5/24)</f>
        <v>41598.999305555553</v>
      </c>
    </row>
    <row r="739" spans="1:20" ht="14.75" customHeight="1" x14ac:dyDescent="0.2">
      <c r="A739" s="5">
        <v>737</v>
      </c>
      <c r="B739" s="6" t="s">
        <v>738</v>
      </c>
      <c r="C739" s="6" t="s">
        <v>4847</v>
      </c>
      <c r="D739" s="22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>E739/D739</f>
        <v>1.224</v>
      </c>
      <c r="P739" s="8">
        <f>IF(L739=0,0,E739/L739)</f>
        <v>56.666666666666664</v>
      </c>
      <c r="Q739" s="5" t="str">
        <f>LEFT(N739,(FIND("/",N739)-1))</f>
        <v>publishing</v>
      </c>
      <c r="R739" s="5" t="str">
        <f>RIGHT(N739,LEN(N739)-(FIND("/",N739)))</f>
        <v>nonfiction</v>
      </c>
      <c r="S739" s="13">
        <f>(J739/86400)+25569+(-5/24)</f>
        <v>41667.066979166666</v>
      </c>
      <c r="T739" s="13">
        <f>(I739/86400)+25569+(-5/24)</f>
        <v>41684.625</v>
      </c>
    </row>
    <row r="740" spans="1:20" ht="14.75" customHeight="1" x14ac:dyDescent="0.2">
      <c r="A740" s="5">
        <v>738</v>
      </c>
      <c r="B740" s="6" t="s">
        <v>739</v>
      </c>
      <c r="C740" s="6" t="s">
        <v>4848</v>
      </c>
      <c r="D740" s="22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>E740/D740</f>
        <v>1.0673333333333332</v>
      </c>
      <c r="P740" s="8">
        <f>IF(L740=0,0,E740/L740)</f>
        <v>39.048780487804876</v>
      </c>
      <c r="Q740" s="5" t="str">
        <f>LEFT(N740,(FIND("/",N740)-1))</f>
        <v>publishing</v>
      </c>
      <c r="R740" s="5" t="str">
        <f>RIGHT(N740,LEN(N740)-(FIND("/",N740)))</f>
        <v>nonfiction</v>
      </c>
      <c r="S740" s="13">
        <f>(J740/86400)+25569+(-5/24)</f>
        <v>41943.39576388889</v>
      </c>
      <c r="T740" s="13">
        <f>(I740/86400)+25569+(-5/24)</f>
        <v>41973.999305555553</v>
      </c>
    </row>
    <row r="741" spans="1:20" ht="14.75" customHeight="1" x14ac:dyDescent="0.2">
      <c r="A741" s="5">
        <v>739</v>
      </c>
      <c r="B741" s="6" t="s">
        <v>740</v>
      </c>
      <c r="C741" s="6" t="s">
        <v>4849</v>
      </c>
      <c r="D741" s="22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>E741/D741</f>
        <v>1.5833333333333333</v>
      </c>
      <c r="P741" s="8">
        <f>IF(L741=0,0,E741/L741)</f>
        <v>68.345323741007192</v>
      </c>
      <c r="Q741" s="5" t="str">
        <f>LEFT(N741,(FIND("/",N741)-1))</f>
        <v>publishing</v>
      </c>
      <c r="R741" s="5" t="str">
        <f>RIGHT(N741,LEN(N741)-(FIND("/",N741)))</f>
        <v>nonfiction</v>
      </c>
      <c r="S741" s="13">
        <f>(J741/86400)+25569+(-5/24)</f>
        <v>41829.294317129628</v>
      </c>
      <c r="T741" s="13">
        <f>(I741/86400)+25569+(-5/24)</f>
        <v>41862.294317129628</v>
      </c>
    </row>
    <row r="742" spans="1:20" ht="14.75" customHeight="1" x14ac:dyDescent="0.2">
      <c r="A742" s="5">
        <v>740</v>
      </c>
      <c r="B742" s="6" t="s">
        <v>741</v>
      </c>
      <c r="C742" s="6" t="s">
        <v>4850</v>
      </c>
      <c r="D742" s="22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>E742/D742</f>
        <v>1.0740000000000001</v>
      </c>
      <c r="P742" s="8">
        <f>IF(L742=0,0,E742/L742)</f>
        <v>169.57894736842104</v>
      </c>
      <c r="Q742" s="5" t="str">
        <f>LEFT(N742,(FIND("/",N742)-1))</f>
        <v>publishing</v>
      </c>
      <c r="R742" s="5" t="str">
        <f>RIGHT(N742,LEN(N742)-(FIND("/",N742)))</f>
        <v>nonfiction</v>
      </c>
      <c r="S742" s="13">
        <f>(J742/86400)+25569+(-5/24)</f>
        <v>42161.93844907407</v>
      </c>
      <c r="T742" s="13">
        <f>(I742/86400)+25569+(-5/24)</f>
        <v>42175.93844907407</v>
      </c>
    </row>
    <row r="743" spans="1:20" ht="14.75" customHeight="1" x14ac:dyDescent="0.2">
      <c r="A743" s="5">
        <v>741</v>
      </c>
      <c r="B743" s="6" t="s">
        <v>742</v>
      </c>
      <c r="C743" s="6" t="s">
        <v>4851</v>
      </c>
      <c r="D743" s="22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>E743/D743</f>
        <v>1.0226</v>
      </c>
      <c r="P743" s="8">
        <f>IF(L743=0,0,E743/L743)</f>
        <v>141.42340425531913</v>
      </c>
      <c r="Q743" s="5" t="str">
        <f>LEFT(N743,(FIND("/",N743)-1))</f>
        <v>publishing</v>
      </c>
      <c r="R743" s="5" t="str">
        <f>RIGHT(N743,LEN(N743)-(FIND("/",N743)))</f>
        <v>nonfiction</v>
      </c>
      <c r="S743" s="13">
        <f>(J743/86400)+25569+(-5/24)</f>
        <v>41401.439884259256</v>
      </c>
      <c r="T743" s="13">
        <f>(I743/86400)+25569+(-5/24)</f>
        <v>41436.439884259256</v>
      </c>
    </row>
    <row r="744" spans="1:20" ht="14.75" customHeight="1" x14ac:dyDescent="0.2">
      <c r="A744" s="5">
        <v>742</v>
      </c>
      <c r="B744" s="6" t="s">
        <v>743</v>
      </c>
      <c r="C744" s="6" t="s">
        <v>4852</v>
      </c>
      <c r="D744" s="22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>E744/D744</f>
        <v>1.1071428571428572</v>
      </c>
      <c r="P744" s="8">
        <f>IF(L744=0,0,E744/L744)</f>
        <v>67.391304347826093</v>
      </c>
      <c r="Q744" s="5" t="str">
        <f>LEFT(N744,(FIND("/",N744)-1))</f>
        <v>publishing</v>
      </c>
      <c r="R744" s="5" t="str">
        <f>RIGHT(N744,LEN(N744)-(FIND("/",N744)))</f>
        <v>nonfiction</v>
      </c>
      <c r="S744" s="13">
        <f>(J744/86400)+25569+(-5/24)</f>
        <v>41689.709629629629</v>
      </c>
      <c r="T744" s="13">
        <f>(I744/86400)+25569+(-5/24)</f>
        <v>41719.667962962958</v>
      </c>
    </row>
    <row r="745" spans="1:20" ht="14.75" customHeight="1" x14ac:dyDescent="0.2">
      <c r="A745" s="5">
        <v>743</v>
      </c>
      <c r="B745" s="6" t="s">
        <v>744</v>
      </c>
      <c r="C745" s="6" t="s">
        <v>4853</v>
      </c>
      <c r="D745" s="22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>E745/D745</f>
        <v>1.48</v>
      </c>
      <c r="P745" s="8">
        <f>IF(L745=0,0,E745/L745)</f>
        <v>54.266666666666666</v>
      </c>
      <c r="Q745" s="5" t="str">
        <f>LEFT(N745,(FIND("/",N745)-1))</f>
        <v>publishing</v>
      </c>
      <c r="R745" s="5" t="str">
        <f>RIGHT(N745,LEN(N745)-(FIND("/",N745)))</f>
        <v>nonfiction</v>
      </c>
      <c r="S745" s="13">
        <f>(J745/86400)+25569+(-5/24)</f>
        <v>40990.500983796293</v>
      </c>
      <c r="T745" s="13">
        <f>(I745/86400)+25569+(-5/24)</f>
        <v>41015.666666666664</v>
      </c>
    </row>
    <row r="746" spans="1:20" ht="14.75" customHeight="1" x14ac:dyDescent="0.2">
      <c r="A746" s="5">
        <v>744</v>
      </c>
      <c r="B746" s="6" t="s">
        <v>745</v>
      </c>
      <c r="C746" s="6" t="s">
        <v>4854</v>
      </c>
      <c r="D746" s="22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>E746/D746</f>
        <v>1.0232000000000001</v>
      </c>
      <c r="P746" s="8">
        <f>IF(L746=0,0,E746/L746)</f>
        <v>82.516129032258064</v>
      </c>
      <c r="Q746" s="5" t="str">
        <f>LEFT(N746,(FIND("/",N746)-1))</f>
        <v>publishing</v>
      </c>
      <c r="R746" s="5" t="str">
        <f>RIGHT(N746,LEN(N746)-(FIND("/",N746)))</f>
        <v>nonfiction</v>
      </c>
      <c r="S746" s="13">
        <f>(J746/86400)+25569+(-5/24)</f>
        <v>41226.748877314814</v>
      </c>
      <c r="T746" s="13">
        <f>(I746/86400)+25569+(-5/24)</f>
        <v>41256.748877314814</v>
      </c>
    </row>
    <row r="747" spans="1:20" ht="14.75" customHeight="1" x14ac:dyDescent="0.2">
      <c r="A747" s="5">
        <v>745</v>
      </c>
      <c r="B747" s="6" t="s">
        <v>746</v>
      </c>
      <c r="C747" s="6" t="s">
        <v>4855</v>
      </c>
      <c r="D747" s="22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>E747/D747</f>
        <v>1.7909909909909909</v>
      </c>
      <c r="P747" s="8">
        <f>IF(L747=0,0,E747/L747)</f>
        <v>53.729729729729726</v>
      </c>
      <c r="Q747" s="5" t="str">
        <f>LEFT(N747,(FIND("/",N747)-1))</f>
        <v>publishing</v>
      </c>
      <c r="R747" s="5" t="str">
        <f>RIGHT(N747,LEN(N747)-(FIND("/",N747)))</f>
        <v>nonfiction</v>
      </c>
      <c r="S747" s="13">
        <f>(J747/86400)+25569+(-5/24)</f>
        <v>41367.363946759258</v>
      </c>
      <c r="T747" s="13">
        <f>(I747/86400)+25569+(-5/24)</f>
        <v>41397.363946759258</v>
      </c>
    </row>
    <row r="748" spans="1:20" ht="14.75" customHeight="1" x14ac:dyDescent="0.2">
      <c r="A748" s="5">
        <v>746</v>
      </c>
      <c r="B748" s="6" t="s">
        <v>747</v>
      </c>
      <c r="C748" s="6" t="s">
        <v>4856</v>
      </c>
      <c r="D748" s="22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>E748/D748</f>
        <v>1.1108135252761968</v>
      </c>
      <c r="P748" s="8">
        <f>IF(L748=0,0,E748/L748)</f>
        <v>34.206185567010309</v>
      </c>
      <c r="Q748" s="5" t="str">
        <f>LEFT(N748,(FIND("/",N748)-1))</f>
        <v>publishing</v>
      </c>
      <c r="R748" s="5" t="str">
        <f>RIGHT(N748,LEN(N748)-(FIND("/",N748)))</f>
        <v>nonfiction</v>
      </c>
      <c r="S748" s="13">
        <f>(J748/86400)+25569+(-5/24)</f>
        <v>41156.834594907406</v>
      </c>
      <c r="T748" s="13">
        <f>(I748/86400)+25569+(-5/24)</f>
        <v>41174.957638888889</v>
      </c>
    </row>
    <row r="749" spans="1:20" ht="14.75" customHeight="1" x14ac:dyDescent="0.2">
      <c r="A749" s="5">
        <v>747</v>
      </c>
      <c r="B749" s="6" t="s">
        <v>748</v>
      </c>
      <c r="C749" s="6" t="s">
        <v>4857</v>
      </c>
      <c r="D749" s="22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>E749/D749</f>
        <v>1.0004285714285714</v>
      </c>
      <c r="P749" s="8">
        <f>IF(L749=0,0,E749/L749)</f>
        <v>127.32727272727273</v>
      </c>
      <c r="Q749" s="5" t="str">
        <f>LEFT(N749,(FIND("/",N749)-1))</f>
        <v>publishing</v>
      </c>
      <c r="R749" s="5" t="str">
        <f>RIGHT(N749,LEN(N749)-(FIND("/",N749)))</f>
        <v>nonfiction</v>
      </c>
      <c r="S749" s="13">
        <f>(J749/86400)+25569+(-5/24)</f>
        <v>41988.340497685182</v>
      </c>
      <c r="T749" s="13">
        <f>(I749/86400)+25569+(-5/24)</f>
        <v>42019.245833333327</v>
      </c>
    </row>
    <row r="750" spans="1:20" ht="14.75" customHeight="1" x14ac:dyDescent="0.2">
      <c r="A750" s="5">
        <v>748</v>
      </c>
      <c r="B750" s="6" t="s">
        <v>749</v>
      </c>
      <c r="C750" s="6" t="s">
        <v>4858</v>
      </c>
      <c r="D750" s="22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>E750/D750</f>
        <v>1.0024999999999999</v>
      </c>
      <c r="P750" s="8">
        <f>IF(L750=0,0,E750/L750)</f>
        <v>45.56818181818182</v>
      </c>
      <c r="Q750" s="5" t="str">
        <f>LEFT(N750,(FIND("/",N750)-1))</f>
        <v>publishing</v>
      </c>
      <c r="R750" s="5" t="str">
        <f>RIGHT(N750,LEN(N750)-(FIND("/",N750)))</f>
        <v>nonfiction</v>
      </c>
      <c r="S750" s="13">
        <f>(J750/86400)+25569+(-5/24)</f>
        <v>41831.638495370367</v>
      </c>
      <c r="T750" s="13">
        <f>(I750/86400)+25569+(-5/24)</f>
        <v>41861.638495370367</v>
      </c>
    </row>
    <row r="751" spans="1:20" ht="14.75" customHeight="1" x14ac:dyDescent="0.2">
      <c r="A751" s="5">
        <v>749</v>
      </c>
      <c r="B751" s="6" t="s">
        <v>750</v>
      </c>
      <c r="C751" s="6" t="s">
        <v>4859</v>
      </c>
      <c r="D751" s="22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>E751/D751</f>
        <v>1.0556000000000001</v>
      </c>
      <c r="P751" s="8">
        <f>IF(L751=0,0,E751/L751)</f>
        <v>95.963636363636368</v>
      </c>
      <c r="Q751" s="5" t="str">
        <f>LEFT(N751,(FIND("/",N751)-1))</f>
        <v>publishing</v>
      </c>
      <c r="R751" s="5" t="str">
        <f>RIGHT(N751,LEN(N751)-(FIND("/",N751)))</f>
        <v>nonfiction</v>
      </c>
      <c r="S751" s="13">
        <f>(J751/86400)+25569+(-5/24)</f>
        <v>42733.732986111114</v>
      </c>
      <c r="T751" s="13">
        <f>(I751/86400)+25569+(-5/24)</f>
        <v>42763.732986111114</v>
      </c>
    </row>
    <row r="752" spans="1:20" ht="14.75" customHeight="1" x14ac:dyDescent="0.2">
      <c r="A752" s="5">
        <v>750</v>
      </c>
      <c r="B752" s="6" t="s">
        <v>751</v>
      </c>
      <c r="C752" s="6" t="s">
        <v>4860</v>
      </c>
      <c r="D752" s="22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>E752/D752</f>
        <v>1.0258775877587758</v>
      </c>
      <c r="P752" s="8">
        <f>IF(L752=0,0,E752/L752)</f>
        <v>77.271186440677965</v>
      </c>
      <c r="Q752" s="5" t="str">
        <f>LEFT(N752,(FIND("/",N752)-1))</f>
        <v>publishing</v>
      </c>
      <c r="R752" s="5" t="str">
        <f>RIGHT(N752,LEN(N752)-(FIND("/",N752)))</f>
        <v>nonfiction</v>
      </c>
      <c r="S752" s="13">
        <f>(J752/86400)+25569+(-5/24)</f>
        <v>41299.669814814813</v>
      </c>
      <c r="T752" s="13">
        <f>(I752/86400)+25569+(-5/24)</f>
        <v>41329.669814814813</v>
      </c>
    </row>
    <row r="753" spans="1:20" ht="14.75" customHeight="1" x14ac:dyDescent="0.2">
      <c r="A753" s="5">
        <v>751</v>
      </c>
      <c r="B753" s="6" t="s">
        <v>752</v>
      </c>
      <c r="C753" s="6" t="s">
        <v>4861</v>
      </c>
      <c r="D753" s="22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>E753/D753</f>
        <v>1.1850000000000001</v>
      </c>
      <c r="P753" s="8">
        <f>IF(L753=0,0,E753/L753)</f>
        <v>57.338709677419352</v>
      </c>
      <c r="Q753" s="5" t="str">
        <f>LEFT(N753,(FIND("/",N753)-1))</f>
        <v>publishing</v>
      </c>
      <c r="R753" s="5" t="str">
        <f>RIGHT(N753,LEN(N753)-(FIND("/",N753)))</f>
        <v>nonfiction</v>
      </c>
      <c r="S753" s="13">
        <f>(J753/86400)+25569+(-5/24)</f>
        <v>40713.422164351847</v>
      </c>
      <c r="T753" s="13">
        <f>(I753/86400)+25569+(-5/24)</f>
        <v>40759.422164351847</v>
      </c>
    </row>
    <row r="754" spans="1:20" ht="14.75" customHeight="1" x14ac:dyDescent="0.2">
      <c r="A754" s="5">
        <v>752</v>
      </c>
      <c r="B754" s="6" t="s">
        <v>753</v>
      </c>
      <c r="C754" s="6" t="s">
        <v>4862</v>
      </c>
      <c r="D754" s="22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>E754/D754</f>
        <v>1.117</v>
      </c>
      <c r="P754" s="8">
        <f>IF(L754=0,0,E754/L754)</f>
        <v>53.19047619047619</v>
      </c>
      <c r="Q754" s="5" t="str">
        <f>LEFT(N754,(FIND("/",N754)-1))</f>
        <v>publishing</v>
      </c>
      <c r="R754" s="5" t="str">
        <f>RIGHT(N754,LEN(N754)-(FIND("/",N754)))</f>
        <v>nonfiction</v>
      </c>
      <c r="S754" s="13">
        <f>(J754/86400)+25569+(-5/24)</f>
        <v>42639.213159722225</v>
      </c>
      <c r="T754" s="13">
        <f>(I754/86400)+25569+(-5/24)</f>
        <v>42659.249999999993</v>
      </c>
    </row>
    <row r="755" spans="1:20" ht="14.75" customHeight="1" x14ac:dyDescent="0.2">
      <c r="A755" s="5">
        <v>753</v>
      </c>
      <c r="B755" s="6" t="s">
        <v>754</v>
      </c>
      <c r="C755" s="6" t="s">
        <v>4863</v>
      </c>
      <c r="D755" s="22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>E755/D755</f>
        <v>1.28</v>
      </c>
      <c r="P755" s="8">
        <f>IF(L755=0,0,E755/L755)</f>
        <v>492.30769230769232</v>
      </c>
      <c r="Q755" s="5" t="str">
        <f>LEFT(N755,(FIND("/",N755)-1))</f>
        <v>publishing</v>
      </c>
      <c r="R755" s="5" t="str">
        <f>RIGHT(N755,LEN(N755)-(FIND("/",N755)))</f>
        <v>nonfiction</v>
      </c>
      <c r="S755" s="13">
        <f>(J755/86400)+25569+(-5/24)</f>
        <v>42019.381840277776</v>
      </c>
      <c r="T755" s="13">
        <f>(I755/86400)+25569+(-5/24)</f>
        <v>42049.381840277776</v>
      </c>
    </row>
    <row r="756" spans="1:20" ht="14.75" customHeight="1" x14ac:dyDescent="0.2">
      <c r="A756" s="5">
        <v>754</v>
      </c>
      <c r="B756" s="6" t="s">
        <v>755</v>
      </c>
      <c r="C756" s="6" t="s">
        <v>4864</v>
      </c>
      <c r="D756" s="22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>E756/D756</f>
        <v>1.0375000000000001</v>
      </c>
      <c r="P756" s="8">
        <f>IF(L756=0,0,E756/L756)</f>
        <v>42.346938775510203</v>
      </c>
      <c r="Q756" s="5" t="str">
        <f>LEFT(N756,(FIND("/",N756)-1))</f>
        <v>publishing</v>
      </c>
      <c r="R756" s="5" t="str">
        <f>RIGHT(N756,LEN(N756)-(FIND("/",N756)))</f>
        <v>nonfiction</v>
      </c>
      <c r="S756" s="13">
        <f>(J756/86400)+25569+(-5/24)</f>
        <v>41249.54075231481</v>
      </c>
      <c r="T756" s="13">
        <f>(I756/86400)+25569+(-5/24)</f>
        <v>41279.54075231481</v>
      </c>
    </row>
    <row r="757" spans="1:20" ht="14.75" customHeight="1" x14ac:dyDescent="0.2">
      <c r="A757" s="5">
        <v>755</v>
      </c>
      <c r="B757" s="6" t="s">
        <v>756</v>
      </c>
      <c r="C757" s="6" t="s">
        <v>4865</v>
      </c>
      <c r="D757" s="22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>E757/D757</f>
        <v>1.0190760000000001</v>
      </c>
      <c r="P757" s="8">
        <f>IF(L757=0,0,E757/L757)</f>
        <v>37.466029411764708</v>
      </c>
      <c r="Q757" s="5" t="str">
        <f>LEFT(N757,(FIND("/",N757)-1))</f>
        <v>publishing</v>
      </c>
      <c r="R757" s="5" t="str">
        <f>RIGHT(N757,LEN(N757)-(FIND("/",N757)))</f>
        <v>nonfiction</v>
      </c>
      <c r="S757" s="13">
        <f>(J757/86400)+25569+(-5/24)</f>
        <v>41383.396724537037</v>
      </c>
      <c r="T757" s="13">
        <f>(I757/86400)+25569+(-5/24)</f>
        <v>41413.820138888885</v>
      </c>
    </row>
    <row r="758" spans="1:20" ht="14.75" customHeight="1" x14ac:dyDescent="0.2">
      <c r="A758" s="5">
        <v>756</v>
      </c>
      <c r="B758" s="6" t="s">
        <v>757</v>
      </c>
      <c r="C758" s="6" t="s">
        <v>4866</v>
      </c>
      <c r="D758" s="22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>E758/D758</f>
        <v>1.177142857142857</v>
      </c>
      <c r="P758" s="8">
        <f>IF(L758=0,0,E758/L758)</f>
        <v>37.454545454545453</v>
      </c>
      <c r="Q758" s="5" t="str">
        <f>LEFT(N758,(FIND("/",N758)-1))</f>
        <v>publishing</v>
      </c>
      <c r="R758" s="5" t="str">
        <f>RIGHT(N758,LEN(N758)-(FIND("/",N758)))</f>
        <v>nonfiction</v>
      </c>
      <c r="S758" s="13">
        <f>(J758/86400)+25569+(-5/24)</f>
        <v>40590.558553240735</v>
      </c>
      <c r="T758" s="13">
        <f>(I758/86400)+25569+(-5/24)</f>
        <v>40651.516886574071</v>
      </c>
    </row>
    <row r="759" spans="1:20" ht="14.75" customHeight="1" x14ac:dyDescent="0.2">
      <c r="A759" s="5">
        <v>757</v>
      </c>
      <c r="B759" s="6" t="s">
        <v>758</v>
      </c>
      <c r="C759" s="6" t="s">
        <v>4867</v>
      </c>
      <c r="D759" s="22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>E759/D759</f>
        <v>2.38</v>
      </c>
      <c r="P759" s="8">
        <f>IF(L759=0,0,E759/L759)</f>
        <v>33.055555555555557</v>
      </c>
      <c r="Q759" s="5" t="str">
        <f>LEFT(N759,(FIND("/",N759)-1))</f>
        <v>publishing</v>
      </c>
      <c r="R759" s="5" t="str">
        <f>RIGHT(N759,LEN(N759)-(FIND("/",N759)))</f>
        <v>nonfiction</v>
      </c>
      <c r="S759" s="13">
        <f>(J759/86400)+25569+(-5/24)</f>
        <v>41234.846226851849</v>
      </c>
      <c r="T759" s="13">
        <f>(I759/86400)+25569+(-5/24)</f>
        <v>41248.846226851849</v>
      </c>
    </row>
    <row r="760" spans="1:20" ht="14.75" customHeight="1" x14ac:dyDescent="0.2">
      <c r="A760" s="5">
        <v>758</v>
      </c>
      <c r="B760" s="6" t="s">
        <v>759</v>
      </c>
      <c r="C760" s="6" t="s">
        <v>4868</v>
      </c>
      <c r="D760" s="22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>E760/D760</f>
        <v>1.02</v>
      </c>
      <c r="P760" s="8">
        <f>IF(L760=0,0,E760/L760)</f>
        <v>134.21052631578948</v>
      </c>
      <c r="Q760" s="5" t="str">
        <f>LEFT(N760,(FIND("/",N760)-1))</f>
        <v>publishing</v>
      </c>
      <c r="R760" s="5" t="str">
        <f>RIGHT(N760,LEN(N760)-(FIND("/",N760)))</f>
        <v>nonfiction</v>
      </c>
      <c r="S760" s="13">
        <f>(J760/86400)+25569+(-5/24)</f>
        <v>40429.628101851849</v>
      </c>
      <c r="T760" s="13">
        <f>(I760/86400)+25569+(-5/24)</f>
        <v>40459.628101851849</v>
      </c>
    </row>
    <row r="761" spans="1:20" ht="14.75" customHeight="1" x14ac:dyDescent="0.2">
      <c r="A761" s="5">
        <v>759</v>
      </c>
      <c r="B761" s="6" t="s">
        <v>760</v>
      </c>
      <c r="C761" s="6" t="s">
        <v>4869</v>
      </c>
      <c r="D761" s="22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>E761/D761</f>
        <v>1.0192000000000001</v>
      </c>
      <c r="P761" s="8">
        <f>IF(L761=0,0,E761/L761)</f>
        <v>51.474747474747474</v>
      </c>
      <c r="Q761" s="5" t="str">
        <f>LEFT(N761,(FIND("/",N761)-1))</f>
        <v>publishing</v>
      </c>
      <c r="R761" s="5" t="str">
        <f>RIGHT(N761,LEN(N761)-(FIND("/",N761)))</f>
        <v>nonfiction</v>
      </c>
      <c r="S761" s="13">
        <f>(J761/86400)+25569+(-5/24)</f>
        <v>41789.121979166666</v>
      </c>
      <c r="T761" s="13">
        <f>(I761/86400)+25569+(-5/24)</f>
        <v>41829.121979166666</v>
      </c>
    </row>
    <row r="762" spans="1:20" ht="14.75" customHeight="1" x14ac:dyDescent="0.2">
      <c r="A762" s="5">
        <v>760</v>
      </c>
      <c r="B762" s="6" t="s">
        <v>761</v>
      </c>
      <c r="C762" s="6" t="s">
        <v>4870</v>
      </c>
      <c r="D762" s="22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>E762/D762</f>
        <v>0</v>
      </c>
      <c r="P762" s="8">
        <f>IF(L762=0,0,E762/L762)</f>
        <v>0</v>
      </c>
      <c r="Q762" s="5" t="str">
        <f>LEFT(N762,(FIND("/",N762)-1))</f>
        <v>publishing</v>
      </c>
      <c r="R762" s="5" t="str">
        <f>RIGHT(N762,LEN(N762)-(FIND("/",N762)))</f>
        <v>fiction</v>
      </c>
      <c r="S762" s="13">
        <f>(J762/86400)+25569+(-5/24)</f>
        <v>42670.555706018517</v>
      </c>
      <c r="T762" s="13">
        <f>(I762/86400)+25569+(-5/24)</f>
        <v>42700.597372685188</v>
      </c>
    </row>
    <row r="763" spans="1:20" ht="14.75" customHeight="1" x14ac:dyDescent="0.2">
      <c r="A763" s="5">
        <v>761</v>
      </c>
      <c r="B763" s="6" t="s">
        <v>762</v>
      </c>
      <c r="C763" s="6" t="s">
        <v>4871</v>
      </c>
      <c r="D763" s="22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>E763/D763</f>
        <v>4.7E-2</v>
      </c>
      <c r="P763" s="8">
        <f>IF(L763=0,0,E763/L763)</f>
        <v>39.166666666666664</v>
      </c>
      <c r="Q763" s="5" t="str">
        <f>LEFT(N763,(FIND("/",N763)-1))</f>
        <v>publishing</v>
      </c>
      <c r="R763" s="5" t="str">
        <f>RIGHT(N763,LEN(N763)-(FIND("/",N763)))</f>
        <v>fiction</v>
      </c>
      <c r="S763" s="13">
        <f>(J763/86400)+25569+(-5/24)</f>
        <v>41642.543124999997</v>
      </c>
      <c r="T763" s="13">
        <f>(I763/86400)+25569+(-5/24)</f>
        <v>41672.543124999997</v>
      </c>
    </row>
    <row r="764" spans="1:20" ht="14.75" customHeight="1" x14ac:dyDescent="0.2">
      <c r="A764" s="5">
        <v>762</v>
      </c>
      <c r="B764" s="6" t="s">
        <v>763</v>
      </c>
      <c r="C764" s="6" t="s">
        <v>4872</v>
      </c>
      <c r="D764" s="22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>E764/D764</f>
        <v>0</v>
      </c>
      <c r="P764" s="8">
        <f>IF(L764=0,0,E764/L764)</f>
        <v>0</v>
      </c>
      <c r="Q764" s="5" t="str">
        <f>LEFT(N764,(FIND("/",N764)-1))</f>
        <v>publishing</v>
      </c>
      <c r="R764" s="5" t="str">
        <f>RIGHT(N764,LEN(N764)-(FIND("/",N764)))</f>
        <v>fiction</v>
      </c>
      <c r="S764" s="13">
        <f>(J764/86400)+25569+(-5/24)</f>
        <v>42690.65011574074</v>
      </c>
      <c r="T764" s="13">
        <f>(I764/86400)+25569+(-5/24)</f>
        <v>42708.041666666664</v>
      </c>
    </row>
    <row r="765" spans="1:20" ht="14.75" customHeight="1" x14ac:dyDescent="0.2">
      <c r="A765" s="5">
        <v>763</v>
      </c>
      <c r="B765" s="6" t="s">
        <v>764</v>
      </c>
      <c r="C765" s="6" t="s">
        <v>4873</v>
      </c>
      <c r="D765" s="22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>E765/D765</f>
        <v>1.1655011655011655E-3</v>
      </c>
      <c r="P765" s="8">
        <f>IF(L765=0,0,E765/L765)</f>
        <v>5</v>
      </c>
      <c r="Q765" s="5" t="str">
        <f>LEFT(N765,(FIND("/",N765)-1))</f>
        <v>publishing</v>
      </c>
      <c r="R765" s="5" t="str">
        <f>RIGHT(N765,LEN(N765)-(FIND("/",N765)))</f>
        <v>fiction</v>
      </c>
      <c r="S765" s="13">
        <f>(J765/86400)+25569+(-5/24)</f>
        <v>41471.238518518519</v>
      </c>
      <c r="T765" s="13">
        <f>(I765/86400)+25569+(-5/24)</f>
        <v>41501.238518518519</v>
      </c>
    </row>
    <row r="766" spans="1:20" ht="14.75" customHeight="1" x14ac:dyDescent="0.2">
      <c r="A766" s="5">
        <v>764</v>
      </c>
      <c r="B766" s="6" t="s">
        <v>765</v>
      </c>
      <c r="C766" s="6" t="s">
        <v>4874</v>
      </c>
      <c r="D766" s="22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>E766/D766</f>
        <v>0</v>
      </c>
      <c r="P766" s="8">
        <f>IF(L766=0,0,E766/L766)</f>
        <v>0</v>
      </c>
      <c r="Q766" s="5" t="str">
        <f>LEFT(N766,(FIND("/",N766)-1))</f>
        <v>publishing</v>
      </c>
      <c r="R766" s="5" t="str">
        <f>RIGHT(N766,LEN(N766)-(FIND("/",N766)))</f>
        <v>fiction</v>
      </c>
      <c r="S766" s="13">
        <f>(J766/86400)+25569+(-5/24)</f>
        <v>42226.964826388888</v>
      </c>
      <c r="T766" s="13">
        <f>(I766/86400)+25569+(-5/24)</f>
        <v>42256.964826388888</v>
      </c>
    </row>
    <row r="767" spans="1:20" ht="14.75" customHeight="1" x14ac:dyDescent="0.2">
      <c r="A767" s="5">
        <v>765</v>
      </c>
      <c r="B767" s="6" t="s">
        <v>766</v>
      </c>
      <c r="C767" s="6" t="s">
        <v>4875</v>
      </c>
      <c r="D767" s="22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>E767/D767</f>
        <v>0.36014285714285715</v>
      </c>
      <c r="P767" s="8">
        <f>IF(L767=0,0,E767/L767)</f>
        <v>57.295454545454547</v>
      </c>
      <c r="Q767" s="5" t="str">
        <f>LEFT(N767,(FIND("/",N767)-1))</f>
        <v>publishing</v>
      </c>
      <c r="R767" s="5" t="str">
        <f>RIGHT(N767,LEN(N767)-(FIND("/",N767)))</f>
        <v>fiction</v>
      </c>
      <c r="S767" s="13">
        <f>(J767/86400)+25569+(-5/24)</f>
        <v>41901.334305555552</v>
      </c>
      <c r="T767" s="13">
        <f>(I767/86400)+25569+(-5/24)</f>
        <v>41931.334305555552</v>
      </c>
    </row>
    <row r="768" spans="1:20" ht="14.75" customHeight="1" x14ac:dyDescent="0.2">
      <c r="A768" s="5">
        <v>766</v>
      </c>
      <c r="B768" s="6" t="s">
        <v>767</v>
      </c>
      <c r="C768" s="6" t="s">
        <v>4876</v>
      </c>
      <c r="D768" s="22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>E768/D768</f>
        <v>0</v>
      </c>
      <c r="P768" s="8">
        <f>IF(L768=0,0,E768/L768)</f>
        <v>0</v>
      </c>
      <c r="Q768" s="5" t="str">
        <f>LEFT(N768,(FIND("/",N768)-1))</f>
        <v>publishing</v>
      </c>
      <c r="R768" s="5" t="str">
        <f>RIGHT(N768,LEN(N768)-(FIND("/",N768)))</f>
        <v>fiction</v>
      </c>
      <c r="S768" s="13">
        <f>(J768/86400)+25569+(-5/24)</f>
        <v>42021.57503472222</v>
      </c>
      <c r="T768" s="13">
        <f>(I768/86400)+25569+(-5/24)</f>
        <v>42051.57503472222</v>
      </c>
    </row>
    <row r="769" spans="1:20" ht="14.75" customHeight="1" x14ac:dyDescent="0.2">
      <c r="A769" s="5">
        <v>767</v>
      </c>
      <c r="B769" s="6" t="s">
        <v>768</v>
      </c>
      <c r="C769" s="6" t="s">
        <v>4877</v>
      </c>
      <c r="D769" s="22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>E769/D769</f>
        <v>3.5400000000000001E-2</v>
      </c>
      <c r="P769" s="8">
        <f>IF(L769=0,0,E769/L769)</f>
        <v>59</v>
      </c>
      <c r="Q769" s="5" t="str">
        <f>LEFT(N769,(FIND("/",N769)-1))</f>
        <v>publishing</v>
      </c>
      <c r="R769" s="5" t="str">
        <f>RIGHT(N769,LEN(N769)-(FIND("/",N769)))</f>
        <v>fiction</v>
      </c>
      <c r="S769" s="13">
        <f>(J769/86400)+25569+(-5/24)</f>
        <v>42114.935300925928</v>
      </c>
      <c r="T769" s="13">
        <f>(I769/86400)+25569+(-5/24)</f>
        <v>42144.935300925928</v>
      </c>
    </row>
    <row r="770" spans="1:20" ht="14.75" customHeight="1" x14ac:dyDescent="0.2">
      <c r="A770" s="5">
        <v>768</v>
      </c>
      <c r="B770" s="6" t="s">
        <v>769</v>
      </c>
      <c r="C770" s="6" t="s">
        <v>4878</v>
      </c>
      <c r="D770" s="22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>E770/D770</f>
        <v>0</v>
      </c>
      <c r="P770" s="8">
        <f>IF(L770=0,0,E770/L770)</f>
        <v>0</v>
      </c>
      <c r="Q770" s="5" t="str">
        <f>LEFT(N770,(FIND("/",N770)-1))</f>
        <v>publishing</v>
      </c>
      <c r="R770" s="5" t="str">
        <f>RIGHT(N770,LEN(N770)-(FIND("/",N770)))</f>
        <v>fiction</v>
      </c>
      <c r="S770" s="13">
        <f>(J770/86400)+25569+(-5/24)</f>
        <v>41593.998726851853</v>
      </c>
      <c r="T770" s="13">
        <f>(I770/86400)+25569+(-5/24)</f>
        <v>41623.998726851853</v>
      </c>
    </row>
    <row r="771" spans="1:20" ht="14.75" customHeight="1" x14ac:dyDescent="0.2">
      <c r="A771" s="5">
        <v>769</v>
      </c>
      <c r="B771" s="6" t="s">
        <v>770</v>
      </c>
      <c r="C771" s="6" t="s">
        <v>4879</v>
      </c>
      <c r="D771" s="22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>E771/D771</f>
        <v>0.41399999999999998</v>
      </c>
      <c r="P771" s="8">
        <f>IF(L771=0,0,E771/L771)</f>
        <v>31.846153846153847</v>
      </c>
      <c r="Q771" s="5" t="str">
        <f>LEFT(N771,(FIND("/",N771)-1))</f>
        <v>publishing</v>
      </c>
      <c r="R771" s="5" t="str">
        <f>RIGHT(N771,LEN(N771)-(FIND("/",N771)))</f>
        <v>fiction</v>
      </c>
      <c r="S771" s="13">
        <f>(J771/86400)+25569+(-5/24)</f>
        <v>41604.788124999999</v>
      </c>
      <c r="T771" s="13">
        <f>(I771/86400)+25569+(-5/24)</f>
        <v>41634.788124999999</v>
      </c>
    </row>
    <row r="772" spans="1:20" ht="14.75" customHeight="1" x14ac:dyDescent="0.2">
      <c r="A772" s="5">
        <v>770</v>
      </c>
      <c r="B772" s="6" t="s">
        <v>771</v>
      </c>
      <c r="C772" s="6" t="s">
        <v>4880</v>
      </c>
      <c r="D772" s="22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>E772/D772</f>
        <v>0</v>
      </c>
      <c r="P772" s="8">
        <f>IF(L772=0,0,E772/L772)</f>
        <v>0</v>
      </c>
      <c r="Q772" s="5" t="str">
        <f>LEFT(N772,(FIND("/",N772)-1))</f>
        <v>publishing</v>
      </c>
      <c r="R772" s="5" t="str">
        <f>RIGHT(N772,LEN(N772)-(FIND("/",N772)))</f>
        <v>fiction</v>
      </c>
      <c r="S772" s="13">
        <f>(J772/86400)+25569+(-5/24)</f>
        <v>41289.791307870364</v>
      </c>
      <c r="T772" s="13">
        <f>(I772/86400)+25569+(-5/24)</f>
        <v>41329.791307870364</v>
      </c>
    </row>
    <row r="773" spans="1:20" ht="14.75" customHeight="1" x14ac:dyDescent="0.2">
      <c r="A773" s="5">
        <v>771</v>
      </c>
      <c r="B773" s="6" t="s">
        <v>772</v>
      </c>
      <c r="C773" s="6" t="s">
        <v>4881</v>
      </c>
      <c r="D773" s="22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>E773/D773</f>
        <v>2.631578947368421E-4</v>
      </c>
      <c r="P773" s="8">
        <f>IF(L773=0,0,E773/L773)</f>
        <v>10</v>
      </c>
      <c r="Q773" s="5" t="str">
        <f>LEFT(N773,(FIND("/",N773)-1))</f>
        <v>publishing</v>
      </c>
      <c r="R773" s="5" t="str">
        <f>RIGHT(N773,LEN(N773)-(FIND("/",N773)))</f>
        <v>fiction</v>
      </c>
      <c r="S773" s="13">
        <f>(J773/86400)+25569+(-5/24)</f>
        <v>42349.615763888891</v>
      </c>
      <c r="T773" s="13">
        <f>(I773/86400)+25569+(-5/24)</f>
        <v>42399.615763888891</v>
      </c>
    </row>
    <row r="774" spans="1:20" ht="14.75" customHeight="1" x14ac:dyDescent="0.2">
      <c r="A774" s="5">
        <v>772</v>
      </c>
      <c r="B774" s="6" t="s">
        <v>773</v>
      </c>
      <c r="C774" s="6" t="s">
        <v>4882</v>
      </c>
      <c r="D774" s="22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>E774/D774</f>
        <v>3.3333333333333333E-2</v>
      </c>
      <c r="P774" s="8">
        <f>IF(L774=0,0,E774/L774)</f>
        <v>50</v>
      </c>
      <c r="Q774" s="5" t="str">
        <f>LEFT(N774,(FIND("/",N774)-1))</f>
        <v>publishing</v>
      </c>
      <c r="R774" s="5" t="str">
        <f>RIGHT(N774,LEN(N774)-(FIND("/",N774)))</f>
        <v>fiction</v>
      </c>
      <c r="S774" s="13">
        <f>(J774/86400)+25569+(-5/24)</f>
        <v>40067.848599537036</v>
      </c>
      <c r="T774" s="13">
        <f>(I774/86400)+25569+(-5/24)</f>
        <v>40117.957638888889</v>
      </c>
    </row>
    <row r="775" spans="1:20" ht="14.75" customHeight="1" x14ac:dyDescent="0.2">
      <c r="A775" s="5">
        <v>773</v>
      </c>
      <c r="B775" s="6" t="s">
        <v>774</v>
      </c>
      <c r="C775" s="6" t="s">
        <v>4883</v>
      </c>
      <c r="D775" s="22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>E775/D775</f>
        <v>8.5129023676509714E-3</v>
      </c>
      <c r="P775" s="8">
        <f>IF(L775=0,0,E775/L775)</f>
        <v>16</v>
      </c>
      <c r="Q775" s="5" t="str">
        <f>LEFT(N775,(FIND("/",N775)-1))</f>
        <v>publishing</v>
      </c>
      <c r="R775" s="5" t="str">
        <f>RIGHT(N775,LEN(N775)-(FIND("/",N775)))</f>
        <v>fiction</v>
      </c>
      <c r="S775" s="13">
        <f>(J775/86400)+25569+(-5/24)</f>
        <v>42100.527604166666</v>
      </c>
      <c r="T775" s="13">
        <f>(I775/86400)+25569+(-5/24)</f>
        <v>42134.750694444439</v>
      </c>
    </row>
    <row r="776" spans="1:20" ht="14.75" customHeight="1" x14ac:dyDescent="0.2">
      <c r="A776" s="5">
        <v>774</v>
      </c>
      <c r="B776" s="6" t="s">
        <v>775</v>
      </c>
      <c r="C776" s="6" t="s">
        <v>4884</v>
      </c>
      <c r="D776" s="22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>E776/D776</f>
        <v>0.70199999999999996</v>
      </c>
      <c r="P776" s="8">
        <f>IF(L776=0,0,E776/L776)</f>
        <v>39</v>
      </c>
      <c r="Q776" s="5" t="str">
        <f>LEFT(N776,(FIND("/",N776)-1))</f>
        <v>publishing</v>
      </c>
      <c r="R776" s="5" t="str">
        <f>RIGHT(N776,LEN(N776)-(FIND("/",N776)))</f>
        <v>fiction</v>
      </c>
      <c r="S776" s="13">
        <f>(J776/86400)+25569+(-5/24)</f>
        <v>41663.571967592587</v>
      </c>
      <c r="T776" s="13">
        <f>(I776/86400)+25569+(-5/24)</f>
        <v>41693.571967592587</v>
      </c>
    </row>
    <row r="777" spans="1:20" ht="14.75" customHeight="1" x14ac:dyDescent="0.2">
      <c r="A777" s="5">
        <v>775</v>
      </c>
      <c r="B777" s="6" t="s">
        <v>776</v>
      </c>
      <c r="C777" s="6" t="s">
        <v>4885</v>
      </c>
      <c r="D777" s="22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>E777/D777</f>
        <v>1.7000000000000001E-2</v>
      </c>
      <c r="P777" s="8">
        <f>IF(L777=0,0,E777/L777)</f>
        <v>34</v>
      </c>
      <c r="Q777" s="5" t="str">
        <f>LEFT(N777,(FIND("/",N777)-1))</f>
        <v>publishing</v>
      </c>
      <c r="R777" s="5" t="str">
        <f>RIGHT(N777,LEN(N777)-(FIND("/",N777)))</f>
        <v>fiction</v>
      </c>
      <c r="S777" s="13">
        <f>(J777/86400)+25569+(-5/24)</f>
        <v>40862.851793981477</v>
      </c>
      <c r="T777" s="13">
        <f>(I777/86400)+25569+(-5/24)</f>
        <v>40892.851793981477</v>
      </c>
    </row>
    <row r="778" spans="1:20" ht="14.75" customHeight="1" x14ac:dyDescent="0.2">
      <c r="A778" s="5">
        <v>776</v>
      </c>
      <c r="B778" s="6" t="s">
        <v>777</v>
      </c>
      <c r="C778" s="6" t="s">
        <v>4886</v>
      </c>
      <c r="D778" s="22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>E778/D778</f>
        <v>0.51400000000000001</v>
      </c>
      <c r="P778" s="8">
        <f>IF(L778=0,0,E778/L778)</f>
        <v>63.122807017543863</v>
      </c>
      <c r="Q778" s="5" t="str">
        <f>LEFT(N778,(FIND("/",N778)-1))</f>
        <v>publishing</v>
      </c>
      <c r="R778" s="5" t="str">
        <f>RIGHT(N778,LEN(N778)-(FIND("/",N778)))</f>
        <v>fiction</v>
      </c>
      <c r="S778" s="13">
        <f>(J778/86400)+25569+(-5/24)</f>
        <v>42250.477372685178</v>
      </c>
      <c r="T778" s="13">
        <f>(I778/86400)+25569+(-5/24)</f>
        <v>42287.999999999993</v>
      </c>
    </row>
    <row r="779" spans="1:20" ht="14.75" customHeight="1" x14ac:dyDescent="0.2">
      <c r="A779" s="5">
        <v>777</v>
      </c>
      <c r="B779" s="6" t="s">
        <v>778</v>
      </c>
      <c r="C779" s="6" t="s">
        <v>4887</v>
      </c>
      <c r="D779" s="22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>E779/D779</f>
        <v>7.0000000000000001E-3</v>
      </c>
      <c r="P779" s="8">
        <f>IF(L779=0,0,E779/L779)</f>
        <v>7</v>
      </c>
      <c r="Q779" s="5" t="str">
        <f>LEFT(N779,(FIND("/",N779)-1))</f>
        <v>publishing</v>
      </c>
      <c r="R779" s="5" t="str">
        <f>RIGHT(N779,LEN(N779)-(FIND("/",N779)))</f>
        <v>fiction</v>
      </c>
      <c r="S779" s="13">
        <f>(J779/86400)+25569+(-5/24)</f>
        <v>41456.772881944438</v>
      </c>
      <c r="T779" s="13">
        <f>(I779/86400)+25569+(-5/24)</f>
        <v>41486.772881944438</v>
      </c>
    </row>
    <row r="780" spans="1:20" ht="14.75" customHeight="1" x14ac:dyDescent="0.2">
      <c r="A780" s="5">
        <v>778</v>
      </c>
      <c r="B780" s="6" t="s">
        <v>779</v>
      </c>
      <c r="C780" s="6" t="s">
        <v>4888</v>
      </c>
      <c r="D780" s="22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>E780/D780</f>
        <v>4.0000000000000001E-3</v>
      </c>
      <c r="P780" s="8">
        <f>IF(L780=0,0,E780/L780)</f>
        <v>2</v>
      </c>
      <c r="Q780" s="5" t="str">
        <f>LEFT(N780,(FIND("/",N780)-1))</f>
        <v>publishing</v>
      </c>
      <c r="R780" s="5" t="str">
        <f>RIGHT(N780,LEN(N780)-(FIND("/",N780)))</f>
        <v>fiction</v>
      </c>
      <c r="S780" s="13">
        <f>(J780/86400)+25569+(-5/24)</f>
        <v>41729.493981481479</v>
      </c>
      <c r="T780" s="13">
        <f>(I780/86400)+25569+(-5/24)</f>
        <v>41759.493981481479</v>
      </c>
    </row>
    <row r="781" spans="1:20" ht="14.75" customHeight="1" x14ac:dyDescent="0.2">
      <c r="A781" s="5">
        <v>779</v>
      </c>
      <c r="B781" s="6" t="s">
        <v>780</v>
      </c>
      <c r="C781" s="6" t="s">
        <v>4889</v>
      </c>
      <c r="D781" s="22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>E781/D781</f>
        <v>2.6666666666666668E-2</v>
      </c>
      <c r="P781" s="8">
        <f>IF(L781=0,0,E781/L781)</f>
        <v>66.666666666666671</v>
      </c>
      <c r="Q781" s="5" t="str">
        <f>LEFT(N781,(FIND("/",N781)-1))</f>
        <v>publishing</v>
      </c>
      <c r="R781" s="5" t="str">
        <f>RIGHT(N781,LEN(N781)-(FIND("/",N781)))</f>
        <v>fiction</v>
      </c>
      <c r="S781" s="13">
        <f>(J781/86400)+25569+(-5/24)</f>
        <v>40436.475752314815</v>
      </c>
      <c r="T781" s="13">
        <f>(I781/86400)+25569+(-5/24)</f>
        <v>40465.958333333328</v>
      </c>
    </row>
    <row r="782" spans="1:20" ht="14.75" customHeight="1" x14ac:dyDescent="0.2">
      <c r="A782" s="5">
        <v>780</v>
      </c>
      <c r="B782" s="6" t="s">
        <v>781</v>
      </c>
      <c r="C782" s="6" t="s">
        <v>4890</v>
      </c>
      <c r="D782" s="22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>E782/D782</f>
        <v>1.04</v>
      </c>
      <c r="P782" s="8">
        <f>IF(L782=0,0,E782/L782)</f>
        <v>38.518518518518519</v>
      </c>
      <c r="Q782" s="5" t="str">
        <f>LEFT(N782,(FIND("/",N782)-1))</f>
        <v>music</v>
      </c>
      <c r="R782" s="5" t="str">
        <f>RIGHT(N782,LEN(N782)-(FIND("/",N782)))</f>
        <v>rock</v>
      </c>
      <c r="S782" s="13">
        <f>(J782/86400)+25569+(-5/24)</f>
        <v>40636.465567129628</v>
      </c>
      <c r="T782" s="13">
        <f>(I782/86400)+25569+(-5/24)</f>
        <v>40666.465567129628</v>
      </c>
    </row>
    <row r="783" spans="1:20" ht="14.75" customHeight="1" x14ac:dyDescent="0.2">
      <c r="A783" s="5">
        <v>781</v>
      </c>
      <c r="B783" s="6" t="s">
        <v>782</v>
      </c>
      <c r="C783" s="6" t="s">
        <v>4891</v>
      </c>
      <c r="D783" s="22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>E783/D783</f>
        <v>1.3315375</v>
      </c>
      <c r="P783" s="8">
        <f>IF(L783=0,0,E783/L783)</f>
        <v>42.609200000000001</v>
      </c>
      <c r="Q783" s="5" t="str">
        <f>LEFT(N783,(FIND("/",N783)-1))</f>
        <v>music</v>
      </c>
      <c r="R783" s="5" t="str">
        <f>RIGHT(N783,LEN(N783)-(FIND("/",N783)))</f>
        <v>rock</v>
      </c>
      <c r="S783" s="13">
        <f>(J783/86400)+25569+(-5/24)</f>
        <v>41402.792523148142</v>
      </c>
      <c r="T783" s="13">
        <f>(I783/86400)+25569+(-5/24)</f>
        <v>41432.792523148142</v>
      </c>
    </row>
    <row r="784" spans="1:20" ht="14.75" customHeight="1" x14ac:dyDescent="0.2">
      <c r="A784" s="5">
        <v>782</v>
      </c>
      <c r="B784" s="6" t="s">
        <v>783</v>
      </c>
      <c r="C784" s="6" t="s">
        <v>4892</v>
      </c>
      <c r="D784" s="22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>E784/D784</f>
        <v>1</v>
      </c>
      <c r="P784" s="8">
        <f>IF(L784=0,0,E784/L784)</f>
        <v>50</v>
      </c>
      <c r="Q784" s="5" t="str">
        <f>LEFT(N784,(FIND("/",N784)-1))</f>
        <v>music</v>
      </c>
      <c r="R784" s="5" t="str">
        <f>RIGHT(N784,LEN(N784)-(FIND("/",N784)))</f>
        <v>rock</v>
      </c>
      <c r="S784" s="13">
        <f>(J784/86400)+25569+(-5/24)</f>
        <v>41116.549791666665</v>
      </c>
      <c r="T784" s="13">
        <f>(I784/86400)+25569+(-5/24)</f>
        <v>41146.549791666665</v>
      </c>
    </row>
    <row r="785" spans="1:20" ht="14.75" customHeight="1" x14ac:dyDescent="0.2">
      <c r="A785" s="5">
        <v>783</v>
      </c>
      <c r="B785" s="6" t="s">
        <v>784</v>
      </c>
      <c r="C785" s="6" t="s">
        <v>4893</v>
      </c>
      <c r="D785" s="22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>E785/D785</f>
        <v>1.4813333333333334</v>
      </c>
      <c r="P785" s="8">
        <f>IF(L785=0,0,E785/L785)</f>
        <v>63.485714285714288</v>
      </c>
      <c r="Q785" s="5" t="str">
        <f>LEFT(N785,(FIND("/",N785)-1))</f>
        <v>music</v>
      </c>
      <c r="R785" s="5" t="str">
        <f>RIGHT(N785,LEN(N785)-(FIND("/",N785)))</f>
        <v>rock</v>
      </c>
      <c r="S785" s="13">
        <f>(J785/86400)+25569+(-5/24)</f>
        <v>40987.565381944441</v>
      </c>
      <c r="T785" s="13">
        <f>(I785/86400)+25569+(-5/24)</f>
        <v>41026.708333333328</v>
      </c>
    </row>
    <row r="786" spans="1:20" ht="14.75" customHeight="1" x14ac:dyDescent="0.2">
      <c r="A786" s="5">
        <v>784</v>
      </c>
      <c r="B786" s="6" t="s">
        <v>785</v>
      </c>
      <c r="C786" s="6" t="s">
        <v>4894</v>
      </c>
      <c r="D786" s="22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>E786/D786</f>
        <v>1.0249999999999999</v>
      </c>
      <c r="P786" s="8">
        <f>IF(L786=0,0,E786/L786)</f>
        <v>102.5</v>
      </c>
      <c r="Q786" s="5" t="str">
        <f>LEFT(N786,(FIND("/",N786)-1))</f>
        <v>music</v>
      </c>
      <c r="R786" s="5" t="str">
        <f>RIGHT(N786,LEN(N786)-(FIND("/",N786)))</f>
        <v>rock</v>
      </c>
      <c r="S786" s="13">
        <f>(J786/86400)+25569+(-5/24)</f>
        <v>41674.941192129627</v>
      </c>
      <c r="T786" s="13">
        <f>(I786/86400)+25569+(-5/24)</f>
        <v>41714.899525462963</v>
      </c>
    </row>
    <row r="787" spans="1:20" ht="14.75" customHeight="1" x14ac:dyDescent="0.2">
      <c r="A787" s="5">
        <v>785</v>
      </c>
      <c r="B787" s="6" t="s">
        <v>786</v>
      </c>
      <c r="C787" s="6" t="s">
        <v>4895</v>
      </c>
      <c r="D787" s="22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>E787/D787</f>
        <v>1.8062799999999999</v>
      </c>
      <c r="P787" s="8">
        <f>IF(L787=0,0,E787/L787)</f>
        <v>31.142758620689655</v>
      </c>
      <c r="Q787" s="5" t="str">
        <f>LEFT(N787,(FIND("/",N787)-1))</f>
        <v>music</v>
      </c>
      <c r="R787" s="5" t="str">
        <f>RIGHT(N787,LEN(N787)-(FIND("/",N787)))</f>
        <v>rock</v>
      </c>
      <c r="S787" s="13">
        <f>(J787/86400)+25569+(-5/24)</f>
        <v>41303.38559027778</v>
      </c>
      <c r="T787" s="13">
        <f>(I787/86400)+25569+(-5/24)</f>
        <v>41333.38559027778</v>
      </c>
    </row>
    <row r="788" spans="1:20" ht="14.75" customHeight="1" x14ac:dyDescent="0.2">
      <c r="A788" s="5">
        <v>786</v>
      </c>
      <c r="B788" s="6" t="s">
        <v>787</v>
      </c>
      <c r="C788" s="6" t="s">
        <v>4896</v>
      </c>
      <c r="D788" s="22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>E788/D788</f>
        <v>1.4279999999999999</v>
      </c>
      <c r="P788" s="8">
        <f>IF(L788=0,0,E788/L788)</f>
        <v>162.27272727272728</v>
      </c>
      <c r="Q788" s="5" t="str">
        <f>LEFT(N788,(FIND("/",N788)-1))</f>
        <v>music</v>
      </c>
      <c r="R788" s="5" t="str">
        <f>RIGHT(N788,LEN(N788)-(FIND("/",N788)))</f>
        <v>rock</v>
      </c>
      <c r="S788" s="13">
        <f>(J788/86400)+25569+(-5/24)</f>
        <v>40982.847615740735</v>
      </c>
      <c r="T788" s="13">
        <f>(I788/86400)+25569+(-5/24)</f>
        <v>41040.449305555558</v>
      </c>
    </row>
    <row r="789" spans="1:20" ht="14.75" customHeight="1" x14ac:dyDescent="0.2">
      <c r="A789" s="5">
        <v>787</v>
      </c>
      <c r="B789" s="6" t="s">
        <v>788</v>
      </c>
      <c r="C789" s="6" t="s">
        <v>4897</v>
      </c>
      <c r="D789" s="22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>E789/D789</f>
        <v>1.1416666666666666</v>
      </c>
      <c r="P789" s="8">
        <f>IF(L789=0,0,E789/L789)</f>
        <v>80.588235294117652</v>
      </c>
      <c r="Q789" s="5" t="str">
        <f>LEFT(N789,(FIND("/",N789)-1))</f>
        <v>music</v>
      </c>
      <c r="R789" s="5" t="str">
        <f>RIGHT(N789,LEN(N789)-(FIND("/",N789)))</f>
        <v>rock</v>
      </c>
      <c r="S789" s="13">
        <f>(J789/86400)+25569+(-5/24)</f>
        <v>41549.419282407405</v>
      </c>
      <c r="T789" s="13">
        <f>(I789/86400)+25569+(-5/24)</f>
        <v>41579.419282407405</v>
      </c>
    </row>
    <row r="790" spans="1:20" ht="14.75" customHeight="1" x14ac:dyDescent="0.2">
      <c r="A790" s="5">
        <v>788</v>
      </c>
      <c r="B790" s="6" t="s">
        <v>789</v>
      </c>
      <c r="C790" s="6" t="s">
        <v>4898</v>
      </c>
      <c r="D790" s="22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>E790/D790</f>
        <v>2.03505</v>
      </c>
      <c r="P790" s="8">
        <f>IF(L790=0,0,E790/L790)</f>
        <v>59.85441176470588</v>
      </c>
      <c r="Q790" s="5" t="str">
        <f>LEFT(N790,(FIND("/",N790)-1))</f>
        <v>music</v>
      </c>
      <c r="R790" s="5" t="str">
        <f>RIGHT(N790,LEN(N790)-(FIND("/",N790)))</f>
        <v>rock</v>
      </c>
      <c r="S790" s="13">
        <f>(J790/86400)+25569+(-5/24)</f>
        <v>41058.798472222217</v>
      </c>
      <c r="T790" s="13">
        <f>(I790/86400)+25569+(-5/24)</f>
        <v>41096.957638888889</v>
      </c>
    </row>
    <row r="791" spans="1:20" ht="14.75" customHeight="1" x14ac:dyDescent="0.2">
      <c r="A791" s="5">
        <v>789</v>
      </c>
      <c r="B791" s="6" t="s">
        <v>790</v>
      </c>
      <c r="C791" s="6" t="s">
        <v>4899</v>
      </c>
      <c r="D791" s="22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>E791/D791</f>
        <v>1.0941176470588236</v>
      </c>
      <c r="P791" s="8">
        <f>IF(L791=0,0,E791/L791)</f>
        <v>132.85714285714286</v>
      </c>
      <c r="Q791" s="5" t="str">
        <f>LEFT(N791,(FIND("/",N791)-1))</f>
        <v>music</v>
      </c>
      <c r="R791" s="5" t="str">
        <f>RIGHT(N791,LEN(N791)-(FIND("/",N791)))</f>
        <v>rock</v>
      </c>
      <c r="S791" s="13">
        <f>(J791/86400)+25569+(-5/24)</f>
        <v>41276.977777777771</v>
      </c>
      <c r="T791" s="13">
        <f>(I791/86400)+25569+(-5/24)</f>
        <v>41295.124305555553</v>
      </c>
    </row>
    <row r="792" spans="1:20" ht="14.75" customHeight="1" x14ac:dyDescent="0.2">
      <c r="A792" s="5">
        <v>790</v>
      </c>
      <c r="B792" s="6" t="s">
        <v>791</v>
      </c>
      <c r="C792" s="6" t="s">
        <v>4900</v>
      </c>
      <c r="D792" s="22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>E792/D792</f>
        <v>1.443746</v>
      </c>
      <c r="P792" s="8">
        <f>IF(L792=0,0,E792/L792)</f>
        <v>92.547820512820508</v>
      </c>
      <c r="Q792" s="5" t="str">
        <f>LEFT(N792,(FIND("/",N792)-1))</f>
        <v>music</v>
      </c>
      <c r="R792" s="5" t="str">
        <f>RIGHT(N792,LEN(N792)-(FIND("/",N792)))</f>
        <v>rock</v>
      </c>
      <c r="S792" s="13">
        <f>(J792/86400)+25569+(-5/24)</f>
        <v>41275.839571759258</v>
      </c>
      <c r="T792" s="13">
        <f>(I792/86400)+25569+(-5/24)</f>
        <v>41305.839571759258</v>
      </c>
    </row>
    <row r="793" spans="1:20" ht="14.75" customHeight="1" x14ac:dyDescent="0.2">
      <c r="A793" s="5">
        <v>791</v>
      </c>
      <c r="B793" s="6" t="s">
        <v>792</v>
      </c>
      <c r="C793" s="6" t="s">
        <v>4901</v>
      </c>
      <c r="D793" s="22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>E793/D793</f>
        <v>1.0386666666666666</v>
      </c>
      <c r="P793" s="8">
        <f>IF(L793=0,0,E793/L793)</f>
        <v>60.859375</v>
      </c>
      <c r="Q793" s="5" t="str">
        <f>LEFT(N793,(FIND("/",N793)-1))</f>
        <v>music</v>
      </c>
      <c r="R793" s="5" t="str">
        <f>RIGHT(N793,LEN(N793)-(FIND("/",N793)))</f>
        <v>rock</v>
      </c>
      <c r="S793" s="13">
        <f>(J793/86400)+25569+(-5/24)</f>
        <v>41557.572291666664</v>
      </c>
      <c r="T793" s="13">
        <f>(I793/86400)+25569+(-5/24)</f>
        <v>41591.040972222218</v>
      </c>
    </row>
    <row r="794" spans="1:20" ht="14.75" customHeight="1" x14ac:dyDescent="0.2">
      <c r="A794" s="5">
        <v>792</v>
      </c>
      <c r="B794" s="6" t="s">
        <v>793</v>
      </c>
      <c r="C794" s="6" t="s">
        <v>4902</v>
      </c>
      <c r="D794" s="22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>E794/D794</f>
        <v>1.0044440000000001</v>
      </c>
      <c r="P794" s="8">
        <f>IF(L794=0,0,E794/L794)</f>
        <v>41.851833333333339</v>
      </c>
      <c r="Q794" s="5" t="str">
        <f>LEFT(N794,(FIND("/",N794)-1))</f>
        <v>music</v>
      </c>
      <c r="R794" s="5" t="str">
        <f>RIGHT(N794,LEN(N794)-(FIND("/",N794)))</f>
        <v>rock</v>
      </c>
      <c r="S794" s="13">
        <f>(J794/86400)+25569+(-5/24)</f>
        <v>41555.665312499994</v>
      </c>
      <c r="T794" s="13">
        <f>(I794/86400)+25569+(-5/24)</f>
        <v>41585.706979166665</v>
      </c>
    </row>
    <row r="795" spans="1:20" ht="14.75" customHeight="1" x14ac:dyDescent="0.2">
      <c r="A795" s="5">
        <v>793</v>
      </c>
      <c r="B795" s="6" t="s">
        <v>794</v>
      </c>
      <c r="C795" s="6" t="s">
        <v>4903</v>
      </c>
      <c r="D795" s="22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>E795/D795</f>
        <v>1.0277927272727272</v>
      </c>
      <c r="P795" s="8">
        <f>IF(L795=0,0,E795/L795)</f>
        <v>88.325937499999995</v>
      </c>
      <c r="Q795" s="5" t="str">
        <f>LEFT(N795,(FIND("/",N795)-1))</f>
        <v>music</v>
      </c>
      <c r="R795" s="5" t="str">
        <f>RIGHT(N795,LEN(N795)-(FIND("/",N795)))</f>
        <v>rock</v>
      </c>
      <c r="S795" s="13">
        <f>(J795/86400)+25569+(-5/24)</f>
        <v>41442.532916666663</v>
      </c>
      <c r="T795" s="13">
        <f>(I795/86400)+25569+(-5/24)</f>
        <v>41457.999305555553</v>
      </c>
    </row>
    <row r="796" spans="1:20" ht="14.75" customHeight="1" x14ac:dyDescent="0.2">
      <c r="A796" s="5">
        <v>794</v>
      </c>
      <c r="B796" s="6" t="s">
        <v>795</v>
      </c>
      <c r="C796" s="6" t="s">
        <v>4904</v>
      </c>
      <c r="D796" s="22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>E796/D796</f>
        <v>1.0531250000000001</v>
      </c>
      <c r="P796" s="8">
        <f>IF(L796=0,0,E796/L796)</f>
        <v>158.96226415094338</v>
      </c>
      <c r="Q796" s="5" t="str">
        <f>LEFT(N796,(FIND("/",N796)-1))</f>
        <v>music</v>
      </c>
      <c r="R796" s="5" t="str">
        <f>RIGHT(N796,LEN(N796)-(FIND("/",N796)))</f>
        <v>rock</v>
      </c>
      <c r="S796" s="13">
        <f>(J796/86400)+25569+(-5/24)</f>
        <v>40735.906678240739</v>
      </c>
      <c r="T796" s="13">
        <f>(I796/86400)+25569+(-5/24)</f>
        <v>40791.504166666666</v>
      </c>
    </row>
    <row r="797" spans="1:20" ht="14.75" customHeight="1" x14ac:dyDescent="0.2">
      <c r="A797" s="5">
        <v>795</v>
      </c>
      <c r="B797" s="6" t="s">
        <v>796</v>
      </c>
      <c r="C797" s="6" t="s">
        <v>4905</v>
      </c>
      <c r="D797" s="22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>E797/D797</f>
        <v>1.1178571428571429</v>
      </c>
      <c r="P797" s="8">
        <f>IF(L797=0,0,E797/L797)</f>
        <v>85.054347826086953</v>
      </c>
      <c r="Q797" s="5" t="str">
        <f>LEFT(N797,(FIND("/",N797)-1))</f>
        <v>music</v>
      </c>
      <c r="R797" s="5" t="str">
        <f>RIGHT(N797,LEN(N797)-(FIND("/",N797)))</f>
        <v>rock</v>
      </c>
      <c r="S797" s="13">
        <f>(J797/86400)+25569+(-5/24)</f>
        <v>40963.404699074068</v>
      </c>
      <c r="T797" s="13">
        <f>(I797/86400)+25569+(-5/24)</f>
        <v>41005.999305555553</v>
      </c>
    </row>
    <row r="798" spans="1:20" ht="14.75" customHeight="1" x14ac:dyDescent="0.2">
      <c r="A798" s="5">
        <v>796</v>
      </c>
      <c r="B798" s="6" t="s">
        <v>797</v>
      </c>
      <c r="C798" s="6" t="s">
        <v>4906</v>
      </c>
      <c r="D798" s="22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>E798/D798</f>
        <v>1.0135000000000001</v>
      </c>
      <c r="P798" s="8">
        <f>IF(L798=0,0,E798/L798)</f>
        <v>112.61111111111111</v>
      </c>
      <c r="Q798" s="5" t="str">
        <f>LEFT(N798,(FIND("/",N798)-1))</f>
        <v>music</v>
      </c>
      <c r="R798" s="5" t="str">
        <f>RIGHT(N798,LEN(N798)-(FIND("/",N798)))</f>
        <v>rock</v>
      </c>
      <c r="S798" s="13">
        <f>(J798/86400)+25569+(-5/24)</f>
        <v>41502.674594907403</v>
      </c>
      <c r="T798" s="13">
        <f>(I798/86400)+25569+(-5/24)</f>
        <v>41532.673611111109</v>
      </c>
    </row>
    <row r="799" spans="1:20" ht="14.75" customHeight="1" x14ac:dyDescent="0.2">
      <c r="A799" s="5">
        <v>797</v>
      </c>
      <c r="B799" s="6" t="s">
        <v>798</v>
      </c>
      <c r="C799" s="6" t="s">
        <v>4907</v>
      </c>
      <c r="D799" s="22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>E799/D799</f>
        <v>1.0753333333333333</v>
      </c>
      <c r="P799" s="8">
        <f>IF(L799=0,0,E799/L799)</f>
        <v>45.436619718309856</v>
      </c>
      <c r="Q799" s="5" t="str">
        <f>LEFT(N799,(FIND("/",N799)-1))</f>
        <v>music</v>
      </c>
      <c r="R799" s="5" t="str">
        <f>RIGHT(N799,LEN(N799)-(FIND("/",N799)))</f>
        <v>rock</v>
      </c>
      <c r="S799" s="13">
        <f>(J799/86400)+25569+(-5/24)</f>
        <v>40996.785740740735</v>
      </c>
      <c r="T799" s="13">
        <f>(I799/86400)+25569+(-5/24)</f>
        <v>41027.958333333328</v>
      </c>
    </row>
    <row r="800" spans="1:20" ht="14.75" customHeight="1" x14ac:dyDescent="0.2">
      <c r="A800" s="5">
        <v>798</v>
      </c>
      <c r="B800" s="6" t="s">
        <v>799</v>
      </c>
      <c r="C800" s="6" t="s">
        <v>4908</v>
      </c>
      <c r="D800" s="22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>E800/D800</f>
        <v>1.1488571428571428</v>
      </c>
      <c r="P800" s="8">
        <f>IF(L800=0,0,E800/L800)</f>
        <v>46.218390804597703</v>
      </c>
      <c r="Q800" s="5" t="str">
        <f>LEFT(N800,(FIND("/",N800)-1))</f>
        <v>music</v>
      </c>
      <c r="R800" s="5" t="str">
        <f>RIGHT(N800,LEN(N800)-(FIND("/",N800)))</f>
        <v>rock</v>
      </c>
      <c r="S800" s="13">
        <f>(J800/86400)+25569+(-5/24)</f>
        <v>41882.381793981483</v>
      </c>
      <c r="T800" s="13">
        <f>(I800/86400)+25569+(-5/24)</f>
        <v>41912.381793981483</v>
      </c>
    </row>
    <row r="801" spans="1:20" ht="14.75" customHeight="1" x14ac:dyDescent="0.2">
      <c r="A801" s="5">
        <v>799</v>
      </c>
      <c r="B801" s="6" t="s">
        <v>800</v>
      </c>
      <c r="C801" s="6" t="s">
        <v>4909</v>
      </c>
      <c r="D801" s="22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>E801/D801</f>
        <v>1.0002</v>
      </c>
      <c r="P801" s="8">
        <f>IF(L801=0,0,E801/L801)</f>
        <v>178.60714285714286</v>
      </c>
      <c r="Q801" s="5" t="str">
        <f>LEFT(N801,(FIND("/",N801)-1))</f>
        <v>music</v>
      </c>
      <c r="R801" s="5" t="str">
        <f>RIGHT(N801,LEN(N801)-(FIND("/",N801)))</f>
        <v>rock</v>
      </c>
      <c r="S801" s="13">
        <f>(J801/86400)+25569+(-5/24)</f>
        <v>40996.458865740737</v>
      </c>
      <c r="T801" s="13">
        <f>(I801/86400)+25569+(-5/24)</f>
        <v>41026.458865740737</v>
      </c>
    </row>
    <row r="802" spans="1:20" ht="14.75" customHeight="1" x14ac:dyDescent="0.2">
      <c r="A802" s="5">
        <v>800</v>
      </c>
      <c r="B802" s="6" t="s">
        <v>801</v>
      </c>
      <c r="C802" s="6" t="s">
        <v>4910</v>
      </c>
      <c r="D802" s="22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>E802/D802</f>
        <v>1.5213333333333334</v>
      </c>
      <c r="P802" s="8">
        <f>IF(L802=0,0,E802/L802)</f>
        <v>40.75</v>
      </c>
      <c r="Q802" s="5" t="str">
        <f>LEFT(N802,(FIND("/",N802)-1))</f>
        <v>music</v>
      </c>
      <c r="R802" s="5" t="str">
        <f>RIGHT(N802,LEN(N802)-(FIND("/",N802)))</f>
        <v>rock</v>
      </c>
      <c r="S802" s="13">
        <f>(J802/86400)+25569+(-5/24)</f>
        <v>41863.225162037037</v>
      </c>
      <c r="T802" s="13">
        <f>(I802/86400)+25569+(-5/24)</f>
        <v>41893.225162037037</v>
      </c>
    </row>
    <row r="803" spans="1:20" ht="14.75" customHeight="1" x14ac:dyDescent="0.2">
      <c r="A803" s="5">
        <v>801</v>
      </c>
      <c r="B803" s="6" t="s">
        <v>802</v>
      </c>
      <c r="C803" s="6" t="s">
        <v>4911</v>
      </c>
      <c r="D803" s="22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>E803/D803</f>
        <v>1.1152149999999998</v>
      </c>
      <c r="P803" s="8">
        <f>IF(L803=0,0,E803/L803)</f>
        <v>43.733921568627444</v>
      </c>
      <c r="Q803" s="5" t="str">
        <f>LEFT(N803,(FIND("/",N803)-1))</f>
        <v>music</v>
      </c>
      <c r="R803" s="5" t="str">
        <f>RIGHT(N803,LEN(N803)-(FIND("/",N803)))</f>
        <v>rock</v>
      </c>
      <c r="S803" s="13">
        <f>(J803/86400)+25569+(-5/24)</f>
        <v>40695.587037037032</v>
      </c>
      <c r="T803" s="13">
        <f>(I803/86400)+25569+(-5/24)</f>
        <v>40725.587037037032</v>
      </c>
    </row>
    <row r="804" spans="1:20" ht="14.75" customHeight="1" x14ac:dyDescent="0.2">
      <c r="A804" s="5">
        <v>802</v>
      </c>
      <c r="B804" s="6" t="s">
        <v>803</v>
      </c>
      <c r="C804" s="6" t="s">
        <v>4912</v>
      </c>
      <c r="D804" s="22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>E804/D804</f>
        <v>1.0133333333333334</v>
      </c>
      <c r="P804" s="8">
        <f>IF(L804=0,0,E804/L804)</f>
        <v>81.066666666666663</v>
      </c>
      <c r="Q804" s="5" t="str">
        <f>LEFT(N804,(FIND("/",N804)-1))</f>
        <v>music</v>
      </c>
      <c r="R804" s="5" t="str">
        <f>RIGHT(N804,LEN(N804)-(FIND("/",N804)))</f>
        <v>rock</v>
      </c>
      <c r="S804" s="13">
        <f>(J804/86400)+25569+(-5/24)</f>
        <v>41122.813935185179</v>
      </c>
      <c r="T804" s="13">
        <f>(I804/86400)+25569+(-5/24)</f>
        <v>41168.961805555555</v>
      </c>
    </row>
    <row r="805" spans="1:20" ht="14.75" customHeight="1" x14ac:dyDescent="0.2">
      <c r="A805" s="5">
        <v>803</v>
      </c>
      <c r="B805" s="6" t="s">
        <v>804</v>
      </c>
      <c r="C805" s="6" t="s">
        <v>4913</v>
      </c>
      <c r="D805" s="22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>E805/D805</f>
        <v>1.232608695652174</v>
      </c>
      <c r="P805" s="8">
        <f>IF(L805=0,0,E805/L805)</f>
        <v>74.60526315789474</v>
      </c>
      <c r="Q805" s="5" t="str">
        <f>LEFT(N805,(FIND("/",N805)-1))</f>
        <v>music</v>
      </c>
      <c r="R805" s="5" t="str">
        <f>RIGHT(N805,LEN(N805)-(FIND("/",N805)))</f>
        <v>rock</v>
      </c>
      <c r="S805" s="13">
        <f>(J805/86400)+25569+(-5/24)</f>
        <v>40665.741643518515</v>
      </c>
      <c r="T805" s="13">
        <f>(I805/86400)+25569+(-5/24)</f>
        <v>40691.833333333328</v>
      </c>
    </row>
    <row r="806" spans="1:20" ht="14.75" customHeight="1" x14ac:dyDescent="0.2">
      <c r="A806" s="5">
        <v>804</v>
      </c>
      <c r="B806" s="6" t="s">
        <v>805</v>
      </c>
      <c r="C806" s="6" t="s">
        <v>4914</v>
      </c>
      <c r="D806" s="22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>E806/D806</f>
        <v>1</v>
      </c>
      <c r="P806" s="8">
        <f>IF(L806=0,0,E806/L806)</f>
        <v>305.55555555555554</v>
      </c>
      <c r="Q806" s="5" t="str">
        <f>LEFT(N806,(FIND("/",N806)-1))</f>
        <v>music</v>
      </c>
      <c r="R806" s="5" t="str">
        <f>RIGHT(N806,LEN(N806)-(FIND("/",N806)))</f>
        <v>rock</v>
      </c>
      <c r="S806" s="13">
        <f>(J806/86400)+25569+(-5/24)</f>
        <v>40729.897291666661</v>
      </c>
      <c r="T806" s="13">
        <f>(I806/86400)+25569+(-5/24)</f>
        <v>40746.957638888889</v>
      </c>
    </row>
    <row r="807" spans="1:20" ht="14.75" customHeight="1" x14ac:dyDescent="0.2">
      <c r="A807" s="5">
        <v>805</v>
      </c>
      <c r="B807" s="6" t="s">
        <v>806</v>
      </c>
      <c r="C807" s="6" t="s">
        <v>4915</v>
      </c>
      <c r="D807" s="22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>E807/D807</f>
        <v>1.05</v>
      </c>
      <c r="P807" s="8">
        <f>IF(L807=0,0,E807/L807)</f>
        <v>58.333333333333336</v>
      </c>
      <c r="Q807" s="5" t="str">
        <f>LEFT(N807,(FIND("/",N807)-1))</f>
        <v>music</v>
      </c>
      <c r="R807" s="5" t="str">
        <f>RIGHT(N807,LEN(N807)-(FIND("/",N807)))</f>
        <v>rock</v>
      </c>
      <c r="S807" s="13">
        <f>(J807/86400)+25569+(-5/24)</f>
        <v>40690.614722222221</v>
      </c>
      <c r="T807" s="13">
        <f>(I807/86400)+25569+(-5/24)</f>
        <v>40740.75</v>
      </c>
    </row>
    <row r="808" spans="1:20" ht="14.75" customHeight="1" x14ac:dyDescent="0.2">
      <c r="A808" s="5">
        <v>806</v>
      </c>
      <c r="B808" s="6" t="s">
        <v>807</v>
      </c>
      <c r="C808" s="6" t="s">
        <v>4916</v>
      </c>
      <c r="D808" s="22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>E808/D808</f>
        <v>1.0443750000000001</v>
      </c>
      <c r="P808" s="8">
        <f>IF(L808=0,0,E808/L808)</f>
        <v>117.67605633802818</v>
      </c>
      <c r="Q808" s="5" t="str">
        <f>LEFT(N808,(FIND("/",N808)-1))</f>
        <v>music</v>
      </c>
      <c r="R808" s="5" t="str">
        <f>RIGHT(N808,LEN(N808)-(FIND("/",N808)))</f>
        <v>rock</v>
      </c>
      <c r="S808" s="13">
        <f>(J808/86400)+25569+(-5/24)</f>
        <v>40763.483090277776</v>
      </c>
      <c r="T808" s="13">
        <f>(I808/86400)+25569+(-5/24)</f>
        <v>40793.483090277776</v>
      </c>
    </row>
    <row r="809" spans="1:20" ht="14.75" customHeight="1" x14ac:dyDescent="0.2">
      <c r="A809" s="5">
        <v>807</v>
      </c>
      <c r="B809" s="6" t="s">
        <v>808</v>
      </c>
      <c r="C809" s="6" t="s">
        <v>4917</v>
      </c>
      <c r="D809" s="22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>E809/D809</f>
        <v>1.05125</v>
      </c>
      <c r="P809" s="8">
        <f>IF(L809=0,0,E809/L809)</f>
        <v>73.771929824561397</v>
      </c>
      <c r="Q809" s="5" t="str">
        <f>LEFT(N809,(FIND("/",N809)-1))</f>
        <v>music</v>
      </c>
      <c r="R809" s="5" t="str">
        <f>RIGHT(N809,LEN(N809)-(FIND("/",N809)))</f>
        <v>rock</v>
      </c>
      <c r="S809" s="13">
        <f>(J809/86400)+25569+(-5/24)</f>
        <v>42759.420266203706</v>
      </c>
      <c r="T809" s="13">
        <f>(I809/86400)+25569+(-5/24)</f>
        <v>42794.874999999993</v>
      </c>
    </row>
    <row r="810" spans="1:20" ht="14.75" customHeight="1" x14ac:dyDescent="0.2">
      <c r="A810" s="5">
        <v>808</v>
      </c>
      <c r="B810" s="6" t="s">
        <v>809</v>
      </c>
      <c r="C810" s="6" t="s">
        <v>4918</v>
      </c>
      <c r="D810" s="22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>E810/D810</f>
        <v>1</v>
      </c>
      <c r="P810" s="8">
        <f>IF(L810=0,0,E810/L810)</f>
        <v>104.65116279069767</v>
      </c>
      <c r="Q810" s="5" t="str">
        <f>LEFT(N810,(FIND("/",N810)-1))</f>
        <v>music</v>
      </c>
      <c r="R810" s="5" t="str">
        <f>RIGHT(N810,LEN(N810)-(FIND("/",N810)))</f>
        <v>rock</v>
      </c>
      <c r="S810" s="13">
        <f>(J810/86400)+25569+(-5/24)</f>
        <v>41961.892199074071</v>
      </c>
      <c r="T810" s="13">
        <f>(I810/86400)+25569+(-5/24)</f>
        <v>41994.999305555553</v>
      </c>
    </row>
    <row r="811" spans="1:20" ht="14.75" customHeight="1" x14ac:dyDescent="0.2">
      <c r="A811" s="5">
        <v>809</v>
      </c>
      <c r="B811" s="6" t="s">
        <v>810</v>
      </c>
      <c r="C811" s="6" t="s">
        <v>4919</v>
      </c>
      <c r="D811" s="22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>E811/D811</f>
        <v>1.03775</v>
      </c>
      <c r="P811" s="8">
        <f>IF(L811=0,0,E811/L811)</f>
        <v>79.82692307692308</v>
      </c>
      <c r="Q811" s="5" t="str">
        <f>LEFT(N811,(FIND("/",N811)-1))</f>
        <v>music</v>
      </c>
      <c r="R811" s="5" t="str">
        <f>RIGHT(N811,LEN(N811)-(FIND("/",N811)))</f>
        <v>rock</v>
      </c>
      <c r="S811" s="13">
        <f>(J811/86400)+25569+(-5/24)</f>
        <v>41628.625347222223</v>
      </c>
      <c r="T811" s="13">
        <f>(I811/86400)+25569+(-5/24)</f>
        <v>41658.625347222223</v>
      </c>
    </row>
    <row r="812" spans="1:20" ht="14.75" customHeight="1" x14ac:dyDescent="0.2">
      <c r="A812" s="5">
        <v>810</v>
      </c>
      <c r="B812" s="6" t="s">
        <v>811</v>
      </c>
      <c r="C812" s="6" t="s">
        <v>4920</v>
      </c>
      <c r="D812" s="22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>E812/D812</f>
        <v>1.05</v>
      </c>
      <c r="P812" s="8">
        <f>IF(L812=0,0,E812/L812)</f>
        <v>58.333333333333336</v>
      </c>
      <c r="Q812" s="5" t="str">
        <f>LEFT(N812,(FIND("/",N812)-1))</f>
        <v>music</v>
      </c>
      <c r="R812" s="5" t="str">
        <f>RIGHT(N812,LEN(N812)-(FIND("/",N812)))</f>
        <v>rock</v>
      </c>
      <c r="S812" s="13">
        <f>(J812/86400)+25569+(-5/24)</f>
        <v>41122.847939814812</v>
      </c>
      <c r="T812" s="13">
        <f>(I812/86400)+25569+(-5/24)</f>
        <v>41152.847939814812</v>
      </c>
    </row>
    <row r="813" spans="1:20" ht="14.75" customHeight="1" x14ac:dyDescent="0.2">
      <c r="A813" s="5">
        <v>811</v>
      </c>
      <c r="B813" s="6" t="s">
        <v>812</v>
      </c>
      <c r="C813" s="6" t="s">
        <v>4921</v>
      </c>
      <c r="D813" s="22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>E813/D813</f>
        <v>1.04</v>
      </c>
      <c r="P813" s="8">
        <f>IF(L813=0,0,E813/L813)</f>
        <v>86.666666666666671</v>
      </c>
      <c r="Q813" s="5" t="str">
        <f>LEFT(N813,(FIND("/",N813)-1))</f>
        <v>music</v>
      </c>
      <c r="R813" s="5" t="str">
        <f>RIGHT(N813,LEN(N813)-(FIND("/",N813)))</f>
        <v>rock</v>
      </c>
      <c r="S813" s="13">
        <f>(J813/86400)+25569+(-5/24)</f>
        <v>41443.435208333329</v>
      </c>
      <c r="T813" s="13">
        <f>(I813/86400)+25569+(-5/24)</f>
        <v>41465.494444444441</v>
      </c>
    </row>
    <row r="814" spans="1:20" ht="14.75" customHeight="1" x14ac:dyDescent="0.2">
      <c r="A814" s="5">
        <v>812</v>
      </c>
      <c r="B814" s="6" t="s">
        <v>813</v>
      </c>
      <c r="C814" s="6" t="s">
        <v>4922</v>
      </c>
      <c r="D814" s="22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>E814/D814</f>
        <v>1.5183333333333333</v>
      </c>
      <c r="P814" s="8">
        <f>IF(L814=0,0,E814/L814)</f>
        <v>27.606060606060606</v>
      </c>
      <c r="Q814" s="5" t="str">
        <f>LEFT(N814,(FIND("/",N814)-1))</f>
        <v>music</v>
      </c>
      <c r="R814" s="5" t="str">
        <f>RIGHT(N814,LEN(N814)-(FIND("/",N814)))</f>
        <v>rock</v>
      </c>
      <c r="S814" s="13">
        <f>(J814/86400)+25569+(-5/24)</f>
        <v>41281.809629629628</v>
      </c>
      <c r="T814" s="13">
        <f>(I814/86400)+25569+(-5/24)</f>
        <v>41334.373611111107</v>
      </c>
    </row>
    <row r="815" spans="1:20" ht="14.75" customHeight="1" x14ac:dyDescent="0.2">
      <c r="A815" s="5">
        <v>813</v>
      </c>
      <c r="B815" s="6" t="s">
        <v>814</v>
      </c>
      <c r="C815" s="6" t="s">
        <v>4923</v>
      </c>
      <c r="D815" s="22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>E815/D815</f>
        <v>1.59996</v>
      </c>
      <c r="P815" s="8">
        <f>IF(L815=0,0,E815/L815)</f>
        <v>24.999375000000001</v>
      </c>
      <c r="Q815" s="5" t="str">
        <f>LEFT(N815,(FIND("/",N815)-1))</f>
        <v>music</v>
      </c>
      <c r="R815" s="5" t="str">
        <f>RIGHT(N815,LEN(N815)-(FIND("/",N815)))</f>
        <v>rock</v>
      </c>
      <c r="S815" s="13">
        <f>(J815/86400)+25569+(-5/24)</f>
        <v>41080.751909722218</v>
      </c>
      <c r="T815" s="13">
        <f>(I815/86400)+25569+(-5/24)</f>
        <v>41110.751909722218</v>
      </c>
    </row>
    <row r="816" spans="1:20" ht="14.75" customHeight="1" x14ac:dyDescent="0.2">
      <c r="A816" s="5">
        <v>814</v>
      </c>
      <c r="B816" s="6" t="s">
        <v>815</v>
      </c>
      <c r="C816" s="6" t="s">
        <v>4924</v>
      </c>
      <c r="D816" s="22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>E816/D816</f>
        <v>1.2729999999999999</v>
      </c>
      <c r="P816" s="8">
        <f>IF(L816=0,0,E816/L816)</f>
        <v>45.464285714285715</v>
      </c>
      <c r="Q816" s="5" t="str">
        <f>LEFT(N816,(FIND("/",N816)-1))</f>
        <v>music</v>
      </c>
      <c r="R816" s="5" t="str">
        <f>RIGHT(N816,LEN(N816)-(FIND("/",N816)))</f>
        <v>rock</v>
      </c>
      <c r="S816" s="13">
        <f>(J816/86400)+25569+(-5/24)</f>
        <v>40679.534733796296</v>
      </c>
      <c r="T816" s="13">
        <f>(I816/86400)+25569+(-5/24)</f>
        <v>40694.544444444444</v>
      </c>
    </row>
    <row r="817" spans="1:20" ht="14.75" customHeight="1" x14ac:dyDescent="0.2">
      <c r="A817" s="5">
        <v>815</v>
      </c>
      <c r="B817" s="6" t="s">
        <v>816</v>
      </c>
      <c r="C817" s="6" t="s">
        <v>4925</v>
      </c>
      <c r="D817" s="22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>E817/D817</f>
        <v>1.07</v>
      </c>
      <c r="P817" s="8">
        <f>IF(L817=0,0,E817/L817)</f>
        <v>99.534883720930239</v>
      </c>
      <c r="Q817" s="5" t="str">
        <f>LEFT(N817,(FIND("/",N817)-1))</f>
        <v>music</v>
      </c>
      <c r="R817" s="5" t="str">
        <f>RIGHT(N817,LEN(N817)-(FIND("/",N817)))</f>
        <v>rock</v>
      </c>
      <c r="S817" s="13">
        <f>(J817/86400)+25569+(-5/24)</f>
        <v>41914.70952546296</v>
      </c>
      <c r="T817" s="13">
        <f>(I817/86400)+25569+(-5/24)</f>
        <v>41944.70952546296</v>
      </c>
    </row>
    <row r="818" spans="1:20" ht="14.75" customHeight="1" x14ac:dyDescent="0.2">
      <c r="A818" s="5">
        <v>816</v>
      </c>
      <c r="B818" s="6" t="s">
        <v>817</v>
      </c>
      <c r="C818" s="6" t="s">
        <v>4926</v>
      </c>
      <c r="D818" s="22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>E818/D818</f>
        <v>1.1512214285714286</v>
      </c>
      <c r="P818" s="8">
        <f>IF(L818=0,0,E818/L818)</f>
        <v>39.31</v>
      </c>
      <c r="Q818" s="5" t="str">
        <f>LEFT(N818,(FIND("/",N818)-1))</f>
        <v>music</v>
      </c>
      <c r="R818" s="5" t="str">
        <f>RIGHT(N818,LEN(N818)-(FIND("/",N818)))</f>
        <v>rock</v>
      </c>
      <c r="S818" s="13">
        <f>(J818/86400)+25569+(-5/24)</f>
        <v>41341.662534722222</v>
      </c>
      <c r="T818" s="13">
        <f>(I818/86400)+25569+(-5/24)</f>
        <v>41373.0625</v>
      </c>
    </row>
    <row r="819" spans="1:20" ht="14.75" customHeight="1" x14ac:dyDescent="0.2">
      <c r="A819" s="5">
        <v>817</v>
      </c>
      <c r="B819" s="6" t="s">
        <v>818</v>
      </c>
      <c r="C819" s="6" t="s">
        <v>4927</v>
      </c>
      <c r="D819" s="22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>E819/D819</f>
        <v>1.3711066666666665</v>
      </c>
      <c r="P819" s="8">
        <f>IF(L819=0,0,E819/L819)</f>
        <v>89.419999999999987</v>
      </c>
      <c r="Q819" s="5" t="str">
        <f>LEFT(N819,(FIND("/",N819)-1))</f>
        <v>music</v>
      </c>
      <c r="R819" s="5" t="str">
        <f>RIGHT(N819,LEN(N819)-(FIND("/",N819)))</f>
        <v>rock</v>
      </c>
      <c r="S819" s="13">
        <f>(J819/86400)+25569+(-5/24)</f>
        <v>40925.391331018516</v>
      </c>
      <c r="T819" s="13">
        <f>(I819/86400)+25569+(-5/24)</f>
        <v>40978.999305555553</v>
      </c>
    </row>
    <row r="820" spans="1:20" ht="14.75" customHeight="1" x14ac:dyDescent="0.2">
      <c r="A820" s="5">
        <v>818</v>
      </c>
      <c r="B820" s="6" t="s">
        <v>819</v>
      </c>
      <c r="C820" s="6" t="s">
        <v>4928</v>
      </c>
      <c r="D820" s="22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>E820/D820</f>
        <v>1.5571428571428572</v>
      </c>
      <c r="P820" s="8">
        <f>IF(L820=0,0,E820/L820)</f>
        <v>28.684210526315791</v>
      </c>
      <c r="Q820" s="5" t="str">
        <f>LEFT(N820,(FIND("/",N820)-1))</f>
        <v>music</v>
      </c>
      <c r="R820" s="5" t="str">
        <f>RIGHT(N820,LEN(N820)-(FIND("/",N820)))</f>
        <v>rock</v>
      </c>
      <c r="S820" s="13">
        <f>(J820/86400)+25569+(-5/24)</f>
        <v>41120.67454861111</v>
      </c>
      <c r="T820" s="13">
        <f>(I820/86400)+25569+(-5/24)</f>
        <v>41128.500694444439</v>
      </c>
    </row>
    <row r="821" spans="1:20" ht="14.75" customHeight="1" x14ac:dyDescent="0.2">
      <c r="A821" s="5">
        <v>819</v>
      </c>
      <c r="B821" s="6" t="s">
        <v>820</v>
      </c>
      <c r="C821" s="6" t="s">
        <v>4929</v>
      </c>
      <c r="D821" s="22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>E821/D821</f>
        <v>1.0874999999999999</v>
      </c>
      <c r="P821" s="8">
        <f>IF(L821=0,0,E821/L821)</f>
        <v>31.071428571428573</v>
      </c>
      <c r="Q821" s="5" t="str">
        <f>LEFT(N821,(FIND("/",N821)-1))</f>
        <v>music</v>
      </c>
      <c r="R821" s="5" t="str">
        <f>RIGHT(N821,LEN(N821)-(FIND("/",N821)))</f>
        <v>rock</v>
      </c>
      <c r="S821" s="13">
        <f>(J821/86400)+25569+(-5/24)</f>
        <v>41619.789976851847</v>
      </c>
      <c r="T821" s="13">
        <f>(I821/86400)+25569+(-5/24)</f>
        <v>41628.988888888889</v>
      </c>
    </row>
    <row r="822" spans="1:20" ht="14.75" customHeight="1" x14ac:dyDescent="0.2">
      <c r="A822" s="5">
        <v>820</v>
      </c>
      <c r="B822" s="6" t="s">
        <v>821</v>
      </c>
      <c r="C822" s="6" t="s">
        <v>4930</v>
      </c>
      <c r="D822" s="22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>E822/D822</f>
        <v>1.3405</v>
      </c>
      <c r="P822" s="8">
        <f>IF(L822=0,0,E822/L822)</f>
        <v>70.55263157894737</v>
      </c>
      <c r="Q822" s="5" t="str">
        <f>LEFT(N822,(FIND("/",N822)-1))</f>
        <v>music</v>
      </c>
      <c r="R822" s="5" t="str">
        <f>RIGHT(N822,LEN(N822)-(FIND("/",N822)))</f>
        <v>rock</v>
      </c>
      <c r="S822" s="13">
        <f>(J822/86400)+25569+(-5/24)</f>
        <v>41768.633587962962</v>
      </c>
      <c r="T822" s="13">
        <f>(I822/86400)+25569+(-5/24)</f>
        <v>41799</v>
      </c>
    </row>
    <row r="823" spans="1:20" ht="14.75" customHeight="1" x14ac:dyDescent="0.2">
      <c r="A823" s="5">
        <v>821</v>
      </c>
      <c r="B823" s="6" t="s">
        <v>822</v>
      </c>
      <c r="C823" s="6" t="s">
        <v>4931</v>
      </c>
      <c r="D823" s="22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>E823/D823</f>
        <v>1</v>
      </c>
      <c r="P823" s="8">
        <f>IF(L823=0,0,E823/L823)</f>
        <v>224.12820512820514</v>
      </c>
      <c r="Q823" s="5" t="str">
        <f>LEFT(N823,(FIND("/",N823)-1))</f>
        <v>music</v>
      </c>
      <c r="R823" s="5" t="str">
        <f>RIGHT(N823,LEN(N823)-(FIND("/",N823)))</f>
        <v>rock</v>
      </c>
      <c r="S823" s="13">
        <f>(J823/86400)+25569+(-5/24)</f>
        <v>42093.71371527778</v>
      </c>
      <c r="T823" s="13">
        <f>(I823/86400)+25569+(-5/24)</f>
        <v>42127.959027777775</v>
      </c>
    </row>
    <row r="824" spans="1:20" ht="14.75" customHeight="1" x14ac:dyDescent="0.2">
      <c r="A824" s="5">
        <v>822</v>
      </c>
      <c r="B824" s="6" t="s">
        <v>823</v>
      </c>
      <c r="C824" s="6" t="s">
        <v>4932</v>
      </c>
      <c r="D824" s="22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>E824/D824</f>
        <v>1.1916666666666667</v>
      </c>
      <c r="P824" s="8">
        <f>IF(L824=0,0,E824/L824)</f>
        <v>51.811594202898547</v>
      </c>
      <c r="Q824" s="5" t="str">
        <f>LEFT(N824,(FIND("/",N824)-1))</f>
        <v>music</v>
      </c>
      <c r="R824" s="5" t="str">
        <f>RIGHT(N824,LEN(N824)-(FIND("/",N824)))</f>
        <v>rock</v>
      </c>
      <c r="S824" s="13">
        <f>(J824/86400)+25569+(-5/24)</f>
        <v>41157.739004629628</v>
      </c>
      <c r="T824" s="13">
        <f>(I824/86400)+25569+(-5/24)</f>
        <v>41187.739004629628</v>
      </c>
    </row>
    <row r="825" spans="1:20" ht="14.75" customHeight="1" x14ac:dyDescent="0.2">
      <c r="A825" s="5">
        <v>823</v>
      </c>
      <c r="B825" s="6" t="s">
        <v>824</v>
      </c>
      <c r="C825" s="6" t="s">
        <v>4933</v>
      </c>
      <c r="D825" s="22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>E825/D825</f>
        <v>1.7949999999999999</v>
      </c>
      <c r="P825" s="8">
        <f>IF(L825=0,0,E825/L825)</f>
        <v>43.515151515151516</v>
      </c>
      <c r="Q825" s="5" t="str">
        <f>LEFT(N825,(FIND("/",N825)-1))</f>
        <v>music</v>
      </c>
      <c r="R825" s="5" t="str">
        <f>RIGHT(N825,LEN(N825)-(FIND("/",N825)))</f>
        <v>rock</v>
      </c>
      <c r="S825" s="13">
        <f>(J825/86400)+25569+(-5/24)</f>
        <v>42055.764490740738</v>
      </c>
      <c r="T825" s="13">
        <f>(I825/86400)+25569+(-5/24)</f>
        <v>42085.722824074073</v>
      </c>
    </row>
    <row r="826" spans="1:20" ht="14.75" customHeight="1" x14ac:dyDescent="0.2">
      <c r="A826" s="5">
        <v>824</v>
      </c>
      <c r="B826" s="6" t="s">
        <v>825</v>
      </c>
      <c r="C826" s="6" t="s">
        <v>4934</v>
      </c>
      <c r="D826" s="22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>E826/D826</f>
        <v>1.3438124999999999</v>
      </c>
      <c r="P826" s="8">
        <f>IF(L826=0,0,E826/L826)</f>
        <v>39.816666666666663</v>
      </c>
      <c r="Q826" s="5" t="str">
        <f>LEFT(N826,(FIND("/",N826)-1))</f>
        <v>music</v>
      </c>
      <c r="R826" s="5" t="str">
        <f>RIGHT(N826,LEN(N826)-(FIND("/",N826)))</f>
        <v>rock</v>
      </c>
      <c r="S826" s="13">
        <f>(J826/86400)+25569+(-5/24)</f>
        <v>40250.033773148149</v>
      </c>
      <c r="T826" s="13">
        <f>(I826/86400)+25569+(-5/24)</f>
        <v>40286.082638888889</v>
      </c>
    </row>
    <row r="827" spans="1:20" ht="14.75" customHeight="1" x14ac:dyDescent="0.2">
      <c r="A827" s="5">
        <v>825</v>
      </c>
      <c r="B827" s="6" t="s">
        <v>826</v>
      </c>
      <c r="C827" s="6" t="s">
        <v>4935</v>
      </c>
      <c r="D827" s="22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>E827/D827</f>
        <v>1.0043200000000001</v>
      </c>
      <c r="P827" s="8">
        <f>IF(L827=0,0,E827/L827)</f>
        <v>126.8080808080808</v>
      </c>
      <c r="Q827" s="5" t="str">
        <f>LEFT(N827,(FIND("/",N827)-1))</f>
        <v>music</v>
      </c>
      <c r="R827" s="5" t="str">
        <f>RIGHT(N827,LEN(N827)-(FIND("/",N827)))</f>
        <v>rock</v>
      </c>
      <c r="S827" s="13">
        <f>(J827/86400)+25569+(-5/24)</f>
        <v>41186.098194444443</v>
      </c>
      <c r="T827" s="13">
        <f>(I827/86400)+25569+(-5/24)</f>
        <v>41211.098194444443</v>
      </c>
    </row>
    <row r="828" spans="1:20" ht="14.75" customHeight="1" x14ac:dyDescent="0.2">
      <c r="A828" s="5">
        <v>826</v>
      </c>
      <c r="B828" s="6" t="s">
        <v>827</v>
      </c>
      <c r="C828" s="6" t="s">
        <v>4936</v>
      </c>
      <c r="D828" s="22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>E828/D828</f>
        <v>1.0145454545454546</v>
      </c>
      <c r="P828" s="8">
        <f>IF(L828=0,0,E828/L828)</f>
        <v>113.87755102040816</v>
      </c>
      <c r="Q828" s="5" t="str">
        <f>LEFT(N828,(FIND("/",N828)-1))</f>
        <v>music</v>
      </c>
      <c r="R828" s="5" t="str">
        <f>RIGHT(N828,LEN(N828)-(FIND("/",N828)))</f>
        <v>rock</v>
      </c>
      <c r="S828" s="13">
        <f>(J828/86400)+25569+(-5/24)</f>
        <v>40972.830208333333</v>
      </c>
      <c r="T828" s="13">
        <f>(I828/86400)+25569+(-5/24)</f>
        <v>40993.788541666661</v>
      </c>
    </row>
    <row r="829" spans="1:20" ht="14.75" customHeight="1" x14ac:dyDescent="0.2">
      <c r="A829" s="5">
        <v>827</v>
      </c>
      <c r="B829" s="6" t="s">
        <v>828</v>
      </c>
      <c r="C829" s="6" t="s">
        <v>4937</v>
      </c>
      <c r="D829" s="22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>E829/D829</f>
        <v>1.0333333333333334</v>
      </c>
      <c r="P829" s="8">
        <f>IF(L829=0,0,E829/L829)</f>
        <v>28.181818181818183</v>
      </c>
      <c r="Q829" s="5" t="str">
        <f>LEFT(N829,(FIND("/",N829)-1))</f>
        <v>music</v>
      </c>
      <c r="R829" s="5" t="str">
        <f>RIGHT(N829,LEN(N829)-(FIND("/",N829)))</f>
        <v>rock</v>
      </c>
      <c r="S829" s="13">
        <f>(J829/86400)+25569+(-5/24)</f>
        <v>40927.265127314815</v>
      </c>
      <c r="T829" s="13">
        <f>(I829/86400)+25569+(-5/24)</f>
        <v>40953.617361111108</v>
      </c>
    </row>
    <row r="830" spans="1:20" ht="14.75" customHeight="1" x14ac:dyDescent="0.2">
      <c r="A830" s="5">
        <v>828</v>
      </c>
      <c r="B830" s="6" t="s">
        <v>829</v>
      </c>
      <c r="C830" s="6" t="s">
        <v>4938</v>
      </c>
      <c r="D830" s="22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>E830/D830</f>
        <v>1.07</v>
      </c>
      <c r="P830" s="8">
        <f>IF(L830=0,0,E830/L830)</f>
        <v>36.60526315789474</v>
      </c>
      <c r="Q830" s="5" t="str">
        <f>LEFT(N830,(FIND("/",N830)-1))</f>
        <v>music</v>
      </c>
      <c r="R830" s="5" t="str">
        <f>RIGHT(N830,LEN(N830)-(FIND("/",N830)))</f>
        <v>rock</v>
      </c>
      <c r="S830" s="13">
        <f>(J830/86400)+25569+(-5/24)</f>
        <v>41072.842384259253</v>
      </c>
      <c r="T830" s="13">
        <f>(I830/86400)+25569+(-5/24)</f>
        <v>41085.474999999999</v>
      </c>
    </row>
    <row r="831" spans="1:20" ht="14.75" customHeight="1" x14ac:dyDescent="0.2">
      <c r="A831" s="5">
        <v>829</v>
      </c>
      <c r="B831" s="6" t="s">
        <v>830</v>
      </c>
      <c r="C831" s="6" t="s">
        <v>4939</v>
      </c>
      <c r="D831" s="22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>E831/D831</f>
        <v>1.04</v>
      </c>
      <c r="P831" s="8">
        <f>IF(L831=0,0,E831/L831)</f>
        <v>32.5</v>
      </c>
      <c r="Q831" s="5" t="str">
        <f>LEFT(N831,(FIND("/",N831)-1))</f>
        <v>music</v>
      </c>
      <c r="R831" s="5" t="str">
        <f>RIGHT(N831,LEN(N831)-(FIND("/",N831)))</f>
        <v>rock</v>
      </c>
      <c r="S831" s="13">
        <f>(J831/86400)+25569+(-5/24)</f>
        <v>42504.593055555553</v>
      </c>
      <c r="T831" s="13">
        <f>(I831/86400)+25569+(-5/24)</f>
        <v>42564.593055555553</v>
      </c>
    </row>
    <row r="832" spans="1:20" ht="14.75" customHeight="1" x14ac:dyDescent="0.2">
      <c r="A832" s="5">
        <v>830</v>
      </c>
      <c r="B832" s="6" t="s">
        <v>831</v>
      </c>
      <c r="C832" s="6" t="s">
        <v>4940</v>
      </c>
      <c r="D832" s="22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>E832/D832</f>
        <v>1.0783333333333334</v>
      </c>
      <c r="P832" s="8">
        <f>IF(L832=0,0,E832/L832)</f>
        <v>60.65625</v>
      </c>
      <c r="Q832" s="5" t="str">
        <f>LEFT(N832,(FIND("/",N832)-1))</f>
        <v>music</v>
      </c>
      <c r="R832" s="5" t="str">
        <f>RIGHT(N832,LEN(N832)-(FIND("/",N832)))</f>
        <v>rock</v>
      </c>
      <c r="S832" s="13">
        <f>(J832/86400)+25569+(-5/24)</f>
        <v>41325.317418981482</v>
      </c>
      <c r="T832" s="13">
        <f>(I832/86400)+25569+(-5/24)</f>
        <v>41355.27575231481</v>
      </c>
    </row>
    <row r="833" spans="1:20" ht="14.75" customHeight="1" x14ac:dyDescent="0.2">
      <c r="A833" s="5">
        <v>831</v>
      </c>
      <c r="B833" s="6" t="s">
        <v>832</v>
      </c>
      <c r="C833" s="6" t="s">
        <v>4941</v>
      </c>
      <c r="D833" s="22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>E833/D833</f>
        <v>2.3333333333333335</v>
      </c>
      <c r="P833" s="8">
        <f>IF(L833=0,0,E833/L833)</f>
        <v>175</v>
      </c>
      <c r="Q833" s="5" t="str">
        <f>LEFT(N833,(FIND("/",N833)-1))</f>
        <v>music</v>
      </c>
      <c r="R833" s="5" t="str">
        <f>RIGHT(N833,LEN(N833)-(FIND("/",N833)))</f>
        <v>rock</v>
      </c>
      <c r="S833" s="13">
        <f>(J833/86400)+25569+(-5/24)</f>
        <v>40996.438587962963</v>
      </c>
      <c r="T833" s="13">
        <f>(I833/86400)+25569+(-5/24)</f>
        <v>41026.438587962963</v>
      </c>
    </row>
    <row r="834" spans="1:20" ht="14.75" customHeight="1" x14ac:dyDescent="0.2">
      <c r="A834" s="5">
        <v>832</v>
      </c>
      <c r="B834" s="6" t="s">
        <v>833</v>
      </c>
      <c r="C834" s="6" t="s">
        <v>4942</v>
      </c>
      <c r="D834" s="22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>E834/D834</f>
        <v>1.0060706666666666</v>
      </c>
      <c r="P834" s="8">
        <f>IF(L834=0,0,E834/L834)</f>
        <v>97.993896103896105</v>
      </c>
      <c r="Q834" s="5" t="str">
        <f>LEFT(N834,(FIND("/",N834)-1))</f>
        <v>music</v>
      </c>
      <c r="R834" s="5" t="str">
        <f>RIGHT(N834,LEN(N834)-(FIND("/",N834)))</f>
        <v>rock</v>
      </c>
      <c r="S834" s="13">
        <f>(J834/86400)+25569+(-5/24)</f>
        <v>40869.466840277775</v>
      </c>
      <c r="T834" s="13">
        <f>(I834/86400)+25569+(-5/24)</f>
        <v>40929.134027777771</v>
      </c>
    </row>
    <row r="835" spans="1:20" ht="14.75" customHeight="1" x14ac:dyDescent="0.2">
      <c r="A835" s="5">
        <v>833</v>
      </c>
      <c r="B835" s="6" t="s">
        <v>834</v>
      </c>
      <c r="C835" s="6" t="s">
        <v>4943</v>
      </c>
      <c r="D835" s="22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>E835/D835</f>
        <v>1.0166666666666666</v>
      </c>
      <c r="P835" s="8">
        <f>IF(L835=0,0,E835/L835)</f>
        <v>148.78048780487805</v>
      </c>
      <c r="Q835" s="5" t="str">
        <f>LEFT(N835,(FIND("/",N835)-1))</f>
        <v>music</v>
      </c>
      <c r="R835" s="5" t="str">
        <f>RIGHT(N835,LEN(N835)-(FIND("/",N835)))</f>
        <v>rock</v>
      </c>
      <c r="S835" s="13">
        <f>(J835/86400)+25569+(-5/24)</f>
        <v>41718.669849537036</v>
      </c>
      <c r="T835" s="13">
        <f>(I835/86400)+25569+(-5/24)</f>
        <v>41748.669849537036</v>
      </c>
    </row>
    <row r="836" spans="1:20" ht="14.75" customHeight="1" x14ac:dyDescent="0.2">
      <c r="A836" s="5">
        <v>834</v>
      </c>
      <c r="B836" s="6" t="s">
        <v>835</v>
      </c>
      <c r="C836" s="6" t="s">
        <v>4944</v>
      </c>
      <c r="D836" s="22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>E836/D836</f>
        <v>1.3101818181818181</v>
      </c>
      <c r="P836" s="8">
        <f>IF(L836=0,0,E836/L836)</f>
        <v>96.08</v>
      </c>
      <c r="Q836" s="5" t="str">
        <f>LEFT(N836,(FIND("/",N836)-1))</f>
        <v>music</v>
      </c>
      <c r="R836" s="5" t="str">
        <f>RIGHT(N836,LEN(N836)-(FIND("/",N836)))</f>
        <v>rock</v>
      </c>
      <c r="S836" s="13">
        <f>(J836/86400)+25569+(-5/24)</f>
        <v>41422.614490740736</v>
      </c>
      <c r="T836" s="13">
        <f>(I836/86400)+25569+(-5/24)</f>
        <v>41455.957638888889</v>
      </c>
    </row>
    <row r="837" spans="1:20" ht="14.75" customHeight="1" x14ac:dyDescent="0.2">
      <c r="A837" s="5">
        <v>835</v>
      </c>
      <c r="B837" s="6" t="s">
        <v>836</v>
      </c>
      <c r="C837" s="6" t="s">
        <v>4945</v>
      </c>
      <c r="D837" s="22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>E837/D837</f>
        <v>1.1725000000000001</v>
      </c>
      <c r="P837" s="8">
        <f>IF(L837=0,0,E837/L837)</f>
        <v>58.625</v>
      </c>
      <c r="Q837" s="5" t="str">
        <f>LEFT(N837,(FIND("/",N837)-1))</f>
        <v>music</v>
      </c>
      <c r="R837" s="5" t="str">
        <f>RIGHT(N837,LEN(N837)-(FIND("/",N837)))</f>
        <v>rock</v>
      </c>
      <c r="S837" s="13">
        <f>(J837/86400)+25569+(-5/24)</f>
        <v>41005.249513888884</v>
      </c>
      <c r="T837" s="13">
        <f>(I837/86400)+25569+(-5/24)</f>
        <v>41047.916666666664</v>
      </c>
    </row>
    <row r="838" spans="1:20" ht="14.75" customHeight="1" x14ac:dyDescent="0.2">
      <c r="A838" s="5">
        <v>836</v>
      </c>
      <c r="B838" s="6" t="s">
        <v>837</v>
      </c>
      <c r="C838" s="6" t="s">
        <v>4946</v>
      </c>
      <c r="D838" s="22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>E838/D838</f>
        <v>1.009304</v>
      </c>
      <c r="P838" s="8">
        <f>IF(L838=0,0,E838/L838)</f>
        <v>109.70695652173914</v>
      </c>
      <c r="Q838" s="5" t="str">
        <f>LEFT(N838,(FIND("/",N838)-1))</f>
        <v>music</v>
      </c>
      <c r="R838" s="5" t="str">
        <f>RIGHT(N838,LEN(N838)-(FIND("/",N838)))</f>
        <v>rock</v>
      </c>
      <c r="S838" s="13">
        <f>(J838/86400)+25569+(-5/24)</f>
        <v>41523.848587962959</v>
      </c>
      <c r="T838" s="13">
        <f>(I838/86400)+25569+(-5/24)</f>
        <v>41553.848587962959</v>
      </c>
    </row>
    <row r="839" spans="1:20" ht="14.75" customHeight="1" x14ac:dyDescent="0.2">
      <c r="A839" s="5">
        <v>837</v>
      </c>
      <c r="B839" s="6" t="s">
        <v>838</v>
      </c>
      <c r="C839" s="6" t="s">
        <v>4947</v>
      </c>
      <c r="D839" s="22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>E839/D839</f>
        <v>1.218</v>
      </c>
      <c r="P839" s="8">
        <f>IF(L839=0,0,E839/L839)</f>
        <v>49.112903225806448</v>
      </c>
      <c r="Q839" s="5" t="str">
        <f>LEFT(N839,(FIND("/",N839)-1))</f>
        <v>music</v>
      </c>
      <c r="R839" s="5" t="str">
        <f>RIGHT(N839,LEN(N839)-(FIND("/",N839)))</f>
        <v>rock</v>
      </c>
      <c r="S839" s="13">
        <f>(J839/86400)+25569+(-5/24)</f>
        <v>41730.79006944444</v>
      </c>
      <c r="T839" s="13">
        <f>(I839/86400)+25569+(-5/24)</f>
        <v>41760.79006944444</v>
      </c>
    </row>
    <row r="840" spans="1:20" ht="14.75" customHeight="1" x14ac:dyDescent="0.2">
      <c r="A840" s="5">
        <v>838</v>
      </c>
      <c r="B840" s="6" t="s">
        <v>839</v>
      </c>
      <c r="C840" s="6" t="s">
        <v>4948</v>
      </c>
      <c r="D840" s="22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>E840/D840</f>
        <v>1.454</v>
      </c>
      <c r="P840" s="8">
        <f>IF(L840=0,0,E840/L840)</f>
        <v>47.672131147540981</v>
      </c>
      <c r="Q840" s="5" t="str">
        <f>LEFT(N840,(FIND("/",N840)-1))</f>
        <v>music</v>
      </c>
      <c r="R840" s="5" t="str">
        <f>RIGHT(N840,LEN(N840)-(FIND("/",N840)))</f>
        <v>rock</v>
      </c>
      <c r="S840" s="13">
        <f>(J840/86400)+25569+(-5/24)</f>
        <v>40895.689641203702</v>
      </c>
      <c r="T840" s="13">
        <f>(I840/86400)+25569+(-5/24)</f>
        <v>40925.689641203702</v>
      </c>
    </row>
    <row r="841" spans="1:20" ht="14.75" customHeight="1" x14ac:dyDescent="0.2">
      <c r="A841" s="5">
        <v>839</v>
      </c>
      <c r="B841" s="6" t="s">
        <v>840</v>
      </c>
      <c r="C841" s="6" t="s">
        <v>4949</v>
      </c>
      <c r="D841" s="22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>E841/D841</f>
        <v>1.166166</v>
      </c>
      <c r="P841" s="8">
        <f>IF(L841=0,0,E841/L841)</f>
        <v>60.737812499999997</v>
      </c>
      <c r="Q841" s="5" t="str">
        <f>LEFT(N841,(FIND("/",N841)-1))</f>
        <v>music</v>
      </c>
      <c r="R841" s="5" t="str">
        <f>RIGHT(N841,LEN(N841)-(FIND("/",N841)))</f>
        <v>rock</v>
      </c>
      <c r="S841" s="13">
        <f>(J841/86400)+25569+(-5/24)</f>
        <v>41144.555046296293</v>
      </c>
      <c r="T841" s="13">
        <f>(I841/86400)+25569+(-5/24)</f>
        <v>41174.555046296293</v>
      </c>
    </row>
    <row r="842" spans="1:20" ht="14.75" customHeight="1" x14ac:dyDescent="0.2">
      <c r="A842" s="5">
        <v>840</v>
      </c>
      <c r="B842" s="6" t="s">
        <v>841</v>
      </c>
      <c r="C842" s="6" t="s">
        <v>4950</v>
      </c>
      <c r="D842" s="22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>E842/D842</f>
        <v>1.2041660000000001</v>
      </c>
      <c r="P842" s="8">
        <f>IF(L842=0,0,E842/L842)</f>
        <v>63.37715789473684</v>
      </c>
      <c r="Q842" s="5" t="str">
        <f>LEFT(N842,(FIND("/",N842)-1))</f>
        <v>music</v>
      </c>
      <c r="R842" s="5" t="str">
        <f>RIGHT(N842,LEN(N842)-(FIND("/",N842)))</f>
        <v>metal</v>
      </c>
      <c r="S842" s="13">
        <f>(J842/86400)+25569+(-5/24)</f>
        <v>42607.018368055556</v>
      </c>
      <c r="T842" s="13">
        <f>(I842/86400)+25569+(-5/24)</f>
        <v>42637.018368055556</v>
      </c>
    </row>
    <row r="843" spans="1:20" ht="14.75" customHeight="1" x14ac:dyDescent="0.2">
      <c r="A843" s="5">
        <v>841</v>
      </c>
      <c r="B843" s="6" t="s">
        <v>842</v>
      </c>
      <c r="C843" s="6" t="s">
        <v>4951</v>
      </c>
      <c r="D843" s="22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>E843/D843</f>
        <v>1.0132000000000001</v>
      </c>
      <c r="P843" s="8">
        <f>IF(L843=0,0,E843/L843)</f>
        <v>53.893617021276597</v>
      </c>
      <c r="Q843" s="5" t="str">
        <f>LEFT(N843,(FIND("/",N843)-1))</f>
        <v>music</v>
      </c>
      <c r="R843" s="5" t="str">
        <f>RIGHT(N843,LEN(N843)-(FIND("/",N843)))</f>
        <v>metal</v>
      </c>
      <c r="S843" s="13">
        <f>(J843/86400)+25569+(-5/24)</f>
        <v>41923.630358796298</v>
      </c>
      <c r="T843" s="13">
        <f>(I843/86400)+25569+(-5/24)</f>
        <v>41953.672025462962</v>
      </c>
    </row>
    <row r="844" spans="1:20" ht="14.75" customHeight="1" x14ac:dyDescent="0.2">
      <c r="A844" s="5">
        <v>842</v>
      </c>
      <c r="B844" s="6" t="s">
        <v>843</v>
      </c>
      <c r="C844" s="6" t="s">
        <v>4952</v>
      </c>
      <c r="D844" s="22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>E844/D844</f>
        <v>1.0431999999999999</v>
      </c>
      <c r="P844" s="8">
        <f>IF(L844=0,0,E844/L844)</f>
        <v>66.871794871794876</v>
      </c>
      <c r="Q844" s="5" t="str">
        <f>LEFT(N844,(FIND("/",N844)-1))</f>
        <v>music</v>
      </c>
      <c r="R844" s="5" t="str">
        <f>RIGHT(N844,LEN(N844)-(FIND("/",N844)))</f>
        <v>metal</v>
      </c>
      <c r="S844" s="13">
        <f>(J844/86400)+25569+(-5/24)</f>
        <v>41526.384062499994</v>
      </c>
      <c r="T844" s="13">
        <f>(I844/86400)+25569+(-5/24)</f>
        <v>41560.957638888889</v>
      </c>
    </row>
    <row r="845" spans="1:20" ht="14.75" customHeight="1" x14ac:dyDescent="0.2">
      <c r="A845" s="5">
        <v>843</v>
      </c>
      <c r="B845" s="6" t="s">
        <v>844</v>
      </c>
      <c r="C845" s="6" t="s">
        <v>4953</v>
      </c>
      <c r="D845" s="22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>E845/D845</f>
        <v>2.6713333333333331</v>
      </c>
      <c r="P845" s="8">
        <f>IF(L845=0,0,E845/L845)</f>
        <v>63.102362204724407</v>
      </c>
      <c r="Q845" s="5" t="str">
        <f>LEFT(N845,(FIND("/",N845)-1))</f>
        <v>music</v>
      </c>
      <c r="R845" s="5" t="str">
        <f>RIGHT(N845,LEN(N845)-(FIND("/",N845)))</f>
        <v>metal</v>
      </c>
      <c r="S845" s="13">
        <f>(J845/86400)+25569+(-5/24)</f>
        <v>42695.049537037034</v>
      </c>
      <c r="T845" s="13">
        <f>(I845/86400)+25569+(-5/24)</f>
        <v>42712.124999999993</v>
      </c>
    </row>
    <row r="846" spans="1:20" ht="14.75" customHeight="1" x14ac:dyDescent="0.2">
      <c r="A846" s="5">
        <v>844</v>
      </c>
      <c r="B846" s="6" t="s">
        <v>845</v>
      </c>
      <c r="C846" s="6" t="s">
        <v>4954</v>
      </c>
      <c r="D846" s="22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>E846/D846</f>
        <v>1.9413333333333334</v>
      </c>
      <c r="P846" s="8">
        <f>IF(L846=0,0,E846/L846)</f>
        <v>36.628930817610062</v>
      </c>
      <c r="Q846" s="5" t="str">
        <f>LEFT(N846,(FIND("/",N846)-1))</f>
        <v>music</v>
      </c>
      <c r="R846" s="5" t="str">
        <f>RIGHT(N846,LEN(N846)-(FIND("/",N846)))</f>
        <v>metal</v>
      </c>
      <c r="S846" s="13">
        <f>(J846/86400)+25569+(-5/24)</f>
        <v>41905.476296296292</v>
      </c>
      <c r="T846" s="13">
        <f>(I846/86400)+25569+(-5/24)</f>
        <v>41943.999305555553</v>
      </c>
    </row>
    <row r="847" spans="1:20" ht="14.75" customHeight="1" x14ac:dyDescent="0.2">
      <c r="A847" s="5">
        <v>845</v>
      </c>
      <c r="B847" s="6" t="s">
        <v>846</v>
      </c>
      <c r="C847" s="6" t="s">
        <v>4955</v>
      </c>
      <c r="D847" s="22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>E847/D847</f>
        <v>1.203802</v>
      </c>
      <c r="P847" s="8">
        <f>IF(L847=0,0,E847/L847)</f>
        <v>34.005706214689269</v>
      </c>
      <c r="Q847" s="5" t="str">
        <f>LEFT(N847,(FIND("/",N847)-1))</f>
        <v>music</v>
      </c>
      <c r="R847" s="5" t="str">
        <f>RIGHT(N847,LEN(N847)-(FIND("/",N847)))</f>
        <v>metal</v>
      </c>
      <c r="S847" s="13">
        <f>(J847/86400)+25569+(-5/24)</f>
        <v>42577.997638888883</v>
      </c>
      <c r="T847" s="13">
        <f>(I847/86400)+25569+(-5/24)</f>
        <v>42617.957638888889</v>
      </c>
    </row>
    <row r="848" spans="1:20" ht="14.75" customHeight="1" x14ac:dyDescent="0.2">
      <c r="A848" s="5">
        <v>846</v>
      </c>
      <c r="B848" s="6" t="s">
        <v>847</v>
      </c>
      <c r="C848" s="6" t="s">
        <v>4956</v>
      </c>
      <c r="D848" s="22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>E848/D848</f>
        <v>1.2200090909090908</v>
      </c>
      <c r="P848" s="8">
        <f>IF(L848=0,0,E848/L848)</f>
        <v>28.553404255319148</v>
      </c>
      <c r="Q848" s="5" t="str">
        <f>LEFT(N848,(FIND("/",N848)-1))</f>
        <v>music</v>
      </c>
      <c r="R848" s="5" t="str">
        <f>RIGHT(N848,LEN(N848)-(FIND("/",N848)))</f>
        <v>metal</v>
      </c>
      <c r="S848" s="13">
        <f>(J848/86400)+25569+(-5/24)</f>
        <v>41694.183506944442</v>
      </c>
      <c r="T848" s="13">
        <f>(I848/86400)+25569+(-5/24)</f>
        <v>41708.375</v>
      </c>
    </row>
    <row r="849" spans="1:20" ht="14.75" customHeight="1" x14ac:dyDescent="0.2">
      <c r="A849" s="5">
        <v>847</v>
      </c>
      <c r="B849" s="6" t="s">
        <v>848</v>
      </c>
      <c r="C849" s="6" t="s">
        <v>4957</v>
      </c>
      <c r="D849" s="22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>E849/D849</f>
        <v>1</v>
      </c>
      <c r="P849" s="8">
        <f>IF(L849=0,0,E849/L849)</f>
        <v>10</v>
      </c>
      <c r="Q849" s="5" t="str">
        <f>LEFT(N849,(FIND("/",N849)-1))</f>
        <v>music</v>
      </c>
      <c r="R849" s="5" t="str">
        <f>RIGHT(N849,LEN(N849)-(FIND("/",N849)))</f>
        <v>metal</v>
      </c>
      <c r="S849" s="13">
        <f>(J849/86400)+25569+(-5/24)</f>
        <v>42165.59</v>
      </c>
      <c r="T849" s="13">
        <f>(I849/86400)+25569+(-5/24)</f>
        <v>42195.59</v>
      </c>
    </row>
    <row r="850" spans="1:20" ht="14.75" customHeight="1" x14ac:dyDescent="0.2">
      <c r="A850" s="5">
        <v>848</v>
      </c>
      <c r="B850" s="6" t="s">
        <v>849</v>
      </c>
      <c r="C850" s="6" t="s">
        <v>4958</v>
      </c>
      <c r="D850" s="22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>E850/D850</f>
        <v>1</v>
      </c>
      <c r="P850" s="8">
        <f>IF(L850=0,0,E850/L850)</f>
        <v>18.75</v>
      </c>
      <c r="Q850" s="5" t="str">
        <f>LEFT(N850,(FIND("/",N850)-1))</f>
        <v>music</v>
      </c>
      <c r="R850" s="5" t="str">
        <f>RIGHT(N850,LEN(N850)-(FIND("/",N850)))</f>
        <v>metal</v>
      </c>
      <c r="S850" s="13">
        <f>(J850/86400)+25569+(-5/24)</f>
        <v>42078.583715277775</v>
      </c>
      <c r="T850" s="13">
        <f>(I850/86400)+25569+(-5/24)</f>
        <v>42108.583715277775</v>
      </c>
    </row>
    <row r="851" spans="1:20" ht="14.75" customHeight="1" x14ac:dyDescent="0.2">
      <c r="A851" s="5">
        <v>849</v>
      </c>
      <c r="B851" s="6" t="s">
        <v>850</v>
      </c>
      <c r="C851" s="6" t="s">
        <v>4959</v>
      </c>
      <c r="D851" s="22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>E851/D851</f>
        <v>1.1990000000000001</v>
      </c>
      <c r="P851" s="8">
        <f>IF(L851=0,0,E851/L851)</f>
        <v>41.704347826086959</v>
      </c>
      <c r="Q851" s="5" t="str">
        <f>LEFT(N851,(FIND("/",N851)-1))</f>
        <v>music</v>
      </c>
      <c r="R851" s="5" t="str">
        <f>RIGHT(N851,LEN(N851)-(FIND("/",N851)))</f>
        <v>metal</v>
      </c>
      <c r="S851" s="13">
        <f>(J851/86400)+25569+(-5/24)</f>
        <v>42050.94055555555</v>
      </c>
      <c r="T851" s="13">
        <f>(I851/86400)+25569+(-5/24)</f>
        <v>42078.898888888885</v>
      </c>
    </row>
    <row r="852" spans="1:20" ht="14.75" customHeight="1" x14ac:dyDescent="0.2">
      <c r="A852" s="5">
        <v>850</v>
      </c>
      <c r="B852" s="6" t="s">
        <v>851</v>
      </c>
      <c r="C852" s="6" t="s">
        <v>4960</v>
      </c>
      <c r="D852" s="22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>E852/D852</f>
        <v>1.55175</v>
      </c>
      <c r="P852" s="8">
        <f>IF(L852=0,0,E852/L852)</f>
        <v>46.669172932330824</v>
      </c>
      <c r="Q852" s="5" t="str">
        <f>LEFT(N852,(FIND("/",N852)-1))</f>
        <v>music</v>
      </c>
      <c r="R852" s="5" t="str">
        <f>RIGHT(N852,LEN(N852)-(FIND("/",N852)))</f>
        <v>metal</v>
      </c>
      <c r="S852" s="13">
        <f>(J852/86400)+25569+(-5/24)</f>
        <v>42452.619409722225</v>
      </c>
      <c r="T852" s="13">
        <f>(I852/86400)+25569+(-5/24)</f>
        <v>42484.999305555553</v>
      </c>
    </row>
    <row r="853" spans="1:20" ht="14.75" customHeight="1" x14ac:dyDescent="0.2">
      <c r="A853" s="5">
        <v>851</v>
      </c>
      <c r="B853" s="6" t="s">
        <v>852</v>
      </c>
      <c r="C853" s="6" t="s">
        <v>4961</v>
      </c>
      <c r="D853" s="22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>E853/D853</f>
        <v>1.3045</v>
      </c>
      <c r="P853" s="8">
        <f>IF(L853=0,0,E853/L853)</f>
        <v>37.271428571428572</v>
      </c>
      <c r="Q853" s="5" t="str">
        <f>LEFT(N853,(FIND("/",N853)-1))</f>
        <v>music</v>
      </c>
      <c r="R853" s="5" t="str">
        <f>RIGHT(N853,LEN(N853)-(FIND("/",N853)))</f>
        <v>metal</v>
      </c>
      <c r="S853" s="13">
        <f>(J853/86400)+25569+(-5/24)</f>
        <v>42522.671909722216</v>
      </c>
      <c r="T853" s="13">
        <f>(I853/86400)+25569+(-5/24)</f>
        <v>42582.614583333336</v>
      </c>
    </row>
    <row r="854" spans="1:20" ht="14.75" customHeight="1" x14ac:dyDescent="0.2">
      <c r="A854" s="5">
        <v>852</v>
      </c>
      <c r="B854" s="6" t="s">
        <v>853</v>
      </c>
      <c r="C854" s="6" t="s">
        <v>4962</v>
      </c>
      <c r="D854" s="22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>E854/D854</f>
        <v>1.0497142857142858</v>
      </c>
      <c r="P854" s="8">
        <f>IF(L854=0,0,E854/L854)</f>
        <v>59.258064516129032</v>
      </c>
      <c r="Q854" s="5" t="str">
        <f>LEFT(N854,(FIND("/",N854)-1))</f>
        <v>music</v>
      </c>
      <c r="R854" s="5" t="str">
        <f>RIGHT(N854,LEN(N854)-(FIND("/",N854)))</f>
        <v>metal</v>
      </c>
      <c r="S854" s="13">
        <f>(J854/86400)+25569+(-5/24)</f>
        <v>42656.59716435185</v>
      </c>
      <c r="T854" s="13">
        <f>(I854/86400)+25569+(-5/24)</f>
        <v>42667.666666666664</v>
      </c>
    </row>
    <row r="855" spans="1:20" ht="14.75" customHeight="1" x14ac:dyDescent="0.2">
      <c r="A855" s="5">
        <v>853</v>
      </c>
      <c r="B855" s="6" t="s">
        <v>854</v>
      </c>
      <c r="C855" s="6" t="s">
        <v>4963</v>
      </c>
      <c r="D855" s="22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>E855/D855</f>
        <v>1</v>
      </c>
      <c r="P855" s="8">
        <f>IF(L855=0,0,E855/L855)</f>
        <v>30</v>
      </c>
      <c r="Q855" s="5" t="str">
        <f>LEFT(N855,(FIND("/",N855)-1))</f>
        <v>music</v>
      </c>
      <c r="R855" s="5" t="str">
        <f>RIGHT(N855,LEN(N855)-(FIND("/",N855)))</f>
        <v>metal</v>
      </c>
      <c r="S855" s="13">
        <f>(J855/86400)+25569+(-5/24)</f>
        <v>42021.62394675926</v>
      </c>
      <c r="T855" s="13">
        <f>(I855/86400)+25569+(-5/24)</f>
        <v>42051.62394675926</v>
      </c>
    </row>
    <row r="856" spans="1:20" ht="14.75" customHeight="1" x14ac:dyDescent="0.2">
      <c r="A856" s="5">
        <v>854</v>
      </c>
      <c r="B856" s="6" t="s">
        <v>855</v>
      </c>
      <c r="C856" s="6" t="s">
        <v>4964</v>
      </c>
      <c r="D856" s="22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>E856/D856</f>
        <v>1.1822050359712231</v>
      </c>
      <c r="P856" s="8">
        <f>IF(L856=0,0,E856/L856)</f>
        <v>65.8623246492986</v>
      </c>
      <c r="Q856" s="5" t="str">
        <f>LEFT(N856,(FIND("/",N856)-1))</f>
        <v>music</v>
      </c>
      <c r="R856" s="5" t="str">
        <f>RIGHT(N856,LEN(N856)-(FIND("/",N856)))</f>
        <v>metal</v>
      </c>
      <c r="S856" s="13">
        <f>(J856/86400)+25569+(-5/24)</f>
        <v>42702.004004629627</v>
      </c>
      <c r="T856" s="13">
        <f>(I856/86400)+25569+(-5/24)</f>
        <v>42732.004004629627</v>
      </c>
    </row>
    <row r="857" spans="1:20" ht="14.75" customHeight="1" x14ac:dyDescent="0.2">
      <c r="A857" s="5">
        <v>855</v>
      </c>
      <c r="B857" s="6" t="s">
        <v>856</v>
      </c>
      <c r="C857" s="6" t="s">
        <v>4965</v>
      </c>
      <c r="D857" s="22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>E857/D857</f>
        <v>1.0344827586206897</v>
      </c>
      <c r="P857" s="8">
        <f>IF(L857=0,0,E857/L857)</f>
        <v>31.914893617021278</v>
      </c>
      <c r="Q857" s="5" t="str">
        <f>LEFT(N857,(FIND("/",N857)-1))</f>
        <v>music</v>
      </c>
      <c r="R857" s="5" t="str">
        <f>RIGHT(N857,LEN(N857)-(FIND("/",N857)))</f>
        <v>metal</v>
      </c>
      <c r="S857" s="13">
        <f>(J857/86400)+25569+(-5/24)</f>
        <v>42544.916863425919</v>
      </c>
      <c r="T857" s="13">
        <f>(I857/86400)+25569+(-5/24)</f>
        <v>42574.916863425919</v>
      </c>
    </row>
    <row r="858" spans="1:20" ht="14.75" customHeight="1" x14ac:dyDescent="0.2">
      <c r="A858" s="5">
        <v>856</v>
      </c>
      <c r="B858" s="6" t="s">
        <v>857</v>
      </c>
      <c r="C858" s="6" t="s">
        <v>4966</v>
      </c>
      <c r="D858" s="22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>E858/D858</f>
        <v>2.1800000000000002</v>
      </c>
      <c r="P858" s="8">
        <f>IF(L858=0,0,E858/L858)</f>
        <v>19.464285714285715</v>
      </c>
      <c r="Q858" s="5" t="str">
        <f>LEFT(N858,(FIND("/",N858)-1))</f>
        <v>music</v>
      </c>
      <c r="R858" s="5" t="str">
        <f>RIGHT(N858,LEN(N858)-(FIND("/",N858)))</f>
        <v>metal</v>
      </c>
      <c r="S858" s="13">
        <f>(J858/86400)+25569+(-5/24)</f>
        <v>42609.103657407402</v>
      </c>
      <c r="T858" s="13">
        <f>(I858/86400)+25569+(-5/24)</f>
        <v>42668.583333333336</v>
      </c>
    </row>
    <row r="859" spans="1:20" ht="14.75" customHeight="1" x14ac:dyDescent="0.2">
      <c r="A859" s="5">
        <v>857</v>
      </c>
      <c r="B859" s="6" t="s">
        <v>858</v>
      </c>
      <c r="C859" s="6" t="s">
        <v>4967</v>
      </c>
      <c r="D859" s="22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>E859/D859</f>
        <v>1</v>
      </c>
      <c r="P859" s="8">
        <f>IF(L859=0,0,E859/L859)</f>
        <v>50</v>
      </c>
      <c r="Q859" s="5" t="str">
        <f>LEFT(N859,(FIND("/",N859)-1))</f>
        <v>music</v>
      </c>
      <c r="R859" s="5" t="str">
        <f>RIGHT(N859,LEN(N859)-(FIND("/",N859)))</f>
        <v>metal</v>
      </c>
      <c r="S859" s="13">
        <f>(J859/86400)+25569+(-5/24)</f>
        <v>42291.373043981475</v>
      </c>
      <c r="T859" s="13">
        <f>(I859/86400)+25569+(-5/24)</f>
        <v>42333.414710648147</v>
      </c>
    </row>
    <row r="860" spans="1:20" ht="14.75" customHeight="1" x14ac:dyDescent="0.2">
      <c r="A860" s="5">
        <v>858</v>
      </c>
      <c r="B860" s="6" t="s">
        <v>859</v>
      </c>
      <c r="C860" s="6" t="s">
        <v>4968</v>
      </c>
      <c r="D860" s="22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>E860/D860</f>
        <v>1.4400583333333332</v>
      </c>
      <c r="P860" s="8">
        <f>IF(L860=0,0,E860/L860)</f>
        <v>22.737763157894737</v>
      </c>
      <c r="Q860" s="5" t="str">
        <f>LEFT(N860,(FIND("/",N860)-1))</f>
        <v>music</v>
      </c>
      <c r="R860" s="5" t="str">
        <f>RIGHT(N860,LEN(N860)-(FIND("/",N860)))</f>
        <v>metal</v>
      </c>
      <c r="S860" s="13">
        <f>(J860/86400)+25569+(-5/24)</f>
        <v>42079.537245370368</v>
      </c>
      <c r="T860" s="13">
        <f>(I860/86400)+25569+(-5/24)</f>
        <v>42109.749305555553</v>
      </c>
    </row>
    <row r="861" spans="1:20" ht="14.75" customHeight="1" x14ac:dyDescent="0.2">
      <c r="A861" s="5">
        <v>859</v>
      </c>
      <c r="B861" s="6" t="s">
        <v>860</v>
      </c>
      <c r="C861" s="6" t="s">
        <v>4969</v>
      </c>
      <c r="D861" s="22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>E861/D861</f>
        <v>1.0467500000000001</v>
      </c>
      <c r="P861" s="8">
        <f>IF(L861=0,0,E861/L861)</f>
        <v>42.724489795918366</v>
      </c>
      <c r="Q861" s="5" t="str">
        <f>LEFT(N861,(FIND("/",N861)-1))</f>
        <v>music</v>
      </c>
      <c r="R861" s="5" t="str">
        <f>RIGHT(N861,LEN(N861)-(FIND("/",N861)))</f>
        <v>metal</v>
      </c>
      <c r="S861" s="13">
        <f>(J861/86400)+25569+(-5/24)</f>
        <v>42128.611898148149</v>
      </c>
      <c r="T861" s="13">
        <f>(I861/86400)+25569+(-5/24)</f>
        <v>42158.791666666664</v>
      </c>
    </row>
    <row r="862" spans="1:20" ht="14.75" customHeight="1" x14ac:dyDescent="0.2">
      <c r="A862" s="5">
        <v>860</v>
      </c>
      <c r="B862" s="6" t="s">
        <v>861</v>
      </c>
      <c r="C862" s="6" t="s">
        <v>4970</v>
      </c>
      <c r="D862" s="22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>E862/D862</f>
        <v>0.18142857142857144</v>
      </c>
      <c r="P862" s="8">
        <f>IF(L862=0,0,E862/L862)</f>
        <v>52.916666666666664</v>
      </c>
      <c r="Q862" s="5" t="str">
        <f>LEFT(N862,(FIND("/",N862)-1))</f>
        <v>music</v>
      </c>
      <c r="R862" s="5" t="str">
        <f>RIGHT(N862,LEN(N862)-(FIND("/",N862)))</f>
        <v>jazz</v>
      </c>
      <c r="S862" s="13">
        <f>(J862/86400)+25569+(-5/24)</f>
        <v>41570.274456018517</v>
      </c>
      <c r="T862" s="13">
        <f>(I862/86400)+25569+(-5/24)</f>
        <v>41600.316122685181</v>
      </c>
    </row>
    <row r="863" spans="1:20" ht="14.75" customHeight="1" x14ac:dyDescent="0.2">
      <c r="A863" s="5">
        <v>861</v>
      </c>
      <c r="B863" s="6" t="s">
        <v>862</v>
      </c>
      <c r="C863" s="6" t="s">
        <v>4971</v>
      </c>
      <c r="D863" s="22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>E863/D863</f>
        <v>2.2444444444444444E-2</v>
      </c>
      <c r="P863" s="8">
        <f>IF(L863=0,0,E863/L863)</f>
        <v>50.5</v>
      </c>
      <c r="Q863" s="5" t="str">
        <f>LEFT(N863,(FIND("/",N863)-1))</f>
        <v>music</v>
      </c>
      <c r="R863" s="5" t="str">
        <f>RIGHT(N863,LEN(N863)-(FIND("/",N863)))</f>
        <v>jazz</v>
      </c>
      <c r="S863" s="13">
        <f>(J863/86400)+25569+(-5/24)</f>
        <v>42599.756990740738</v>
      </c>
      <c r="T863" s="13">
        <f>(I863/86400)+25569+(-5/24)</f>
        <v>42629.756990740738</v>
      </c>
    </row>
    <row r="864" spans="1:20" ht="14.75" customHeight="1" x14ac:dyDescent="0.2">
      <c r="A864" s="5">
        <v>862</v>
      </c>
      <c r="B864" s="6" t="s">
        <v>863</v>
      </c>
      <c r="C864" s="6" t="s">
        <v>4972</v>
      </c>
      <c r="D864" s="22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>E864/D864</f>
        <v>3.3999999999999998E-3</v>
      </c>
      <c r="P864" s="8">
        <f>IF(L864=0,0,E864/L864)</f>
        <v>42.5</v>
      </c>
      <c r="Q864" s="5" t="str">
        <f>LEFT(N864,(FIND("/",N864)-1))</f>
        <v>music</v>
      </c>
      <c r="R864" s="5" t="str">
        <f>RIGHT(N864,LEN(N864)-(FIND("/",N864)))</f>
        <v>jazz</v>
      </c>
      <c r="S864" s="13">
        <f>(J864/86400)+25569+(-5/24)</f>
        <v>41559.346620370365</v>
      </c>
      <c r="T864" s="13">
        <f>(I864/86400)+25569+(-5/24)</f>
        <v>41589.388287037036</v>
      </c>
    </row>
    <row r="865" spans="1:20" ht="14.75" customHeight="1" x14ac:dyDescent="0.2">
      <c r="A865" s="5">
        <v>863</v>
      </c>
      <c r="B865" s="6" t="s">
        <v>864</v>
      </c>
      <c r="C865" s="6" t="s">
        <v>4973</v>
      </c>
      <c r="D865" s="22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>E865/D865</f>
        <v>4.4999999999999998E-2</v>
      </c>
      <c r="P865" s="8">
        <f>IF(L865=0,0,E865/L865)</f>
        <v>18</v>
      </c>
      <c r="Q865" s="5" t="str">
        <f>LEFT(N865,(FIND("/",N865)-1))</f>
        <v>music</v>
      </c>
      <c r="R865" s="5" t="str">
        <f>RIGHT(N865,LEN(N865)-(FIND("/",N865)))</f>
        <v>jazz</v>
      </c>
      <c r="S865" s="13">
        <f>(J865/86400)+25569+(-5/24)</f>
        <v>40920.909328703703</v>
      </c>
      <c r="T865" s="13">
        <f>(I865/86400)+25569+(-5/24)</f>
        <v>40950.909328703703</v>
      </c>
    </row>
    <row r="866" spans="1:20" ht="14.75" customHeight="1" x14ac:dyDescent="0.2">
      <c r="A866" s="5">
        <v>864</v>
      </c>
      <c r="B866" s="6" t="s">
        <v>865</v>
      </c>
      <c r="C866" s="6" t="s">
        <v>4974</v>
      </c>
      <c r="D866" s="22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>E866/D866</f>
        <v>0.41538461538461541</v>
      </c>
      <c r="P866" s="8">
        <f>IF(L866=0,0,E866/L866)</f>
        <v>34.177215189873415</v>
      </c>
      <c r="Q866" s="5" t="str">
        <f>LEFT(N866,(FIND("/",N866)-1))</f>
        <v>music</v>
      </c>
      <c r="R866" s="5" t="str">
        <f>RIGHT(N866,LEN(N866)-(FIND("/",N866)))</f>
        <v>jazz</v>
      </c>
      <c r="S866" s="13">
        <f>(J866/86400)+25569+(-5/24)</f>
        <v>41540.898587962962</v>
      </c>
      <c r="T866" s="13">
        <f>(I866/86400)+25569+(-5/24)</f>
        <v>41563.207638888889</v>
      </c>
    </row>
    <row r="867" spans="1:20" ht="14.75" customHeight="1" x14ac:dyDescent="0.2">
      <c r="A867" s="5">
        <v>865</v>
      </c>
      <c r="B867" s="6" t="s">
        <v>866</v>
      </c>
      <c r="C867" s="6" t="s">
        <v>4975</v>
      </c>
      <c r="D867" s="22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>E867/D867</f>
        <v>2.0454545454545454E-2</v>
      </c>
      <c r="P867" s="8">
        <f>IF(L867=0,0,E867/L867)</f>
        <v>22.5</v>
      </c>
      <c r="Q867" s="5" t="str">
        <f>LEFT(N867,(FIND("/",N867)-1))</f>
        <v>music</v>
      </c>
      <c r="R867" s="5" t="str">
        <f>RIGHT(N867,LEN(N867)-(FIND("/",N867)))</f>
        <v>jazz</v>
      </c>
      <c r="S867" s="13">
        <f>(J867/86400)+25569+(-5/24)</f>
        <v>41230.564780092587</v>
      </c>
      <c r="T867" s="13">
        <f>(I867/86400)+25569+(-5/24)</f>
        <v>41290.564780092587</v>
      </c>
    </row>
    <row r="868" spans="1:20" ht="14.75" customHeight="1" x14ac:dyDescent="0.2">
      <c r="A868" s="5">
        <v>866</v>
      </c>
      <c r="B868" s="6" t="s">
        <v>867</v>
      </c>
      <c r="C868" s="6" t="s">
        <v>4976</v>
      </c>
      <c r="D868" s="22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>E868/D868</f>
        <v>0.18285714285714286</v>
      </c>
      <c r="P868" s="8">
        <f>IF(L868=0,0,E868/L868)</f>
        <v>58.18181818181818</v>
      </c>
      <c r="Q868" s="5" t="str">
        <f>LEFT(N868,(FIND("/",N868)-1))</f>
        <v>music</v>
      </c>
      <c r="R868" s="5" t="str">
        <f>RIGHT(N868,LEN(N868)-(FIND("/",N868)))</f>
        <v>jazz</v>
      </c>
      <c r="S868" s="13">
        <f>(J868/86400)+25569+(-5/24)</f>
        <v>42025.429606481477</v>
      </c>
      <c r="T868" s="13">
        <f>(I868/86400)+25569+(-5/24)</f>
        <v>42063.423611111109</v>
      </c>
    </row>
    <row r="869" spans="1:20" ht="14.75" customHeight="1" x14ac:dyDescent="0.2">
      <c r="A869" s="5">
        <v>867</v>
      </c>
      <c r="B869" s="6" t="s">
        <v>868</v>
      </c>
      <c r="C869" s="6" t="s">
        <v>4977</v>
      </c>
      <c r="D869" s="22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>E869/D869</f>
        <v>0.2402</v>
      </c>
      <c r="P869" s="8">
        <f>IF(L869=0,0,E869/L869)</f>
        <v>109.18181818181819</v>
      </c>
      <c r="Q869" s="5" t="str">
        <f>LEFT(N869,(FIND("/",N869)-1))</f>
        <v>music</v>
      </c>
      <c r="R869" s="5" t="str">
        <f>RIGHT(N869,LEN(N869)-(FIND("/",N869)))</f>
        <v>jazz</v>
      </c>
      <c r="S869" s="13">
        <f>(J869/86400)+25569+(-5/24)</f>
        <v>40087.897060185183</v>
      </c>
      <c r="T869" s="13">
        <f>(I869/86400)+25569+(-5/24)</f>
        <v>40147.999305555553</v>
      </c>
    </row>
    <row r="870" spans="1:20" ht="14.75" customHeight="1" x14ac:dyDescent="0.2">
      <c r="A870" s="5">
        <v>868</v>
      </c>
      <c r="B870" s="6" t="s">
        <v>869</v>
      </c>
      <c r="C870" s="6" t="s">
        <v>4978</v>
      </c>
      <c r="D870" s="22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>E870/D870</f>
        <v>1.1111111111111111E-3</v>
      </c>
      <c r="P870" s="8">
        <f>IF(L870=0,0,E870/L870)</f>
        <v>50</v>
      </c>
      <c r="Q870" s="5" t="str">
        <f>LEFT(N870,(FIND("/",N870)-1))</f>
        <v>music</v>
      </c>
      <c r="R870" s="5" t="str">
        <f>RIGHT(N870,LEN(N870)-(FIND("/",N870)))</f>
        <v>jazz</v>
      </c>
      <c r="S870" s="13">
        <f>(J870/86400)+25569+(-5/24)</f>
        <v>41615.819421296292</v>
      </c>
      <c r="T870" s="13">
        <f>(I870/86400)+25569+(-5/24)</f>
        <v>41645.819421296292</v>
      </c>
    </row>
    <row r="871" spans="1:20" ht="14.75" customHeight="1" x14ac:dyDescent="0.2">
      <c r="A871" s="5">
        <v>869</v>
      </c>
      <c r="B871" s="6" t="s">
        <v>870</v>
      </c>
      <c r="C871" s="6" t="s">
        <v>4979</v>
      </c>
      <c r="D871" s="22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>E871/D871</f>
        <v>0.11818181818181818</v>
      </c>
      <c r="P871" s="8">
        <f>IF(L871=0,0,E871/L871)</f>
        <v>346.66666666666669</v>
      </c>
      <c r="Q871" s="5" t="str">
        <f>LEFT(N871,(FIND("/",N871)-1))</f>
        <v>music</v>
      </c>
      <c r="R871" s="5" t="str">
        <f>RIGHT(N871,LEN(N871)-(FIND("/",N871)))</f>
        <v>jazz</v>
      </c>
      <c r="S871" s="13">
        <f>(J871/86400)+25569+(-5/24)</f>
        <v>41342.637233796289</v>
      </c>
      <c r="T871" s="13">
        <f>(I871/86400)+25569+(-5/24)</f>
        <v>41372.595567129625</v>
      </c>
    </row>
    <row r="872" spans="1:20" ht="14.75" customHeight="1" x14ac:dyDescent="0.2">
      <c r="A872" s="5">
        <v>870</v>
      </c>
      <c r="B872" s="6" t="s">
        <v>871</v>
      </c>
      <c r="C872" s="6" t="s">
        <v>4980</v>
      </c>
      <c r="D872" s="22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>E872/D872</f>
        <v>3.0999999999999999E-3</v>
      </c>
      <c r="P872" s="8">
        <f>IF(L872=0,0,E872/L872)</f>
        <v>12.4</v>
      </c>
      <c r="Q872" s="5" t="str">
        <f>LEFT(N872,(FIND("/",N872)-1))</f>
        <v>music</v>
      </c>
      <c r="R872" s="5" t="str">
        <f>RIGHT(N872,LEN(N872)-(FIND("/",N872)))</f>
        <v>jazz</v>
      </c>
      <c r="S872" s="13">
        <f>(J872/86400)+25569+(-5/24)</f>
        <v>41487.813923611109</v>
      </c>
      <c r="T872" s="13">
        <f>(I872/86400)+25569+(-5/24)</f>
        <v>41517.813923611109</v>
      </c>
    </row>
    <row r="873" spans="1:20" ht="14.75" customHeight="1" x14ac:dyDescent="0.2">
      <c r="A873" s="5">
        <v>871</v>
      </c>
      <c r="B873" s="6" t="s">
        <v>872</v>
      </c>
      <c r="C873" s="6" t="s">
        <v>4981</v>
      </c>
      <c r="D873" s="22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>E873/D873</f>
        <v>5.4166666666666669E-2</v>
      </c>
      <c r="P873" s="8">
        <f>IF(L873=0,0,E873/L873)</f>
        <v>27.083333333333332</v>
      </c>
      <c r="Q873" s="5" t="str">
        <f>LEFT(N873,(FIND("/",N873)-1))</f>
        <v>music</v>
      </c>
      <c r="R873" s="5" t="str">
        <f>RIGHT(N873,LEN(N873)-(FIND("/",N873)))</f>
        <v>jazz</v>
      </c>
      <c r="S873" s="13">
        <f>(J873/86400)+25569+(-5/24)</f>
        <v>41577.352951388886</v>
      </c>
      <c r="T873" s="13">
        <f>(I873/86400)+25569+(-5/24)</f>
        <v>41607.394618055558</v>
      </c>
    </row>
    <row r="874" spans="1:20" ht="14.75" customHeight="1" x14ac:dyDescent="0.2">
      <c r="A874" s="5">
        <v>872</v>
      </c>
      <c r="B874" s="6" t="s">
        <v>873</v>
      </c>
      <c r="C874" s="6" t="s">
        <v>4982</v>
      </c>
      <c r="D874" s="22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>E874/D874</f>
        <v>8.1250000000000003E-3</v>
      </c>
      <c r="P874" s="8">
        <f>IF(L874=0,0,E874/L874)</f>
        <v>32.5</v>
      </c>
      <c r="Q874" s="5" t="str">
        <f>LEFT(N874,(FIND("/",N874)-1))</f>
        <v>music</v>
      </c>
      <c r="R874" s="5" t="str">
        <f>RIGHT(N874,LEN(N874)-(FIND("/",N874)))</f>
        <v>jazz</v>
      </c>
      <c r="S874" s="13">
        <f>(J874/86400)+25569+(-5/24)</f>
        <v>40567.617210648146</v>
      </c>
      <c r="T874" s="13">
        <f>(I874/86400)+25569+(-5/24)</f>
        <v>40612.617210648146</v>
      </c>
    </row>
    <row r="875" spans="1:20" ht="14.75" customHeight="1" x14ac:dyDescent="0.2">
      <c r="A875" s="5">
        <v>873</v>
      </c>
      <c r="B875" s="6" t="s">
        <v>874</v>
      </c>
      <c r="C875" s="6" t="s">
        <v>4983</v>
      </c>
      <c r="D875" s="22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>E875/D875</f>
        <v>1.2857142857142857E-2</v>
      </c>
      <c r="P875" s="8">
        <f>IF(L875=0,0,E875/L875)</f>
        <v>9</v>
      </c>
      <c r="Q875" s="5" t="str">
        <f>LEFT(N875,(FIND("/",N875)-1))</f>
        <v>music</v>
      </c>
      <c r="R875" s="5" t="str">
        <f>RIGHT(N875,LEN(N875)-(FIND("/",N875)))</f>
        <v>jazz</v>
      </c>
      <c r="S875" s="13">
        <f>(J875/86400)+25569+(-5/24)</f>
        <v>41183.958796296291</v>
      </c>
      <c r="T875" s="13">
        <f>(I875/86400)+25569+(-5/24)</f>
        <v>41224.000462962962</v>
      </c>
    </row>
    <row r="876" spans="1:20" ht="14.75" customHeight="1" x14ac:dyDescent="0.2">
      <c r="A876" s="5">
        <v>874</v>
      </c>
      <c r="B876" s="6" t="s">
        <v>875</v>
      </c>
      <c r="C876" s="6" t="s">
        <v>4984</v>
      </c>
      <c r="D876" s="22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>E876/D876</f>
        <v>0.24333333333333335</v>
      </c>
      <c r="P876" s="8">
        <f>IF(L876=0,0,E876/L876)</f>
        <v>34.761904761904759</v>
      </c>
      <c r="Q876" s="5" t="str">
        <f>LEFT(N876,(FIND("/",N876)-1))</f>
        <v>music</v>
      </c>
      <c r="R876" s="5" t="str">
        <f>RIGHT(N876,LEN(N876)-(FIND("/",N876)))</f>
        <v>jazz</v>
      </c>
      <c r="S876" s="13">
        <f>(J876/86400)+25569+(-5/24)</f>
        <v>41368.375393518516</v>
      </c>
      <c r="T876" s="13">
        <f>(I876/86400)+25569+(-5/24)</f>
        <v>41398.375393518516</v>
      </c>
    </row>
    <row r="877" spans="1:20" ht="14.75" customHeight="1" x14ac:dyDescent="0.2">
      <c r="A877" s="5">
        <v>875</v>
      </c>
      <c r="B877" s="6" t="s">
        <v>876</v>
      </c>
      <c r="C877" s="6" t="s">
        <v>4985</v>
      </c>
      <c r="D877" s="22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>E877/D877</f>
        <v>0</v>
      </c>
      <c r="P877" s="8">
        <f>IF(L877=0,0,E877/L877)</f>
        <v>0</v>
      </c>
      <c r="Q877" s="5" t="str">
        <f>LEFT(N877,(FIND("/",N877)-1))</f>
        <v>music</v>
      </c>
      <c r="R877" s="5" t="str">
        <f>RIGHT(N877,LEN(N877)-(FIND("/",N877)))</f>
        <v>jazz</v>
      </c>
      <c r="S877" s="13">
        <f>(J877/86400)+25569+(-5/24)</f>
        <v>42248.515405092585</v>
      </c>
      <c r="T877" s="13">
        <f>(I877/86400)+25569+(-5/24)</f>
        <v>42268.515405092585</v>
      </c>
    </row>
    <row r="878" spans="1:20" ht="14.75" customHeight="1" x14ac:dyDescent="0.2">
      <c r="A878" s="5">
        <v>876</v>
      </c>
      <c r="B878" s="6" t="s">
        <v>877</v>
      </c>
      <c r="C878" s="6" t="s">
        <v>4986</v>
      </c>
      <c r="D878" s="22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>E878/D878</f>
        <v>0.40799492385786801</v>
      </c>
      <c r="P878" s="8">
        <f>IF(L878=0,0,E878/L878)</f>
        <v>28.577777777777779</v>
      </c>
      <c r="Q878" s="5" t="str">
        <f>LEFT(N878,(FIND("/",N878)-1))</f>
        <v>music</v>
      </c>
      <c r="R878" s="5" t="str">
        <f>RIGHT(N878,LEN(N878)-(FIND("/",N878)))</f>
        <v>jazz</v>
      </c>
      <c r="S878" s="13">
        <f>(J878/86400)+25569+(-5/24)</f>
        <v>41276.288506944438</v>
      </c>
      <c r="T878" s="13">
        <f>(I878/86400)+25569+(-5/24)</f>
        <v>41309.288506944438</v>
      </c>
    </row>
    <row r="879" spans="1:20" ht="14.75" customHeight="1" x14ac:dyDescent="0.2">
      <c r="A879" s="5">
        <v>877</v>
      </c>
      <c r="B879" s="6" t="s">
        <v>878</v>
      </c>
      <c r="C879" s="6" t="s">
        <v>4987</v>
      </c>
      <c r="D879" s="22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>E879/D879</f>
        <v>0.67549999999999999</v>
      </c>
      <c r="P879" s="8">
        <f>IF(L879=0,0,E879/L879)</f>
        <v>46.586206896551722</v>
      </c>
      <c r="Q879" s="5" t="str">
        <f>LEFT(N879,(FIND("/",N879)-1))</f>
        <v>music</v>
      </c>
      <c r="R879" s="5" t="str">
        <f>RIGHT(N879,LEN(N879)-(FIND("/",N879)))</f>
        <v>jazz</v>
      </c>
      <c r="S879" s="13">
        <f>(J879/86400)+25569+(-5/24)</f>
        <v>41597.580555555549</v>
      </c>
      <c r="T879" s="13">
        <f>(I879/86400)+25569+(-5/24)</f>
        <v>41627.580555555549</v>
      </c>
    </row>
    <row r="880" spans="1:20" ht="14.75" customHeight="1" x14ac:dyDescent="0.2">
      <c r="A880" s="5">
        <v>878</v>
      </c>
      <c r="B880" s="6" t="s">
        <v>879</v>
      </c>
      <c r="C880" s="6" t="s">
        <v>4988</v>
      </c>
      <c r="D880" s="22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>E880/D880</f>
        <v>1.2999999999999999E-2</v>
      </c>
      <c r="P880" s="8">
        <f>IF(L880=0,0,E880/L880)</f>
        <v>32.5</v>
      </c>
      <c r="Q880" s="5" t="str">
        <f>LEFT(N880,(FIND("/",N880)-1))</f>
        <v>music</v>
      </c>
      <c r="R880" s="5" t="str">
        <f>RIGHT(N880,LEN(N880)-(FIND("/",N880)))</f>
        <v>jazz</v>
      </c>
      <c r="S880" s="13">
        <f>(J880/86400)+25569+(-5/24)</f>
        <v>40505.024583333332</v>
      </c>
      <c r="T880" s="13">
        <f>(I880/86400)+25569+(-5/24)</f>
        <v>40535.024583333332</v>
      </c>
    </row>
    <row r="881" spans="1:20" ht="14.75" customHeight="1" x14ac:dyDescent="0.2">
      <c r="A881" s="5">
        <v>879</v>
      </c>
      <c r="B881" s="6" t="s">
        <v>880</v>
      </c>
      <c r="C881" s="6" t="s">
        <v>4989</v>
      </c>
      <c r="D881" s="22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>E881/D881</f>
        <v>0.30666666666666664</v>
      </c>
      <c r="P881" s="8">
        <f>IF(L881=0,0,E881/L881)</f>
        <v>21.466666666666665</v>
      </c>
      <c r="Q881" s="5" t="str">
        <f>LEFT(N881,(FIND("/",N881)-1))</f>
        <v>music</v>
      </c>
      <c r="R881" s="5" t="str">
        <f>RIGHT(N881,LEN(N881)-(FIND("/",N881)))</f>
        <v>jazz</v>
      </c>
      <c r="S881" s="13">
        <f>(J881/86400)+25569+(-5/24)</f>
        <v>41037.621585648143</v>
      </c>
      <c r="T881" s="13">
        <f>(I881/86400)+25569+(-5/24)</f>
        <v>41058.621585648143</v>
      </c>
    </row>
    <row r="882" spans="1:20" ht="14.75" customHeight="1" x14ac:dyDescent="0.2">
      <c r="A882" s="5">
        <v>880</v>
      </c>
      <c r="B882" s="6" t="s">
        <v>881</v>
      </c>
      <c r="C882" s="6" t="s">
        <v>4990</v>
      </c>
      <c r="D882" s="22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>E882/D882</f>
        <v>2.9894179894179893E-2</v>
      </c>
      <c r="P882" s="8">
        <f>IF(L882=0,0,E882/L882)</f>
        <v>14.125</v>
      </c>
      <c r="Q882" s="5" t="str">
        <f>LEFT(N882,(FIND("/",N882)-1))</f>
        <v>music</v>
      </c>
      <c r="R882" s="5" t="str">
        <f>RIGHT(N882,LEN(N882)-(FIND("/",N882)))</f>
        <v>indie rock</v>
      </c>
      <c r="S882" s="13">
        <f>(J882/86400)+25569+(-5/24)</f>
        <v>41179.112708333334</v>
      </c>
      <c r="T882" s="13">
        <f>(I882/86400)+25569+(-5/24)</f>
        <v>41212.112708333334</v>
      </c>
    </row>
    <row r="883" spans="1:20" ht="14.75" customHeight="1" x14ac:dyDescent="0.2">
      <c r="A883" s="5">
        <v>881</v>
      </c>
      <c r="B883" s="6" t="s">
        <v>882</v>
      </c>
      <c r="C883" s="6" t="s">
        <v>4991</v>
      </c>
      <c r="D883" s="22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>E883/D883</f>
        <v>8.0000000000000002E-3</v>
      </c>
      <c r="P883" s="8">
        <f>IF(L883=0,0,E883/L883)</f>
        <v>30</v>
      </c>
      <c r="Q883" s="5" t="str">
        <f>LEFT(N883,(FIND("/",N883)-1))</f>
        <v>music</v>
      </c>
      <c r="R883" s="5" t="str">
        <f>RIGHT(N883,LEN(N883)-(FIND("/",N883)))</f>
        <v>indie rock</v>
      </c>
      <c r="S883" s="13">
        <f>(J883/86400)+25569+(-5/24)</f>
        <v>40877.042662037034</v>
      </c>
      <c r="T883" s="13">
        <f>(I883/86400)+25569+(-5/24)</f>
        <v>40922.042662037034</v>
      </c>
    </row>
    <row r="884" spans="1:20" ht="14.75" customHeight="1" x14ac:dyDescent="0.2">
      <c r="A884" s="5">
        <v>882</v>
      </c>
      <c r="B884" s="6" t="s">
        <v>883</v>
      </c>
      <c r="C884" s="6" t="s">
        <v>4992</v>
      </c>
      <c r="D884" s="22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>E884/D884</f>
        <v>0.20133333333333334</v>
      </c>
      <c r="P884" s="8">
        <f>IF(L884=0,0,E884/L884)</f>
        <v>21.571428571428573</v>
      </c>
      <c r="Q884" s="5" t="str">
        <f>LEFT(N884,(FIND("/",N884)-1))</f>
        <v>music</v>
      </c>
      <c r="R884" s="5" t="str">
        <f>RIGHT(N884,LEN(N884)-(FIND("/",N884)))</f>
        <v>indie rock</v>
      </c>
      <c r="S884" s="13">
        <f>(J884/86400)+25569+(-5/24)</f>
        <v>40759.652199074073</v>
      </c>
      <c r="T884" s="13">
        <f>(I884/86400)+25569+(-5/24)</f>
        <v>40792.652199074073</v>
      </c>
    </row>
    <row r="885" spans="1:20" ht="14.75" customHeight="1" x14ac:dyDescent="0.2">
      <c r="A885" s="5">
        <v>883</v>
      </c>
      <c r="B885" s="6" t="s">
        <v>884</v>
      </c>
      <c r="C885" s="6" t="s">
        <v>4993</v>
      </c>
      <c r="D885" s="22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>E885/D885</f>
        <v>0.4002</v>
      </c>
      <c r="P885" s="8">
        <f>IF(L885=0,0,E885/L885)</f>
        <v>83.375</v>
      </c>
      <c r="Q885" s="5" t="str">
        <f>LEFT(N885,(FIND("/",N885)-1))</f>
        <v>music</v>
      </c>
      <c r="R885" s="5" t="str">
        <f>RIGHT(N885,LEN(N885)-(FIND("/",N885)))</f>
        <v>indie rock</v>
      </c>
      <c r="S885" s="13">
        <f>(J885/86400)+25569+(-5/24)</f>
        <v>42371.727256944439</v>
      </c>
      <c r="T885" s="13">
        <f>(I885/86400)+25569+(-5/24)</f>
        <v>42431.727256944439</v>
      </c>
    </row>
    <row r="886" spans="1:20" ht="14.75" customHeight="1" x14ac:dyDescent="0.2">
      <c r="A886" s="5">
        <v>884</v>
      </c>
      <c r="B886" s="6" t="s">
        <v>885</v>
      </c>
      <c r="C886" s="6" t="s">
        <v>4994</v>
      </c>
      <c r="D886" s="22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>E886/D886</f>
        <v>0.01</v>
      </c>
      <c r="P886" s="8">
        <f>IF(L886=0,0,E886/L886)</f>
        <v>10</v>
      </c>
      <c r="Q886" s="5" t="str">
        <f>LEFT(N886,(FIND("/",N886)-1))</f>
        <v>music</v>
      </c>
      <c r="R886" s="5" t="str">
        <f>RIGHT(N886,LEN(N886)-(FIND("/",N886)))</f>
        <v>indie rock</v>
      </c>
      <c r="S886" s="13">
        <f>(J886/86400)+25569+(-5/24)</f>
        <v>40981.594282407408</v>
      </c>
      <c r="T886" s="13">
        <f>(I886/86400)+25569+(-5/24)</f>
        <v>41040.896527777775</v>
      </c>
    </row>
    <row r="887" spans="1:20" ht="14.75" customHeight="1" x14ac:dyDescent="0.2">
      <c r="A887" s="5">
        <v>885</v>
      </c>
      <c r="B887" s="6" t="s">
        <v>886</v>
      </c>
      <c r="C887" s="6" t="s">
        <v>4995</v>
      </c>
      <c r="D887" s="22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>E887/D887</f>
        <v>0.75</v>
      </c>
      <c r="P887" s="8">
        <f>IF(L887=0,0,E887/L887)</f>
        <v>35.714285714285715</v>
      </c>
      <c r="Q887" s="5" t="str">
        <f>LEFT(N887,(FIND("/",N887)-1))</f>
        <v>music</v>
      </c>
      <c r="R887" s="5" t="str">
        <f>RIGHT(N887,LEN(N887)-(FIND("/",N887)))</f>
        <v>indie rock</v>
      </c>
      <c r="S887" s="13">
        <f>(J887/86400)+25569+(-5/24)</f>
        <v>42713.732766203706</v>
      </c>
      <c r="T887" s="13">
        <f>(I887/86400)+25569+(-5/24)</f>
        <v>42734.732766203706</v>
      </c>
    </row>
    <row r="888" spans="1:20" ht="14.75" customHeight="1" x14ac:dyDescent="0.2">
      <c r="A888" s="5">
        <v>886</v>
      </c>
      <c r="B888" s="6" t="s">
        <v>887</v>
      </c>
      <c r="C888" s="6" t="s">
        <v>4996</v>
      </c>
      <c r="D888" s="22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>E888/D888</f>
        <v>0.41</v>
      </c>
      <c r="P888" s="8">
        <f>IF(L888=0,0,E888/L888)</f>
        <v>29.285714285714285</v>
      </c>
      <c r="Q888" s="5" t="str">
        <f>LEFT(N888,(FIND("/",N888)-1))</f>
        <v>music</v>
      </c>
      <c r="R888" s="5" t="str">
        <f>RIGHT(N888,LEN(N888)-(FIND("/",N888)))</f>
        <v>indie rock</v>
      </c>
      <c r="S888" s="13">
        <f>(J888/86400)+25569+(-5/24)</f>
        <v>42603.662187499998</v>
      </c>
      <c r="T888" s="13">
        <f>(I888/86400)+25569+(-5/24)</f>
        <v>42628.662187499998</v>
      </c>
    </row>
    <row r="889" spans="1:20" ht="14.75" customHeight="1" x14ac:dyDescent="0.2">
      <c r="A889" s="5">
        <v>887</v>
      </c>
      <c r="B889" s="6" t="s">
        <v>888</v>
      </c>
      <c r="C889" s="6" t="s">
        <v>4997</v>
      </c>
      <c r="D889" s="22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>E889/D889</f>
        <v>0</v>
      </c>
      <c r="P889" s="8">
        <f>IF(L889=0,0,E889/L889)</f>
        <v>0</v>
      </c>
      <c r="Q889" s="5" t="str">
        <f>LEFT(N889,(FIND("/",N889)-1))</f>
        <v>music</v>
      </c>
      <c r="R889" s="5" t="str">
        <f>RIGHT(N889,LEN(N889)-(FIND("/",N889)))</f>
        <v>indie rock</v>
      </c>
      <c r="S889" s="13">
        <f>(J889/86400)+25569+(-5/24)</f>
        <v>41026.75063657407</v>
      </c>
      <c r="T889" s="13">
        <f>(I889/86400)+25569+(-5/24)</f>
        <v>41056.75063657407</v>
      </c>
    </row>
    <row r="890" spans="1:20" ht="14.75" customHeight="1" x14ac:dyDescent="0.2">
      <c r="A890" s="5">
        <v>888</v>
      </c>
      <c r="B890" s="6" t="s">
        <v>889</v>
      </c>
      <c r="C890" s="6" t="s">
        <v>4998</v>
      </c>
      <c r="D890" s="22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>E890/D890</f>
        <v>7.1999999999999995E-2</v>
      </c>
      <c r="P890" s="8">
        <f>IF(L890=0,0,E890/L890)</f>
        <v>18</v>
      </c>
      <c r="Q890" s="5" t="str">
        <f>LEFT(N890,(FIND("/",N890)-1))</f>
        <v>music</v>
      </c>
      <c r="R890" s="5" t="str">
        <f>RIGHT(N890,LEN(N890)-(FIND("/",N890)))</f>
        <v>indie rock</v>
      </c>
      <c r="S890" s="13">
        <f>(J890/86400)+25569+(-5/24)</f>
        <v>40751.544965277775</v>
      </c>
      <c r="T890" s="13">
        <f>(I890/86400)+25569+(-5/24)</f>
        <v>40787.041666666664</v>
      </c>
    </row>
    <row r="891" spans="1:20" ht="14.75" customHeight="1" x14ac:dyDescent="0.2">
      <c r="A891" s="5">
        <v>889</v>
      </c>
      <c r="B891" s="6" t="s">
        <v>890</v>
      </c>
      <c r="C891" s="6" t="s">
        <v>4999</v>
      </c>
      <c r="D891" s="22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>E891/D891</f>
        <v>9.4412800000000005E-2</v>
      </c>
      <c r="P891" s="8">
        <f>IF(L891=0,0,E891/L891)</f>
        <v>73.760000000000005</v>
      </c>
      <c r="Q891" s="5" t="str">
        <f>LEFT(N891,(FIND("/",N891)-1))</f>
        <v>music</v>
      </c>
      <c r="R891" s="5" t="str">
        <f>RIGHT(N891,LEN(N891)-(FIND("/",N891)))</f>
        <v>indie rock</v>
      </c>
      <c r="S891" s="13">
        <f>(J891/86400)+25569+(-5/24)</f>
        <v>41887.575729166667</v>
      </c>
      <c r="T891" s="13">
        <f>(I891/86400)+25569+(-5/24)</f>
        <v>41917.575729166667</v>
      </c>
    </row>
    <row r="892" spans="1:20" ht="14.75" customHeight="1" x14ac:dyDescent="0.2">
      <c r="A892" s="5">
        <v>890</v>
      </c>
      <c r="B892" s="6" t="s">
        <v>891</v>
      </c>
      <c r="C892" s="6" t="s">
        <v>5000</v>
      </c>
      <c r="D892" s="22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>E892/D892</f>
        <v>4.1666666666666664E-2</v>
      </c>
      <c r="P892" s="8">
        <f>IF(L892=0,0,E892/L892)</f>
        <v>31.25</v>
      </c>
      <c r="Q892" s="5" t="str">
        <f>LEFT(N892,(FIND("/",N892)-1))</f>
        <v>music</v>
      </c>
      <c r="R892" s="5" t="str">
        <f>RIGHT(N892,LEN(N892)-(FIND("/",N892)))</f>
        <v>indie rock</v>
      </c>
      <c r="S892" s="13">
        <f>(J892/86400)+25569+(-5/24)</f>
        <v>41569.490497685183</v>
      </c>
      <c r="T892" s="13">
        <f>(I892/86400)+25569+(-5/24)</f>
        <v>41599.532164351847</v>
      </c>
    </row>
    <row r="893" spans="1:20" ht="14.75" customHeight="1" x14ac:dyDescent="0.2">
      <c r="A893" s="5">
        <v>891</v>
      </c>
      <c r="B893" s="6" t="s">
        <v>892</v>
      </c>
      <c r="C893" s="6" t="s">
        <v>5001</v>
      </c>
      <c r="D893" s="22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>E893/D893</f>
        <v>3.2500000000000001E-2</v>
      </c>
      <c r="P893" s="8">
        <f>IF(L893=0,0,E893/L893)</f>
        <v>28.888888888888889</v>
      </c>
      <c r="Q893" s="5" t="str">
        <f>LEFT(N893,(FIND("/",N893)-1))</f>
        <v>music</v>
      </c>
      <c r="R893" s="5" t="str">
        <f>RIGHT(N893,LEN(N893)-(FIND("/",N893)))</f>
        <v>indie rock</v>
      </c>
      <c r="S893" s="13">
        <f>(J893/86400)+25569+(-5/24)</f>
        <v>41841.823263888888</v>
      </c>
      <c r="T893" s="13">
        <f>(I893/86400)+25569+(-5/24)</f>
        <v>41871.823263888888</v>
      </c>
    </row>
    <row r="894" spans="1:20" ht="14.75" customHeight="1" x14ac:dyDescent="0.2">
      <c r="A894" s="5">
        <v>892</v>
      </c>
      <c r="B894" s="6" t="s">
        <v>893</v>
      </c>
      <c r="C894" s="6" t="s">
        <v>5002</v>
      </c>
      <c r="D894" s="22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>E894/D894</f>
        <v>0.40749999999999997</v>
      </c>
      <c r="P894" s="8">
        <f>IF(L894=0,0,E894/L894)</f>
        <v>143.8235294117647</v>
      </c>
      <c r="Q894" s="5" t="str">
        <f>LEFT(N894,(FIND("/",N894)-1))</f>
        <v>music</v>
      </c>
      <c r="R894" s="5" t="str">
        <f>RIGHT(N894,LEN(N894)-(FIND("/",N894)))</f>
        <v>indie rock</v>
      </c>
      <c r="S894" s="13">
        <f>(J894/86400)+25569+(-5/24)</f>
        <v>40303.991701388884</v>
      </c>
      <c r="T894" s="13">
        <f>(I894/86400)+25569+(-5/24)</f>
        <v>40390.958333333328</v>
      </c>
    </row>
    <row r="895" spans="1:20" ht="14.75" customHeight="1" x14ac:dyDescent="0.2">
      <c r="A895" s="5">
        <v>893</v>
      </c>
      <c r="B895" s="6" t="s">
        <v>894</v>
      </c>
      <c r="C895" s="6" t="s">
        <v>5003</v>
      </c>
      <c r="D895" s="22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>E895/D895</f>
        <v>0.1</v>
      </c>
      <c r="P895" s="8">
        <f>IF(L895=0,0,E895/L895)</f>
        <v>40</v>
      </c>
      <c r="Q895" s="5" t="str">
        <f>LEFT(N895,(FIND("/",N895)-1))</f>
        <v>music</v>
      </c>
      <c r="R895" s="5" t="str">
        <f>RIGHT(N895,LEN(N895)-(FIND("/",N895)))</f>
        <v>indie rock</v>
      </c>
      <c r="S895" s="13">
        <f>(J895/86400)+25569+(-5/24)</f>
        <v>42065.689386574071</v>
      </c>
      <c r="T895" s="13">
        <f>(I895/86400)+25569+(-5/24)</f>
        <v>42095.647719907407</v>
      </c>
    </row>
    <row r="896" spans="1:20" ht="14.75" customHeight="1" x14ac:dyDescent="0.2">
      <c r="A896" s="5">
        <v>894</v>
      </c>
      <c r="B896" s="6" t="s">
        <v>895</v>
      </c>
      <c r="C896" s="6" t="s">
        <v>5004</v>
      </c>
      <c r="D896" s="22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>E896/D896</f>
        <v>0.39169999999999999</v>
      </c>
      <c r="P896" s="8">
        <f>IF(L896=0,0,E896/L896)</f>
        <v>147.81132075471697</v>
      </c>
      <c r="Q896" s="5" t="str">
        <f>LEFT(N896,(FIND("/",N896)-1))</f>
        <v>music</v>
      </c>
      <c r="R896" s="5" t="str">
        <f>RIGHT(N896,LEN(N896)-(FIND("/",N896)))</f>
        <v>indie rock</v>
      </c>
      <c r="S896" s="13">
        <f>(J896/86400)+25569+(-5/24)</f>
        <v>42496.773263888885</v>
      </c>
      <c r="T896" s="13">
        <f>(I896/86400)+25569+(-5/24)</f>
        <v>42526.773263888885</v>
      </c>
    </row>
    <row r="897" spans="1:20" ht="14.75" customHeight="1" x14ac:dyDescent="0.2">
      <c r="A897" s="5">
        <v>895</v>
      </c>
      <c r="B897" s="6" t="s">
        <v>896</v>
      </c>
      <c r="C897" s="6" t="s">
        <v>5005</v>
      </c>
      <c r="D897" s="22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>E897/D897</f>
        <v>2.4375000000000001E-2</v>
      </c>
      <c r="P897" s="8">
        <f>IF(L897=0,0,E897/L897)</f>
        <v>27.857142857142858</v>
      </c>
      <c r="Q897" s="5" t="str">
        <f>LEFT(N897,(FIND("/",N897)-1))</f>
        <v>music</v>
      </c>
      <c r="R897" s="5" t="str">
        <f>RIGHT(N897,LEN(N897)-(FIND("/",N897)))</f>
        <v>indie rock</v>
      </c>
      <c r="S897" s="13">
        <f>(J897/86400)+25569+(-5/24)</f>
        <v>40430.919317129628</v>
      </c>
      <c r="T897" s="13">
        <f>(I897/86400)+25569+(-5/24)</f>
        <v>40475.919317129628</v>
      </c>
    </row>
    <row r="898" spans="1:20" ht="14.75" customHeight="1" x14ac:dyDescent="0.2">
      <c r="A898" s="5">
        <v>896</v>
      </c>
      <c r="B898" s="6" t="s">
        <v>897</v>
      </c>
      <c r="C898" s="6" t="s">
        <v>5006</v>
      </c>
      <c r="D898" s="22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>E898/D898</f>
        <v>0.4</v>
      </c>
      <c r="P898" s="8">
        <f>IF(L898=0,0,E898/L898)</f>
        <v>44.444444444444443</v>
      </c>
      <c r="Q898" s="5" t="str">
        <f>LEFT(N898,(FIND("/",N898)-1))</f>
        <v>music</v>
      </c>
      <c r="R898" s="5" t="str">
        <f>RIGHT(N898,LEN(N898)-(FIND("/",N898)))</f>
        <v>indie rock</v>
      </c>
      <c r="S898" s="13">
        <f>(J898/86400)+25569+(-5/24)</f>
        <v>42218.66465277777</v>
      </c>
      <c r="T898" s="13">
        <f>(I898/86400)+25569+(-5/24)</f>
        <v>42243.958333333336</v>
      </c>
    </row>
    <row r="899" spans="1:20" ht="14.75" customHeight="1" x14ac:dyDescent="0.2">
      <c r="A899" s="5">
        <v>897</v>
      </c>
      <c r="B899" s="6" t="s">
        <v>898</v>
      </c>
      <c r="C899" s="6" t="s">
        <v>5007</v>
      </c>
      <c r="D899" s="22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>E899/D899</f>
        <v>0</v>
      </c>
      <c r="P899" s="8">
        <f>IF(L899=0,0,E899/L899)</f>
        <v>0</v>
      </c>
      <c r="Q899" s="5" t="str">
        <f>LEFT(N899,(FIND("/",N899)-1))</f>
        <v>music</v>
      </c>
      <c r="R899" s="5" t="str">
        <f>RIGHT(N899,LEN(N899)-(FIND("/",N899)))</f>
        <v>indie rock</v>
      </c>
      <c r="S899" s="13">
        <f>(J899/86400)+25569+(-5/24)</f>
        <v>41211.480416666665</v>
      </c>
      <c r="T899" s="13">
        <f>(I899/86400)+25569+(-5/24)</f>
        <v>41241.52208333333</v>
      </c>
    </row>
    <row r="900" spans="1:20" ht="14.75" customHeight="1" x14ac:dyDescent="0.2">
      <c r="A900" s="5">
        <v>898</v>
      </c>
      <c r="B900" s="6" t="s">
        <v>899</v>
      </c>
      <c r="C900" s="6" t="s">
        <v>5008</v>
      </c>
      <c r="D900" s="22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>E900/D900</f>
        <v>2.8000000000000001E-2</v>
      </c>
      <c r="P900" s="8">
        <f>IF(L900=0,0,E900/L900)</f>
        <v>35</v>
      </c>
      <c r="Q900" s="5" t="str">
        <f>LEFT(N900,(FIND("/",N900)-1))</f>
        <v>music</v>
      </c>
      <c r="R900" s="5" t="str">
        <f>RIGHT(N900,LEN(N900)-(FIND("/",N900)))</f>
        <v>indie rock</v>
      </c>
      <c r="S900" s="13">
        <f>(J900/86400)+25569+(-5/24)</f>
        <v>40878.549884259257</v>
      </c>
      <c r="T900" s="13">
        <f>(I900/86400)+25569+(-5/24)</f>
        <v>40923.549884259257</v>
      </c>
    </row>
    <row r="901" spans="1:20" ht="14.75" customHeight="1" x14ac:dyDescent="0.2">
      <c r="A901" s="5">
        <v>899</v>
      </c>
      <c r="B901" s="6" t="s">
        <v>900</v>
      </c>
      <c r="C901" s="6" t="s">
        <v>5009</v>
      </c>
      <c r="D901" s="22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>E901/D901</f>
        <v>0.37333333333333335</v>
      </c>
      <c r="P901" s="8">
        <f>IF(L901=0,0,E901/L901)</f>
        <v>35</v>
      </c>
      <c r="Q901" s="5" t="str">
        <f>LEFT(N901,(FIND("/",N901)-1))</f>
        <v>music</v>
      </c>
      <c r="R901" s="5" t="str">
        <f>RIGHT(N901,LEN(N901)-(FIND("/",N901)))</f>
        <v>indie rock</v>
      </c>
      <c r="S901" s="13">
        <f>(J901/86400)+25569+(-5/24)</f>
        <v>40645.890763888885</v>
      </c>
      <c r="T901" s="13">
        <f>(I901/86400)+25569+(-5/24)</f>
        <v>40690.890763888885</v>
      </c>
    </row>
    <row r="902" spans="1:20" ht="14.75" customHeight="1" x14ac:dyDescent="0.2">
      <c r="A902" s="5">
        <v>900</v>
      </c>
      <c r="B902" s="6" t="s">
        <v>901</v>
      </c>
      <c r="C902" s="6" t="s">
        <v>5010</v>
      </c>
      <c r="D902" s="22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>E902/D902</f>
        <v>4.1999999999999997E-3</v>
      </c>
      <c r="P902" s="8">
        <f>IF(L902=0,0,E902/L902)</f>
        <v>10.5</v>
      </c>
      <c r="Q902" s="5" t="str">
        <f>LEFT(N902,(FIND("/",N902)-1))</f>
        <v>music</v>
      </c>
      <c r="R902" s="5" t="str">
        <f>RIGHT(N902,LEN(N902)-(FIND("/",N902)))</f>
        <v>jazz</v>
      </c>
      <c r="S902" s="13">
        <f>(J902/86400)+25569+(-5/24)</f>
        <v>42429.641226851854</v>
      </c>
      <c r="T902" s="13">
        <f>(I902/86400)+25569+(-5/24)</f>
        <v>42459.599560185183</v>
      </c>
    </row>
    <row r="903" spans="1:20" ht="14.75" customHeight="1" x14ac:dyDescent="0.2">
      <c r="A903" s="5">
        <v>901</v>
      </c>
      <c r="B903" s="6" t="s">
        <v>902</v>
      </c>
      <c r="C903" s="6" t="s">
        <v>5011</v>
      </c>
      <c r="D903" s="22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>E903/D903</f>
        <v>0</v>
      </c>
      <c r="P903" s="8">
        <f>IF(L903=0,0,E903/L903)</f>
        <v>0</v>
      </c>
      <c r="Q903" s="5" t="str">
        <f>LEFT(N903,(FIND("/",N903)-1))</f>
        <v>music</v>
      </c>
      <c r="R903" s="5" t="str">
        <f>RIGHT(N903,LEN(N903)-(FIND("/",N903)))</f>
        <v>jazz</v>
      </c>
      <c r="S903" s="13">
        <f>(J903/86400)+25569+(-5/24)</f>
        <v>40291.603171296294</v>
      </c>
      <c r="T903" s="13">
        <f>(I903/86400)+25569+(-5/24)</f>
        <v>40337.59097222222</v>
      </c>
    </row>
    <row r="904" spans="1:20" ht="14.75" customHeight="1" x14ac:dyDescent="0.2">
      <c r="A904" s="5">
        <v>902</v>
      </c>
      <c r="B904" s="6" t="s">
        <v>903</v>
      </c>
      <c r="C904" s="6" t="s">
        <v>5012</v>
      </c>
      <c r="D904" s="22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>E904/D904</f>
        <v>3.0000000000000001E-3</v>
      </c>
      <c r="P904" s="8">
        <f>IF(L904=0,0,E904/L904)</f>
        <v>30</v>
      </c>
      <c r="Q904" s="5" t="str">
        <f>LEFT(N904,(FIND("/",N904)-1))</f>
        <v>music</v>
      </c>
      <c r="R904" s="5" t="str">
        <f>RIGHT(N904,LEN(N904)-(FIND("/",N904)))</f>
        <v>jazz</v>
      </c>
      <c r="S904" s="13">
        <f>(J904/86400)+25569+(-5/24)</f>
        <v>41829.757199074069</v>
      </c>
      <c r="T904" s="13">
        <f>(I904/86400)+25569+(-5/24)</f>
        <v>41881.4375</v>
      </c>
    </row>
    <row r="905" spans="1:20" ht="14.75" customHeight="1" x14ac:dyDescent="0.2">
      <c r="A905" s="5">
        <v>903</v>
      </c>
      <c r="B905" s="6" t="s">
        <v>904</v>
      </c>
      <c r="C905" s="6" t="s">
        <v>5013</v>
      </c>
      <c r="D905" s="22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>E905/D905</f>
        <v>3.2000000000000001E-2</v>
      </c>
      <c r="P905" s="8">
        <f>IF(L905=0,0,E905/L905)</f>
        <v>40</v>
      </c>
      <c r="Q905" s="5" t="str">
        <f>LEFT(N905,(FIND("/",N905)-1))</f>
        <v>music</v>
      </c>
      <c r="R905" s="5" t="str">
        <f>RIGHT(N905,LEN(N905)-(FIND("/",N905)))</f>
        <v>jazz</v>
      </c>
      <c r="S905" s="13">
        <f>(J905/86400)+25569+(-5/24)</f>
        <v>41149.587731481479</v>
      </c>
      <c r="T905" s="13">
        <f>(I905/86400)+25569+(-5/24)</f>
        <v>41174.892361111109</v>
      </c>
    </row>
    <row r="906" spans="1:20" ht="14.75" customHeight="1" x14ac:dyDescent="0.2">
      <c r="A906" s="5">
        <v>904</v>
      </c>
      <c r="B906" s="6" t="s">
        <v>905</v>
      </c>
      <c r="C906" s="6" t="s">
        <v>5014</v>
      </c>
      <c r="D906" s="22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>E906/D906</f>
        <v>3.0200000000000001E-3</v>
      </c>
      <c r="P906" s="8">
        <f>IF(L906=0,0,E906/L906)</f>
        <v>50.333333333333336</v>
      </c>
      <c r="Q906" s="5" t="str">
        <f>LEFT(N906,(FIND("/",N906)-1))</f>
        <v>music</v>
      </c>
      <c r="R906" s="5" t="str">
        <f>RIGHT(N906,LEN(N906)-(FIND("/",N906)))</f>
        <v>jazz</v>
      </c>
      <c r="S906" s="13">
        <f>(J906/86400)+25569+(-5/24)</f>
        <v>42341.87195601852</v>
      </c>
      <c r="T906" s="13">
        <f>(I906/86400)+25569+(-5/24)</f>
        <v>42371.87195601852</v>
      </c>
    </row>
    <row r="907" spans="1:20" ht="14.75" customHeight="1" x14ac:dyDescent="0.2">
      <c r="A907" s="5">
        <v>905</v>
      </c>
      <c r="B907" s="6" t="s">
        <v>906</v>
      </c>
      <c r="C907" s="6" t="s">
        <v>5015</v>
      </c>
      <c r="D907" s="22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>E907/D907</f>
        <v>3.0153846153846153E-2</v>
      </c>
      <c r="P907" s="8">
        <f>IF(L907=0,0,E907/L907)</f>
        <v>32.666666666666664</v>
      </c>
      <c r="Q907" s="5" t="str">
        <f>LEFT(N907,(FIND("/",N907)-1))</f>
        <v>music</v>
      </c>
      <c r="R907" s="5" t="str">
        <f>RIGHT(N907,LEN(N907)-(FIND("/",N907)))</f>
        <v>jazz</v>
      </c>
      <c r="S907" s="13">
        <f>(J907/86400)+25569+(-5/24)</f>
        <v>40507.031550925924</v>
      </c>
      <c r="T907" s="13">
        <f>(I907/86400)+25569+(-5/24)</f>
        <v>40567.031550925924</v>
      </c>
    </row>
    <row r="908" spans="1:20" ht="14.75" customHeight="1" x14ac:dyDescent="0.2">
      <c r="A908" s="5">
        <v>906</v>
      </c>
      <c r="B908" s="6" t="s">
        <v>907</v>
      </c>
      <c r="C908" s="6" t="s">
        <v>5016</v>
      </c>
      <c r="D908" s="22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>E908/D908</f>
        <v>0</v>
      </c>
      <c r="P908" s="8">
        <f>IF(L908=0,0,E908/L908)</f>
        <v>0</v>
      </c>
      <c r="Q908" s="5" t="str">
        <f>LEFT(N908,(FIND("/",N908)-1))</f>
        <v>music</v>
      </c>
      <c r="R908" s="5" t="str">
        <f>RIGHT(N908,LEN(N908)-(FIND("/",N908)))</f>
        <v>jazz</v>
      </c>
      <c r="S908" s="13">
        <f>(J908/86400)+25569+(-5/24)</f>
        <v>41680.981365740736</v>
      </c>
      <c r="T908" s="13">
        <f>(I908/86400)+25569+(-5/24)</f>
        <v>41710.939699074072</v>
      </c>
    </row>
    <row r="909" spans="1:20" ht="14.75" customHeight="1" x14ac:dyDescent="0.2">
      <c r="A909" s="5">
        <v>907</v>
      </c>
      <c r="B909" s="6" t="s">
        <v>908</v>
      </c>
      <c r="C909" s="6" t="s">
        <v>5017</v>
      </c>
      <c r="D909" s="22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>E909/D909</f>
        <v>0</v>
      </c>
      <c r="P909" s="8">
        <f>IF(L909=0,0,E909/L909)</f>
        <v>0</v>
      </c>
      <c r="Q909" s="5" t="str">
        <f>LEFT(N909,(FIND("/",N909)-1))</f>
        <v>music</v>
      </c>
      <c r="R909" s="5" t="str">
        <f>RIGHT(N909,LEN(N909)-(FIND("/",N909)))</f>
        <v>jazz</v>
      </c>
      <c r="S909" s="13">
        <f>(J909/86400)+25569+(-5/24)</f>
        <v>40766.9840625</v>
      </c>
      <c r="T909" s="13">
        <f>(I909/86400)+25569+(-5/24)</f>
        <v>40796.9840625</v>
      </c>
    </row>
    <row r="910" spans="1:20" ht="14.75" customHeight="1" x14ac:dyDescent="0.2">
      <c r="A910" s="5">
        <v>908</v>
      </c>
      <c r="B910" s="6" t="s">
        <v>909</v>
      </c>
      <c r="C910" s="6" t="s">
        <v>5018</v>
      </c>
      <c r="D910" s="22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>E910/D910</f>
        <v>0</v>
      </c>
      <c r="P910" s="8">
        <f>IF(L910=0,0,E910/L910)</f>
        <v>0</v>
      </c>
      <c r="Q910" s="5" t="str">
        <f>LEFT(N910,(FIND("/",N910)-1))</f>
        <v>music</v>
      </c>
      <c r="R910" s="5" t="str">
        <f>RIGHT(N910,LEN(N910)-(FIND("/",N910)))</f>
        <v>jazz</v>
      </c>
      <c r="S910" s="13">
        <f>(J910/86400)+25569+(-5/24)</f>
        <v>40340.593229166661</v>
      </c>
      <c r="T910" s="13">
        <f>(I910/86400)+25569+(-5/24)</f>
        <v>40385.999305555553</v>
      </c>
    </row>
    <row r="911" spans="1:20" ht="14.75" customHeight="1" x14ac:dyDescent="0.2">
      <c r="A911" s="5">
        <v>909</v>
      </c>
      <c r="B911" s="6" t="s">
        <v>910</v>
      </c>
      <c r="C911" s="6" t="s">
        <v>5019</v>
      </c>
      <c r="D911" s="22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>E911/D911</f>
        <v>3.2500000000000001E-2</v>
      </c>
      <c r="P911" s="8">
        <f>IF(L911=0,0,E911/L911)</f>
        <v>65</v>
      </c>
      <c r="Q911" s="5" t="str">
        <f>LEFT(N911,(FIND("/",N911)-1))</f>
        <v>music</v>
      </c>
      <c r="R911" s="5" t="str">
        <f>RIGHT(N911,LEN(N911)-(FIND("/",N911)))</f>
        <v>jazz</v>
      </c>
      <c r="S911" s="13">
        <f>(J911/86400)+25569+(-5/24)</f>
        <v>41081.481944444444</v>
      </c>
      <c r="T911" s="13">
        <f>(I911/86400)+25569+(-5/24)</f>
        <v>41112.958333333328</v>
      </c>
    </row>
    <row r="912" spans="1:20" ht="14.75" customHeight="1" x14ac:dyDescent="0.2">
      <c r="A912" s="5">
        <v>910</v>
      </c>
      <c r="B912" s="6" t="s">
        <v>911</v>
      </c>
      <c r="C912" s="6" t="s">
        <v>5020</v>
      </c>
      <c r="D912" s="22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>E912/D912</f>
        <v>0.22363636363636363</v>
      </c>
      <c r="P912" s="8">
        <f>IF(L912=0,0,E912/L912)</f>
        <v>24.6</v>
      </c>
      <c r="Q912" s="5" t="str">
        <f>LEFT(N912,(FIND("/",N912)-1))</f>
        <v>music</v>
      </c>
      <c r="R912" s="5" t="str">
        <f>RIGHT(N912,LEN(N912)-(FIND("/",N912)))</f>
        <v>jazz</v>
      </c>
      <c r="S912" s="13">
        <f>(J912/86400)+25569+(-5/24)</f>
        <v>42737.337025462963</v>
      </c>
      <c r="T912" s="13">
        <f>(I912/86400)+25569+(-5/24)</f>
        <v>42797.337025462963</v>
      </c>
    </row>
    <row r="913" spans="1:20" ht="14.75" customHeight="1" x14ac:dyDescent="0.2">
      <c r="A913" s="5">
        <v>911</v>
      </c>
      <c r="B913" s="6" t="s">
        <v>912</v>
      </c>
      <c r="C913" s="6" t="s">
        <v>5021</v>
      </c>
      <c r="D913" s="22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>E913/D913</f>
        <v>0</v>
      </c>
      <c r="P913" s="8">
        <f>IF(L913=0,0,E913/L913)</f>
        <v>0</v>
      </c>
      <c r="Q913" s="5" t="str">
        <f>LEFT(N913,(FIND("/",N913)-1))</f>
        <v>music</v>
      </c>
      <c r="R913" s="5" t="str">
        <f>RIGHT(N913,LEN(N913)-(FIND("/",N913)))</f>
        <v>jazz</v>
      </c>
      <c r="S913" s="13">
        <f>(J913/86400)+25569+(-5/24)</f>
        <v>41641.796817129631</v>
      </c>
      <c r="T913" s="13">
        <f>(I913/86400)+25569+(-5/24)</f>
        <v>41662.796817129631</v>
      </c>
    </row>
    <row r="914" spans="1:20" ht="14.75" customHeight="1" x14ac:dyDescent="0.2">
      <c r="A914" s="5">
        <v>912</v>
      </c>
      <c r="B914" s="6" t="s">
        <v>913</v>
      </c>
      <c r="C914" s="6" t="s">
        <v>5022</v>
      </c>
      <c r="D914" s="22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>E914/D914</f>
        <v>8.5714285714285719E-3</v>
      </c>
      <c r="P914" s="8">
        <f>IF(L914=0,0,E914/L914)</f>
        <v>15</v>
      </c>
      <c r="Q914" s="5" t="str">
        <f>LEFT(N914,(FIND("/",N914)-1))</f>
        <v>music</v>
      </c>
      <c r="R914" s="5" t="str">
        <f>RIGHT(N914,LEN(N914)-(FIND("/",N914)))</f>
        <v>jazz</v>
      </c>
      <c r="S914" s="13">
        <f>(J914/86400)+25569+(-5/24)</f>
        <v>41193.901006944441</v>
      </c>
      <c r="T914" s="13">
        <f>(I914/86400)+25569+(-5/24)</f>
        <v>41253.942673611113</v>
      </c>
    </row>
    <row r="915" spans="1:20" ht="14.75" customHeight="1" x14ac:dyDescent="0.2">
      <c r="A915" s="5">
        <v>913</v>
      </c>
      <c r="B915" s="6" t="s">
        <v>914</v>
      </c>
      <c r="C915" s="6" t="s">
        <v>5023</v>
      </c>
      <c r="D915" s="22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>E915/D915</f>
        <v>6.6066666666666662E-2</v>
      </c>
      <c r="P915" s="8">
        <f>IF(L915=0,0,E915/L915)</f>
        <v>82.583333333333329</v>
      </c>
      <c r="Q915" s="5" t="str">
        <f>LEFT(N915,(FIND("/",N915)-1))</f>
        <v>music</v>
      </c>
      <c r="R915" s="5" t="str">
        <f>RIGHT(N915,LEN(N915)-(FIND("/",N915)))</f>
        <v>jazz</v>
      </c>
      <c r="S915" s="13">
        <f>(J915/86400)+25569+(-5/24)</f>
        <v>41003.930775462963</v>
      </c>
      <c r="T915" s="13">
        <f>(I915/86400)+25569+(-5/24)</f>
        <v>41033.930775462963</v>
      </c>
    </row>
    <row r="916" spans="1:20" ht="14.75" customHeight="1" x14ac:dyDescent="0.2">
      <c r="A916" s="5">
        <v>914</v>
      </c>
      <c r="B916" s="6" t="s">
        <v>915</v>
      </c>
      <c r="C916" s="6" t="s">
        <v>5024</v>
      </c>
      <c r="D916" s="22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>E916/D916</f>
        <v>0</v>
      </c>
      <c r="P916" s="8">
        <f>IF(L916=0,0,E916/L916)</f>
        <v>0</v>
      </c>
      <c r="Q916" s="5" t="str">
        <f>LEFT(N916,(FIND("/",N916)-1))</f>
        <v>music</v>
      </c>
      <c r="R916" s="5" t="str">
        <f>RIGHT(N916,LEN(N916)-(FIND("/",N916)))</f>
        <v>jazz</v>
      </c>
      <c r="S916" s="13">
        <f>(J916/86400)+25569+(-5/24)</f>
        <v>41116.554942129624</v>
      </c>
      <c r="T916" s="13">
        <f>(I916/86400)+25569+(-5/24)</f>
        <v>41146.554942129624</v>
      </c>
    </row>
    <row r="917" spans="1:20" ht="14.75" customHeight="1" x14ac:dyDescent="0.2">
      <c r="A917" s="5">
        <v>915</v>
      </c>
      <c r="B917" s="6" t="s">
        <v>916</v>
      </c>
      <c r="C917" s="6" t="s">
        <v>5025</v>
      </c>
      <c r="D917" s="22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>E917/D917</f>
        <v>5.7692307692307696E-2</v>
      </c>
      <c r="P917" s="8">
        <f>IF(L917=0,0,E917/L917)</f>
        <v>41.666666666666664</v>
      </c>
      <c r="Q917" s="5" t="str">
        <f>LEFT(N917,(FIND("/",N917)-1))</f>
        <v>music</v>
      </c>
      <c r="R917" s="5" t="str">
        <f>RIGHT(N917,LEN(N917)-(FIND("/",N917)))</f>
        <v>jazz</v>
      </c>
      <c r="S917" s="13">
        <f>(J917/86400)+25569+(-5/24)</f>
        <v>40937.471226851849</v>
      </c>
      <c r="T917" s="13">
        <f>(I917/86400)+25569+(-5/24)</f>
        <v>40968.999305555553</v>
      </c>
    </row>
    <row r="918" spans="1:20" ht="14.75" customHeight="1" x14ac:dyDescent="0.2">
      <c r="A918" s="5">
        <v>916</v>
      </c>
      <c r="B918" s="6" t="s">
        <v>917</v>
      </c>
      <c r="C918" s="6" t="s">
        <v>5026</v>
      </c>
      <c r="D918" s="22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>E918/D918</f>
        <v>0</v>
      </c>
      <c r="P918" s="8">
        <f>IF(L918=0,0,E918/L918)</f>
        <v>0</v>
      </c>
      <c r="Q918" s="5" t="str">
        <f>LEFT(N918,(FIND("/",N918)-1))</f>
        <v>music</v>
      </c>
      <c r="R918" s="5" t="str">
        <f>RIGHT(N918,LEN(N918)-(FIND("/",N918)))</f>
        <v>jazz</v>
      </c>
      <c r="S918" s="13">
        <f>(J918/86400)+25569+(-5/24)</f>
        <v>40434.645069444443</v>
      </c>
      <c r="T918" s="13">
        <f>(I918/86400)+25569+(-5/24)</f>
        <v>40473</v>
      </c>
    </row>
    <row r="919" spans="1:20" ht="14.75" customHeight="1" x14ac:dyDescent="0.2">
      <c r="A919" s="5">
        <v>917</v>
      </c>
      <c r="B919" s="6" t="s">
        <v>918</v>
      </c>
      <c r="C919" s="6" t="s">
        <v>5027</v>
      </c>
      <c r="D919" s="22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>E919/D919</f>
        <v>6.0000000000000001E-3</v>
      </c>
      <c r="P919" s="8">
        <f>IF(L919=0,0,E919/L919)</f>
        <v>30</v>
      </c>
      <c r="Q919" s="5" t="str">
        <f>LEFT(N919,(FIND("/",N919)-1))</f>
        <v>music</v>
      </c>
      <c r="R919" s="5" t="str">
        <f>RIGHT(N919,LEN(N919)-(FIND("/",N919)))</f>
        <v>jazz</v>
      </c>
      <c r="S919" s="13">
        <f>(J919/86400)+25569+(-5/24)</f>
        <v>41802.735300925924</v>
      </c>
      <c r="T919" s="13">
        <f>(I919/86400)+25569+(-5/24)</f>
        <v>41833.895833333328</v>
      </c>
    </row>
    <row r="920" spans="1:20" ht="14.75" customHeight="1" x14ac:dyDescent="0.2">
      <c r="A920" s="5">
        <v>918</v>
      </c>
      <c r="B920" s="6" t="s">
        <v>919</v>
      </c>
      <c r="C920" s="6" t="s">
        <v>5028</v>
      </c>
      <c r="D920" s="22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>E920/D920</f>
        <v>5.0256410256410255E-2</v>
      </c>
      <c r="P920" s="8">
        <f>IF(L920=0,0,E920/L920)</f>
        <v>19.600000000000001</v>
      </c>
      <c r="Q920" s="5" t="str">
        <f>LEFT(N920,(FIND("/",N920)-1))</f>
        <v>music</v>
      </c>
      <c r="R920" s="5" t="str">
        <f>RIGHT(N920,LEN(N920)-(FIND("/",N920)))</f>
        <v>jazz</v>
      </c>
      <c r="S920" s="13">
        <f>(J920/86400)+25569+(-5/24)</f>
        <v>41944.707881944443</v>
      </c>
      <c r="T920" s="13">
        <f>(I920/86400)+25569+(-5/24)</f>
        <v>41974.749548611107</v>
      </c>
    </row>
    <row r="921" spans="1:20" ht="14.75" customHeight="1" x14ac:dyDescent="0.2">
      <c r="A921" s="5">
        <v>919</v>
      </c>
      <c r="B921" s="6" t="s">
        <v>920</v>
      </c>
      <c r="C921" s="6" t="s">
        <v>5029</v>
      </c>
      <c r="D921" s="22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>E921/D921</f>
        <v>5.0000000000000001E-3</v>
      </c>
      <c r="P921" s="8">
        <f>IF(L921=0,0,E921/L921)</f>
        <v>100</v>
      </c>
      <c r="Q921" s="5" t="str">
        <f>LEFT(N921,(FIND("/",N921)-1))</f>
        <v>music</v>
      </c>
      <c r="R921" s="5" t="str">
        <f>RIGHT(N921,LEN(N921)-(FIND("/",N921)))</f>
        <v>jazz</v>
      </c>
      <c r="S921" s="13">
        <f>(J921/86400)+25569+(-5/24)</f>
        <v>41227.433391203704</v>
      </c>
      <c r="T921" s="13">
        <f>(I921/86400)+25569+(-5/24)</f>
        <v>41262.433391203704</v>
      </c>
    </row>
    <row r="922" spans="1:20" ht="14.75" customHeight="1" x14ac:dyDescent="0.2">
      <c r="A922" s="5">
        <v>920</v>
      </c>
      <c r="B922" s="6" t="s">
        <v>921</v>
      </c>
      <c r="C922" s="6" t="s">
        <v>5030</v>
      </c>
      <c r="D922" s="22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>E922/D922</f>
        <v>0</v>
      </c>
      <c r="P922" s="8">
        <f>IF(L922=0,0,E922/L922)</f>
        <v>0</v>
      </c>
      <c r="Q922" s="5" t="str">
        <f>LEFT(N922,(FIND("/",N922)-1))</f>
        <v>music</v>
      </c>
      <c r="R922" s="5" t="str">
        <f>RIGHT(N922,LEN(N922)-(FIND("/",N922)))</f>
        <v>jazz</v>
      </c>
      <c r="S922" s="13">
        <f>(J922/86400)+25569+(-5/24)</f>
        <v>41562.463217592587</v>
      </c>
      <c r="T922" s="13">
        <f>(I922/86400)+25569+(-5/24)</f>
        <v>41592.504884259259</v>
      </c>
    </row>
    <row r="923" spans="1:20" ht="14.75" customHeight="1" x14ac:dyDescent="0.2">
      <c r="A923" s="5">
        <v>921</v>
      </c>
      <c r="B923" s="6" t="s">
        <v>922</v>
      </c>
      <c r="C923" s="6" t="s">
        <v>5031</v>
      </c>
      <c r="D923" s="22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>E923/D923</f>
        <v>0.309</v>
      </c>
      <c r="P923" s="8">
        <f>IF(L923=0,0,E923/L923)</f>
        <v>231.75</v>
      </c>
      <c r="Q923" s="5" t="str">
        <f>LEFT(N923,(FIND("/",N923)-1))</f>
        <v>music</v>
      </c>
      <c r="R923" s="5" t="str">
        <f>RIGHT(N923,LEN(N923)-(FIND("/",N923)))</f>
        <v>jazz</v>
      </c>
      <c r="S923" s="13">
        <f>(J923/86400)+25569+(-5/24)</f>
        <v>40846.962685185186</v>
      </c>
      <c r="T923" s="13">
        <f>(I923/86400)+25569+(-5/24)</f>
        <v>40889.004351851851</v>
      </c>
    </row>
    <row r="924" spans="1:20" ht="14.75" customHeight="1" x14ac:dyDescent="0.2">
      <c r="A924" s="5">
        <v>922</v>
      </c>
      <c r="B924" s="6" t="s">
        <v>923</v>
      </c>
      <c r="C924" s="6" t="s">
        <v>5032</v>
      </c>
      <c r="D924" s="22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>E924/D924</f>
        <v>0.21037037037037037</v>
      </c>
      <c r="P924" s="8">
        <f>IF(L924=0,0,E924/L924)</f>
        <v>189.33333333333334</v>
      </c>
      <c r="Q924" s="5" t="str">
        <f>LEFT(N924,(FIND("/",N924)-1))</f>
        <v>music</v>
      </c>
      <c r="R924" s="5" t="str">
        <f>RIGHT(N924,LEN(N924)-(FIND("/",N924)))</f>
        <v>jazz</v>
      </c>
      <c r="S924" s="13">
        <f>(J924/86400)+25569+(-5/24)</f>
        <v>41878.32167824074</v>
      </c>
      <c r="T924" s="13">
        <f>(I924/86400)+25569+(-5/24)</f>
        <v>41913.32167824074</v>
      </c>
    </row>
    <row r="925" spans="1:20" ht="14.75" customHeight="1" x14ac:dyDescent="0.2">
      <c r="A925" s="5">
        <v>923</v>
      </c>
      <c r="B925" s="6" t="s">
        <v>924</v>
      </c>
      <c r="C925" s="6" t="s">
        <v>5033</v>
      </c>
      <c r="D925" s="22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>E925/D925</f>
        <v>2.1999999999999999E-2</v>
      </c>
      <c r="P925" s="8">
        <f>IF(L925=0,0,E925/L925)</f>
        <v>55</v>
      </c>
      <c r="Q925" s="5" t="str">
        <f>LEFT(N925,(FIND("/",N925)-1))</f>
        <v>music</v>
      </c>
      <c r="R925" s="5" t="str">
        <f>RIGHT(N925,LEN(N925)-(FIND("/",N925)))</f>
        <v>jazz</v>
      </c>
      <c r="S925" s="13">
        <f>(J925/86400)+25569+(-5/24)</f>
        <v>41934.751423611109</v>
      </c>
      <c r="T925" s="13">
        <f>(I925/86400)+25569+(-5/24)</f>
        <v>41964.793090277781</v>
      </c>
    </row>
    <row r="926" spans="1:20" ht="14.75" customHeight="1" x14ac:dyDescent="0.2">
      <c r="A926" s="5">
        <v>924</v>
      </c>
      <c r="B926" s="6" t="s">
        <v>925</v>
      </c>
      <c r="C926" s="6" t="s">
        <v>5034</v>
      </c>
      <c r="D926" s="22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>E926/D926</f>
        <v>0.109</v>
      </c>
      <c r="P926" s="8">
        <f>IF(L926=0,0,E926/L926)</f>
        <v>21.8</v>
      </c>
      <c r="Q926" s="5" t="str">
        <f>LEFT(N926,(FIND("/",N926)-1))</f>
        <v>music</v>
      </c>
      <c r="R926" s="5" t="str">
        <f>RIGHT(N926,LEN(N926)-(FIND("/",N926)))</f>
        <v>jazz</v>
      </c>
      <c r="S926" s="13">
        <f>(J926/86400)+25569+(-5/24)</f>
        <v>41288.734594907401</v>
      </c>
      <c r="T926" s="13">
        <f>(I926/86400)+25569+(-5/24)</f>
        <v>41318.734594907401</v>
      </c>
    </row>
    <row r="927" spans="1:20" ht="14.75" customHeight="1" x14ac:dyDescent="0.2">
      <c r="A927" s="5">
        <v>925</v>
      </c>
      <c r="B927" s="6" t="s">
        <v>926</v>
      </c>
      <c r="C927" s="6" t="s">
        <v>5035</v>
      </c>
      <c r="D927" s="22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>E927/D927</f>
        <v>2.6666666666666668E-2</v>
      </c>
      <c r="P927" s="8">
        <f>IF(L927=0,0,E927/L927)</f>
        <v>32</v>
      </c>
      <c r="Q927" s="5" t="str">
        <f>LEFT(N927,(FIND("/",N927)-1))</f>
        <v>music</v>
      </c>
      <c r="R927" s="5" t="str">
        <f>RIGHT(N927,LEN(N927)-(FIND("/",N927)))</f>
        <v>jazz</v>
      </c>
      <c r="S927" s="13">
        <f>(J927/86400)+25569+(-5/24)</f>
        <v>41575.672581018516</v>
      </c>
      <c r="T927" s="13">
        <f>(I927/86400)+25569+(-5/24)</f>
        <v>41605.71424768518</v>
      </c>
    </row>
    <row r="928" spans="1:20" ht="14.75" customHeight="1" x14ac:dyDescent="0.2">
      <c r="A928" s="5">
        <v>926</v>
      </c>
      <c r="B928" s="6" t="s">
        <v>927</v>
      </c>
      <c r="C928" s="6" t="s">
        <v>5036</v>
      </c>
      <c r="D928" s="22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>E928/D928</f>
        <v>0</v>
      </c>
      <c r="P928" s="8">
        <f>IF(L928=0,0,E928/L928)</f>
        <v>0</v>
      </c>
      <c r="Q928" s="5" t="str">
        <f>LEFT(N928,(FIND("/",N928)-1))</f>
        <v>music</v>
      </c>
      <c r="R928" s="5" t="str">
        <f>RIGHT(N928,LEN(N928)-(FIND("/",N928)))</f>
        <v>jazz</v>
      </c>
      <c r="S928" s="13">
        <f>(J928/86400)+25569+(-5/24)</f>
        <v>40337.811689814815</v>
      </c>
      <c r="T928" s="13">
        <f>(I928/86400)+25569+(-5/24)</f>
        <v>40367.736111111109</v>
      </c>
    </row>
    <row r="929" spans="1:20" ht="14.75" customHeight="1" x14ac:dyDescent="0.2">
      <c r="A929" s="5">
        <v>927</v>
      </c>
      <c r="B929" s="6" t="s">
        <v>928</v>
      </c>
      <c r="C929" s="6" t="s">
        <v>5037</v>
      </c>
      <c r="D929" s="22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>E929/D929</f>
        <v>0</v>
      </c>
      <c r="P929" s="8">
        <f>IF(L929=0,0,E929/L929)</f>
        <v>0</v>
      </c>
      <c r="Q929" s="5" t="str">
        <f>LEFT(N929,(FIND("/",N929)-1))</f>
        <v>music</v>
      </c>
      <c r="R929" s="5" t="str">
        <f>RIGHT(N929,LEN(N929)-(FIND("/",N929)))</f>
        <v>jazz</v>
      </c>
      <c r="S929" s="13">
        <f>(J929/86400)+25569+(-5/24)</f>
        <v>41013.614525462959</v>
      </c>
      <c r="T929" s="13">
        <f>(I929/86400)+25569+(-5/24)</f>
        <v>41043.614525462959</v>
      </c>
    </row>
    <row r="930" spans="1:20" ht="14.75" customHeight="1" x14ac:dyDescent="0.2">
      <c r="A930" s="5">
        <v>928</v>
      </c>
      <c r="B930" s="6" t="s">
        <v>929</v>
      </c>
      <c r="C930" s="6" t="s">
        <v>5038</v>
      </c>
      <c r="D930" s="22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>E930/D930</f>
        <v>0.10862068965517241</v>
      </c>
      <c r="P930" s="8">
        <f>IF(L930=0,0,E930/L930)</f>
        <v>56.25</v>
      </c>
      <c r="Q930" s="5" t="str">
        <f>LEFT(N930,(FIND("/",N930)-1))</f>
        <v>music</v>
      </c>
      <c r="R930" s="5" t="str">
        <f>RIGHT(N930,LEN(N930)-(FIND("/",N930)))</f>
        <v>jazz</v>
      </c>
      <c r="S930" s="13">
        <f>(J930/86400)+25569+(-5/24)</f>
        <v>41180.654085648144</v>
      </c>
      <c r="T930" s="13">
        <f>(I930/86400)+25569+(-5/24)</f>
        <v>41230.791666666664</v>
      </c>
    </row>
    <row r="931" spans="1:20" ht="14.75" customHeight="1" x14ac:dyDescent="0.2">
      <c r="A931" s="5">
        <v>929</v>
      </c>
      <c r="B931" s="6" t="s">
        <v>930</v>
      </c>
      <c r="C931" s="6" t="s">
        <v>5039</v>
      </c>
      <c r="D931" s="22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>E931/D931</f>
        <v>0</v>
      </c>
      <c r="P931" s="8">
        <f>IF(L931=0,0,E931/L931)</f>
        <v>0</v>
      </c>
      <c r="Q931" s="5" t="str">
        <f>LEFT(N931,(FIND("/",N931)-1))</f>
        <v>music</v>
      </c>
      <c r="R931" s="5" t="str">
        <f>RIGHT(N931,LEN(N931)-(FIND("/",N931)))</f>
        <v>jazz</v>
      </c>
      <c r="S931" s="13">
        <f>(J931/86400)+25569+(-5/24)</f>
        <v>40978.029733796291</v>
      </c>
      <c r="T931" s="13">
        <f>(I931/86400)+25569+(-5/24)</f>
        <v>41007.988067129627</v>
      </c>
    </row>
    <row r="932" spans="1:20" ht="14.75" customHeight="1" x14ac:dyDescent="0.2">
      <c r="A932" s="5">
        <v>930</v>
      </c>
      <c r="B932" s="6" t="s">
        <v>931</v>
      </c>
      <c r="C932" s="6" t="s">
        <v>5040</v>
      </c>
      <c r="D932" s="22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>E932/D932</f>
        <v>0.38333333333333336</v>
      </c>
      <c r="P932" s="8">
        <f>IF(L932=0,0,E932/L932)</f>
        <v>69</v>
      </c>
      <c r="Q932" s="5" t="str">
        <f>LEFT(N932,(FIND("/",N932)-1))</f>
        <v>music</v>
      </c>
      <c r="R932" s="5" t="str">
        <f>RIGHT(N932,LEN(N932)-(FIND("/",N932)))</f>
        <v>jazz</v>
      </c>
      <c r="S932" s="13">
        <f>(J932/86400)+25569+(-5/24)</f>
        <v>40312.707245370366</v>
      </c>
      <c r="T932" s="13">
        <f>(I932/86400)+25569+(-5/24)</f>
        <v>40354.688888888886</v>
      </c>
    </row>
    <row r="933" spans="1:20" ht="14.75" customHeight="1" x14ac:dyDescent="0.2">
      <c r="A933" s="5">
        <v>931</v>
      </c>
      <c r="B933" s="6" t="s">
        <v>932</v>
      </c>
      <c r="C933" s="6" t="s">
        <v>5041</v>
      </c>
      <c r="D933" s="22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>E933/D933</f>
        <v>6.5500000000000003E-2</v>
      </c>
      <c r="P933" s="8">
        <f>IF(L933=0,0,E933/L933)</f>
        <v>18.714285714285715</v>
      </c>
      <c r="Q933" s="5" t="str">
        <f>LEFT(N933,(FIND("/",N933)-1))</f>
        <v>music</v>
      </c>
      <c r="R933" s="5" t="str">
        <f>RIGHT(N933,LEN(N933)-(FIND("/",N933)))</f>
        <v>jazz</v>
      </c>
      <c r="S933" s="13">
        <f>(J933/86400)+25569+(-5/24)</f>
        <v>41680.151643518519</v>
      </c>
      <c r="T933" s="13">
        <f>(I933/86400)+25569+(-5/24)</f>
        <v>41714.708333333328</v>
      </c>
    </row>
    <row r="934" spans="1:20" ht="14.75" customHeight="1" x14ac:dyDescent="0.2">
      <c r="A934" s="5">
        <v>932</v>
      </c>
      <c r="B934" s="6" t="s">
        <v>933</v>
      </c>
      <c r="C934" s="6" t="s">
        <v>5042</v>
      </c>
      <c r="D934" s="22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>E934/D934</f>
        <v>0.14536842105263159</v>
      </c>
      <c r="P934" s="8">
        <f>IF(L934=0,0,E934/L934)</f>
        <v>46.033333333333331</v>
      </c>
      <c r="Q934" s="5" t="str">
        <f>LEFT(N934,(FIND("/",N934)-1))</f>
        <v>music</v>
      </c>
      <c r="R934" s="5" t="str">
        <f>RIGHT(N934,LEN(N934)-(FIND("/",N934)))</f>
        <v>jazz</v>
      </c>
      <c r="S934" s="13">
        <f>(J934/86400)+25569+(-5/24)</f>
        <v>41310.760937499996</v>
      </c>
      <c r="T934" s="13">
        <f>(I934/86400)+25569+(-5/24)</f>
        <v>41355.719270833331</v>
      </c>
    </row>
    <row r="935" spans="1:20" ht="14.75" customHeight="1" x14ac:dyDescent="0.2">
      <c r="A935" s="5">
        <v>933</v>
      </c>
      <c r="B935" s="6" t="s">
        <v>934</v>
      </c>
      <c r="C935" s="6" t="s">
        <v>5043</v>
      </c>
      <c r="D935" s="22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>E935/D935</f>
        <v>0.06</v>
      </c>
      <c r="P935" s="8">
        <f>IF(L935=0,0,E935/L935)</f>
        <v>60</v>
      </c>
      <c r="Q935" s="5" t="str">
        <f>LEFT(N935,(FIND("/",N935)-1))</f>
        <v>music</v>
      </c>
      <c r="R935" s="5" t="str">
        <f>RIGHT(N935,LEN(N935)-(FIND("/",N935)))</f>
        <v>jazz</v>
      </c>
      <c r="S935" s="13">
        <f>(J935/86400)+25569+(-5/24)</f>
        <v>41710.960752314808</v>
      </c>
      <c r="T935" s="13">
        <f>(I935/86400)+25569+(-5/24)</f>
        <v>41770.960752314808</v>
      </c>
    </row>
    <row r="936" spans="1:20" ht="14.75" customHeight="1" x14ac:dyDescent="0.2">
      <c r="A936" s="5">
        <v>934</v>
      </c>
      <c r="B936" s="6" t="s">
        <v>935</v>
      </c>
      <c r="C936" s="6" t="s">
        <v>5044</v>
      </c>
      <c r="D936" s="22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>E936/D936</f>
        <v>0.30399999999999999</v>
      </c>
      <c r="P936" s="8">
        <f>IF(L936=0,0,E936/L936)</f>
        <v>50.666666666666664</v>
      </c>
      <c r="Q936" s="5" t="str">
        <f>LEFT(N936,(FIND("/",N936)-1))</f>
        <v>music</v>
      </c>
      <c r="R936" s="5" t="str">
        <f>RIGHT(N936,LEN(N936)-(FIND("/",N936)))</f>
        <v>jazz</v>
      </c>
      <c r="S936" s="13">
        <f>(J936/86400)+25569+(-5/24)</f>
        <v>41733.528749999998</v>
      </c>
      <c r="T936" s="13">
        <f>(I936/86400)+25569+(-5/24)</f>
        <v>41763.041666666664</v>
      </c>
    </row>
    <row r="937" spans="1:20" ht="14.75" customHeight="1" x14ac:dyDescent="0.2">
      <c r="A937" s="5">
        <v>935</v>
      </c>
      <c r="B937" s="6" t="s">
        <v>936</v>
      </c>
      <c r="C937" s="6" t="s">
        <v>5045</v>
      </c>
      <c r="D937" s="22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>E937/D937</f>
        <v>1.4285714285714285E-2</v>
      </c>
      <c r="P937" s="8">
        <f>IF(L937=0,0,E937/L937)</f>
        <v>25</v>
      </c>
      <c r="Q937" s="5" t="str">
        <f>LEFT(N937,(FIND("/",N937)-1))</f>
        <v>music</v>
      </c>
      <c r="R937" s="5" t="str">
        <f>RIGHT(N937,LEN(N937)-(FIND("/",N937)))</f>
        <v>jazz</v>
      </c>
      <c r="S937" s="13">
        <f>(J937/86400)+25569+(-5/24)</f>
        <v>42368.125335648147</v>
      </c>
      <c r="T937" s="13">
        <f>(I937/86400)+25569+(-5/24)</f>
        <v>42398.125335648147</v>
      </c>
    </row>
    <row r="938" spans="1:20" ht="14.75" customHeight="1" x14ac:dyDescent="0.2">
      <c r="A938" s="5">
        <v>936</v>
      </c>
      <c r="B938" s="6" t="s">
        <v>937</v>
      </c>
      <c r="C938" s="6" t="s">
        <v>5046</v>
      </c>
      <c r="D938" s="22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>E938/D938</f>
        <v>0</v>
      </c>
      <c r="P938" s="8">
        <f>IF(L938=0,0,E938/L938)</f>
        <v>0</v>
      </c>
      <c r="Q938" s="5" t="str">
        <f>LEFT(N938,(FIND("/",N938)-1))</f>
        <v>music</v>
      </c>
      <c r="R938" s="5" t="str">
        <f>RIGHT(N938,LEN(N938)-(FIND("/",N938)))</f>
        <v>jazz</v>
      </c>
      <c r="S938" s="13">
        <f>(J938/86400)+25569+(-5/24)</f>
        <v>40882.815844907404</v>
      </c>
      <c r="T938" s="13">
        <f>(I938/86400)+25569+(-5/24)</f>
        <v>40926.625</v>
      </c>
    </row>
    <row r="939" spans="1:20" ht="14.75" customHeight="1" x14ac:dyDescent="0.2">
      <c r="A939" s="5">
        <v>937</v>
      </c>
      <c r="B939" s="6" t="s">
        <v>938</v>
      </c>
      <c r="C939" s="6" t="s">
        <v>5047</v>
      </c>
      <c r="D939" s="22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>E939/D939</f>
        <v>1.1428571428571429E-2</v>
      </c>
      <c r="P939" s="8">
        <f>IF(L939=0,0,E939/L939)</f>
        <v>20</v>
      </c>
      <c r="Q939" s="5" t="str">
        <f>LEFT(N939,(FIND("/",N939)-1))</f>
        <v>music</v>
      </c>
      <c r="R939" s="5" t="str">
        <f>RIGHT(N939,LEN(N939)-(FIND("/",N939)))</f>
        <v>jazz</v>
      </c>
      <c r="S939" s="13">
        <f>(J939/86400)+25569+(-5/24)</f>
        <v>41551.589780092589</v>
      </c>
      <c r="T939" s="13">
        <f>(I939/86400)+25569+(-5/24)</f>
        <v>41581.631446759253</v>
      </c>
    </row>
    <row r="940" spans="1:20" ht="14.75" customHeight="1" x14ac:dyDescent="0.2">
      <c r="A940" s="5">
        <v>938</v>
      </c>
      <c r="B940" s="6" t="s">
        <v>939</v>
      </c>
      <c r="C940" s="6" t="s">
        <v>5048</v>
      </c>
      <c r="D940" s="22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>E940/D940</f>
        <v>3.5714285714285713E-3</v>
      </c>
      <c r="P940" s="8">
        <f>IF(L940=0,0,E940/L940)</f>
        <v>25</v>
      </c>
      <c r="Q940" s="5" t="str">
        <f>LEFT(N940,(FIND("/",N940)-1))</f>
        <v>music</v>
      </c>
      <c r="R940" s="5" t="str">
        <f>RIGHT(N940,LEN(N940)-(FIND("/",N940)))</f>
        <v>jazz</v>
      </c>
      <c r="S940" s="13">
        <f>(J940/86400)+25569+(-5/24)</f>
        <v>41124.27138888889</v>
      </c>
      <c r="T940" s="13">
        <f>(I940/86400)+25569+(-5/24)</f>
        <v>41154.27138888889</v>
      </c>
    </row>
    <row r="941" spans="1:20" ht="14.75" customHeight="1" x14ac:dyDescent="0.2">
      <c r="A941" s="5">
        <v>939</v>
      </c>
      <c r="B941" s="6" t="s">
        <v>940</v>
      </c>
      <c r="C941" s="6" t="s">
        <v>5049</v>
      </c>
      <c r="D941" s="22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>E941/D941</f>
        <v>1.4545454545454545E-2</v>
      </c>
      <c r="P941" s="8">
        <f>IF(L941=0,0,E941/L941)</f>
        <v>20</v>
      </c>
      <c r="Q941" s="5" t="str">
        <f>LEFT(N941,(FIND("/",N941)-1))</f>
        <v>music</v>
      </c>
      <c r="R941" s="5" t="str">
        <f>RIGHT(N941,LEN(N941)-(FIND("/",N941)))</f>
        <v>jazz</v>
      </c>
      <c r="S941" s="13">
        <f>(J941/86400)+25569+(-5/24)</f>
        <v>41416.554837962962</v>
      </c>
      <c r="T941" s="13">
        <f>(I941/86400)+25569+(-5/24)</f>
        <v>41455.623611111107</v>
      </c>
    </row>
    <row r="942" spans="1:20" ht="14.75" customHeight="1" x14ac:dyDescent="0.2">
      <c r="A942" s="5">
        <v>940</v>
      </c>
      <c r="B942" s="6" t="s">
        <v>941</v>
      </c>
      <c r="C942" s="6" t="s">
        <v>5050</v>
      </c>
      <c r="D942" s="22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>E942/D942</f>
        <v>0.17155555555555554</v>
      </c>
      <c r="P942" s="8">
        <f>IF(L942=0,0,E942/L942)</f>
        <v>110.28571428571429</v>
      </c>
      <c r="Q942" s="5" t="str">
        <f>LEFT(N942,(FIND("/",N942)-1))</f>
        <v>technology</v>
      </c>
      <c r="R942" s="5" t="str">
        <f>RIGHT(N942,LEN(N942)-(FIND("/",N942)))</f>
        <v>wearables</v>
      </c>
      <c r="S942" s="13">
        <f>(J942/86400)+25569+(-5/24)</f>
        <v>42181.800069444442</v>
      </c>
      <c r="T942" s="13">
        <f>(I942/86400)+25569+(-5/24)</f>
        <v>42226.800069444442</v>
      </c>
    </row>
    <row r="943" spans="1:20" ht="14.75" customHeight="1" x14ac:dyDescent="0.2">
      <c r="A943" s="5">
        <v>941</v>
      </c>
      <c r="B943" s="6" t="s">
        <v>942</v>
      </c>
      <c r="C943" s="6" t="s">
        <v>5051</v>
      </c>
      <c r="D943" s="22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>E943/D943</f>
        <v>2.3220000000000001E-2</v>
      </c>
      <c r="P943" s="8">
        <f>IF(L943=0,0,E943/L943)</f>
        <v>37.451612903225808</v>
      </c>
      <c r="Q943" s="5" t="str">
        <f>LEFT(N943,(FIND("/",N943)-1))</f>
        <v>technology</v>
      </c>
      <c r="R943" s="5" t="str">
        <f>RIGHT(N943,LEN(N943)-(FIND("/",N943)))</f>
        <v>wearables</v>
      </c>
      <c r="S943" s="13">
        <f>(J943/86400)+25569+(-5/24)</f>
        <v>42745.888252314813</v>
      </c>
      <c r="T943" s="13">
        <f>(I943/86400)+25569+(-5/24)</f>
        <v>42775.888252314813</v>
      </c>
    </row>
    <row r="944" spans="1:20" ht="14.75" customHeight="1" x14ac:dyDescent="0.2">
      <c r="A944" s="5">
        <v>942</v>
      </c>
      <c r="B944" s="6" t="s">
        <v>943</v>
      </c>
      <c r="C944" s="6" t="s">
        <v>5052</v>
      </c>
      <c r="D944" s="22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>E944/D944</f>
        <v>8.9066666666666669E-2</v>
      </c>
      <c r="P944" s="8">
        <f>IF(L944=0,0,E944/L944)</f>
        <v>41.75</v>
      </c>
      <c r="Q944" s="5" t="str">
        <f>LEFT(N944,(FIND("/",N944)-1))</f>
        <v>technology</v>
      </c>
      <c r="R944" s="5" t="str">
        <f>RIGHT(N944,LEN(N944)-(FIND("/",N944)))</f>
        <v>wearables</v>
      </c>
      <c r="S944" s="13">
        <f>(J944/86400)+25569+(-5/24)</f>
        <v>42382.634953703702</v>
      </c>
      <c r="T944" s="13">
        <f>(I944/86400)+25569+(-5/24)</f>
        <v>42418.634953703702</v>
      </c>
    </row>
    <row r="945" spans="1:20" ht="14.75" customHeight="1" x14ac:dyDescent="0.2">
      <c r="A945" s="5">
        <v>943</v>
      </c>
      <c r="B945" s="6" t="s">
        <v>944</v>
      </c>
      <c r="C945" s="6" t="s">
        <v>5053</v>
      </c>
      <c r="D945" s="22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>E945/D945</f>
        <v>9.633333333333334E-2</v>
      </c>
      <c r="P945" s="8">
        <f>IF(L945=0,0,E945/L945)</f>
        <v>24.083333333333332</v>
      </c>
      <c r="Q945" s="5" t="str">
        <f>LEFT(N945,(FIND("/",N945)-1))</f>
        <v>technology</v>
      </c>
      <c r="R945" s="5" t="str">
        <f>RIGHT(N945,LEN(N945)-(FIND("/",N945)))</f>
        <v>wearables</v>
      </c>
      <c r="S945" s="13">
        <f>(J945/86400)+25569+(-5/24)</f>
        <v>42673.459548611114</v>
      </c>
      <c r="T945" s="13">
        <f>(I945/86400)+25569+(-5/24)</f>
        <v>42703.501215277771</v>
      </c>
    </row>
    <row r="946" spans="1:20" ht="14.75" customHeight="1" x14ac:dyDescent="0.2">
      <c r="A946" s="5">
        <v>944</v>
      </c>
      <c r="B946" s="6" t="s">
        <v>945</v>
      </c>
      <c r="C946" s="6" t="s">
        <v>5054</v>
      </c>
      <c r="D946" s="22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>E946/D946</f>
        <v>0.13325999999999999</v>
      </c>
      <c r="P946" s="8">
        <f>IF(L946=0,0,E946/L946)</f>
        <v>69.40625</v>
      </c>
      <c r="Q946" s="5" t="str">
        <f>LEFT(N946,(FIND("/",N946)-1))</f>
        <v>technology</v>
      </c>
      <c r="R946" s="5" t="str">
        <f>RIGHT(N946,LEN(N946)-(FIND("/",N946)))</f>
        <v>wearables</v>
      </c>
      <c r="S946" s="13">
        <f>(J946/86400)+25569+(-5/24)</f>
        <v>42444.375578703701</v>
      </c>
      <c r="T946" s="13">
        <f>(I946/86400)+25569+(-5/24)</f>
        <v>42478.374999999993</v>
      </c>
    </row>
    <row r="947" spans="1:20" ht="14.75" customHeight="1" x14ac:dyDescent="0.2">
      <c r="A947" s="5">
        <v>945</v>
      </c>
      <c r="B947" s="6" t="s">
        <v>946</v>
      </c>
      <c r="C947" s="6" t="s">
        <v>5055</v>
      </c>
      <c r="D947" s="22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>E947/D947</f>
        <v>2.4840000000000001E-2</v>
      </c>
      <c r="P947" s="8">
        <f>IF(L947=0,0,E947/L947)</f>
        <v>155.25</v>
      </c>
      <c r="Q947" s="5" t="str">
        <f>LEFT(N947,(FIND("/",N947)-1))</f>
        <v>technology</v>
      </c>
      <c r="R947" s="5" t="str">
        <f>RIGHT(N947,LEN(N947)-(FIND("/",N947)))</f>
        <v>wearables</v>
      </c>
      <c r="S947" s="13">
        <f>(J947/86400)+25569+(-5/24)</f>
        <v>42732.66465277777</v>
      </c>
      <c r="T947" s="13">
        <f>(I947/86400)+25569+(-5/24)</f>
        <v>42784.790972222218</v>
      </c>
    </row>
    <row r="948" spans="1:20" ht="14.75" customHeight="1" x14ac:dyDescent="0.2">
      <c r="A948" s="5">
        <v>946</v>
      </c>
      <c r="B948" s="6" t="s">
        <v>947</v>
      </c>
      <c r="C948" s="6" t="s">
        <v>5056</v>
      </c>
      <c r="D948" s="22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>E948/D948</f>
        <v>1.9066666666666666E-2</v>
      </c>
      <c r="P948" s="8">
        <f>IF(L948=0,0,E948/L948)</f>
        <v>57.2</v>
      </c>
      <c r="Q948" s="5" t="str">
        <f>LEFT(N948,(FIND("/",N948)-1))</f>
        <v>technology</v>
      </c>
      <c r="R948" s="5" t="str">
        <f>RIGHT(N948,LEN(N948)-(FIND("/",N948)))</f>
        <v>wearables</v>
      </c>
      <c r="S948" s="13">
        <f>(J948/86400)+25569+(-5/24)</f>
        <v>42592.542222222219</v>
      </c>
      <c r="T948" s="13">
        <f>(I948/86400)+25569+(-5/24)</f>
        <v>42622.542222222219</v>
      </c>
    </row>
    <row r="949" spans="1:20" ht="14.75" customHeight="1" x14ac:dyDescent="0.2">
      <c r="A949" s="5">
        <v>947</v>
      </c>
      <c r="B949" s="6" t="s">
        <v>948</v>
      </c>
      <c r="C949" s="6" t="s">
        <v>5057</v>
      </c>
      <c r="D949" s="22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>E949/D949</f>
        <v>0</v>
      </c>
      <c r="P949" s="8">
        <f>IF(L949=0,0,E949/L949)</f>
        <v>0</v>
      </c>
      <c r="Q949" s="5" t="str">
        <f>LEFT(N949,(FIND("/",N949)-1))</f>
        <v>technology</v>
      </c>
      <c r="R949" s="5" t="str">
        <f>RIGHT(N949,LEN(N949)-(FIND("/",N949)))</f>
        <v>wearables</v>
      </c>
      <c r="S949" s="13">
        <f>(J949/86400)+25569+(-5/24)</f>
        <v>42491.57298611111</v>
      </c>
      <c r="T949" s="13">
        <f>(I949/86400)+25569+(-5/24)</f>
        <v>42551.57298611111</v>
      </c>
    </row>
    <row r="950" spans="1:20" ht="14.75" customHeight="1" x14ac:dyDescent="0.2">
      <c r="A950" s="5">
        <v>948</v>
      </c>
      <c r="B950" s="6" t="s">
        <v>949</v>
      </c>
      <c r="C950" s="6" t="s">
        <v>5058</v>
      </c>
      <c r="D950" s="22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>E950/D950</f>
        <v>0.12</v>
      </c>
      <c r="P950" s="8">
        <f>IF(L950=0,0,E950/L950)</f>
        <v>60</v>
      </c>
      <c r="Q950" s="5" t="str">
        <f>LEFT(N950,(FIND("/",N950)-1))</f>
        <v>technology</v>
      </c>
      <c r="R950" s="5" t="str">
        <f>RIGHT(N950,LEN(N950)-(FIND("/",N950)))</f>
        <v>wearables</v>
      </c>
      <c r="S950" s="13">
        <f>(J950/86400)+25569+(-5/24)</f>
        <v>42411.619953703703</v>
      </c>
      <c r="T950" s="13">
        <f>(I950/86400)+25569+(-5/24)</f>
        <v>42441.619953703703</v>
      </c>
    </row>
    <row r="951" spans="1:20" ht="14.75" customHeight="1" x14ac:dyDescent="0.2">
      <c r="A951" s="5">
        <v>949</v>
      </c>
      <c r="B951" s="6" t="s">
        <v>950</v>
      </c>
      <c r="C951" s="6" t="s">
        <v>5059</v>
      </c>
      <c r="D951" s="22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>E951/D951</f>
        <v>1.3650000000000001E-2</v>
      </c>
      <c r="P951" s="8">
        <f>IF(L951=0,0,E951/L951)</f>
        <v>39</v>
      </c>
      <c r="Q951" s="5" t="str">
        <f>LEFT(N951,(FIND("/",N951)-1))</f>
        <v>technology</v>
      </c>
      <c r="R951" s="5" t="str">
        <f>RIGHT(N951,LEN(N951)-(FIND("/",N951)))</f>
        <v>wearables</v>
      </c>
      <c r="S951" s="13">
        <f>(J951/86400)+25569+(-5/24)</f>
        <v>42360.835370370369</v>
      </c>
      <c r="T951" s="13">
        <f>(I951/86400)+25569+(-5/24)</f>
        <v>42420.835370370369</v>
      </c>
    </row>
    <row r="952" spans="1:20" ht="14.75" customHeight="1" x14ac:dyDescent="0.2">
      <c r="A952" s="5">
        <v>950</v>
      </c>
      <c r="B952" s="6" t="s">
        <v>951</v>
      </c>
      <c r="C952" s="6" t="s">
        <v>5060</v>
      </c>
      <c r="D952" s="22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>E952/D952</f>
        <v>0.28039999999999998</v>
      </c>
      <c r="P952" s="8">
        <f>IF(L952=0,0,E952/L952)</f>
        <v>58.416666666666664</v>
      </c>
      <c r="Q952" s="5" t="str">
        <f>LEFT(N952,(FIND("/",N952)-1))</f>
        <v>technology</v>
      </c>
      <c r="R952" s="5" t="str">
        <f>RIGHT(N952,LEN(N952)-(FIND("/",N952)))</f>
        <v>wearables</v>
      </c>
      <c r="S952" s="13">
        <f>(J952/86400)+25569+(-5/24)</f>
        <v>42356.54237268518</v>
      </c>
      <c r="T952" s="13">
        <f>(I952/86400)+25569+(-5/24)</f>
        <v>42386.54237268518</v>
      </c>
    </row>
    <row r="953" spans="1:20" ht="14.75" customHeight="1" x14ac:dyDescent="0.2">
      <c r="A953" s="5">
        <v>951</v>
      </c>
      <c r="B953" s="6" t="s">
        <v>952</v>
      </c>
      <c r="C953" s="6" t="s">
        <v>5061</v>
      </c>
      <c r="D953" s="22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>E953/D953</f>
        <v>0.38390000000000002</v>
      </c>
      <c r="P953" s="8">
        <f>IF(L953=0,0,E953/L953)</f>
        <v>158.63636363636363</v>
      </c>
      <c r="Q953" s="5" t="str">
        <f>LEFT(N953,(FIND("/",N953)-1))</f>
        <v>technology</v>
      </c>
      <c r="R953" s="5" t="str">
        <f>RIGHT(N953,LEN(N953)-(FIND("/",N953)))</f>
        <v>wearables</v>
      </c>
      <c r="S953" s="13">
        <f>(J953/86400)+25569+(-5/24)</f>
        <v>42480.445277777777</v>
      </c>
      <c r="T953" s="13">
        <f>(I953/86400)+25569+(-5/24)</f>
        <v>42525.445277777777</v>
      </c>
    </row>
    <row r="954" spans="1:20" ht="14.75" customHeight="1" x14ac:dyDescent="0.2">
      <c r="A954" s="5">
        <v>952</v>
      </c>
      <c r="B954" s="6" t="s">
        <v>953</v>
      </c>
      <c r="C954" s="6" t="s">
        <v>5062</v>
      </c>
      <c r="D954" s="22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>E954/D954</f>
        <v>0.39942857142857141</v>
      </c>
      <c r="P954" s="8">
        <f>IF(L954=0,0,E954/L954)</f>
        <v>99.857142857142861</v>
      </c>
      <c r="Q954" s="5" t="str">
        <f>LEFT(N954,(FIND("/",N954)-1))</f>
        <v>technology</v>
      </c>
      <c r="R954" s="5" t="str">
        <f>RIGHT(N954,LEN(N954)-(FIND("/",N954)))</f>
        <v>wearables</v>
      </c>
      <c r="S954" s="13">
        <f>(J954/86400)+25569+(-5/24)</f>
        <v>42662.405231481483</v>
      </c>
      <c r="T954" s="13">
        <f>(I954/86400)+25569+(-5/24)</f>
        <v>42692.44689814814</v>
      </c>
    </row>
    <row r="955" spans="1:20" ht="14.75" customHeight="1" x14ac:dyDescent="0.2">
      <c r="A955" s="5">
        <v>953</v>
      </c>
      <c r="B955" s="6" t="s">
        <v>954</v>
      </c>
      <c r="C955" s="6" t="s">
        <v>5063</v>
      </c>
      <c r="D955" s="22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>E955/D955</f>
        <v>8.3999999999999995E-3</v>
      </c>
      <c r="P955" s="8">
        <f>IF(L955=0,0,E955/L955)</f>
        <v>25.2</v>
      </c>
      <c r="Q955" s="5" t="str">
        <f>LEFT(N955,(FIND("/",N955)-1))</f>
        <v>technology</v>
      </c>
      <c r="R955" s="5" t="str">
        <f>RIGHT(N955,LEN(N955)-(FIND("/",N955)))</f>
        <v>wearables</v>
      </c>
      <c r="S955" s="13">
        <f>(J955/86400)+25569+(-5/24)</f>
        <v>41998.956006944441</v>
      </c>
      <c r="T955" s="13">
        <f>(I955/86400)+25569+(-5/24)</f>
        <v>42028.956006944441</v>
      </c>
    </row>
    <row r="956" spans="1:20" ht="14.75" customHeight="1" x14ac:dyDescent="0.2">
      <c r="A956" s="5">
        <v>954</v>
      </c>
      <c r="B956" s="6" t="s">
        <v>955</v>
      </c>
      <c r="C956" s="6" t="s">
        <v>5064</v>
      </c>
      <c r="D956" s="22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>E956/D956</f>
        <v>0.43406666666666666</v>
      </c>
      <c r="P956" s="8">
        <f>IF(L956=0,0,E956/L956)</f>
        <v>89.191780821917803</v>
      </c>
      <c r="Q956" s="5" t="str">
        <f>LEFT(N956,(FIND("/",N956)-1))</f>
        <v>technology</v>
      </c>
      <c r="R956" s="5" t="str">
        <f>RIGHT(N956,LEN(N956)-(FIND("/",N956)))</f>
        <v>wearables</v>
      </c>
      <c r="S956" s="13">
        <f>(J956/86400)+25569+(-5/24)</f>
        <v>42194.625451388885</v>
      </c>
      <c r="T956" s="13">
        <f>(I956/86400)+25569+(-5/24)</f>
        <v>42236.625451388885</v>
      </c>
    </row>
    <row r="957" spans="1:20" ht="14.75" customHeight="1" x14ac:dyDescent="0.2">
      <c r="A957" s="5">
        <v>955</v>
      </c>
      <c r="B957" s="6" t="s">
        <v>956</v>
      </c>
      <c r="C957" s="6" t="s">
        <v>5065</v>
      </c>
      <c r="D957" s="22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>E957/D957</f>
        <v>5.6613333333333335E-2</v>
      </c>
      <c r="P957" s="8">
        <f>IF(L957=0,0,E957/L957)</f>
        <v>182.6236559139785</v>
      </c>
      <c r="Q957" s="5" t="str">
        <f>LEFT(N957,(FIND("/",N957)-1))</f>
        <v>technology</v>
      </c>
      <c r="R957" s="5" t="str">
        <f>RIGHT(N957,LEN(N957)-(FIND("/",N957)))</f>
        <v>wearables</v>
      </c>
      <c r="S957" s="13">
        <f>(J957/86400)+25569+(-5/24)</f>
        <v>42586.086805555555</v>
      </c>
      <c r="T957" s="13">
        <f>(I957/86400)+25569+(-5/24)</f>
        <v>42626.086805555555</v>
      </c>
    </row>
    <row r="958" spans="1:20" ht="14.75" customHeight="1" x14ac:dyDescent="0.2">
      <c r="A958" s="5">
        <v>956</v>
      </c>
      <c r="B958" s="6" t="s">
        <v>957</v>
      </c>
      <c r="C958" s="6" t="s">
        <v>5066</v>
      </c>
      <c r="D958" s="22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>E958/D958</f>
        <v>1.7219999999999999E-2</v>
      </c>
      <c r="P958" s="8">
        <f>IF(L958=0,0,E958/L958)</f>
        <v>50.647058823529413</v>
      </c>
      <c r="Q958" s="5" t="str">
        <f>LEFT(N958,(FIND("/",N958)-1))</f>
        <v>technology</v>
      </c>
      <c r="R958" s="5" t="str">
        <f>RIGHT(N958,LEN(N958)-(FIND("/",N958)))</f>
        <v>wearables</v>
      </c>
      <c r="S958" s="13">
        <f>(J958/86400)+25569+(-5/24)</f>
        <v>42060.705543981479</v>
      </c>
      <c r="T958" s="13">
        <f>(I958/86400)+25569+(-5/24)</f>
        <v>42120.663877314808</v>
      </c>
    </row>
    <row r="959" spans="1:20" ht="14.75" customHeight="1" x14ac:dyDescent="0.2">
      <c r="A959" s="5">
        <v>957</v>
      </c>
      <c r="B959" s="6" t="s">
        <v>958</v>
      </c>
      <c r="C959" s="6" t="s">
        <v>5067</v>
      </c>
      <c r="D959" s="22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>E959/D959</f>
        <v>1.9416666666666665E-2</v>
      </c>
      <c r="P959" s="8">
        <f>IF(L959=0,0,E959/L959)</f>
        <v>33.285714285714285</v>
      </c>
      <c r="Q959" s="5" t="str">
        <f>LEFT(N959,(FIND("/",N959)-1))</f>
        <v>technology</v>
      </c>
      <c r="R959" s="5" t="str">
        <f>RIGHT(N959,LEN(N959)-(FIND("/",N959)))</f>
        <v>wearables</v>
      </c>
      <c r="S959" s="13">
        <f>(J959/86400)+25569+(-5/24)</f>
        <v>42660.344131944446</v>
      </c>
      <c r="T959" s="13">
        <f>(I959/86400)+25569+(-5/24)</f>
        <v>42691.385798611103</v>
      </c>
    </row>
    <row r="960" spans="1:20" ht="14.75" customHeight="1" x14ac:dyDescent="0.2">
      <c r="A960" s="5">
        <v>958</v>
      </c>
      <c r="B960" s="6" t="s">
        <v>959</v>
      </c>
      <c r="C960" s="6" t="s">
        <v>5068</v>
      </c>
      <c r="D960" s="22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>E960/D960</f>
        <v>0.11328275684711328</v>
      </c>
      <c r="P960" s="8">
        <f>IF(L960=0,0,E960/L960)</f>
        <v>51.823529411764703</v>
      </c>
      <c r="Q960" s="5" t="str">
        <f>LEFT(N960,(FIND("/",N960)-1))</f>
        <v>technology</v>
      </c>
      <c r="R960" s="5" t="str">
        <f>RIGHT(N960,LEN(N960)-(FIND("/",N960)))</f>
        <v>wearables</v>
      </c>
      <c r="S960" s="13">
        <f>(J960/86400)+25569+(-5/24)</f>
        <v>42082.594479166662</v>
      </c>
      <c r="T960" s="13">
        <f>(I960/86400)+25569+(-5/24)</f>
        <v>42103.999305555553</v>
      </c>
    </row>
    <row r="961" spans="1:20" ht="14.75" customHeight="1" x14ac:dyDescent="0.2">
      <c r="A961" s="5">
        <v>959</v>
      </c>
      <c r="B961" s="6" t="s">
        <v>960</v>
      </c>
      <c r="C961" s="6" t="s">
        <v>5069</v>
      </c>
      <c r="D961" s="22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>E961/D961</f>
        <v>0.3886</v>
      </c>
      <c r="P961" s="8">
        <f>IF(L961=0,0,E961/L961)</f>
        <v>113.62573099415205</v>
      </c>
      <c r="Q961" s="5" t="str">
        <f>LEFT(N961,(FIND("/",N961)-1))</f>
        <v>technology</v>
      </c>
      <c r="R961" s="5" t="str">
        <f>RIGHT(N961,LEN(N961)-(FIND("/",N961)))</f>
        <v>wearables</v>
      </c>
      <c r="S961" s="13">
        <f>(J961/86400)+25569+(-5/24)</f>
        <v>41992.96603009259</v>
      </c>
      <c r="T961" s="13">
        <f>(I961/86400)+25569+(-5/24)</f>
        <v>42022.96603009259</v>
      </c>
    </row>
    <row r="962" spans="1:20" ht="14.75" customHeight="1" x14ac:dyDescent="0.2">
      <c r="A962" s="5">
        <v>960</v>
      </c>
      <c r="B962" s="6" t="s">
        <v>961</v>
      </c>
      <c r="C962" s="6" t="s">
        <v>5070</v>
      </c>
      <c r="D962" s="22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>E962/D962</f>
        <v>0.46100628930817611</v>
      </c>
      <c r="P962" s="8">
        <f>IF(L962=0,0,E962/L962)</f>
        <v>136.46276595744681</v>
      </c>
      <c r="Q962" s="5" t="str">
        <f>LEFT(N962,(FIND("/",N962)-1))</f>
        <v>technology</v>
      </c>
      <c r="R962" s="5" t="str">
        <f>RIGHT(N962,LEN(N962)-(FIND("/",N962)))</f>
        <v>wearables</v>
      </c>
      <c r="S962" s="13">
        <f>(J962/86400)+25569+(-5/24)</f>
        <v>42766.41846064815</v>
      </c>
      <c r="T962" s="13">
        <f>(I962/86400)+25569+(-5/24)</f>
        <v>42808.376793981479</v>
      </c>
    </row>
    <row r="963" spans="1:20" ht="14.75" customHeight="1" x14ac:dyDescent="0.2">
      <c r="A963" s="5">
        <v>961</v>
      </c>
      <c r="B963" s="6" t="s">
        <v>962</v>
      </c>
      <c r="C963" s="6" t="s">
        <v>5071</v>
      </c>
      <c r="D963" s="22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>E963/D963</f>
        <v>0.42188421052631581</v>
      </c>
      <c r="P963" s="8">
        <f>IF(L963=0,0,E963/L963)</f>
        <v>364.35454545454547</v>
      </c>
      <c r="Q963" s="5" t="str">
        <f>LEFT(N963,(FIND("/",N963)-1))</f>
        <v>technology</v>
      </c>
      <c r="R963" s="5" t="str">
        <f>RIGHT(N963,LEN(N963)-(FIND("/",N963)))</f>
        <v>wearables</v>
      </c>
      <c r="S963" s="13">
        <f>(J963/86400)+25569+(-5/24)</f>
        <v>42740.485358796293</v>
      </c>
      <c r="T963" s="13">
        <f>(I963/86400)+25569+(-5/24)</f>
        <v>42786.583333333336</v>
      </c>
    </row>
    <row r="964" spans="1:20" ht="14.75" customHeight="1" x14ac:dyDescent="0.2">
      <c r="A964" s="5">
        <v>962</v>
      </c>
      <c r="B964" s="6" t="s">
        <v>963</v>
      </c>
      <c r="C964" s="6" t="s">
        <v>5072</v>
      </c>
      <c r="D964" s="22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>E964/D964</f>
        <v>0.2848</v>
      </c>
      <c r="P964" s="8">
        <f>IF(L964=0,0,E964/L964)</f>
        <v>19.243243243243242</v>
      </c>
      <c r="Q964" s="5" t="str">
        <f>LEFT(N964,(FIND("/",N964)-1))</f>
        <v>technology</v>
      </c>
      <c r="R964" s="5" t="str">
        <f>RIGHT(N964,LEN(N964)-(FIND("/",N964)))</f>
        <v>wearables</v>
      </c>
      <c r="S964" s="13">
        <f>(J964/86400)+25569+(-5/24)</f>
        <v>42373.504085648143</v>
      </c>
      <c r="T964" s="13">
        <f>(I964/86400)+25569+(-5/24)</f>
        <v>42411.504085648143</v>
      </c>
    </row>
    <row r="965" spans="1:20" ht="14.75" customHeight="1" x14ac:dyDescent="0.2">
      <c r="A965" s="5">
        <v>963</v>
      </c>
      <c r="B965" s="6" t="s">
        <v>964</v>
      </c>
      <c r="C965" s="6" t="s">
        <v>5073</v>
      </c>
      <c r="D965" s="22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>E965/D965</f>
        <v>1.0771428571428571E-2</v>
      </c>
      <c r="P965" s="8">
        <f>IF(L965=0,0,E965/L965)</f>
        <v>41.888888888888886</v>
      </c>
      <c r="Q965" s="5" t="str">
        <f>LEFT(N965,(FIND("/",N965)-1))</f>
        <v>technology</v>
      </c>
      <c r="R965" s="5" t="str">
        <f>RIGHT(N965,LEN(N965)-(FIND("/",N965)))</f>
        <v>wearables</v>
      </c>
      <c r="S965" s="13">
        <f>(J965/86400)+25569+(-5/24)</f>
        <v>42625.427303240744</v>
      </c>
      <c r="T965" s="13">
        <f>(I965/86400)+25569+(-5/24)</f>
        <v>42660.427303240744</v>
      </c>
    </row>
    <row r="966" spans="1:20" ht="14.75" customHeight="1" x14ac:dyDescent="0.2">
      <c r="A966" s="5">
        <v>964</v>
      </c>
      <c r="B966" s="6" t="s">
        <v>965</v>
      </c>
      <c r="C966" s="6" t="s">
        <v>5074</v>
      </c>
      <c r="D966" s="22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>E966/D966</f>
        <v>7.9909090909090902E-3</v>
      </c>
      <c r="P966" s="8">
        <f>IF(L966=0,0,E966/L966)</f>
        <v>30.310344827586206</v>
      </c>
      <c r="Q966" s="5" t="str">
        <f>LEFT(N966,(FIND("/",N966)-1))</f>
        <v>technology</v>
      </c>
      <c r="R966" s="5" t="str">
        <f>RIGHT(N966,LEN(N966)-(FIND("/",N966)))</f>
        <v>wearables</v>
      </c>
      <c r="S966" s="13">
        <f>(J966/86400)+25569+(-5/24)</f>
        <v>42208.420358796291</v>
      </c>
      <c r="T966" s="13">
        <f>(I966/86400)+25569+(-5/24)</f>
        <v>42248.420358796291</v>
      </c>
    </row>
    <row r="967" spans="1:20" ht="14.75" customHeight="1" x14ac:dyDescent="0.2">
      <c r="A967" s="5">
        <v>965</v>
      </c>
      <c r="B967" s="6" t="s">
        <v>966</v>
      </c>
      <c r="C967" s="6" t="s">
        <v>5075</v>
      </c>
      <c r="D967" s="22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>E967/D967</f>
        <v>1.192E-2</v>
      </c>
      <c r="P967" s="8">
        <f>IF(L967=0,0,E967/L967)</f>
        <v>49.666666666666664</v>
      </c>
      <c r="Q967" s="5" t="str">
        <f>LEFT(N967,(FIND("/",N967)-1))</f>
        <v>technology</v>
      </c>
      <c r="R967" s="5" t="str">
        <f>RIGHT(N967,LEN(N967)-(FIND("/",N967)))</f>
        <v>wearables</v>
      </c>
      <c r="S967" s="13">
        <f>(J967/86400)+25569+(-5/24)</f>
        <v>42636.808402777773</v>
      </c>
      <c r="T967" s="13">
        <f>(I967/86400)+25569+(-5/24)</f>
        <v>42668.957638888889</v>
      </c>
    </row>
    <row r="968" spans="1:20" ht="14.75" customHeight="1" x14ac:dyDescent="0.2">
      <c r="A968" s="5">
        <v>966</v>
      </c>
      <c r="B968" s="6" t="s">
        <v>967</v>
      </c>
      <c r="C968" s="6" t="s">
        <v>5076</v>
      </c>
      <c r="D968" s="22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>E968/D968</f>
        <v>0.14799999999999999</v>
      </c>
      <c r="P968" s="8">
        <f>IF(L968=0,0,E968/L968)</f>
        <v>59.2</v>
      </c>
      <c r="Q968" s="5" t="str">
        <f>LEFT(N968,(FIND("/",N968)-1))</f>
        <v>technology</v>
      </c>
      <c r="R968" s="5" t="str">
        <f>RIGHT(N968,LEN(N968)-(FIND("/",N968)))</f>
        <v>wearables</v>
      </c>
      <c r="S968" s="13">
        <f>(J968/86400)+25569+(-5/24)</f>
        <v>42619.427453703705</v>
      </c>
      <c r="T968" s="13">
        <f>(I968/86400)+25569+(-5/24)</f>
        <v>42649.427453703705</v>
      </c>
    </row>
    <row r="969" spans="1:20" ht="14.75" customHeight="1" x14ac:dyDescent="0.2">
      <c r="A969" s="5">
        <v>967</v>
      </c>
      <c r="B969" s="6" t="s">
        <v>968</v>
      </c>
      <c r="C969" s="6" t="s">
        <v>5077</v>
      </c>
      <c r="D969" s="22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>E969/D969</f>
        <v>0.17810000000000001</v>
      </c>
      <c r="P969" s="8">
        <f>IF(L969=0,0,E969/L969)</f>
        <v>43.97530864197531</v>
      </c>
      <c r="Q969" s="5" t="str">
        <f>LEFT(N969,(FIND("/",N969)-1))</f>
        <v>technology</v>
      </c>
      <c r="R969" s="5" t="str">
        <f>RIGHT(N969,LEN(N969)-(FIND("/",N969)))</f>
        <v>wearables</v>
      </c>
      <c r="S969" s="13">
        <f>(J969/86400)+25569+(-5/24)</f>
        <v>42422.045995370368</v>
      </c>
      <c r="T969" s="13">
        <f>(I969/86400)+25569+(-5/24)</f>
        <v>42482.004328703704</v>
      </c>
    </row>
    <row r="970" spans="1:20" ht="14.75" customHeight="1" x14ac:dyDescent="0.2">
      <c r="A970" s="5">
        <v>968</v>
      </c>
      <c r="B970" s="6" t="s">
        <v>969</v>
      </c>
      <c r="C970" s="6" t="s">
        <v>5078</v>
      </c>
      <c r="D970" s="22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>E970/D970</f>
        <v>1.325E-2</v>
      </c>
      <c r="P970" s="8">
        <f>IF(L970=0,0,E970/L970)</f>
        <v>26.5</v>
      </c>
      <c r="Q970" s="5" t="str">
        <f>LEFT(N970,(FIND("/",N970)-1))</f>
        <v>technology</v>
      </c>
      <c r="R970" s="5" t="str">
        <f>RIGHT(N970,LEN(N970)-(FIND("/",N970)))</f>
        <v>wearables</v>
      </c>
      <c r="S970" s="13">
        <f>(J970/86400)+25569+(-5/24)</f>
        <v>41836.639282407406</v>
      </c>
      <c r="T970" s="13">
        <f>(I970/86400)+25569+(-5/24)</f>
        <v>41866.639282407406</v>
      </c>
    </row>
    <row r="971" spans="1:20" ht="14.75" customHeight="1" x14ac:dyDescent="0.2">
      <c r="A971" s="5">
        <v>969</v>
      </c>
      <c r="B971" s="6" t="s">
        <v>970</v>
      </c>
      <c r="C971" s="6" t="s">
        <v>5079</v>
      </c>
      <c r="D971" s="22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>E971/D971</f>
        <v>0.46666666666666667</v>
      </c>
      <c r="P971" s="8">
        <f>IF(L971=0,0,E971/L971)</f>
        <v>1272.7272727272727</v>
      </c>
      <c r="Q971" s="5" t="str">
        <f>LEFT(N971,(FIND("/",N971)-1))</f>
        <v>technology</v>
      </c>
      <c r="R971" s="5" t="str">
        <f>RIGHT(N971,LEN(N971)-(FIND("/",N971)))</f>
        <v>wearables</v>
      </c>
      <c r="S971" s="13">
        <f>(J971/86400)+25569+(-5/24)</f>
        <v>42742.094988425924</v>
      </c>
      <c r="T971" s="13">
        <f>(I971/86400)+25569+(-5/24)</f>
        <v>42775.094988425924</v>
      </c>
    </row>
    <row r="972" spans="1:20" ht="14.75" customHeight="1" x14ac:dyDescent="0.2">
      <c r="A972" s="5">
        <v>970</v>
      </c>
      <c r="B972" s="6" t="s">
        <v>971</v>
      </c>
      <c r="C972" s="6" t="s">
        <v>5080</v>
      </c>
      <c r="D972" s="22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>E972/D972</f>
        <v>0.4592</v>
      </c>
      <c r="P972" s="8">
        <f>IF(L972=0,0,E972/L972)</f>
        <v>164</v>
      </c>
      <c r="Q972" s="5" t="str">
        <f>LEFT(N972,(FIND("/",N972)-1))</f>
        <v>technology</v>
      </c>
      <c r="R972" s="5" t="str">
        <f>RIGHT(N972,LEN(N972)-(FIND("/",N972)))</f>
        <v>wearables</v>
      </c>
      <c r="S972" s="13">
        <f>(J972/86400)+25569+(-5/24)</f>
        <v>42721.012187499997</v>
      </c>
      <c r="T972" s="13">
        <f>(I972/86400)+25569+(-5/24)</f>
        <v>42757.999305555553</v>
      </c>
    </row>
    <row r="973" spans="1:20" ht="14.75" customHeight="1" x14ac:dyDescent="0.2">
      <c r="A973" s="5">
        <v>971</v>
      </c>
      <c r="B973" s="6" t="s">
        <v>972</v>
      </c>
      <c r="C973" s="6" t="s">
        <v>5081</v>
      </c>
      <c r="D973" s="22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>E973/D973</f>
        <v>2.2599999999999999E-3</v>
      </c>
      <c r="P973" s="8">
        <f>IF(L973=0,0,E973/L973)</f>
        <v>45.2</v>
      </c>
      <c r="Q973" s="5" t="str">
        <f>LEFT(N973,(FIND("/",N973)-1))</f>
        <v>technology</v>
      </c>
      <c r="R973" s="5" t="str">
        <f>RIGHT(N973,LEN(N973)-(FIND("/",N973)))</f>
        <v>wearables</v>
      </c>
      <c r="S973" s="13">
        <f>(J973/86400)+25569+(-5/24)</f>
        <v>42111.500694444439</v>
      </c>
      <c r="T973" s="13">
        <f>(I973/86400)+25569+(-5/24)</f>
        <v>42156.500694444439</v>
      </c>
    </row>
    <row r="974" spans="1:20" ht="14.75" customHeight="1" x14ac:dyDescent="0.2">
      <c r="A974" s="5">
        <v>972</v>
      </c>
      <c r="B974" s="6" t="s">
        <v>973</v>
      </c>
      <c r="C974" s="6" t="s">
        <v>5082</v>
      </c>
      <c r="D974" s="22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>E974/D974</f>
        <v>0.34625</v>
      </c>
      <c r="P974" s="8">
        <f>IF(L974=0,0,E974/L974)</f>
        <v>153.88888888888889</v>
      </c>
      <c r="Q974" s="5" t="str">
        <f>LEFT(N974,(FIND("/",N974)-1))</f>
        <v>technology</v>
      </c>
      <c r="R974" s="5" t="str">
        <f>RIGHT(N974,LEN(N974)-(FIND("/",N974)))</f>
        <v>wearables</v>
      </c>
      <c r="S974" s="13">
        <f>(J974/86400)+25569+(-5/24)</f>
        <v>41856.657384259255</v>
      </c>
      <c r="T974" s="13">
        <f>(I974/86400)+25569+(-5/24)</f>
        <v>41886.082638888889</v>
      </c>
    </row>
    <row r="975" spans="1:20" ht="14.75" customHeight="1" x14ac:dyDescent="0.2">
      <c r="A975" s="5">
        <v>973</v>
      </c>
      <c r="B975" s="6" t="s">
        <v>974</v>
      </c>
      <c r="C975" s="6" t="s">
        <v>5083</v>
      </c>
      <c r="D975" s="22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>E975/D975</f>
        <v>2.0549999999999999E-2</v>
      </c>
      <c r="P975" s="8">
        <f>IF(L975=0,0,E975/L975)</f>
        <v>51.375</v>
      </c>
      <c r="Q975" s="5" t="str">
        <f>LEFT(N975,(FIND("/",N975)-1))</f>
        <v>technology</v>
      </c>
      <c r="R975" s="5" t="str">
        <f>RIGHT(N975,LEN(N975)-(FIND("/",N975)))</f>
        <v>wearables</v>
      </c>
      <c r="S975" s="13">
        <f>(J975/86400)+25569+(-5/24)</f>
        <v>42256.806631944441</v>
      </c>
      <c r="T975" s="13">
        <f>(I975/86400)+25569+(-5/24)</f>
        <v>42316.848298611112</v>
      </c>
    </row>
    <row r="976" spans="1:20" ht="14.75" customHeight="1" x14ac:dyDescent="0.2">
      <c r="A976" s="5">
        <v>974</v>
      </c>
      <c r="B976" s="6" t="s">
        <v>975</v>
      </c>
      <c r="C976" s="6" t="s">
        <v>5084</v>
      </c>
      <c r="D976" s="22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>E976/D976</f>
        <v>5.5999999999999999E-3</v>
      </c>
      <c r="P976" s="8">
        <f>IF(L976=0,0,E976/L976)</f>
        <v>93.333333333333329</v>
      </c>
      <c r="Q976" s="5" t="str">
        <f>LEFT(N976,(FIND("/",N976)-1))</f>
        <v>technology</v>
      </c>
      <c r="R976" s="5" t="str">
        <f>RIGHT(N976,LEN(N976)-(FIND("/",N976)))</f>
        <v>wearables</v>
      </c>
      <c r="S976" s="13">
        <f>(J976/86400)+25569+(-5/24)</f>
        <v>42424.541157407402</v>
      </c>
      <c r="T976" s="13">
        <f>(I976/86400)+25569+(-5/24)</f>
        <v>42454.499490740738</v>
      </c>
    </row>
    <row r="977" spans="1:20" ht="14.75" customHeight="1" x14ac:dyDescent="0.2">
      <c r="A977" s="5">
        <v>975</v>
      </c>
      <c r="B977" s="6" t="s">
        <v>976</v>
      </c>
      <c r="C977" s="6" t="s">
        <v>5085</v>
      </c>
      <c r="D977" s="22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>E977/D977</f>
        <v>2.6069999999999999E-2</v>
      </c>
      <c r="P977" s="8">
        <f>IF(L977=0,0,E977/L977)</f>
        <v>108.625</v>
      </c>
      <c r="Q977" s="5" t="str">
        <f>LEFT(N977,(FIND("/",N977)-1))</f>
        <v>technology</v>
      </c>
      <c r="R977" s="5" t="str">
        <f>RIGHT(N977,LEN(N977)-(FIND("/",N977)))</f>
        <v>wearables</v>
      </c>
      <c r="S977" s="13">
        <f>(J977/86400)+25569+(-5/24)</f>
        <v>42489.488252314812</v>
      </c>
      <c r="T977" s="13">
        <f>(I977/86400)+25569+(-5/24)</f>
        <v>42549.488252314812</v>
      </c>
    </row>
    <row r="978" spans="1:20" ht="14.75" customHeight="1" x14ac:dyDescent="0.2">
      <c r="A978" s="5">
        <v>976</v>
      </c>
      <c r="B978" s="6" t="s">
        <v>977</v>
      </c>
      <c r="C978" s="6" t="s">
        <v>5086</v>
      </c>
      <c r="D978" s="22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>E978/D978</f>
        <v>1.9259999999999999E-2</v>
      </c>
      <c r="P978" s="8">
        <f>IF(L978=0,0,E978/L978)</f>
        <v>160.5</v>
      </c>
      <c r="Q978" s="5" t="str">
        <f>LEFT(N978,(FIND("/",N978)-1))</f>
        <v>technology</v>
      </c>
      <c r="R978" s="5" t="str">
        <f>RIGHT(N978,LEN(N978)-(FIND("/",N978)))</f>
        <v>wearables</v>
      </c>
      <c r="S978" s="13">
        <f>(J978/86400)+25569+(-5/24)</f>
        <v>42184.850659722222</v>
      </c>
      <c r="T978" s="13">
        <f>(I978/86400)+25569+(-5/24)</f>
        <v>42229.850659722222</v>
      </c>
    </row>
    <row r="979" spans="1:20" ht="14.75" customHeight="1" x14ac:dyDescent="0.2">
      <c r="A979" s="5">
        <v>977</v>
      </c>
      <c r="B979" s="6" t="s">
        <v>978</v>
      </c>
      <c r="C979" s="6" t="s">
        <v>5087</v>
      </c>
      <c r="D979" s="22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>E979/D979</f>
        <v>0.33666666666666667</v>
      </c>
      <c r="P979" s="8">
        <f>IF(L979=0,0,E979/L979)</f>
        <v>75.75</v>
      </c>
      <c r="Q979" s="5" t="str">
        <f>LEFT(N979,(FIND("/",N979)-1))</f>
        <v>technology</v>
      </c>
      <c r="R979" s="5" t="str">
        <f>RIGHT(N979,LEN(N979)-(FIND("/",N979)))</f>
        <v>wearables</v>
      </c>
      <c r="S979" s="13">
        <f>(J979/86400)+25569+(-5/24)</f>
        <v>42391.733761574076</v>
      </c>
      <c r="T979" s="13">
        <f>(I979/86400)+25569+(-5/24)</f>
        <v>42421.733761574076</v>
      </c>
    </row>
    <row r="980" spans="1:20" ht="14.75" customHeight="1" x14ac:dyDescent="0.2">
      <c r="A980" s="5">
        <v>978</v>
      </c>
      <c r="B980" s="6" t="s">
        <v>979</v>
      </c>
      <c r="C980" s="6" t="s">
        <v>5088</v>
      </c>
      <c r="D980" s="22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>E980/D980</f>
        <v>0.5626326718299024</v>
      </c>
      <c r="P980" s="8">
        <f>IF(L980=0,0,E980/L980)</f>
        <v>790.83739837398377</v>
      </c>
      <c r="Q980" s="5" t="str">
        <f>LEFT(N980,(FIND("/",N980)-1))</f>
        <v>technology</v>
      </c>
      <c r="R980" s="5" t="str">
        <f>RIGHT(N980,LEN(N980)-(FIND("/",N980)))</f>
        <v>wearables</v>
      </c>
      <c r="S980" s="13">
        <f>(J980/86400)+25569+(-5/24)</f>
        <v>42395.100706018515</v>
      </c>
      <c r="T980" s="13">
        <f>(I980/86400)+25569+(-5/24)</f>
        <v>42425.100706018515</v>
      </c>
    </row>
    <row r="981" spans="1:20" ht="14.75" customHeight="1" x14ac:dyDescent="0.2">
      <c r="A981" s="5">
        <v>979</v>
      </c>
      <c r="B981" s="6" t="s">
        <v>980</v>
      </c>
      <c r="C981" s="6" t="s">
        <v>5089</v>
      </c>
      <c r="D981" s="22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>E981/D981</f>
        <v>0.82817600000000002</v>
      </c>
      <c r="P981" s="8">
        <f>IF(L981=0,0,E981/L981)</f>
        <v>301.93916666666667</v>
      </c>
      <c r="Q981" s="5" t="str">
        <f>LEFT(N981,(FIND("/",N981)-1))</f>
        <v>technology</v>
      </c>
      <c r="R981" s="5" t="str">
        <f>RIGHT(N981,LEN(N981)-(FIND("/",N981)))</f>
        <v>wearables</v>
      </c>
      <c r="S981" s="13">
        <f>(J981/86400)+25569+(-5/24)</f>
        <v>42506.208657407406</v>
      </c>
      <c r="T981" s="13">
        <f>(I981/86400)+25569+(-5/24)</f>
        <v>42541.582638888889</v>
      </c>
    </row>
    <row r="982" spans="1:20" ht="14.75" customHeight="1" x14ac:dyDescent="0.2">
      <c r="A982" s="5">
        <v>980</v>
      </c>
      <c r="B982" s="6" t="s">
        <v>981</v>
      </c>
      <c r="C982" s="6" t="s">
        <v>5090</v>
      </c>
      <c r="D982" s="22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>E982/D982</f>
        <v>0.14860000000000001</v>
      </c>
      <c r="P982" s="8">
        <f>IF(L982=0,0,E982/L982)</f>
        <v>47.935483870967744</v>
      </c>
      <c r="Q982" s="5" t="str">
        <f>LEFT(N982,(FIND("/",N982)-1))</f>
        <v>technology</v>
      </c>
      <c r="R982" s="5" t="str">
        <f>RIGHT(N982,LEN(N982)-(FIND("/",N982)))</f>
        <v>wearables</v>
      </c>
      <c r="S982" s="13">
        <f>(J982/86400)+25569+(-5/24)</f>
        <v>41928.695856481478</v>
      </c>
      <c r="T982" s="13">
        <f>(I982/86400)+25569+(-5/24)</f>
        <v>41973.737523148149</v>
      </c>
    </row>
    <row r="983" spans="1:20" ht="14.75" customHeight="1" x14ac:dyDescent="0.2">
      <c r="A983" s="5">
        <v>981</v>
      </c>
      <c r="B983" s="6" t="s">
        <v>982</v>
      </c>
      <c r="C983" s="6" t="s">
        <v>5091</v>
      </c>
      <c r="D983" s="22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>E983/D983</f>
        <v>1.2375123751237513E-4</v>
      </c>
      <c r="P983" s="8">
        <f>IF(L983=0,0,E983/L983)</f>
        <v>2.75</v>
      </c>
      <c r="Q983" s="5" t="str">
        <f>LEFT(N983,(FIND("/",N983)-1))</f>
        <v>technology</v>
      </c>
      <c r="R983" s="5" t="str">
        <f>RIGHT(N983,LEN(N983)-(FIND("/",N983)))</f>
        <v>wearables</v>
      </c>
      <c r="S983" s="13">
        <f>(J983/86400)+25569+(-5/24)</f>
        <v>41830.738680555551</v>
      </c>
      <c r="T983" s="13">
        <f>(I983/86400)+25569+(-5/24)</f>
        <v>41860.738680555551</v>
      </c>
    </row>
    <row r="984" spans="1:20" ht="14.75" customHeight="1" x14ac:dyDescent="0.2">
      <c r="A984" s="5">
        <v>982</v>
      </c>
      <c r="B984" s="6" t="s">
        <v>983</v>
      </c>
      <c r="C984" s="6" t="s">
        <v>5092</v>
      </c>
      <c r="D984" s="22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>E984/D984</f>
        <v>1.7142857142857143E-4</v>
      </c>
      <c r="P984" s="8">
        <f>IF(L984=0,0,E984/L984)</f>
        <v>1</v>
      </c>
      <c r="Q984" s="5" t="str">
        <f>LEFT(N984,(FIND("/",N984)-1))</f>
        <v>technology</v>
      </c>
      <c r="R984" s="5" t="str">
        <f>RIGHT(N984,LEN(N984)-(FIND("/",N984)))</f>
        <v>wearables</v>
      </c>
      <c r="S984" s="13">
        <f>(J984/86400)+25569+(-5/24)</f>
        <v>42615.544976851852</v>
      </c>
      <c r="T984" s="13">
        <f>(I984/86400)+25569+(-5/24)</f>
        <v>42645.544976851852</v>
      </c>
    </row>
    <row r="985" spans="1:20" ht="14.75" customHeight="1" x14ac:dyDescent="0.2">
      <c r="A985" s="5">
        <v>983</v>
      </c>
      <c r="B985" s="6" t="s">
        <v>984</v>
      </c>
      <c r="C985" s="6" t="s">
        <v>5093</v>
      </c>
      <c r="D985" s="22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>E985/D985</f>
        <v>0.2950613611721471</v>
      </c>
      <c r="P985" s="8">
        <f>IF(L985=0,0,E985/L985)</f>
        <v>171.79329608938548</v>
      </c>
      <c r="Q985" s="5" t="str">
        <f>LEFT(N985,(FIND("/",N985)-1))</f>
        <v>technology</v>
      </c>
      <c r="R985" s="5" t="str">
        <f>RIGHT(N985,LEN(N985)-(FIND("/",N985)))</f>
        <v>wearables</v>
      </c>
      <c r="S985" s="13">
        <f>(J985/86400)+25569+(-5/24)</f>
        <v>42574.459317129622</v>
      </c>
      <c r="T985" s="13">
        <f>(I985/86400)+25569+(-5/24)</f>
        <v>42605.662499999999</v>
      </c>
    </row>
    <row r="986" spans="1:20" ht="14.75" customHeight="1" x14ac:dyDescent="0.2">
      <c r="A986" s="5">
        <v>984</v>
      </c>
      <c r="B986" s="6" t="s">
        <v>985</v>
      </c>
      <c r="C986" s="6" t="s">
        <v>5094</v>
      </c>
      <c r="D986" s="22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>E986/D986</f>
        <v>1.06E-2</v>
      </c>
      <c r="P986" s="8">
        <f>IF(L986=0,0,E986/L986)</f>
        <v>35.333333333333336</v>
      </c>
      <c r="Q986" s="5" t="str">
        <f>LEFT(N986,(FIND("/",N986)-1))</f>
        <v>technology</v>
      </c>
      <c r="R986" s="5" t="str">
        <f>RIGHT(N986,LEN(N986)-(FIND("/",N986)))</f>
        <v>wearables</v>
      </c>
      <c r="S986" s="13">
        <f>(J986/86400)+25569+(-5/24)</f>
        <v>42060.907499999994</v>
      </c>
      <c r="T986" s="13">
        <f>(I986/86400)+25569+(-5/24)</f>
        <v>42090.86583333333</v>
      </c>
    </row>
    <row r="987" spans="1:20" ht="14.75" customHeight="1" x14ac:dyDescent="0.2">
      <c r="A987" s="5">
        <v>985</v>
      </c>
      <c r="B987" s="6" t="s">
        <v>986</v>
      </c>
      <c r="C987" s="6" t="s">
        <v>5095</v>
      </c>
      <c r="D987" s="22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>E987/D987</f>
        <v>6.2933333333333327E-2</v>
      </c>
      <c r="P987" s="8">
        <f>IF(L987=0,0,E987/L987)</f>
        <v>82.086956521739125</v>
      </c>
      <c r="Q987" s="5" t="str">
        <f>LEFT(N987,(FIND("/",N987)-1))</f>
        <v>technology</v>
      </c>
      <c r="R987" s="5" t="str">
        <f>RIGHT(N987,LEN(N987)-(FIND("/",N987)))</f>
        <v>wearables</v>
      </c>
      <c r="S987" s="13">
        <f>(J987/86400)+25569+(-5/24)</f>
        <v>42339.759375000001</v>
      </c>
      <c r="T987" s="13">
        <f>(I987/86400)+25569+(-5/24)</f>
        <v>42369.749999999993</v>
      </c>
    </row>
    <row r="988" spans="1:20" ht="14.75" customHeight="1" x14ac:dyDescent="0.2">
      <c r="A988" s="5">
        <v>986</v>
      </c>
      <c r="B988" s="6" t="s">
        <v>987</v>
      </c>
      <c r="C988" s="6" t="s">
        <v>5096</v>
      </c>
      <c r="D988" s="22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>E988/D988</f>
        <v>0.1275</v>
      </c>
      <c r="P988" s="8">
        <f>IF(L988=0,0,E988/L988)</f>
        <v>110.8695652173913</v>
      </c>
      <c r="Q988" s="5" t="str">
        <f>LEFT(N988,(FIND("/",N988)-1))</f>
        <v>technology</v>
      </c>
      <c r="R988" s="5" t="str">
        <f>RIGHT(N988,LEN(N988)-(FIND("/",N988)))</f>
        <v>wearables</v>
      </c>
      <c r="S988" s="13">
        <f>(J988/86400)+25569+(-5/24)</f>
        <v>42324.559027777774</v>
      </c>
      <c r="T988" s="13">
        <f>(I988/86400)+25569+(-5/24)</f>
        <v>42378.791666666664</v>
      </c>
    </row>
    <row r="989" spans="1:20" ht="14.75" customHeight="1" x14ac:dyDescent="0.2">
      <c r="A989" s="5">
        <v>987</v>
      </c>
      <c r="B989" s="6" t="s">
        <v>988</v>
      </c>
      <c r="C989" s="6" t="s">
        <v>5097</v>
      </c>
      <c r="D989" s="22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>E989/D989</f>
        <v>0.13220000000000001</v>
      </c>
      <c r="P989" s="8">
        <f>IF(L989=0,0,E989/L989)</f>
        <v>161.21951219512195</v>
      </c>
      <c r="Q989" s="5" t="str">
        <f>LEFT(N989,(FIND("/",N989)-1))</f>
        <v>technology</v>
      </c>
      <c r="R989" s="5" t="str">
        <f>RIGHT(N989,LEN(N989)-(FIND("/",N989)))</f>
        <v>wearables</v>
      </c>
      <c r="S989" s="13">
        <f>(J989/86400)+25569+(-5/24)</f>
        <v>41773.086226851847</v>
      </c>
      <c r="T989" s="13">
        <f>(I989/86400)+25569+(-5/24)</f>
        <v>41813.086226851847</v>
      </c>
    </row>
    <row r="990" spans="1:20" ht="14.75" customHeight="1" x14ac:dyDescent="0.2">
      <c r="A990" s="5">
        <v>988</v>
      </c>
      <c r="B990" s="6" t="s">
        <v>989</v>
      </c>
      <c r="C990" s="6" t="s">
        <v>5098</v>
      </c>
      <c r="D990" s="22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>E990/D990</f>
        <v>0</v>
      </c>
      <c r="P990" s="8">
        <f>IF(L990=0,0,E990/L990)</f>
        <v>0</v>
      </c>
      <c r="Q990" s="5" t="str">
        <f>LEFT(N990,(FIND("/",N990)-1))</f>
        <v>technology</v>
      </c>
      <c r="R990" s="5" t="str">
        <f>RIGHT(N990,LEN(N990)-(FIND("/",N990)))</f>
        <v>wearables</v>
      </c>
      <c r="S990" s="13">
        <f>(J990/86400)+25569+(-5/24)</f>
        <v>42614.148437499993</v>
      </c>
      <c r="T990" s="13">
        <f>(I990/86400)+25569+(-5/24)</f>
        <v>42644.148437499993</v>
      </c>
    </row>
    <row r="991" spans="1:20" ht="14.75" customHeight="1" x14ac:dyDescent="0.2">
      <c r="A991" s="5">
        <v>989</v>
      </c>
      <c r="B991" s="6" t="s">
        <v>990</v>
      </c>
      <c r="C991" s="6" t="s">
        <v>5099</v>
      </c>
      <c r="D991" s="22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>E991/D991</f>
        <v>0.16769999999999999</v>
      </c>
      <c r="P991" s="8">
        <f>IF(L991=0,0,E991/L991)</f>
        <v>52.40625</v>
      </c>
      <c r="Q991" s="5" t="str">
        <f>LEFT(N991,(FIND("/",N991)-1))</f>
        <v>technology</v>
      </c>
      <c r="R991" s="5" t="str">
        <f>RIGHT(N991,LEN(N991)-(FIND("/",N991)))</f>
        <v>wearables</v>
      </c>
      <c r="S991" s="13">
        <f>(J991/86400)+25569+(-5/24)</f>
        <v>42611.725636574069</v>
      </c>
      <c r="T991" s="13">
        <f>(I991/86400)+25569+(-5/24)</f>
        <v>42641.725636574069</v>
      </c>
    </row>
    <row r="992" spans="1:20" ht="14.75" customHeight="1" x14ac:dyDescent="0.2">
      <c r="A992" s="5">
        <v>990</v>
      </c>
      <c r="B992" s="6" t="s">
        <v>991</v>
      </c>
      <c r="C992" s="6" t="s">
        <v>5100</v>
      </c>
      <c r="D992" s="22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>E992/D992</f>
        <v>1.0399999999999999E-3</v>
      </c>
      <c r="P992" s="8">
        <f>IF(L992=0,0,E992/L992)</f>
        <v>13</v>
      </c>
      <c r="Q992" s="5" t="str">
        <f>LEFT(N992,(FIND("/",N992)-1))</f>
        <v>technology</v>
      </c>
      <c r="R992" s="5" t="str">
        <f>RIGHT(N992,LEN(N992)-(FIND("/",N992)))</f>
        <v>wearables</v>
      </c>
      <c r="S992" s="13">
        <f>(J992/86400)+25569+(-5/24)</f>
        <v>41855.575972222221</v>
      </c>
      <c r="T992" s="13">
        <f>(I992/86400)+25569+(-5/24)</f>
        <v>41885.575972222221</v>
      </c>
    </row>
    <row r="993" spans="1:20" ht="14.75" customHeight="1" x14ac:dyDescent="0.2">
      <c r="A993" s="5">
        <v>991</v>
      </c>
      <c r="B993" s="6" t="s">
        <v>992</v>
      </c>
      <c r="C993" s="6" t="s">
        <v>5101</v>
      </c>
      <c r="D993" s="22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>E993/D993</f>
        <v>4.24E-2</v>
      </c>
      <c r="P993" s="8">
        <f>IF(L993=0,0,E993/L993)</f>
        <v>30.285714285714285</v>
      </c>
      <c r="Q993" s="5" t="str">
        <f>LEFT(N993,(FIND("/",N993)-1))</f>
        <v>technology</v>
      </c>
      <c r="R993" s="5" t="str">
        <f>RIGHT(N993,LEN(N993)-(FIND("/",N993)))</f>
        <v>wearables</v>
      </c>
      <c r="S993" s="13">
        <f>(J993/86400)+25569+(-5/24)</f>
        <v>42538.548472222225</v>
      </c>
      <c r="T993" s="13">
        <f>(I993/86400)+25569+(-5/24)</f>
        <v>42563.57708333333</v>
      </c>
    </row>
    <row r="994" spans="1:20" ht="14.75" customHeight="1" x14ac:dyDescent="0.2">
      <c r="A994" s="5">
        <v>992</v>
      </c>
      <c r="B994" s="6" t="s">
        <v>993</v>
      </c>
      <c r="C994" s="6" t="s">
        <v>5102</v>
      </c>
      <c r="D994" s="22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>E994/D994</f>
        <v>4.6699999999999997E-3</v>
      </c>
      <c r="P994" s="8">
        <f>IF(L994=0,0,E994/L994)</f>
        <v>116.75</v>
      </c>
      <c r="Q994" s="5" t="str">
        <f>LEFT(N994,(FIND("/",N994)-1))</f>
        <v>technology</v>
      </c>
      <c r="R994" s="5" t="str">
        <f>RIGHT(N994,LEN(N994)-(FIND("/",N994)))</f>
        <v>wearables</v>
      </c>
      <c r="S994" s="13">
        <f>(J994/86400)+25569+(-5/24)</f>
        <v>42437.71665509259</v>
      </c>
      <c r="T994" s="13">
        <f>(I994/86400)+25569+(-5/24)</f>
        <v>42497.674988425926</v>
      </c>
    </row>
    <row r="995" spans="1:20" ht="14.75" customHeight="1" x14ac:dyDescent="0.2">
      <c r="A995" s="5">
        <v>993</v>
      </c>
      <c r="B995" s="6" t="s">
        <v>994</v>
      </c>
      <c r="C995" s="6" t="s">
        <v>5103</v>
      </c>
      <c r="D995" s="22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>E995/D995</f>
        <v>0.25087142857142858</v>
      </c>
      <c r="P995" s="8">
        <f>IF(L995=0,0,E995/L995)</f>
        <v>89.59693877551021</v>
      </c>
      <c r="Q995" s="5" t="str">
        <f>LEFT(N995,(FIND("/",N995)-1))</f>
        <v>technology</v>
      </c>
      <c r="R995" s="5" t="str">
        <f>RIGHT(N995,LEN(N995)-(FIND("/",N995)))</f>
        <v>wearables</v>
      </c>
      <c r="S995" s="13">
        <f>(J995/86400)+25569+(-5/24)</f>
        <v>42652.756574074076</v>
      </c>
      <c r="T995" s="13">
        <f>(I995/86400)+25569+(-5/24)</f>
        <v>42685.999999999993</v>
      </c>
    </row>
    <row r="996" spans="1:20" ht="14.75" customHeight="1" x14ac:dyDescent="0.2">
      <c r="A996" s="5">
        <v>994</v>
      </c>
      <c r="B996" s="6" t="s">
        <v>995</v>
      </c>
      <c r="C996" s="6" t="s">
        <v>5104</v>
      </c>
      <c r="D996" s="22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>E996/D996</f>
        <v>2.3345000000000001E-2</v>
      </c>
      <c r="P996" s="8">
        <f>IF(L996=0,0,E996/L996)</f>
        <v>424.45454545454544</v>
      </c>
      <c r="Q996" s="5" t="str">
        <f>LEFT(N996,(FIND("/",N996)-1))</f>
        <v>technology</v>
      </c>
      <c r="R996" s="5" t="str">
        <f>RIGHT(N996,LEN(N996)-(FIND("/",N996)))</f>
        <v>wearables</v>
      </c>
      <c r="S996" s="13">
        <f>(J996/86400)+25569+(-5/24)</f>
        <v>41921.054745370369</v>
      </c>
      <c r="T996" s="13">
        <f>(I996/86400)+25569+(-5/24)</f>
        <v>41973.749305555553</v>
      </c>
    </row>
    <row r="997" spans="1:20" ht="14.75" customHeight="1" x14ac:dyDescent="0.2">
      <c r="A997" s="5">
        <v>995</v>
      </c>
      <c r="B997" s="6" t="s">
        <v>996</v>
      </c>
      <c r="C997" s="6" t="s">
        <v>5105</v>
      </c>
      <c r="D997" s="22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>E997/D997</f>
        <v>7.2599999999999998E-2</v>
      </c>
      <c r="P997" s="8">
        <f>IF(L997=0,0,E997/L997)</f>
        <v>80.666666666666671</v>
      </c>
      <c r="Q997" s="5" t="str">
        <f>LEFT(N997,(FIND("/",N997)-1))</f>
        <v>technology</v>
      </c>
      <c r="R997" s="5" t="str">
        <f>RIGHT(N997,LEN(N997)-(FIND("/",N997)))</f>
        <v>wearables</v>
      </c>
      <c r="S997" s="13">
        <f>(J997/86400)+25569+(-5/24)</f>
        <v>41947.732407407406</v>
      </c>
      <c r="T997" s="13">
        <f>(I997/86400)+25569+(-5/24)</f>
        <v>41972.458333333336</v>
      </c>
    </row>
    <row r="998" spans="1:20" ht="14.75" customHeight="1" x14ac:dyDescent="0.2">
      <c r="A998" s="5">
        <v>996</v>
      </c>
      <c r="B998" s="6" t="s">
        <v>997</v>
      </c>
      <c r="C998" s="6" t="s">
        <v>5106</v>
      </c>
      <c r="D998" s="22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>E998/D998</f>
        <v>1.6250000000000001E-2</v>
      </c>
      <c r="P998" s="8">
        <f>IF(L998=0,0,E998/L998)</f>
        <v>13</v>
      </c>
      <c r="Q998" s="5" t="str">
        <f>LEFT(N998,(FIND("/",N998)-1))</f>
        <v>technology</v>
      </c>
      <c r="R998" s="5" t="str">
        <f>RIGHT(N998,LEN(N998)-(FIND("/",N998)))</f>
        <v>wearables</v>
      </c>
      <c r="S998" s="13">
        <f>(J998/86400)+25569+(-5/24)</f>
        <v>41817.658101851848</v>
      </c>
      <c r="T998" s="13">
        <f>(I998/86400)+25569+(-5/24)</f>
        <v>41847.435416666667</v>
      </c>
    </row>
    <row r="999" spans="1:20" ht="14.75" customHeight="1" x14ac:dyDescent="0.2">
      <c r="A999" s="5">
        <v>997</v>
      </c>
      <c r="B999" s="6" t="s">
        <v>998</v>
      </c>
      <c r="C999" s="6" t="s">
        <v>5107</v>
      </c>
      <c r="D999" s="22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>E999/D999</f>
        <v>1.2999999999999999E-2</v>
      </c>
      <c r="P999" s="8">
        <f>IF(L999=0,0,E999/L999)</f>
        <v>8.125</v>
      </c>
      <c r="Q999" s="5" t="str">
        <f>LEFT(N999,(FIND("/",N999)-1))</f>
        <v>technology</v>
      </c>
      <c r="R999" s="5" t="str">
        <f>RIGHT(N999,LEN(N999)-(FIND("/",N999)))</f>
        <v>wearables</v>
      </c>
      <c r="S999" s="13">
        <f>(J999/86400)+25569+(-5/24)</f>
        <v>41940.894641203704</v>
      </c>
      <c r="T999" s="13">
        <f>(I999/86400)+25569+(-5/24)</f>
        <v>41970.936307870368</v>
      </c>
    </row>
    <row r="1000" spans="1:20" ht="14.75" customHeight="1" x14ac:dyDescent="0.2">
      <c r="A1000" s="5">
        <v>998</v>
      </c>
      <c r="B1000" s="6" t="s">
        <v>999</v>
      </c>
      <c r="C1000" s="6" t="s">
        <v>5108</v>
      </c>
      <c r="D1000" s="22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>E1000/D1000</f>
        <v>0.58558333333333334</v>
      </c>
      <c r="P1000" s="8">
        <f>IF(L1000=0,0,E1000/L1000)</f>
        <v>153.42794759825327</v>
      </c>
      <c r="Q1000" s="5" t="str">
        <f>LEFT(N1000,(FIND("/",N1000)-1))</f>
        <v>technology</v>
      </c>
      <c r="R1000" s="5" t="str">
        <f>RIGHT(N1000,LEN(N1000)-(FIND("/",N1000)))</f>
        <v>wearables</v>
      </c>
      <c r="S1000" s="13">
        <f>(J1000/86400)+25569+(-5/24)</f>
        <v>42281.960659722223</v>
      </c>
      <c r="T1000" s="13">
        <f>(I1000/86400)+25569+(-5/24)</f>
        <v>42327.002326388887</v>
      </c>
    </row>
    <row r="1001" spans="1:20" ht="14.75" customHeight="1" x14ac:dyDescent="0.2">
      <c r="A1001" s="5">
        <v>999</v>
      </c>
      <c r="B1001" s="6" t="s">
        <v>1000</v>
      </c>
      <c r="C1001" s="6" t="s">
        <v>5109</v>
      </c>
      <c r="D1001" s="22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>E1001/D1001</f>
        <v>7.7886666666666673E-2</v>
      </c>
      <c r="P1001" s="8">
        <f>IF(L1001=0,0,E1001/L1001)</f>
        <v>292.07499999999999</v>
      </c>
      <c r="Q1001" s="5" t="str">
        <f>LEFT(N1001,(FIND("/",N1001)-1))</f>
        <v>technology</v>
      </c>
      <c r="R1001" s="5" t="str">
        <f>RIGHT(N1001,LEN(N1001)-(FIND("/",N1001)))</f>
        <v>wearables</v>
      </c>
      <c r="S1001" s="13">
        <f>(J1001/86400)+25569+(-5/24)</f>
        <v>41926.091319444444</v>
      </c>
      <c r="T1001" s="13">
        <f>(I1001/86400)+25569+(-5/24)</f>
        <v>41956.126388888886</v>
      </c>
    </row>
    <row r="1002" spans="1:20" ht="14.75" customHeight="1" x14ac:dyDescent="0.2">
      <c r="A1002" s="5">
        <v>1000</v>
      </c>
      <c r="B1002" s="6" t="s">
        <v>1001</v>
      </c>
      <c r="C1002" s="6" t="s">
        <v>5110</v>
      </c>
      <c r="D1002" s="22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>E1002/D1002</f>
        <v>2.2157147647256063E-2</v>
      </c>
      <c r="P1002" s="8">
        <f>IF(L1002=0,0,E1002/L1002)</f>
        <v>3304</v>
      </c>
      <c r="Q1002" s="5" t="str">
        <f>LEFT(N1002,(FIND("/",N1002)-1))</f>
        <v>technology</v>
      </c>
      <c r="R1002" s="5" t="str">
        <f>RIGHT(N1002,LEN(N1002)-(FIND("/",N1002)))</f>
        <v>wearables</v>
      </c>
      <c r="S1002" s="13">
        <f>(J1002/86400)+25569+(-5/24)</f>
        <v>42748.851388888885</v>
      </c>
      <c r="T1002" s="13">
        <f>(I1002/86400)+25569+(-5/24)</f>
        <v>42808.80972222222</v>
      </c>
    </row>
    <row r="1003" spans="1:20" ht="14.75" customHeight="1" x14ac:dyDescent="0.2">
      <c r="A1003" s="5">
        <v>1001</v>
      </c>
      <c r="B1003" s="6" t="s">
        <v>1002</v>
      </c>
      <c r="C1003" s="6" t="s">
        <v>5111</v>
      </c>
      <c r="D1003" s="22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>E1003/D1003</f>
        <v>1.04</v>
      </c>
      <c r="P1003" s="8">
        <f>IF(L1003=0,0,E1003/L1003)</f>
        <v>1300</v>
      </c>
      <c r="Q1003" s="5" t="str">
        <f>LEFT(N1003,(FIND("/",N1003)-1))</f>
        <v>technology</v>
      </c>
      <c r="R1003" s="5" t="str">
        <f>RIGHT(N1003,LEN(N1003)-(FIND("/",N1003)))</f>
        <v>wearables</v>
      </c>
      <c r="S1003" s="13">
        <f>(J1003/86400)+25569+(-5/24)</f>
        <v>42720.511724537035</v>
      </c>
      <c r="T1003" s="13">
        <f>(I1003/86400)+25569+(-5/24)</f>
        <v>42765.511724537035</v>
      </c>
    </row>
    <row r="1004" spans="1:20" ht="14.75" customHeight="1" x14ac:dyDescent="0.2">
      <c r="A1004" s="5">
        <v>1002</v>
      </c>
      <c r="B1004" s="6" t="s">
        <v>1003</v>
      </c>
      <c r="C1004" s="6" t="s">
        <v>5112</v>
      </c>
      <c r="D1004" s="22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>E1004/D1004</f>
        <v>0.29602960296029601</v>
      </c>
      <c r="P1004" s="8">
        <f>IF(L1004=0,0,E1004/L1004)</f>
        <v>134.54545454545453</v>
      </c>
      <c r="Q1004" s="5" t="str">
        <f>LEFT(N1004,(FIND("/",N1004)-1))</f>
        <v>technology</v>
      </c>
      <c r="R1004" s="5" t="str">
        <f>RIGHT(N1004,LEN(N1004)-(FIND("/",N1004)))</f>
        <v>wearables</v>
      </c>
      <c r="S1004" s="13">
        <f>(J1004/86400)+25569+(-5/24)</f>
        <v>42325.475856481477</v>
      </c>
      <c r="T1004" s="13">
        <f>(I1004/86400)+25569+(-5/24)</f>
        <v>42355.040972222218</v>
      </c>
    </row>
    <row r="1005" spans="1:20" ht="14.75" customHeight="1" x14ac:dyDescent="0.2">
      <c r="A1005" s="5">
        <v>1003</v>
      </c>
      <c r="B1005" s="6" t="s">
        <v>1004</v>
      </c>
      <c r="C1005" s="6" t="s">
        <v>5113</v>
      </c>
      <c r="D1005" s="22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>E1005/D1005</f>
        <v>0.16055</v>
      </c>
      <c r="P1005" s="8">
        <f>IF(L1005=0,0,E1005/L1005)</f>
        <v>214.06666666666666</v>
      </c>
      <c r="Q1005" s="5" t="str">
        <f>LEFT(N1005,(FIND("/",N1005)-1))</f>
        <v>technology</v>
      </c>
      <c r="R1005" s="5" t="str">
        <f>RIGHT(N1005,LEN(N1005)-(FIND("/",N1005)))</f>
        <v>wearables</v>
      </c>
      <c r="S1005" s="13">
        <f>(J1005/86400)+25569+(-5/24)</f>
        <v>42780.500706018516</v>
      </c>
      <c r="T1005" s="13">
        <f>(I1005/86400)+25569+(-5/24)</f>
        <v>42810.459039351852</v>
      </c>
    </row>
    <row r="1006" spans="1:20" ht="14.75" customHeight="1" x14ac:dyDescent="0.2">
      <c r="A1006" s="5">
        <v>1004</v>
      </c>
      <c r="B1006" s="6" t="s">
        <v>1005</v>
      </c>
      <c r="C1006" s="6" t="s">
        <v>5114</v>
      </c>
      <c r="D1006" s="22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>E1006/D1006</f>
        <v>0.82208000000000003</v>
      </c>
      <c r="P1006" s="8">
        <f>IF(L1006=0,0,E1006/L1006)</f>
        <v>216.33684210526314</v>
      </c>
      <c r="Q1006" s="5" t="str">
        <f>LEFT(N1006,(FIND("/",N1006)-1))</f>
        <v>technology</v>
      </c>
      <c r="R1006" s="5" t="str">
        <f>RIGHT(N1006,LEN(N1006)-(FIND("/",N1006)))</f>
        <v>wearables</v>
      </c>
      <c r="S1006" s="13">
        <f>(J1006/86400)+25569+(-5/24)</f>
        <v>42388.5003125</v>
      </c>
      <c r="T1006" s="13">
        <f>(I1006/86400)+25569+(-5/24)</f>
        <v>42418.5003125</v>
      </c>
    </row>
    <row r="1007" spans="1:20" ht="14.75" customHeight="1" x14ac:dyDescent="0.2">
      <c r="A1007" s="5">
        <v>1005</v>
      </c>
      <c r="B1007" s="6" t="s">
        <v>1006</v>
      </c>
      <c r="C1007" s="6" t="s">
        <v>5115</v>
      </c>
      <c r="D1007" s="22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>E1007/D1007</f>
        <v>0.75051000000000001</v>
      </c>
      <c r="P1007" s="8">
        <f>IF(L1007=0,0,E1007/L1007)</f>
        <v>932.31055900621118</v>
      </c>
      <c r="Q1007" s="5" t="str">
        <f>LEFT(N1007,(FIND("/",N1007)-1))</f>
        <v>technology</v>
      </c>
      <c r="R1007" s="5" t="str">
        <f>RIGHT(N1007,LEN(N1007)-(FIND("/",N1007)))</f>
        <v>wearables</v>
      </c>
      <c r="S1007" s="13">
        <f>(J1007/86400)+25569+(-5/24)</f>
        <v>42276.41646990741</v>
      </c>
      <c r="T1007" s="13">
        <f>(I1007/86400)+25569+(-5/24)</f>
        <v>42307.41646990741</v>
      </c>
    </row>
    <row r="1008" spans="1:20" ht="14.75" customHeight="1" x14ac:dyDescent="0.2">
      <c r="A1008" s="5">
        <v>1006</v>
      </c>
      <c r="B1008" s="6" t="s">
        <v>1007</v>
      </c>
      <c r="C1008" s="6" t="s">
        <v>5116</v>
      </c>
      <c r="D1008" s="22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>E1008/D1008</f>
        <v>5.8500000000000003E-2</v>
      </c>
      <c r="P1008" s="8">
        <f>IF(L1008=0,0,E1008/L1008)</f>
        <v>29.25</v>
      </c>
      <c r="Q1008" s="5" t="str">
        <f>LEFT(N1008,(FIND("/",N1008)-1))</f>
        <v>technology</v>
      </c>
      <c r="R1008" s="5" t="str">
        <f>RIGHT(N1008,LEN(N1008)-(FIND("/",N1008)))</f>
        <v>wearables</v>
      </c>
      <c r="S1008" s="13">
        <f>(J1008/86400)+25569+(-5/24)</f>
        <v>41976.83185185185</v>
      </c>
      <c r="T1008" s="13">
        <f>(I1008/86400)+25569+(-5/24)</f>
        <v>41985.09097222222</v>
      </c>
    </row>
    <row r="1009" spans="1:20" ht="14.75" customHeight="1" x14ac:dyDescent="0.2">
      <c r="A1009" s="5">
        <v>1007</v>
      </c>
      <c r="B1009" s="6" t="s">
        <v>1008</v>
      </c>
      <c r="C1009" s="6" t="s">
        <v>5117</v>
      </c>
      <c r="D1009" s="22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>E1009/D1009</f>
        <v>0.44319999999999998</v>
      </c>
      <c r="P1009" s="8">
        <f>IF(L1009=0,0,E1009/L1009)</f>
        <v>174.94736842105263</v>
      </c>
      <c r="Q1009" s="5" t="str">
        <f>LEFT(N1009,(FIND("/",N1009)-1))</f>
        <v>technology</v>
      </c>
      <c r="R1009" s="5" t="str">
        <f>RIGHT(N1009,LEN(N1009)-(FIND("/",N1009)))</f>
        <v>wearables</v>
      </c>
      <c r="S1009" s="13">
        <f>(J1009/86400)+25569+(-5/24)</f>
        <v>42676.3752662037</v>
      </c>
      <c r="T1009" s="13">
        <f>(I1009/86400)+25569+(-5/24)</f>
        <v>42718.416932870365</v>
      </c>
    </row>
    <row r="1010" spans="1:20" ht="14.75" customHeight="1" x14ac:dyDescent="0.2">
      <c r="A1010" s="5">
        <v>1008</v>
      </c>
      <c r="B1010" s="6" t="s">
        <v>1009</v>
      </c>
      <c r="C1010" s="6" t="s">
        <v>5118</v>
      </c>
      <c r="D1010" s="22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>E1010/D1010</f>
        <v>2.6737967914438501E-3</v>
      </c>
      <c r="P1010" s="8">
        <f>IF(L1010=0,0,E1010/L1010)</f>
        <v>250</v>
      </c>
      <c r="Q1010" s="5" t="str">
        <f>LEFT(N1010,(FIND("/",N1010)-1))</f>
        <v>technology</v>
      </c>
      <c r="R1010" s="5" t="str">
        <f>RIGHT(N1010,LEN(N1010)-(FIND("/",N1010)))</f>
        <v>wearables</v>
      </c>
      <c r="S1010" s="13">
        <f>(J1010/86400)+25569+(-5/24)</f>
        <v>42702.600868055553</v>
      </c>
      <c r="T1010" s="13">
        <f>(I1010/86400)+25569+(-5/24)</f>
        <v>42732.600868055553</v>
      </c>
    </row>
    <row r="1011" spans="1:20" ht="14.75" customHeight="1" x14ac:dyDescent="0.2">
      <c r="A1011" s="5">
        <v>1009</v>
      </c>
      <c r="B1011" s="6" t="s">
        <v>1010</v>
      </c>
      <c r="C1011" s="6" t="s">
        <v>5119</v>
      </c>
      <c r="D1011" s="22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>E1011/D1011</f>
        <v>0.1313</v>
      </c>
      <c r="P1011" s="8">
        <f>IF(L1011=0,0,E1011/L1011)</f>
        <v>65</v>
      </c>
      <c r="Q1011" s="5" t="str">
        <f>LEFT(N1011,(FIND("/",N1011)-1))</f>
        <v>technology</v>
      </c>
      <c r="R1011" s="5" t="str">
        <f>RIGHT(N1011,LEN(N1011)-(FIND("/",N1011)))</f>
        <v>wearables</v>
      </c>
      <c r="S1011" s="13">
        <f>(J1011/86400)+25569+(-5/24)</f>
        <v>42510.396365740737</v>
      </c>
      <c r="T1011" s="13">
        <f>(I1011/86400)+25569+(-5/24)</f>
        <v>42540.396365740737</v>
      </c>
    </row>
    <row r="1012" spans="1:20" ht="14.75" customHeight="1" x14ac:dyDescent="0.2">
      <c r="A1012" s="5">
        <v>1010</v>
      </c>
      <c r="B1012" s="6" t="s">
        <v>1011</v>
      </c>
      <c r="C1012" s="6" t="s">
        <v>5120</v>
      </c>
      <c r="D1012" s="22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>E1012/D1012</f>
        <v>1.9088937093275488E-3</v>
      </c>
      <c r="P1012" s="8">
        <f>IF(L1012=0,0,E1012/L1012)</f>
        <v>55</v>
      </c>
      <c r="Q1012" s="5" t="str">
        <f>LEFT(N1012,(FIND("/",N1012)-1))</f>
        <v>technology</v>
      </c>
      <c r="R1012" s="5" t="str">
        <f>RIGHT(N1012,LEN(N1012)-(FIND("/",N1012)))</f>
        <v>wearables</v>
      </c>
      <c r="S1012" s="13">
        <f>(J1012/86400)+25569+(-5/24)</f>
        <v>42561.621087962958</v>
      </c>
      <c r="T1012" s="13">
        <f>(I1012/86400)+25569+(-5/24)</f>
        <v>42617.915972222218</v>
      </c>
    </row>
    <row r="1013" spans="1:20" ht="14.75" customHeight="1" x14ac:dyDescent="0.2">
      <c r="A1013" s="5">
        <v>1011</v>
      </c>
      <c r="B1013" s="6" t="s">
        <v>1012</v>
      </c>
      <c r="C1013" s="6" t="s">
        <v>5121</v>
      </c>
      <c r="D1013" s="22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>E1013/D1013</f>
        <v>3.7499999999999999E-3</v>
      </c>
      <c r="P1013" s="8">
        <f>IF(L1013=0,0,E1013/L1013)</f>
        <v>75</v>
      </c>
      <c r="Q1013" s="5" t="str">
        <f>LEFT(N1013,(FIND("/",N1013)-1))</f>
        <v>technology</v>
      </c>
      <c r="R1013" s="5" t="str">
        <f>RIGHT(N1013,LEN(N1013)-(FIND("/",N1013)))</f>
        <v>wearables</v>
      </c>
      <c r="S1013" s="13">
        <f>(J1013/86400)+25569+(-5/24)</f>
        <v>41946.689756944441</v>
      </c>
      <c r="T1013" s="13">
        <f>(I1013/86400)+25569+(-5/24)</f>
        <v>41991.689756944441</v>
      </c>
    </row>
    <row r="1014" spans="1:20" ht="14.75" customHeight="1" x14ac:dyDescent="0.2">
      <c r="A1014" s="5">
        <v>1012</v>
      </c>
      <c r="B1014" s="6" t="s">
        <v>1013</v>
      </c>
      <c r="C1014" s="6" t="s">
        <v>5122</v>
      </c>
      <c r="D1014" s="22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>E1014/D1014</f>
        <v>215.35021</v>
      </c>
      <c r="P1014" s="8">
        <f>IF(L1014=0,0,E1014/L1014)</f>
        <v>1389.3561935483872</v>
      </c>
      <c r="Q1014" s="5" t="str">
        <f>LEFT(N1014,(FIND("/",N1014)-1))</f>
        <v>technology</v>
      </c>
      <c r="R1014" s="5" t="str">
        <f>RIGHT(N1014,LEN(N1014)-(FIND("/",N1014)))</f>
        <v>wearables</v>
      </c>
      <c r="S1014" s="13">
        <f>(J1014/86400)+25569+(-5/24)</f>
        <v>42714.232083333329</v>
      </c>
      <c r="T1014" s="13">
        <f>(I1014/86400)+25569+(-5/24)</f>
        <v>42759.232083333329</v>
      </c>
    </row>
    <row r="1015" spans="1:20" ht="14.75" customHeight="1" x14ac:dyDescent="0.2">
      <c r="A1015" s="5">
        <v>1013</v>
      </c>
      <c r="B1015" s="6" t="s">
        <v>1014</v>
      </c>
      <c r="C1015" s="6" t="s">
        <v>5123</v>
      </c>
      <c r="D1015" s="22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>E1015/D1015</f>
        <v>0.34527999999999998</v>
      </c>
      <c r="P1015" s="8">
        <f>IF(L1015=0,0,E1015/L1015)</f>
        <v>95.911111111111111</v>
      </c>
      <c r="Q1015" s="5" t="str">
        <f>LEFT(N1015,(FIND("/",N1015)-1))</f>
        <v>technology</v>
      </c>
      <c r="R1015" s="5" t="str">
        <f>RIGHT(N1015,LEN(N1015)-(FIND("/",N1015)))</f>
        <v>wearables</v>
      </c>
      <c r="S1015" s="13">
        <f>(J1015/86400)+25569+(-5/24)</f>
        <v>42339.625648148147</v>
      </c>
      <c r="T1015" s="13">
        <f>(I1015/86400)+25569+(-5/24)</f>
        <v>42367.624999999993</v>
      </c>
    </row>
    <row r="1016" spans="1:20" ht="14.75" customHeight="1" x14ac:dyDescent="0.2">
      <c r="A1016" s="5">
        <v>1014</v>
      </c>
      <c r="B1016" s="6" t="s">
        <v>1015</v>
      </c>
      <c r="C1016" s="6" t="s">
        <v>5124</v>
      </c>
      <c r="D1016" s="22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>E1016/D1016</f>
        <v>0.30599999999999999</v>
      </c>
      <c r="P1016" s="8">
        <f>IF(L1016=0,0,E1016/L1016)</f>
        <v>191.25</v>
      </c>
      <c r="Q1016" s="5" t="str">
        <f>LEFT(N1016,(FIND("/",N1016)-1))</f>
        <v>technology</v>
      </c>
      <c r="R1016" s="5" t="str">
        <f>RIGHT(N1016,LEN(N1016)-(FIND("/",N1016)))</f>
        <v>wearables</v>
      </c>
      <c r="S1016" s="13">
        <f>(J1016/86400)+25569+(-5/24)</f>
        <v>41954.79415509259</v>
      </c>
      <c r="T1016" s="13">
        <f>(I1016/86400)+25569+(-5/24)</f>
        <v>42004.79415509259</v>
      </c>
    </row>
    <row r="1017" spans="1:20" ht="14.75" customHeight="1" x14ac:dyDescent="0.2">
      <c r="A1017" s="5">
        <v>1015</v>
      </c>
      <c r="B1017" s="6" t="s">
        <v>1016</v>
      </c>
      <c r="C1017" s="6" t="s">
        <v>5125</v>
      </c>
      <c r="D1017" s="22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>E1017/D1017</f>
        <v>2.6666666666666668E-2</v>
      </c>
      <c r="P1017" s="8">
        <f>IF(L1017=0,0,E1017/L1017)</f>
        <v>40</v>
      </c>
      <c r="Q1017" s="5" t="str">
        <f>LEFT(N1017,(FIND("/",N1017)-1))</f>
        <v>technology</v>
      </c>
      <c r="R1017" s="5" t="str">
        <f>RIGHT(N1017,LEN(N1017)-(FIND("/",N1017)))</f>
        <v>wearables</v>
      </c>
      <c r="S1017" s="13">
        <f>(J1017/86400)+25569+(-5/24)</f>
        <v>42303.670081018521</v>
      </c>
      <c r="T1017" s="13">
        <f>(I1017/86400)+25569+(-5/24)</f>
        <v>42333.711747685178</v>
      </c>
    </row>
    <row r="1018" spans="1:20" ht="14.75" customHeight="1" x14ac:dyDescent="0.2">
      <c r="A1018" s="5">
        <v>1016</v>
      </c>
      <c r="B1018" s="6" t="s">
        <v>1017</v>
      </c>
      <c r="C1018" s="6" t="s">
        <v>5126</v>
      </c>
      <c r="D1018" s="22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>E1018/D1018</f>
        <v>2.8420000000000001E-2</v>
      </c>
      <c r="P1018" s="8">
        <f>IF(L1018=0,0,E1018/L1018)</f>
        <v>74.78947368421052</v>
      </c>
      <c r="Q1018" s="5" t="str">
        <f>LEFT(N1018,(FIND("/",N1018)-1))</f>
        <v>technology</v>
      </c>
      <c r="R1018" s="5" t="str">
        <f>RIGHT(N1018,LEN(N1018)-(FIND("/",N1018)))</f>
        <v>wearables</v>
      </c>
      <c r="S1018" s="13">
        <f>(J1018/86400)+25569+(-5/24)</f>
        <v>42421.898796296293</v>
      </c>
      <c r="T1018" s="13">
        <f>(I1018/86400)+25569+(-5/24)</f>
        <v>42466.857129629629</v>
      </c>
    </row>
    <row r="1019" spans="1:20" ht="14.75" customHeight="1" x14ac:dyDescent="0.2">
      <c r="A1019" s="5">
        <v>1017</v>
      </c>
      <c r="B1019" s="6" t="s">
        <v>1018</v>
      </c>
      <c r="C1019" s="6" t="s">
        <v>5127</v>
      </c>
      <c r="D1019" s="22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>E1019/D1019</f>
        <v>0.22878799999999999</v>
      </c>
      <c r="P1019" s="8">
        <f>IF(L1019=0,0,E1019/L1019)</f>
        <v>161.11830985915492</v>
      </c>
      <c r="Q1019" s="5" t="str">
        <f>LEFT(N1019,(FIND("/",N1019)-1))</f>
        <v>technology</v>
      </c>
      <c r="R1019" s="5" t="str">
        <f>RIGHT(N1019,LEN(N1019)-(FIND("/",N1019)))</f>
        <v>wearables</v>
      </c>
      <c r="S1019" s="13">
        <f>(J1019/86400)+25569+(-5/24)</f>
        <v>42289.466840277775</v>
      </c>
      <c r="T1019" s="13">
        <f>(I1019/86400)+25569+(-5/24)</f>
        <v>42329.508506944439</v>
      </c>
    </row>
    <row r="1020" spans="1:20" ht="14.75" customHeight="1" x14ac:dyDescent="0.2">
      <c r="A1020" s="5">
        <v>1018</v>
      </c>
      <c r="B1020" s="6" t="s">
        <v>1019</v>
      </c>
      <c r="C1020" s="6" t="s">
        <v>5128</v>
      </c>
      <c r="D1020" s="22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>E1020/D1020</f>
        <v>3.1050000000000001E-2</v>
      </c>
      <c r="P1020" s="8">
        <f>IF(L1020=0,0,E1020/L1020)</f>
        <v>88.714285714285708</v>
      </c>
      <c r="Q1020" s="5" t="str">
        <f>LEFT(N1020,(FIND("/",N1020)-1))</f>
        <v>technology</v>
      </c>
      <c r="R1020" s="5" t="str">
        <f>RIGHT(N1020,LEN(N1020)-(FIND("/",N1020)))</f>
        <v>wearables</v>
      </c>
      <c r="S1020" s="13">
        <f>(J1020/86400)+25569+(-5/24)</f>
        <v>42535.283946759257</v>
      </c>
      <c r="T1020" s="13">
        <f>(I1020/86400)+25569+(-5/24)</f>
        <v>42565.283946759257</v>
      </c>
    </row>
    <row r="1021" spans="1:20" ht="14.75" customHeight="1" x14ac:dyDescent="0.2">
      <c r="A1021" s="5">
        <v>1019</v>
      </c>
      <c r="B1021" s="6" t="s">
        <v>1020</v>
      </c>
      <c r="C1021" s="6" t="s">
        <v>5129</v>
      </c>
      <c r="D1021" s="22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>E1021/D1021</f>
        <v>0.47333333333333333</v>
      </c>
      <c r="P1021" s="8">
        <f>IF(L1021=0,0,E1021/L1021)</f>
        <v>53.25</v>
      </c>
      <c r="Q1021" s="5" t="str">
        <f>LEFT(N1021,(FIND("/",N1021)-1))</f>
        <v>technology</v>
      </c>
      <c r="R1021" s="5" t="str">
        <f>RIGHT(N1021,LEN(N1021)-(FIND("/",N1021)))</f>
        <v>wearables</v>
      </c>
      <c r="S1021" s="13">
        <f>(J1021/86400)+25569+(-5/24)</f>
        <v>42009.765613425923</v>
      </c>
      <c r="T1021" s="13">
        <f>(I1021/86400)+25569+(-5/24)</f>
        <v>42039.765613425923</v>
      </c>
    </row>
    <row r="1022" spans="1:20" ht="14.75" customHeight="1" x14ac:dyDescent="0.2">
      <c r="A1022" s="5">
        <v>1020</v>
      </c>
      <c r="B1022" s="6" t="s">
        <v>1021</v>
      </c>
      <c r="C1022" s="6" t="s">
        <v>5130</v>
      </c>
      <c r="D1022" s="22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>E1022/D1022</f>
        <v>2.0554838709677421</v>
      </c>
      <c r="P1022" s="8">
        <f>IF(L1022=0,0,E1022/L1022)</f>
        <v>106.2</v>
      </c>
      <c r="Q1022" s="5" t="str">
        <f>LEFT(N1022,(FIND("/",N1022)-1))</f>
        <v>music</v>
      </c>
      <c r="R1022" s="5" t="str">
        <f>RIGHT(N1022,LEN(N1022)-(FIND("/",N1022)))</f>
        <v>electronic music</v>
      </c>
      <c r="S1022" s="13">
        <f>(J1022/86400)+25569+(-5/24)</f>
        <v>42126.861215277771</v>
      </c>
      <c r="T1022" s="13">
        <f>(I1022/86400)+25569+(-5/24)</f>
        <v>42156.824305555558</v>
      </c>
    </row>
    <row r="1023" spans="1:20" ht="14.75" customHeight="1" x14ac:dyDescent="0.2">
      <c r="A1023" s="5">
        <v>1021</v>
      </c>
      <c r="B1023" s="6" t="s">
        <v>1022</v>
      </c>
      <c r="C1023" s="6" t="s">
        <v>5131</v>
      </c>
      <c r="D1023" s="22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>E1023/D1023</f>
        <v>3.5180366666666667</v>
      </c>
      <c r="P1023" s="8">
        <f>IF(L1023=0,0,E1023/L1023)</f>
        <v>22.079728033472804</v>
      </c>
      <c r="Q1023" s="5" t="str">
        <f>LEFT(N1023,(FIND("/",N1023)-1))</f>
        <v>music</v>
      </c>
      <c r="R1023" s="5" t="str">
        <f>RIGHT(N1023,LEN(N1023)-(FIND("/",N1023)))</f>
        <v>electronic music</v>
      </c>
      <c r="S1023" s="13">
        <f>(J1023/86400)+25569+(-5/24)</f>
        <v>42271.043645833335</v>
      </c>
      <c r="T1023" s="13">
        <f>(I1023/86400)+25569+(-5/24)</f>
        <v>42293.958333333336</v>
      </c>
    </row>
    <row r="1024" spans="1:20" ht="14.75" customHeight="1" x14ac:dyDescent="0.2">
      <c r="A1024" s="5">
        <v>1022</v>
      </c>
      <c r="B1024" s="6" t="s">
        <v>1023</v>
      </c>
      <c r="C1024" s="6" t="s">
        <v>5132</v>
      </c>
      <c r="D1024" s="22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>E1024/D1024</f>
        <v>1.149</v>
      </c>
      <c r="P1024" s="8">
        <f>IF(L1024=0,0,E1024/L1024)</f>
        <v>31.054054054054053</v>
      </c>
      <c r="Q1024" s="5" t="str">
        <f>LEFT(N1024,(FIND("/",N1024)-1))</f>
        <v>music</v>
      </c>
      <c r="R1024" s="5" t="str">
        <f>RIGHT(N1024,LEN(N1024)-(FIND("/",N1024)))</f>
        <v>electronic music</v>
      </c>
      <c r="S1024" s="13">
        <f>(J1024/86400)+25569+(-5/24)</f>
        <v>42111.438391203701</v>
      </c>
      <c r="T1024" s="13">
        <f>(I1024/86400)+25569+(-5/24)</f>
        <v>42141.438391203701</v>
      </c>
    </row>
    <row r="1025" spans="1:20" ht="14.75" customHeight="1" x14ac:dyDescent="0.2">
      <c r="A1025" s="5">
        <v>1023</v>
      </c>
      <c r="B1025" s="6" t="s">
        <v>1024</v>
      </c>
      <c r="C1025" s="6" t="s">
        <v>5133</v>
      </c>
      <c r="D1025" s="22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>E1025/D1025</f>
        <v>2.3715000000000002</v>
      </c>
      <c r="P1025" s="8">
        <f>IF(L1025=0,0,E1025/L1025)</f>
        <v>36.206106870229007</v>
      </c>
      <c r="Q1025" s="5" t="str">
        <f>LEFT(N1025,(FIND("/",N1025)-1))</f>
        <v>music</v>
      </c>
      <c r="R1025" s="5" t="str">
        <f>RIGHT(N1025,LEN(N1025)-(FIND("/",N1025)))</f>
        <v>electronic music</v>
      </c>
      <c r="S1025" s="13">
        <f>(J1025/86400)+25569+(-5/24)</f>
        <v>42145.711354166669</v>
      </c>
      <c r="T1025" s="13">
        <f>(I1025/86400)+25569+(-5/24)</f>
        <v>42175.711354166669</v>
      </c>
    </row>
    <row r="1026" spans="1:20" ht="14.75" customHeight="1" x14ac:dyDescent="0.2">
      <c r="A1026" s="5">
        <v>1024</v>
      </c>
      <c r="B1026" s="6" t="s">
        <v>1025</v>
      </c>
      <c r="C1026" s="6" t="s">
        <v>5134</v>
      </c>
      <c r="D1026" s="22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>E1026/D1026</f>
        <v>1.1863774999999999</v>
      </c>
      <c r="P1026" s="8">
        <f>IF(L1026=0,0,E1026/L1026)</f>
        <v>388.9762295081967</v>
      </c>
      <c r="Q1026" s="5" t="str">
        <f>LEFT(N1026,(FIND("/",N1026)-1))</f>
        <v>music</v>
      </c>
      <c r="R1026" s="5" t="str">
        <f>RIGHT(N1026,LEN(N1026)-(FIND("/",N1026)))</f>
        <v>electronic music</v>
      </c>
      <c r="S1026" s="13">
        <f>(J1026/86400)+25569+(-5/24)</f>
        <v>42370.372256944444</v>
      </c>
      <c r="T1026" s="13">
        <f>(I1026/86400)+25569+(-5/24)</f>
        <v>42400.372256944444</v>
      </c>
    </row>
    <row r="1027" spans="1:20" ht="14.75" customHeight="1" x14ac:dyDescent="0.2">
      <c r="A1027" s="5">
        <v>1025</v>
      </c>
      <c r="B1027" s="6" t="s">
        <v>1026</v>
      </c>
      <c r="C1027" s="6" t="s">
        <v>5135</v>
      </c>
      <c r="D1027" s="22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>E1027/D1027</f>
        <v>1.099283142857143</v>
      </c>
      <c r="P1027" s="8">
        <f>IF(L1027=0,0,E1027/L1027)</f>
        <v>71.848571428571432</v>
      </c>
      <c r="Q1027" s="5" t="str">
        <f>LEFT(N1027,(FIND("/",N1027)-1))</f>
        <v>music</v>
      </c>
      <c r="R1027" s="5" t="str">
        <f>RIGHT(N1027,LEN(N1027)-(FIND("/",N1027)))</f>
        <v>electronic music</v>
      </c>
      <c r="S1027" s="13">
        <f>(J1027/86400)+25569+(-5/24)</f>
        <v>42049.625428240739</v>
      </c>
      <c r="T1027" s="13">
        <f>(I1027/86400)+25569+(-5/24)</f>
        <v>42079.583761574067</v>
      </c>
    </row>
    <row r="1028" spans="1:20" ht="14.75" customHeight="1" x14ac:dyDescent="0.2">
      <c r="A1028" s="5">
        <v>1026</v>
      </c>
      <c r="B1028" s="6" t="s">
        <v>1027</v>
      </c>
      <c r="C1028" s="6" t="s">
        <v>5136</v>
      </c>
      <c r="D1028" s="22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>E1028/D1028</f>
        <v>1.0000828571428571</v>
      </c>
      <c r="P1028" s="8">
        <f>IF(L1028=0,0,E1028/L1028)</f>
        <v>57.381803278688523</v>
      </c>
      <c r="Q1028" s="5" t="str">
        <f>LEFT(N1028,(FIND("/",N1028)-1))</f>
        <v>music</v>
      </c>
      <c r="R1028" s="5" t="str">
        <f>RIGHT(N1028,LEN(N1028)-(FIND("/",N1028)))</f>
        <v>electronic music</v>
      </c>
      <c r="S1028" s="13">
        <f>(J1028/86400)+25569+(-5/24)</f>
        <v>42426.199259259258</v>
      </c>
      <c r="T1028" s="13">
        <f>(I1028/86400)+25569+(-5/24)</f>
        <v>42460.157592592594</v>
      </c>
    </row>
    <row r="1029" spans="1:20" ht="14.75" customHeight="1" x14ac:dyDescent="0.2">
      <c r="A1029" s="5">
        <v>1027</v>
      </c>
      <c r="B1029" s="6" t="s">
        <v>1028</v>
      </c>
      <c r="C1029" s="6" t="s">
        <v>5137</v>
      </c>
      <c r="D1029" s="22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>E1029/D1029</f>
        <v>1.0309292094387414</v>
      </c>
      <c r="P1029" s="8">
        <f>IF(L1029=0,0,E1029/L1029)</f>
        <v>69.666666666666671</v>
      </c>
      <c r="Q1029" s="5" t="str">
        <f>LEFT(N1029,(FIND("/",N1029)-1))</f>
        <v>music</v>
      </c>
      <c r="R1029" s="5" t="str">
        <f>RIGHT(N1029,LEN(N1029)-(FIND("/",N1029)))</f>
        <v>electronic music</v>
      </c>
      <c r="S1029" s="13">
        <f>(J1029/86400)+25569+(-5/24)</f>
        <v>41904.825775462959</v>
      </c>
      <c r="T1029" s="13">
        <f>(I1029/86400)+25569+(-5/24)</f>
        <v>41934.825775462959</v>
      </c>
    </row>
    <row r="1030" spans="1:20" ht="14.75" customHeight="1" x14ac:dyDescent="0.2">
      <c r="A1030" s="5">
        <v>1028</v>
      </c>
      <c r="B1030" s="6" t="s">
        <v>1029</v>
      </c>
      <c r="C1030" s="6" t="s">
        <v>5138</v>
      </c>
      <c r="D1030" s="22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>E1030/D1030</f>
        <v>1.1727000000000001</v>
      </c>
      <c r="P1030" s="8">
        <f>IF(L1030=0,0,E1030/L1030)</f>
        <v>45.988235294117644</v>
      </c>
      <c r="Q1030" s="5" t="str">
        <f>LEFT(N1030,(FIND("/",N1030)-1))</f>
        <v>music</v>
      </c>
      <c r="R1030" s="5" t="str">
        <f>RIGHT(N1030,LEN(N1030)-(FIND("/",N1030)))</f>
        <v>electronic music</v>
      </c>
      <c r="S1030" s="13">
        <f>(J1030/86400)+25569+(-5/24)</f>
        <v>42755.419039351851</v>
      </c>
      <c r="T1030" s="13">
        <f>(I1030/86400)+25569+(-5/24)</f>
        <v>42800.624999999993</v>
      </c>
    </row>
    <row r="1031" spans="1:20" ht="14.75" customHeight="1" x14ac:dyDescent="0.2">
      <c r="A1031" s="5">
        <v>1029</v>
      </c>
      <c r="B1031" s="6" t="s">
        <v>1030</v>
      </c>
      <c r="C1031" s="6" t="s">
        <v>5139</v>
      </c>
      <c r="D1031" s="22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>E1031/D1031</f>
        <v>1.1175999999999999</v>
      </c>
      <c r="P1031" s="8">
        <f>IF(L1031=0,0,E1031/L1031)</f>
        <v>79.262411347517727</v>
      </c>
      <c r="Q1031" s="5" t="str">
        <f>LEFT(N1031,(FIND("/",N1031)-1))</f>
        <v>music</v>
      </c>
      <c r="R1031" s="5" t="str">
        <f>RIGHT(N1031,LEN(N1031)-(FIND("/",N1031)))</f>
        <v>electronic music</v>
      </c>
      <c r="S1031" s="13">
        <f>(J1031/86400)+25569+(-5/24)</f>
        <v>42044.503553240742</v>
      </c>
      <c r="T1031" s="13">
        <f>(I1031/86400)+25569+(-5/24)</f>
        <v>42098.707638888889</v>
      </c>
    </row>
    <row r="1032" spans="1:20" ht="14.75" customHeight="1" x14ac:dyDescent="0.2">
      <c r="A1032" s="5">
        <v>1030</v>
      </c>
      <c r="B1032" s="6" t="s">
        <v>1031</v>
      </c>
      <c r="C1032" s="6" t="s">
        <v>5140</v>
      </c>
      <c r="D1032" s="22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>E1032/D1032</f>
        <v>3.4209999999999998</v>
      </c>
      <c r="P1032" s="8">
        <f>IF(L1032=0,0,E1032/L1032)</f>
        <v>43.031446540880502</v>
      </c>
      <c r="Q1032" s="5" t="str">
        <f>LEFT(N1032,(FIND("/",N1032)-1))</f>
        <v>music</v>
      </c>
      <c r="R1032" s="5" t="str">
        <f>RIGHT(N1032,LEN(N1032)-(FIND("/",N1032)))</f>
        <v>electronic music</v>
      </c>
      <c r="S1032" s="13">
        <f>(J1032/86400)+25569+(-5/24)</f>
        <v>42611.274872685179</v>
      </c>
      <c r="T1032" s="13">
        <f>(I1032/86400)+25569+(-5/24)</f>
        <v>42625.274872685179</v>
      </c>
    </row>
    <row r="1033" spans="1:20" ht="14.75" customHeight="1" x14ac:dyDescent="0.2">
      <c r="A1033" s="5">
        <v>1031</v>
      </c>
      <c r="B1033" s="6" t="s">
        <v>1032</v>
      </c>
      <c r="C1033" s="6" t="s">
        <v>5141</v>
      </c>
      <c r="D1033" s="22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>E1033/D1033</f>
        <v>1.0740000000000001</v>
      </c>
      <c r="P1033" s="8">
        <f>IF(L1033=0,0,E1033/L1033)</f>
        <v>108.48484848484848</v>
      </c>
      <c r="Q1033" s="5" t="str">
        <f>LEFT(N1033,(FIND("/",N1033)-1))</f>
        <v>music</v>
      </c>
      <c r="R1033" s="5" t="str">
        <f>RIGHT(N1033,LEN(N1033)-(FIND("/",N1033)))</f>
        <v>electronic music</v>
      </c>
      <c r="S1033" s="13">
        <f>(J1033/86400)+25569+(-5/24)</f>
        <v>42324.555671296293</v>
      </c>
      <c r="T1033" s="13">
        <f>(I1033/86400)+25569+(-5/24)</f>
        <v>42354.555671296293</v>
      </c>
    </row>
    <row r="1034" spans="1:20" ht="14.75" customHeight="1" x14ac:dyDescent="0.2">
      <c r="A1034" s="5">
        <v>1032</v>
      </c>
      <c r="B1034" s="6" t="s">
        <v>1033</v>
      </c>
      <c r="C1034" s="6" t="s">
        <v>5142</v>
      </c>
      <c r="D1034" s="22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>E1034/D1034</f>
        <v>1.0849703703703704</v>
      </c>
      <c r="P1034" s="8">
        <f>IF(L1034=0,0,E1034/L1034)</f>
        <v>61.029583333333335</v>
      </c>
      <c r="Q1034" s="5" t="str">
        <f>LEFT(N1034,(FIND("/",N1034)-1))</f>
        <v>music</v>
      </c>
      <c r="R1034" s="5" t="str">
        <f>RIGHT(N1034,LEN(N1034)-(FIND("/",N1034)))</f>
        <v>electronic music</v>
      </c>
      <c r="S1034" s="13">
        <f>(J1034/86400)+25569+(-5/24)</f>
        <v>42514.458622685182</v>
      </c>
      <c r="T1034" s="13">
        <f>(I1034/86400)+25569+(-5/24)</f>
        <v>42544.458622685182</v>
      </c>
    </row>
    <row r="1035" spans="1:20" ht="14.75" customHeight="1" x14ac:dyDescent="0.2">
      <c r="A1035" s="5">
        <v>1033</v>
      </c>
      <c r="B1035" s="6" t="s">
        <v>1034</v>
      </c>
      <c r="C1035" s="6" t="s">
        <v>5143</v>
      </c>
      <c r="D1035" s="22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>E1035/D1035</f>
        <v>1.0286144578313252</v>
      </c>
      <c r="P1035" s="8">
        <f>IF(L1035=0,0,E1035/L1035)</f>
        <v>50.592592592592595</v>
      </c>
      <c r="Q1035" s="5" t="str">
        <f>LEFT(N1035,(FIND("/",N1035)-1))</f>
        <v>music</v>
      </c>
      <c r="R1035" s="5" t="str">
        <f>RIGHT(N1035,LEN(N1035)-(FIND("/",N1035)))</f>
        <v>electronic music</v>
      </c>
      <c r="S1035" s="13">
        <f>(J1035/86400)+25569+(-5/24)</f>
        <v>42688.52407407407</v>
      </c>
      <c r="T1035" s="13">
        <f>(I1035/86400)+25569+(-5/24)</f>
        <v>42716.52407407407</v>
      </c>
    </row>
    <row r="1036" spans="1:20" ht="14.75" customHeight="1" x14ac:dyDescent="0.2">
      <c r="A1036" s="5">
        <v>1034</v>
      </c>
      <c r="B1036" s="6" t="s">
        <v>1035</v>
      </c>
      <c r="C1036" s="6" t="s">
        <v>5144</v>
      </c>
      <c r="D1036" s="22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>E1036/D1036</f>
        <v>1.3000180000000001</v>
      </c>
      <c r="P1036" s="8">
        <f>IF(L1036=0,0,E1036/L1036)</f>
        <v>39.157168674698795</v>
      </c>
      <c r="Q1036" s="5" t="str">
        <f>LEFT(N1036,(FIND("/",N1036)-1))</f>
        <v>music</v>
      </c>
      <c r="R1036" s="5" t="str">
        <f>RIGHT(N1036,LEN(N1036)-(FIND("/",N1036)))</f>
        <v>electronic music</v>
      </c>
      <c r="S1036" s="13">
        <f>(J1036/86400)+25569+(-5/24)</f>
        <v>42554.958379629628</v>
      </c>
      <c r="T1036" s="13">
        <f>(I1036/86400)+25569+(-5/24)</f>
        <v>42586.957638888889</v>
      </c>
    </row>
    <row r="1037" spans="1:20" ht="14.75" customHeight="1" x14ac:dyDescent="0.2">
      <c r="A1037" s="5">
        <v>1035</v>
      </c>
      <c r="B1037" s="6" t="s">
        <v>1036</v>
      </c>
      <c r="C1037" s="6" t="s">
        <v>5145</v>
      </c>
      <c r="D1037" s="22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>E1037/D1037</f>
        <v>1.0765217391304347</v>
      </c>
      <c r="P1037" s="8">
        <f>IF(L1037=0,0,E1037/L1037)</f>
        <v>65.15789473684211</v>
      </c>
      <c r="Q1037" s="5" t="str">
        <f>LEFT(N1037,(FIND("/",N1037)-1))</f>
        <v>music</v>
      </c>
      <c r="R1037" s="5" t="str">
        <f>RIGHT(N1037,LEN(N1037)-(FIND("/",N1037)))</f>
        <v>electronic music</v>
      </c>
      <c r="S1037" s="13">
        <f>(J1037/86400)+25569+(-5/24)</f>
        <v>42016.43310185185</v>
      </c>
      <c r="T1037" s="13">
        <f>(I1037/86400)+25569+(-5/24)</f>
        <v>42046.43310185185</v>
      </c>
    </row>
    <row r="1038" spans="1:20" ht="14.75" customHeight="1" x14ac:dyDescent="0.2">
      <c r="A1038" s="5">
        <v>1036</v>
      </c>
      <c r="B1038" s="6" t="s">
        <v>1037</v>
      </c>
      <c r="C1038" s="6" t="s">
        <v>5146</v>
      </c>
      <c r="D1038" s="22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>E1038/D1038</f>
        <v>1.1236044444444444</v>
      </c>
      <c r="P1038" s="8">
        <f>IF(L1038=0,0,E1038/L1038)</f>
        <v>23.963127962085309</v>
      </c>
      <c r="Q1038" s="5" t="str">
        <f>LEFT(N1038,(FIND("/",N1038)-1))</f>
        <v>music</v>
      </c>
      <c r="R1038" s="5" t="str">
        <f>RIGHT(N1038,LEN(N1038)-(FIND("/",N1038)))</f>
        <v>electronic music</v>
      </c>
      <c r="S1038" s="13">
        <f>(J1038/86400)+25569+(-5/24)</f>
        <v>41249.240624999999</v>
      </c>
      <c r="T1038" s="13">
        <f>(I1038/86400)+25569+(-5/24)</f>
        <v>41281.125</v>
      </c>
    </row>
    <row r="1039" spans="1:20" ht="14.75" customHeight="1" x14ac:dyDescent="0.2">
      <c r="A1039" s="5">
        <v>1037</v>
      </c>
      <c r="B1039" s="6" t="s">
        <v>1038</v>
      </c>
      <c r="C1039" s="6" t="s">
        <v>5147</v>
      </c>
      <c r="D1039" s="22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>E1039/D1039</f>
        <v>1.0209999999999999</v>
      </c>
      <c r="P1039" s="8">
        <f>IF(L1039=0,0,E1039/L1039)</f>
        <v>48.61904761904762</v>
      </c>
      <c r="Q1039" s="5" t="str">
        <f>LEFT(N1039,(FIND("/",N1039)-1))</f>
        <v>music</v>
      </c>
      <c r="R1039" s="5" t="str">
        <f>RIGHT(N1039,LEN(N1039)-(FIND("/",N1039)))</f>
        <v>electronic music</v>
      </c>
      <c r="S1039" s="13">
        <f>(J1039/86400)+25569+(-5/24)</f>
        <v>42119.61414351852</v>
      </c>
      <c r="T1039" s="13">
        <f>(I1039/86400)+25569+(-5/24)</f>
        <v>42141.999999999993</v>
      </c>
    </row>
    <row r="1040" spans="1:20" ht="14.75" customHeight="1" x14ac:dyDescent="0.2">
      <c r="A1040" s="5">
        <v>1038</v>
      </c>
      <c r="B1040" s="6" t="s">
        <v>1039</v>
      </c>
      <c r="C1040" s="6" t="s">
        <v>5148</v>
      </c>
      <c r="D1040" s="22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>E1040/D1040</f>
        <v>1.4533333333333334</v>
      </c>
      <c r="P1040" s="8">
        <f>IF(L1040=0,0,E1040/L1040)</f>
        <v>35.73770491803279</v>
      </c>
      <c r="Q1040" s="5" t="str">
        <f>LEFT(N1040,(FIND("/",N1040)-1))</f>
        <v>music</v>
      </c>
      <c r="R1040" s="5" t="str">
        <f>RIGHT(N1040,LEN(N1040)-(FIND("/",N1040)))</f>
        <v>electronic music</v>
      </c>
      <c r="S1040" s="13">
        <f>(J1040/86400)+25569+(-5/24)</f>
        <v>42418.023414351854</v>
      </c>
      <c r="T1040" s="13">
        <f>(I1040/86400)+25569+(-5/24)</f>
        <v>42447.981747685182</v>
      </c>
    </row>
    <row r="1041" spans="1:20" ht="14.75" customHeight="1" x14ac:dyDescent="0.2">
      <c r="A1041" s="5">
        <v>1039</v>
      </c>
      <c r="B1041" s="6" t="s">
        <v>1040</v>
      </c>
      <c r="C1041" s="6" t="s">
        <v>5149</v>
      </c>
      <c r="D1041" s="22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>E1041/D1041</f>
        <v>1.282</v>
      </c>
      <c r="P1041" s="8">
        <f>IF(L1041=0,0,E1041/L1041)</f>
        <v>21.366666666666667</v>
      </c>
      <c r="Q1041" s="5" t="str">
        <f>LEFT(N1041,(FIND("/",N1041)-1))</f>
        <v>music</v>
      </c>
      <c r="R1041" s="5" t="str">
        <f>RIGHT(N1041,LEN(N1041)-(FIND("/",N1041)))</f>
        <v>electronic music</v>
      </c>
      <c r="S1041" s="13">
        <f>(J1041/86400)+25569+(-5/24)</f>
        <v>42691.900995370372</v>
      </c>
      <c r="T1041" s="13">
        <f>(I1041/86400)+25569+(-5/24)</f>
        <v>42717.124305555553</v>
      </c>
    </row>
    <row r="1042" spans="1:20" ht="14.75" customHeight="1" x14ac:dyDescent="0.2">
      <c r="A1042" s="5">
        <v>1040</v>
      </c>
      <c r="B1042" s="6" t="s">
        <v>1041</v>
      </c>
      <c r="C1042" s="6" t="s">
        <v>5150</v>
      </c>
      <c r="D1042" s="22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>E1042/D1042</f>
        <v>2.9411764705882353E-3</v>
      </c>
      <c r="P1042" s="8">
        <f>IF(L1042=0,0,E1042/L1042)</f>
        <v>250</v>
      </c>
      <c r="Q1042" s="5" t="str">
        <f>LEFT(N1042,(FIND("/",N1042)-1))</f>
        <v>journalism</v>
      </c>
      <c r="R1042" s="5" t="str">
        <f>RIGHT(N1042,LEN(N1042)-(FIND("/",N1042)))</f>
        <v>audio</v>
      </c>
      <c r="S1042" s="13">
        <f>(J1042/86400)+25569+(-5/24)</f>
        <v>42579.500104166662</v>
      </c>
      <c r="T1042" s="13">
        <f>(I1042/86400)+25569+(-5/24)</f>
        <v>42609.500104166662</v>
      </c>
    </row>
    <row r="1043" spans="1:20" ht="14.75" customHeight="1" x14ac:dyDescent="0.2">
      <c r="A1043" s="5">
        <v>1041</v>
      </c>
      <c r="B1043" s="6" t="s">
        <v>1042</v>
      </c>
      <c r="C1043" s="6" t="s">
        <v>5151</v>
      </c>
      <c r="D1043" s="22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>E1043/D1043</f>
        <v>0</v>
      </c>
      <c r="P1043" s="8">
        <f>IF(L1043=0,0,E1043/L1043)</f>
        <v>0</v>
      </c>
      <c r="Q1043" s="5" t="str">
        <f>LEFT(N1043,(FIND("/",N1043)-1))</f>
        <v>journalism</v>
      </c>
      <c r="R1043" s="5" t="str">
        <f>RIGHT(N1043,LEN(N1043)-(FIND("/",N1043)))</f>
        <v>audio</v>
      </c>
      <c r="S1043" s="13">
        <f>(J1043/86400)+25569+(-5/24)</f>
        <v>41830.851759259254</v>
      </c>
      <c r="T1043" s="13">
        <f>(I1043/86400)+25569+(-5/24)</f>
        <v>41850.851759259254</v>
      </c>
    </row>
    <row r="1044" spans="1:20" ht="14.75" customHeight="1" x14ac:dyDescent="0.2">
      <c r="A1044" s="5">
        <v>1042</v>
      </c>
      <c r="B1044" s="6" t="s">
        <v>1043</v>
      </c>
      <c r="C1044" s="6" t="s">
        <v>5152</v>
      </c>
      <c r="D1044" s="22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>E1044/D1044</f>
        <v>1.5384615384615385E-2</v>
      </c>
      <c r="P1044" s="8">
        <f>IF(L1044=0,0,E1044/L1044)</f>
        <v>10</v>
      </c>
      <c r="Q1044" s="5" t="str">
        <f>LEFT(N1044,(FIND("/",N1044)-1))</f>
        <v>journalism</v>
      </c>
      <c r="R1044" s="5" t="str">
        <f>RIGHT(N1044,LEN(N1044)-(FIND("/",N1044)))</f>
        <v>audio</v>
      </c>
      <c r="S1044" s="13">
        <f>(J1044/86400)+25569+(-5/24)</f>
        <v>41851.487824074073</v>
      </c>
      <c r="T1044" s="13">
        <f>(I1044/86400)+25569+(-5/24)</f>
        <v>41894.208333333328</v>
      </c>
    </row>
    <row r="1045" spans="1:20" ht="14.75" customHeight="1" x14ac:dyDescent="0.2">
      <c r="A1045" s="5">
        <v>1043</v>
      </c>
      <c r="B1045" s="6" t="s">
        <v>1044</v>
      </c>
      <c r="C1045" s="6" t="s">
        <v>5153</v>
      </c>
      <c r="D1045" s="22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>E1045/D1045</f>
        <v>8.5370000000000001E-2</v>
      </c>
      <c r="P1045" s="8">
        <f>IF(L1045=0,0,E1045/L1045)</f>
        <v>29.236301369863014</v>
      </c>
      <c r="Q1045" s="5" t="str">
        <f>LEFT(N1045,(FIND("/",N1045)-1))</f>
        <v>journalism</v>
      </c>
      <c r="R1045" s="5" t="str">
        <f>RIGHT(N1045,LEN(N1045)-(FIND("/",N1045)))</f>
        <v>audio</v>
      </c>
      <c r="S1045" s="13">
        <f>(J1045/86400)+25569+(-5/24)</f>
        <v>42114.044618055552</v>
      </c>
      <c r="T1045" s="13">
        <f>(I1045/86400)+25569+(-5/24)</f>
        <v>42144.044618055552</v>
      </c>
    </row>
    <row r="1046" spans="1:20" ht="14.75" customHeight="1" x14ac:dyDescent="0.2">
      <c r="A1046" s="5">
        <v>1044</v>
      </c>
      <c r="B1046" s="6" t="s">
        <v>1045</v>
      </c>
      <c r="C1046" s="6" t="s">
        <v>5154</v>
      </c>
      <c r="D1046" s="22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>E1046/D1046</f>
        <v>8.571428571428571E-4</v>
      </c>
      <c r="P1046" s="8">
        <f>IF(L1046=0,0,E1046/L1046)</f>
        <v>3</v>
      </c>
      <c r="Q1046" s="5" t="str">
        <f>LEFT(N1046,(FIND("/",N1046)-1))</f>
        <v>journalism</v>
      </c>
      <c r="R1046" s="5" t="str">
        <f>RIGHT(N1046,LEN(N1046)-(FIND("/",N1046)))</f>
        <v>audio</v>
      </c>
      <c r="S1046" s="13">
        <f>(J1046/86400)+25569+(-5/24)</f>
        <v>42011.717604166661</v>
      </c>
      <c r="T1046" s="13">
        <f>(I1046/86400)+25569+(-5/24)</f>
        <v>42068.643749999996</v>
      </c>
    </row>
    <row r="1047" spans="1:20" ht="14.75" customHeight="1" x14ac:dyDescent="0.2">
      <c r="A1047" s="5">
        <v>1045</v>
      </c>
      <c r="B1047" s="6" t="s">
        <v>1046</v>
      </c>
      <c r="C1047" s="6" t="s">
        <v>5155</v>
      </c>
      <c r="D1047" s="22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>E1047/D1047</f>
        <v>2.6599999999999999E-2</v>
      </c>
      <c r="P1047" s="8">
        <f>IF(L1047=0,0,E1047/L1047)</f>
        <v>33.25</v>
      </c>
      <c r="Q1047" s="5" t="str">
        <f>LEFT(N1047,(FIND("/",N1047)-1))</f>
        <v>journalism</v>
      </c>
      <c r="R1047" s="5" t="str">
        <f>RIGHT(N1047,LEN(N1047)-(FIND("/",N1047)))</f>
        <v>audio</v>
      </c>
      <c r="S1047" s="13">
        <f>(J1047/86400)+25569+(-5/24)</f>
        <v>41844.666087962956</v>
      </c>
      <c r="T1047" s="13">
        <f>(I1047/86400)+25569+(-5/24)</f>
        <v>41874.666087962956</v>
      </c>
    </row>
    <row r="1048" spans="1:20" ht="14.75" customHeight="1" x14ac:dyDescent="0.2">
      <c r="A1048" s="5">
        <v>1046</v>
      </c>
      <c r="B1048" s="6" t="s">
        <v>1047</v>
      </c>
      <c r="C1048" s="6" t="s">
        <v>5156</v>
      </c>
      <c r="D1048" s="22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>E1048/D1048</f>
        <v>0</v>
      </c>
      <c r="P1048" s="8">
        <f>IF(L1048=0,0,E1048/L1048)</f>
        <v>0</v>
      </c>
      <c r="Q1048" s="5" t="str">
        <f>LEFT(N1048,(FIND("/",N1048)-1))</f>
        <v>journalism</v>
      </c>
      <c r="R1048" s="5" t="str">
        <f>RIGHT(N1048,LEN(N1048)-(FIND("/",N1048)))</f>
        <v>audio</v>
      </c>
      <c r="S1048" s="13">
        <f>(J1048/86400)+25569+(-5/24)</f>
        <v>42319.643055555549</v>
      </c>
      <c r="T1048" s="13">
        <f>(I1048/86400)+25569+(-5/24)</f>
        <v>42364.643055555549</v>
      </c>
    </row>
    <row r="1049" spans="1:20" ht="14.75" customHeight="1" x14ac:dyDescent="0.2">
      <c r="A1049" s="5">
        <v>1047</v>
      </c>
      <c r="B1049" s="6" t="s">
        <v>1048</v>
      </c>
      <c r="C1049" s="6" t="s">
        <v>5157</v>
      </c>
      <c r="D1049" s="22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>E1049/D1049</f>
        <v>5.0000000000000001E-4</v>
      </c>
      <c r="P1049" s="8">
        <f>IF(L1049=0,0,E1049/L1049)</f>
        <v>1</v>
      </c>
      <c r="Q1049" s="5" t="str">
        <f>LEFT(N1049,(FIND("/",N1049)-1))</f>
        <v>journalism</v>
      </c>
      <c r="R1049" s="5" t="str">
        <f>RIGHT(N1049,LEN(N1049)-(FIND("/",N1049)))</f>
        <v>audio</v>
      </c>
      <c r="S1049" s="13">
        <f>(J1049/86400)+25569+(-5/24)</f>
        <v>41918.610127314816</v>
      </c>
      <c r="T1049" s="13">
        <f>(I1049/86400)+25569+(-5/24)</f>
        <v>41948.65179398148</v>
      </c>
    </row>
    <row r="1050" spans="1:20" ht="14.75" customHeight="1" x14ac:dyDescent="0.2">
      <c r="A1050" s="5">
        <v>1048</v>
      </c>
      <c r="B1050" s="6" t="s">
        <v>1049</v>
      </c>
      <c r="C1050" s="6" t="s">
        <v>5158</v>
      </c>
      <c r="D1050" s="22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>E1050/D1050</f>
        <v>1.4133333333333333E-2</v>
      </c>
      <c r="P1050" s="8">
        <f>IF(L1050=0,0,E1050/L1050)</f>
        <v>53</v>
      </c>
      <c r="Q1050" s="5" t="str">
        <f>LEFT(N1050,(FIND("/",N1050)-1))</f>
        <v>journalism</v>
      </c>
      <c r="R1050" s="5" t="str">
        <f>RIGHT(N1050,LEN(N1050)-(FIND("/",N1050)))</f>
        <v>audio</v>
      </c>
      <c r="S1050" s="13">
        <f>(J1050/86400)+25569+(-5/24)</f>
        <v>42597.844780092586</v>
      </c>
      <c r="T1050" s="13">
        <f>(I1050/86400)+25569+(-5/24)</f>
        <v>42637.844780092586</v>
      </c>
    </row>
    <row r="1051" spans="1:20" ht="14.75" customHeight="1" x14ac:dyDescent="0.2">
      <c r="A1051" s="5">
        <v>1049</v>
      </c>
      <c r="B1051" s="6" t="s">
        <v>1050</v>
      </c>
      <c r="C1051" s="6" t="s">
        <v>5159</v>
      </c>
      <c r="D1051" s="22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>E1051/D1051</f>
        <v>0</v>
      </c>
      <c r="P1051" s="8">
        <f>IF(L1051=0,0,E1051/L1051)</f>
        <v>0</v>
      </c>
      <c r="Q1051" s="5" t="str">
        <f>LEFT(N1051,(FIND("/",N1051)-1))</f>
        <v>journalism</v>
      </c>
      <c r="R1051" s="5" t="str">
        <f>RIGHT(N1051,LEN(N1051)-(FIND("/",N1051)))</f>
        <v>audio</v>
      </c>
      <c r="S1051" s="13">
        <f>(J1051/86400)+25569+(-5/24)</f>
        <v>42382.222743055558</v>
      </c>
      <c r="T1051" s="13">
        <f>(I1051/86400)+25569+(-5/24)</f>
        <v>42412.222743055558</v>
      </c>
    </row>
    <row r="1052" spans="1:20" ht="14.75" customHeight="1" x14ac:dyDescent="0.2">
      <c r="A1052" s="5">
        <v>1050</v>
      </c>
      <c r="B1052" s="6" t="s">
        <v>1051</v>
      </c>
      <c r="C1052" s="6" t="s">
        <v>5160</v>
      </c>
      <c r="D1052" s="22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>E1052/D1052</f>
        <v>0</v>
      </c>
      <c r="P1052" s="8">
        <f>IF(L1052=0,0,E1052/L1052)</f>
        <v>0</v>
      </c>
      <c r="Q1052" s="5" t="str">
        <f>LEFT(N1052,(FIND("/",N1052)-1))</f>
        <v>journalism</v>
      </c>
      <c r="R1052" s="5" t="str">
        <f>RIGHT(N1052,LEN(N1052)-(FIND("/",N1052)))</f>
        <v>audio</v>
      </c>
      <c r="S1052" s="13">
        <f>(J1052/86400)+25569+(-5/24)</f>
        <v>42231.588854166665</v>
      </c>
      <c r="T1052" s="13">
        <f>(I1052/86400)+25569+(-5/24)</f>
        <v>42261.588854166665</v>
      </c>
    </row>
    <row r="1053" spans="1:20" ht="14.75" customHeight="1" x14ac:dyDescent="0.2">
      <c r="A1053" s="5">
        <v>1051</v>
      </c>
      <c r="B1053" s="6" t="s">
        <v>1052</v>
      </c>
      <c r="C1053" s="6" t="s">
        <v>5161</v>
      </c>
      <c r="D1053" s="22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>E1053/D1053</f>
        <v>0</v>
      </c>
      <c r="P1053" s="8">
        <f>IF(L1053=0,0,E1053/L1053)</f>
        <v>0</v>
      </c>
      <c r="Q1053" s="5" t="str">
        <f>LEFT(N1053,(FIND("/",N1053)-1))</f>
        <v>journalism</v>
      </c>
      <c r="R1053" s="5" t="str">
        <f>RIGHT(N1053,LEN(N1053)-(FIND("/",N1053)))</f>
        <v>audio</v>
      </c>
      <c r="S1053" s="13">
        <f>(J1053/86400)+25569+(-5/24)</f>
        <v>41849.805844907409</v>
      </c>
      <c r="T1053" s="13">
        <f>(I1053/86400)+25569+(-5/24)</f>
        <v>41877.805844907409</v>
      </c>
    </row>
    <row r="1054" spans="1:20" ht="14.75" customHeight="1" x14ac:dyDescent="0.2">
      <c r="A1054" s="5">
        <v>1052</v>
      </c>
      <c r="B1054" s="6" t="s">
        <v>1053</v>
      </c>
      <c r="C1054" s="6" t="s">
        <v>5162</v>
      </c>
      <c r="D1054" s="22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>E1054/D1054</f>
        <v>0</v>
      </c>
      <c r="P1054" s="8">
        <f>IF(L1054=0,0,E1054/L1054)</f>
        <v>0</v>
      </c>
      <c r="Q1054" s="5" t="str">
        <f>LEFT(N1054,(FIND("/",N1054)-1))</f>
        <v>journalism</v>
      </c>
      <c r="R1054" s="5" t="str">
        <f>RIGHT(N1054,LEN(N1054)-(FIND("/",N1054)))</f>
        <v>audio</v>
      </c>
      <c r="S1054" s="13">
        <f>(J1054/86400)+25569+(-5/24)</f>
        <v>42483.589062499996</v>
      </c>
      <c r="T1054" s="13">
        <f>(I1054/86400)+25569+(-5/24)</f>
        <v>42527.631249999999</v>
      </c>
    </row>
    <row r="1055" spans="1:20" ht="14.75" customHeight="1" x14ac:dyDescent="0.2">
      <c r="A1055" s="5">
        <v>1053</v>
      </c>
      <c r="B1055" s="6" t="s">
        <v>1054</v>
      </c>
      <c r="C1055" s="6" t="s">
        <v>5163</v>
      </c>
      <c r="D1055" s="22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>E1055/D1055</f>
        <v>0.01</v>
      </c>
      <c r="P1055" s="8">
        <f>IF(L1055=0,0,E1055/L1055)</f>
        <v>15</v>
      </c>
      <c r="Q1055" s="5" t="str">
        <f>LEFT(N1055,(FIND("/",N1055)-1))</f>
        <v>journalism</v>
      </c>
      <c r="R1055" s="5" t="str">
        <f>RIGHT(N1055,LEN(N1055)-(FIND("/",N1055)))</f>
        <v>audio</v>
      </c>
      <c r="S1055" s="13">
        <f>(J1055/86400)+25569+(-5/24)</f>
        <v>42774.964490740742</v>
      </c>
      <c r="T1055" s="13">
        <f>(I1055/86400)+25569+(-5/24)</f>
        <v>42799.964490740742</v>
      </c>
    </row>
    <row r="1056" spans="1:20" ht="14.75" customHeight="1" x14ac:dyDescent="0.2">
      <c r="A1056" s="5">
        <v>1054</v>
      </c>
      <c r="B1056" s="6" t="s">
        <v>1055</v>
      </c>
      <c r="C1056" s="6" t="s">
        <v>5164</v>
      </c>
      <c r="D1056" s="22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>E1056/D1056</f>
        <v>0</v>
      </c>
      <c r="P1056" s="8">
        <f>IF(L1056=0,0,E1056/L1056)</f>
        <v>0</v>
      </c>
      <c r="Q1056" s="5" t="str">
        <f>LEFT(N1056,(FIND("/",N1056)-1))</f>
        <v>journalism</v>
      </c>
      <c r="R1056" s="5" t="str">
        <f>RIGHT(N1056,LEN(N1056)-(FIND("/",N1056)))</f>
        <v>audio</v>
      </c>
      <c r="S1056" s="13">
        <f>(J1056/86400)+25569+(-5/24)</f>
        <v>41831.643506944441</v>
      </c>
      <c r="T1056" s="13">
        <f>(I1056/86400)+25569+(-5/24)</f>
        <v>41861.708333333328</v>
      </c>
    </row>
    <row r="1057" spans="1:20" ht="14.75" customHeight="1" x14ac:dyDescent="0.2">
      <c r="A1057" s="5">
        <v>1055</v>
      </c>
      <c r="B1057" s="6" t="s">
        <v>1056</v>
      </c>
      <c r="C1057" s="6" t="s">
        <v>5165</v>
      </c>
      <c r="D1057" s="22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>E1057/D1057</f>
        <v>0</v>
      </c>
      <c r="P1057" s="8">
        <f>IF(L1057=0,0,E1057/L1057)</f>
        <v>0</v>
      </c>
      <c r="Q1057" s="5" t="str">
        <f>LEFT(N1057,(FIND("/",N1057)-1))</f>
        <v>journalism</v>
      </c>
      <c r="R1057" s="5" t="str">
        <f>RIGHT(N1057,LEN(N1057)-(FIND("/",N1057)))</f>
        <v>audio</v>
      </c>
      <c r="S1057" s="13">
        <f>(J1057/86400)+25569+(-5/24)</f>
        <v>42406.784085648142</v>
      </c>
      <c r="T1057" s="13">
        <f>(I1057/86400)+25569+(-5/24)</f>
        <v>42436.784085648142</v>
      </c>
    </row>
    <row r="1058" spans="1:20" ht="14.75" customHeight="1" x14ac:dyDescent="0.2">
      <c r="A1058" s="5">
        <v>1056</v>
      </c>
      <c r="B1058" s="6" t="s">
        <v>1057</v>
      </c>
      <c r="C1058" s="6" t="s">
        <v>5166</v>
      </c>
      <c r="D1058" s="22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>E1058/D1058</f>
        <v>0</v>
      </c>
      <c r="P1058" s="8">
        <f>IF(L1058=0,0,E1058/L1058)</f>
        <v>0</v>
      </c>
      <c r="Q1058" s="5" t="str">
        <f>LEFT(N1058,(FIND("/",N1058)-1))</f>
        <v>journalism</v>
      </c>
      <c r="R1058" s="5" t="str">
        <f>RIGHT(N1058,LEN(N1058)-(FIND("/",N1058)))</f>
        <v>audio</v>
      </c>
      <c r="S1058" s="13">
        <f>(J1058/86400)+25569+(-5/24)</f>
        <v>42058.511307870365</v>
      </c>
      <c r="T1058" s="13">
        <f>(I1058/86400)+25569+(-5/24)</f>
        <v>42118.469641203701</v>
      </c>
    </row>
    <row r="1059" spans="1:20" ht="14.75" customHeight="1" x14ac:dyDescent="0.2">
      <c r="A1059" s="5">
        <v>1057</v>
      </c>
      <c r="B1059" s="6" t="s">
        <v>1058</v>
      </c>
      <c r="C1059" s="6" t="s">
        <v>5167</v>
      </c>
      <c r="D1059" s="22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>E1059/D1059</f>
        <v>0</v>
      </c>
      <c r="P1059" s="8">
        <f>IF(L1059=0,0,E1059/L1059)</f>
        <v>0</v>
      </c>
      <c r="Q1059" s="5" t="str">
        <f>LEFT(N1059,(FIND("/",N1059)-1))</f>
        <v>journalism</v>
      </c>
      <c r="R1059" s="5" t="str">
        <f>RIGHT(N1059,LEN(N1059)-(FIND("/",N1059)))</f>
        <v>audio</v>
      </c>
      <c r="S1059" s="13">
        <f>(J1059/86400)+25569+(-5/24)</f>
        <v>42678.662997685184</v>
      </c>
      <c r="T1059" s="13">
        <f>(I1059/86400)+25569+(-5/24)</f>
        <v>42708.704664351848</v>
      </c>
    </row>
    <row r="1060" spans="1:20" ht="14.75" customHeight="1" x14ac:dyDescent="0.2">
      <c r="A1060" s="5">
        <v>1058</v>
      </c>
      <c r="B1060" s="6" t="s">
        <v>1059</v>
      </c>
      <c r="C1060" s="6" t="s">
        <v>5168</v>
      </c>
      <c r="D1060" s="22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>E1060/D1060</f>
        <v>0</v>
      </c>
      <c r="P1060" s="8">
        <f>IF(L1060=0,0,E1060/L1060)</f>
        <v>0</v>
      </c>
      <c r="Q1060" s="5" t="str">
        <f>LEFT(N1060,(FIND("/",N1060)-1))</f>
        <v>journalism</v>
      </c>
      <c r="R1060" s="5" t="str">
        <f>RIGHT(N1060,LEN(N1060)-(FIND("/",N1060)))</f>
        <v>audio</v>
      </c>
      <c r="S1060" s="13">
        <f>(J1060/86400)+25569+(-5/24)</f>
        <v>42047.692627314813</v>
      </c>
      <c r="T1060" s="13">
        <f>(I1060/86400)+25569+(-5/24)</f>
        <v>42088.791666666664</v>
      </c>
    </row>
    <row r="1061" spans="1:20" ht="14.75" customHeight="1" x14ac:dyDescent="0.2">
      <c r="A1061" s="5">
        <v>1059</v>
      </c>
      <c r="B1061" s="6" t="s">
        <v>1060</v>
      </c>
      <c r="C1061" s="6" t="s">
        <v>5169</v>
      </c>
      <c r="D1061" s="22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>E1061/D1061</f>
        <v>0</v>
      </c>
      <c r="P1061" s="8">
        <f>IF(L1061=0,0,E1061/L1061)</f>
        <v>0</v>
      </c>
      <c r="Q1061" s="5" t="str">
        <f>LEFT(N1061,(FIND("/",N1061)-1))</f>
        <v>journalism</v>
      </c>
      <c r="R1061" s="5" t="str">
        <f>RIGHT(N1061,LEN(N1061)-(FIND("/",N1061)))</f>
        <v>audio</v>
      </c>
      <c r="S1061" s="13">
        <f>(J1061/86400)+25569+(-5/24)</f>
        <v>42046.581666666665</v>
      </c>
      <c r="T1061" s="13">
        <f>(I1061/86400)+25569+(-5/24)</f>
        <v>42076.54</v>
      </c>
    </row>
    <row r="1062" spans="1:20" ht="14.75" customHeight="1" x14ac:dyDescent="0.2">
      <c r="A1062" s="5">
        <v>1060</v>
      </c>
      <c r="B1062" s="6" t="s">
        <v>1061</v>
      </c>
      <c r="C1062" s="6" t="s">
        <v>5170</v>
      </c>
      <c r="D1062" s="22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>E1062/D1062</f>
        <v>0.01</v>
      </c>
      <c r="P1062" s="8">
        <f>IF(L1062=0,0,E1062/L1062)</f>
        <v>50</v>
      </c>
      <c r="Q1062" s="5" t="str">
        <f>LEFT(N1062,(FIND("/",N1062)-1))</f>
        <v>journalism</v>
      </c>
      <c r="R1062" s="5" t="str">
        <f>RIGHT(N1062,LEN(N1062)-(FIND("/",N1062)))</f>
        <v>audio</v>
      </c>
      <c r="S1062" s="13">
        <f>(J1062/86400)+25569+(-5/24)</f>
        <v>42079.704780092587</v>
      </c>
      <c r="T1062" s="13">
        <f>(I1062/86400)+25569+(-5/24)</f>
        <v>42109.704780092587</v>
      </c>
    </row>
    <row r="1063" spans="1:20" ht="14.75" customHeight="1" x14ac:dyDescent="0.2">
      <c r="A1063" s="5">
        <v>1061</v>
      </c>
      <c r="B1063" s="6" t="s">
        <v>1062</v>
      </c>
      <c r="C1063" s="6" t="s">
        <v>5171</v>
      </c>
      <c r="D1063" s="22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>E1063/D1063</f>
        <v>0</v>
      </c>
      <c r="P1063" s="8">
        <f>IF(L1063=0,0,E1063/L1063)</f>
        <v>0</v>
      </c>
      <c r="Q1063" s="5" t="str">
        <f>LEFT(N1063,(FIND("/",N1063)-1))</f>
        <v>journalism</v>
      </c>
      <c r="R1063" s="5" t="str">
        <f>RIGHT(N1063,LEN(N1063)-(FIND("/",N1063)))</f>
        <v>audio</v>
      </c>
      <c r="S1063" s="13">
        <f>(J1063/86400)+25569+(-5/24)</f>
        <v>42432.068379629629</v>
      </c>
      <c r="T1063" s="13">
        <f>(I1063/86400)+25569+(-5/24)</f>
        <v>42491.833333333336</v>
      </c>
    </row>
    <row r="1064" spans="1:20" ht="14.75" customHeight="1" x14ac:dyDescent="0.2">
      <c r="A1064" s="5">
        <v>1062</v>
      </c>
      <c r="B1064" s="6" t="s">
        <v>1063</v>
      </c>
      <c r="C1064" s="6" t="s">
        <v>5172</v>
      </c>
      <c r="D1064" s="22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>E1064/D1064</f>
        <v>0.95477386934673369</v>
      </c>
      <c r="P1064" s="8">
        <f>IF(L1064=0,0,E1064/L1064)</f>
        <v>47.5</v>
      </c>
      <c r="Q1064" s="5" t="str">
        <f>LEFT(N1064,(FIND("/",N1064)-1))</f>
        <v>journalism</v>
      </c>
      <c r="R1064" s="5" t="str">
        <f>RIGHT(N1064,LEN(N1064)-(FIND("/",N1064)))</f>
        <v>audio</v>
      </c>
      <c r="S1064" s="13">
        <f>(J1064/86400)+25569+(-5/24)</f>
        <v>42556.598854166667</v>
      </c>
      <c r="T1064" s="13">
        <f>(I1064/86400)+25569+(-5/24)</f>
        <v>42563.598854166667</v>
      </c>
    </row>
    <row r="1065" spans="1:20" ht="14.75" customHeight="1" x14ac:dyDescent="0.2">
      <c r="A1065" s="5">
        <v>1063</v>
      </c>
      <c r="B1065" s="6" t="s">
        <v>1064</v>
      </c>
      <c r="C1065" s="6" t="s">
        <v>5173</v>
      </c>
      <c r="D1065" s="22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>E1065/D1065</f>
        <v>0</v>
      </c>
      <c r="P1065" s="8">
        <f>IF(L1065=0,0,E1065/L1065)</f>
        <v>0</v>
      </c>
      <c r="Q1065" s="5" t="str">
        <f>LEFT(N1065,(FIND("/",N1065)-1))</f>
        <v>journalism</v>
      </c>
      <c r="R1065" s="5" t="str">
        <f>RIGHT(N1065,LEN(N1065)-(FIND("/",N1065)))</f>
        <v>audio</v>
      </c>
      <c r="S1065" s="13">
        <f>(J1065/86400)+25569+(-5/24)</f>
        <v>42582.822476851848</v>
      </c>
      <c r="T1065" s="13">
        <f>(I1065/86400)+25569+(-5/24)</f>
        <v>42612.822476851848</v>
      </c>
    </row>
    <row r="1066" spans="1:20" ht="14.75" customHeight="1" x14ac:dyDescent="0.2">
      <c r="A1066" s="5">
        <v>1064</v>
      </c>
      <c r="B1066" s="6" t="s">
        <v>1065</v>
      </c>
      <c r="C1066" s="6" t="s">
        <v>5174</v>
      </c>
      <c r="D1066" s="22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>E1066/D1066</f>
        <v>8.9744444444444446E-2</v>
      </c>
      <c r="P1066" s="8">
        <f>IF(L1066=0,0,E1066/L1066)</f>
        <v>65.666666666666671</v>
      </c>
      <c r="Q1066" s="5" t="str">
        <f>LEFT(N1066,(FIND("/",N1066)-1))</f>
        <v>games</v>
      </c>
      <c r="R1066" s="5" t="str">
        <f>RIGHT(N1066,LEN(N1066)-(FIND("/",N1066)))</f>
        <v>video games</v>
      </c>
      <c r="S1066" s="13">
        <f>(J1066/86400)+25569+(-5/24)</f>
        <v>41417.019710648143</v>
      </c>
      <c r="T1066" s="13">
        <f>(I1066/86400)+25569+(-5/24)</f>
        <v>41462.019710648143</v>
      </c>
    </row>
    <row r="1067" spans="1:20" ht="14.75" customHeight="1" x14ac:dyDescent="0.2">
      <c r="A1067" s="5">
        <v>1065</v>
      </c>
      <c r="B1067" s="6" t="s">
        <v>1066</v>
      </c>
      <c r="C1067" s="6" t="s">
        <v>5175</v>
      </c>
      <c r="D1067" s="22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>E1067/D1067</f>
        <v>2.7E-2</v>
      </c>
      <c r="P1067" s="8">
        <f>IF(L1067=0,0,E1067/L1067)</f>
        <v>16.2</v>
      </c>
      <c r="Q1067" s="5" t="str">
        <f>LEFT(N1067,(FIND("/",N1067)-1))</f>
        <v>games</v>
      </c>
      <c r="R1067" s="5" t="str">
        <f>RIGHT(N1067,LEN(N1067)-(FIND("/",N1067)))</f>
        <v>video games</v>
      </c>
      <c r="S1067" s="13">
        <f>(J1067/86400)+25569+(-5/24)</f>
        <v>41661.172708333332</v>
      </c>
      <c r="T1067" s="13">
        <f>(I1067/86400)+25569+(-5/24)</f>
        <v>41689.172708333332</v>
      </c>
    </row>
    <row r="1068" spans="1:20" ht="14.75" customHeight="1" x14ac:dyDescent="0.2">
      <c r="A1068" s="5">
        <v>1066</v>
      </c>
      <c r="B1068" s="6" t="s">
        <v>1067</v>
      </c>
      <c r="C1068" s="6" t="s">
        <v>5176</v>
      </c>
      <c r="D1068" s="22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>E1068/D1068</f>
        <v>3.3673333333333333E-2</v>
      </c>
      <c r="P1068" s="8">
        <f>IF(L1068=0,0,E1068/L1068)</f>
        <v>34.128378378378379</v>
      </c>
      <c r="Q1068" s="5" t="str">
        <f>LEFT(N1068,(FIND("/",N1068)-1))</f>
        <v>games</v>
      </c>
      <c r="R1068" s="5" t="str">
        <f>RIGHT(N1068,LEN(N1068)-(FIND("/",N1068)))</f>
        <v>video games</v>
      </c>
      <c r="S1068" s="13">
        <f>(J1068/86400)+25569+(-5/24)</f>
        <v>41445.754421296289</v>
      </c>
      <c r="T1068" s="13">
        <f>(I1068/86400)+25569+(-5/24)</f>
        <v>41490.754421296289</v>
      </c>
    </row>
    <row r="1069" spans="1:20" ht="14.75" customHeight="1" x14ac:dyDescent="0.2">
      <c r="A1069" s="5">
        <v>1067</v>
      </c>
      <c r="B1069" s="6" t="s">
        <v>1068</v>
      </c>
      <c r="C1069" s="6" t="s">
        <v>5177</v>
      </c>
      <c r="D1069" s="22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>E1069/D1069</f>
        <v>0.26</v>
      </c>
      <c r="P1069" s="8">
        <f>IF(L1069=0,0,E1069/L1069)</f>
        <v>13</v>
      </c>
      <c r="Q1069" s="5" t="str">
        <f>LEFT(N1069,(FIND("/",N1069)-1))</f>
        <v>games</v>
      </c>
      <c r="R1069" s="5" t="str">
        <f>RIGHT(N1069,LEN(N1069)-(FIND("/",N1069)))</f>
        <v>video games</v>
      </c>
      <c r="S1069" s="13">
        <f>(J1069/86400)+25569+(-5/24)</f>
        <v>41599.647349537037</v>
      </c>
      <c r="T1069" s="13">
        <f>(I1069/86400)+25569+(-5/24)</f>
        <v>41629.647349537037</v>
      </c>
    </row>
    <row r="1070" spans="1:20" ht="14.75" customHeight="1" x14ac:dyDescent="0.2">
      <c r="A1070" s="5">
        <v>1068</v>
      </c>
      <c r="B1070" s="6" t="s">
        <v>1069</v>
      </c>
      <c r="C1070" s="6" t="s">
        <v>5178</v>
      </c>
      <c r="D1070" s="22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>E1070/D1070</f>
        <v>1.5E-3</v>
      </c>
      <c r="P1070" s="8">
        <f>IF(L1070=0,0,E1070/L1070)</f>
        <v>11.25</v>
      </c>
      <c r="Q1070" s="5" t="str">
        <f>LEFT(N1070,(FIND("/",N1070)-1))</f>
        <v>games</v>
      </c>
      <c r="R1070" s="5" t="str">
        <f>RIGHT(N1070,LEN(N1070)-(FIND("/",N1070)))</f>
        <v>video games</v>
      </c>
      <c r="S1070" s="13">
        <f>(J1070/86400)+25569+(-5/24)</f>
        <v>42440.162777777776</v>
      </c>
      <c r="T1070" s="13">
        <f>(I1070/86400)+25569+(-5/24)</f>
        <v>42470.121111111112</v>
      </c>
    </row>
    <row r="1071" spans="1:20" ht="14.75" customHeight="1" x14ac:dyDescent="0.2">
      <c r="A1071" s="5">
        <v>1069</v>
      </c>
      <c r="B1071" s="6" t="s">
        <v>1070</v>
      </c>
      <c r="C1071" s="6" t="s">
        <v>5179</v>
      </c>
      <c r="D1071" s="22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>E1071/D1071</f>
        <v>0.38636363636363635</v>
      </c>
      <c r="P1071" s="8">
        <f>IF(L1071=0,0,E1071/L1071)</f>
        <v>40.476190476190474</v>
      </c>
      <c r="Q1071" s="5" t="str">
        <f>LEFT(N1071,(FIND("/",N1071)-1))</f>
        <v>games</v>
      </c>
      <c r="R1071" s="5" t="str">
        <f>RIGHT(N1071,LEN(N1071)-(FIND("/",N1071)))</f>
        <v>video games</v>
      </c>
      <c r="S1071" s="13">
        <f>(J1071/86400)+25569+(-5/24)</f>
        <v>41572.021516203698</v>
      </c>
      <c r="T1071" s="13">
        <f>(I1071/86400)+25569+(-5/24)</f>
        <v>41604.06318287037</v>
      </c>
    </row>
    <row r="1072" spans="1:20" ht="14.75" customHeight="1" x14ac:dyDescent="0.2">
      <c r="A1072" s="5">
        <v>1070</v>
      </c>
      <c r="B1072" s="6" t="s">
        <v>1071</v>
      </c>
      <c r="C1072" s="6" t="s">
        <v>5180</v>
      </c>
      <c r="D1072" s="22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>E1072/D1072</f>
        <v>7.0000000000000001E-3</v>
      </c>
      <c r="P1072" s="8">
        <f>IF(L1072=0,0,E1072/L1072)</f>
        <v>35</v>
      </c>
      <c r="Q1072" s="5" t="str">
        <f>LEFT(N1072,(FIND("/",N1072)-1))</f>
        <v>games</v>
      </c>
      <c r="R1072" s="5" t="str">
        <f>RIGHT(N1072,LEN(N1072)-(FIND("/",N1072)))</f>
        <v>video games</v>
      </c>
      <c r="S1072" s="13">
        <f>(J1072/86400)+25569+(-5/24)</f>
        <v>41162.803495370368</v>
      </c>
      <c r="T1072" s="13">
        <f>(I1072/86400)+25569+(-5/24)</f>
        <v>41182.803495370368</v>
      </c>
    </row>
    <row r="1073" spans="1:20" ht="14.75" customHeight="1" x14ac:dyDescent="0.2">
      <c r="A1073" s="5">
        <v>1071</v>
      </c>
      <c r="B1073" s="6" t="s">
        <v>1072</v>
      </c>
      <c r="C1073" s="6" t="s">
        <v>5181</v>
      </c>
      <c r="D1073" s="22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>E1073/D1073</f>
        <v>0</v>
      </c>
      <c r="P1073" s="8">
        <f>IF(L1073=0,0,E1073/L1073)</f>
        <v>0</v>
      </c>
      <c r="Q1073" s="5" t="str">
        <f>LEFT(N1073,(FIND("/",N1073)-1))</f>
        <v>games</v>
      </c>
      <c r="R1073" s="5" t="str">
        <f>RIGHT(N1073,LEN(N1073)-(FIND("/",N1073)))</f>
        <v>video games</v>
      </c>
      <c r="S1073" s="13">
        <f>(J1073/86400)+25569+(-5/24)</f>
        <v>42295.545057870368</v>
      </c>
      <c r="T1073" s="13">
        <f>(I1073/86400)+25569+(-5/24)</f>
        <v>42325.586724537039</v>
      </c>
    </row>
    <row r="1074" spans="1:20" ht="14.75" customHeight="1" x14ac:dyDescent="0.2">
      <c r="A1074" s="5">
        <v>1072</v>
      </c>
      <c r="B1074" s="6" t="s">
        <v>1073</v>
      </c>
      <c r="C1074" s="6" t="s">
        <v>5182</v>
      </c>
      <c r="D1074" s="22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>E1074/D1074</f>
        <v>6.8000000000000005E-4</v>
      </c>
      <c r="P1074" s="8">
        <f>IF(L1074=0,0,E1074/L1074)</f>
        <v>12.75</v>
      </c>
      <c r="Q1074" s="5" t="str">
        <f>LEFT(N1074,(FIND("/",N1074)-1))</f>
        <v>games</v>
      </c>
      <c r="R1074" s="5" t="str">
        <f>RIGHT(N1074,LEN(N1074)-(FIND("/",N1074)))</f>
        <v>video games</v>
      </c>
      <c r="S1074" s="13">
        <f>(J1074/86400)+25569+(-5/24)</f>
        <v>41645.623807870368</v>
      </c>
      <c r="T1074" s="13">
        <f>(I1074/86400)+25569+(-5/24)</f>
        <v>41675.623807870368</v>
      </c>
    </row>
    <row r="1075" spans="1:20" ht="14.75" customHeight="1" x14ac:dyDescent="0.2">
      <c r="A1075" s="5">
        <v>1073</v>
      </c>
      <c r="B1075" s="6" t="s">
        <v>1074</v>
      </c>
      <c r="C1075" s="6" t="s">
        <v>5183</v>
      </c>
      <c r="D1075" s="22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>E1075/D1075</f>
        <v>1.3333333333333334E-2</v>
      </c>
      <c r="P1075" s="8">
        <f>IF(L1075=0,0,E1075/L1075)</f>
        <v>10</v>
      </c>
      <c r="Q1075" s="5" t="str">
        <f>LEFT(N1075,(FIND("/",N1075)-1))</f>
        <v>games</v>
      </c>
      <c r="R1075" s="5" t="str">
        <f>RIGHT(N1075,LEN(N1075)-(FIND("/",N1075)))</f>
        <v>video games</v>
      </c>
      <c r="S1075" s="13">
        <f>(J1075/86400)+25569+(-5/24)</f>
        <v>40802.756261574068</v>
      </c>
      <c r="T1075" s="13">
        <f>(I1075/86400)+25569+(-5/24)</f>
        <v>40832.756261574068</v>
      </c>
    </row>
    <row r="1076" spans="1:20" ht="14.75" customHeight="1" x14ac:dyDescent="0.2">
      <c r="A1076" s="5">
        <v>1074</v>
      </c>
      <c r="B1076" s="6" t="s">
        <v>1075</v>
      </c>
      <c r="C1076" s="6" t="s">
        <v>5184</v>
      </c>
      <c r="D1076" s="22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>E1076/D1076</f>
        <v>6.3092592592592589E-2</v>
      </c>
      <c r="P1076" s="8">
        <f>IF(L1076=0,0,E1076/L1076)</f>
        <v>113.56666666666666</v>
      </c>
      <c r="Q1076" s="5" t="str">
        <f>LEFT(N1076,(FIND("/",N1076)-1))</f>
        <v>games</v>
      </c>
      <c r="R1076" s="5" t="str">
        <f>RIGHT(N1076,LEN(N1076)-(FIND("/",N1076)))</f>
        <v>video games</v>
      </c>
      <c r="S1076" s="13">
        <f>(J1076/86400)+25569+(-5/24)</f>
        <v>41612.964641203704</v>
      </c>
      <c r="T1076" s="13">
        <f>(I1076/86400)+25569+(-5/24)</f>
        <v>41642.964641203704</v>
      </c>
    </row>
    <row r="1077" spans="1:20" ht="14.75" customHeight="1" x14ac:dyDescent="0.2">
      <c r="A1077" s="5">
        <v>1075</v>
      </c>
      <c r="B1077" s="6" t="s">
        <v>1076</v>
      </c>
      <c r="C1077" s="6" t="s">
        <v>5185</v>
      </c>
      <c r="D1077" s="22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>E1077/D1077</f>
        <v>4.4999999999999998E-2</v>
      </c>
      <c r="P1077" s="8">
        <f>IF(L1077=0,0,E1077/L1077)</f>
        <v>15</v>
      </c>
      <c r="Q1077" s="5" t="str">
        <f>LEFT(N1077,(FIND("/",N1077)-1))</f>
        <v>games</v>
      </c>
      <c r="R1077" s="5" t="str">
        <f>RIGHT(N1077,LEN(N1077)-(FIND("/",N1077)))</f>
        <v>video games</v>
      </c>
      <c r="S1077" s="13">
        <f>(J1077/86400)+25569+(-5/24)</f>
        <v>41005.695787037032</v>
      </c>
      <c r="T1077" s="13">
        <f>(I1077/86400)+25569+(-5/24)</f>
        <v>41035.695787037032</v>
      </c>
    </row>
    <row r="1078" spans="1:20" ht="14.75" customHeight="1" x14ac:dyDescent="0.2">
      <c r="A1078" s="5">
        <v>1076</v>
      </c>
      <c r="B1078" s="6" t="s">
        <v>1077</v>
      </c>
      <c r="C1078" s="6" t="s">
        <v>5186</v>
      </c>
      <c r="D1078" s="22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>E1078/D1078</f>
        <v>0.62765333333333329</v>
      </c>
      <c r="P1078" s="8">
        <f>IF(L1078=0,0,E1078/L1078)</f>
        <v>48.281025641025643</v>
      </c>
      <c r="Q1078" s="5" t="str">
        <f>LEFT(N1078,(FIND("/",N1078)-1))</f>
        <v>games</v>
      </c>
      <c r="R1078" s="5" t="str">
        <f>RIGHT(N1078,LEN(N1078)-(FIND("/",N1078)))</f>
        <v>video games</v>
      </c>
      <c r="S1078" s="13">
        <f>(J1078/86400)+25569+(-5/24)</f>
        <v>41838.169560185182</v>
      </c>
      <c r="T1078" s="13">
        <f>(I1078/86400)+25569+(-5/24)</f>
        <v>41893.169560185182</v>
      </c>
    </row>
    <row r="1079" spans="1:20" ht="14.75" customHeight="1" x14ac:dyDescent="0.2">
      <c r="A1079" s="5">
        <v>1077</v>
      </c>
      <c r="B1079" s="6" t="s">
        <v>1078</v>
      </c>
      <c r="C1079" s="6" t="s">
        <v>5187</v>
      </c>
      <c r="D1079" s="22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>E1079/D1079</f>
        <v>0.29376000000000002</v>
      </c>
      <c r="P1079" s="8">
        <f>IF(L1079=0,0,E1079/L1079)</f>
        <v>43.976047904191617</v>
      </c>
      <c r="Q1079" s="5" t="str">
        <f>LEFT(N1079,(FIND("/",N1079)-1))</f>
        <v>games</v>
      </c>
      <c r="R1079" s="5" t="str">
        <f>RIGHT(N1079,LEN(N1079)-(FIND("/",N1079)))</f>
        <v>video games</v>
      </c>
      <c r="S1079" s="13">
        <f>(J1079/86400)+25569+(-5/24)</f>
        <v>42352.958460648144</v>
      </c>
      <c r="T1079" s="13">
        <f>(I1079/86400)+25569+(-5/24)</f>
        <v>42382.958460648144</v>
      </c>
    </row>
    <row r="1080" spans="1:20" ht="14.75" customHeight="1" x14ac:dyDescent="0.2">
      <c r="A1080" s="5">
        <v>1078</v>
      </c>
      <c r="B1080" s="6" t="s">
        <v>1079</v>
      </c>
      <c r="C1080" s="6" t="s">
        <v>5188</v>
      </c>
      <c r="D1080" s="22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>E1080/D1080</f>
        <v>7.4999999999999997E-2</v>
      </c>
      <c r="P1080" s="8">
        <f>IF(L1080=0,0,E1080/L1080)</f>
        <v>9</v>
      </c>
      <c r="Q1080" s="5" t="str">
        <f>LEFT(N1080,(FIND("/",N1080)-1))</f>
        <v>games</v>
      </c>
      <c r="R1080" s="5" t="str">
        <f>RIGHT(N1080,LEN(N1080)-(FIND("/",N1080)))</f>
        <v>video games</v>
      </c>
      <c r="S1080" s="13">
        <f>(J1080/86400)+25569+(-5/24)</f>
        <v>40700.987511574072</v>
      </c>
      <c r="T1080" s="13">
        <f>(I1080/86400)+25569+(-5/24)</f>
        <v>40745.987511574072</v>
      </c>
    </row>
    <row r="1081" spans="1:20" ht="14.75" customHeight="1" x14ac:dyDescent="0.2">
      <c r="A1081" s="5">
        <v>1079</v>
      </c>
      <c r="B1081" s="6" t="s">
        <v>1080</v>
      </c>
      <c r="C1081" s="6" t="s">
        <v>5189</v>
      </c>
      <c r="D1081" s="22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>E1081/D1081</f>
        <v>2.6076923076923077E-2</v>
      </c>
      <c r="P1081" s="8">
        <f>IF(L1081=0,0,E1081/L1081)</f>
        <v>37.666666666666664</v>
      </c>
      <c r="Q1081" s="5" t="str">
        <f>LEFT(N1081,(FIND("/",N1081)-1))</f>
        <v>games</v>
      </c>
      <c r="R1081" s="5" t="str">
        <f>RIGHT(N1081,LEN(N1081)-(FIND("/",N1081)))</f>
        <v>video games</v>
      </c>
      <c r="S1081" s="13">
        <f>(J1081/86400)+25569+(-5/24)</f>
        <v>42479.358055555553</v>
      </c>
      <c r="T1081" s="13">
        <f>(I1081/86400)+25569+(-5/24)</f>
        <v>42504.358055555553</v>
      </c>
    </row>
    <row r="1082" spans="1:20" ht="14.75" customHeight="1" x14ac:dyDescent="0.2">
      <c r="A1082" s="5">
        <v>1080</v>
      </c>
      <c r="B1082" s="6" t="s">
        <v>1081</v>
      </c>
      <c r="C1082" s="6" t="s">
        <v>5190</v>
      </c>
      <c r="D1082" s="22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>E1082/D1082</f>
        <v>9.1050000000000006E-2</v>
      </c>
      <c r="P1082" s="8">
        <f>IF(L1082=0,0,E1082/L1082)</f>
        <v>18.581632653061224</v>
      </c>
      <c r="Q1082" s="5" t="str">
        <f>LEFT(N1082,(FIND("/",N1082)-1))</f>
        <v>games</v>
      </c>
      <c r="R1082" s="5" t="str">
        <f>RIGHT(N1082,LEN(N1082)-(FIND("/",N1082)))</f>
        <v>video games</v>
      </c>
      <c r="S1082" s="13">
        <f>(J1082/86400)+25569+(-5/24)</f>
        <v>41739.929780092592</v>
      </c>
      <c r="T1082" s="13">
        <f>(I1082/86400)+25569+(-5/24)</f>
        <v>41769.929780092592</v>
      </c>
    </row>
    <row r="1083" spans="1:20" ht="14.75" customHeight="1" x14ac:dyDescent="0.2">
      <c r="A1083" s="5">
        <v>1081</v>
      </c>
      <c r="B1083" s="6" t="s">
        <v>1082</v>
      </c>
      <c r="C1083" s="6" t="s">
        <v>5191</v>
      </c>
      <c r="D1083" s="22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>E1083/D1083</f>
        <v>1.7647058823529413E-4</v>
      </c>
      <c r="P1083" s="8">
        <f>IF(L1083=0,0,E1083/L1083)</f>
        <v>3</v>
      </c>
      <c r="Q1083" s="5" t="str">
        <f>LEFT(N1083,(FIND("/",N1083)-1))</f>
        <v>games</v>
      </c>
      <c r="R1083" s="5" t="str">
        <f>RIGHT(N1083,LEN(N1083)-(FIND("/",N1083)))</f>
        <v>video games</v>
      </c>
      <c r="S1083" s="13">
        <f>(J1083/86400)+25569+(-5/24)</f>
        <v>42002.718657407408</v>
      </c>
      <c r="T1083" s="13">
        <f>(I1083/86400)+25569+(-5/24)</f>
        <v>42032.718657407408</v>
      </c>
    </row>
    <row r="1084" spans="1:20" ht="14.75" customHeight="1" x14ac:dyDescent="0.2">
      <c r="A1084" s="5">
        <v>1082</v>
      </c>
      <c r="B1084" s="6" t="s">
        <v>1083</v>
      </c>
      <c r="C1084" s="6" t="s">
        <v>5192</v>
      </c>
      <c r="D1084" s="22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>E1084/D1084</f>
        <v>5.5999999999999999E-3</v>
      </c>
      <c r="P1084" s="8">
        <f>IF(L1084=0,0,E1084/L1084)</f>
        <v>18.666666666666668</v>
      </c>
      <c r="Q1084" s="5" t="str">
        <f>LEFT(N1084,(FIND("/",N1084)-1))</f>
        <v>games</v>
      </c>
      <c r="R1084" s="5" t="str">
        <f>RIGHT(N1084,LEN(N1084)-(FIND("/",N1084)))</f>
        <v>video games</v>
      </c>
      <c r="S1084" s="13">
        <f>(J1084/86400)+25569+(-5/24)</f>
        <v>41101.697777777772</v>
      </c>
      <c r="T1084" s="13">
        <f>(I1084/86400)+25569+(-5/24)</f>
        <v>41131.697777777772</v>
      </c>
    </row>
    <row r="1085" spans="1:20" ht="14.75" customHeight="1" x14ac:dyDescent="0.2">
      <c r="A1085" s="5">
        <v>1083</v>
      </c>
      <c r="B1085" s="6" t="s">
        <v>1084</v>
      </c>
      <c r="C1085" s="6" t="s">
        <v>5193</v>
      </c>
      <c r="D1085" s="22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>E1085/D1085</f>
        <v>8.2000000000000007E-3</v>
      </c>
      <c r="P1085" s="8">
        <f>IF(L1085=0,0,E1085/L1085)</f>
        <v>410</v>
      </c>
      <c r="Q1085" s="5" t="str">
        <f>LEFT(N1085,(FIND("/",N1085)-1))</f>
        <v>games</v>
      </c>
      <c r="R1085" s="5" t="str">
        <f>RIGHT(N1085,LEN(N1085)-(FIND("/",N1085)))</f>
        <v>video games</v>
      </c>
      <c r="S1085" s="13">
        <f>(J1085/86400)+25569+(-5/24)</f>
        <v>41793.451192129629</v>
      </c>
      <c r="T1085" s="13">
        <f>(I1085/86400)+25569+(-5/24)</f>
        <v>41853.451192129629</v>
      </c>
    </row>
    <row r="1086" spans="1:20" ht="14.75" customHeight="1" x14ac:dyDescent="0.2">
      <c r="A1086" s="5">
        <v>1084</v>
      </c>
      <c r="B1086" s="6" t="s">
        <v>1085</v>
      </c>
      <c r="C1086" s="6" t="s">
        <v>5194</v>
      </c>
      <c r="D1086" s="22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>E1086/D1086</f>
        <v>0</v>
      </c>
      <c r="P1086" s="8">
        <f>IF(L1086=0,0,E1086/L1086)</f>
        <v>0</v>
      </c>
      <c r="Q1086" s="5" t="str">
        <f>LEFT(N1086,(FIND("/",N1086)-1))</f>
        <v>games</v>
      </c>
      <c r="R1086" s="5" t="str">
        <f>RIGHT(N1086,LEN(N1086)-(FIND("/",N1086)))</f>
        <v>video games</v>
      </c>
      <c r="S1086" s="13">
        <f>(J1086/86400)+25569+(-5/24)</f>
        <v>41829.703749999993</v>
      </c>
      <c r="T1086" s="13">
        <f>(I1086/86400)+25569+(-5/24)</f>
        <v>41859.703749999993</v>
      </c>
    </row>
    <row r="1087" spans="1:20" ht="14.75" customHeight="1" x14ac:dyDescent="0.2">
      <c r="A1087" s="5">
        <v>1085</v>
      </c>
      <c r="B1087" s="6" t="s">
        <v>1086</v>
      </c>
      <c r="C1087" s="6" t="s">
        <v>5195</v>
      </c>
      <c r="D1087" s="22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>E1087/D1087</f>
        <v>3.4200000000000001E-2</v>
      </c>
      <c r="P1087" s="8">
        <f>IF(L1087=0,0,E1087/L1087)</f>
        <v>114</v>
      </c>
      <c r="Q1087" s="5" t="str">
        <f>LEFT(N1087,(FIND("/",N1087)-1))</f>
        <v>games</v>
      </c>
      <c r="R1087" s="5" t="str">
        <f>RIGHT(N1087,LEN(N1087)-(FIND("/",N1087)))</f>
        <v>video games</v>
      </c>
      <c r="S1087" s="13">
        <f>(J1087/86400)+25569+(-5/24)</f>
        <v>42413.462673611109</v>
      </c>
      <c r="T1087" s="13">
        <f>(I1087/86400)+25569+(-5/24)</f>
        <v>42443.421006944445</v>
      </c>
    </row>
    <row r="1088" spans="1:20" ht="14.75" customHeight="1" x14ac:dyDescent="0.2">
      <c r="A1088" s="5">
        <v>1086</v>
      </c>
      <c r="B1088" s="6" t="s">
        <v>1087</v>
      </c>
      <c r="C1088" s="6" t="s">
        <v>5196</v>
      </c>
      <c r="D1088" s="22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>E1088/D1088</f>
        <v>8.3333333333333339E-4</v>
      </c>
      <c r="P1088" s="8">
        <f>IF(L1088=0,0,E1088/L1088)</f>
        <v>7.5</v>
      </c>
      <c r="Q1088" s="5" t="str">
        <f>LEFT(N1088,(FIND("/",N1088)-1))</f>
        <v>games</v>
      </c>
      <c r="R1088" s="5" t="str">
        <f>RIGHT(N1088,LEN(N1088)-(FIND("/",N1088)))</f>
        <v>video games</v>
      </c>
      <c r="S1088" s="13">
        <f>(J1088/86400)+25569+(-5/24)</f>
        <v>41845.658460648148</v>
      </c>
      <c r="T1088" s="13">
        <f>(I1088/86400)+25569+(-5/24)</f>
        <v>41875.658460648148</v>
      </c>
    </row>
    <row r="1089" spans="1:20" ht="14.75" customHeight="1" x14ac:dyDescent="0.2">
      <c r="A1089" s="5">
        <v>1087</v>
      </c>
      <c r="B1089" s="6" t="s">
        <v>1088</v>
      </c>
      <c r="C1089" s="6" t="s">
        <v>5197</v>
      </c>
      <c r="D1089" s="22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>E1089/D1089</f>
        <v>0</v>
      </c>
      <c r="P1089" s="8">
        <f>IF(L1089=0,0,E1089/L1089)</f>
        <v>0</v>
      </c>
      <c r="Q1089" s="5" t="str">
        <f>LEFT(N1089,(FIND("/",N1089)-1))</f>
        <v>games</v>
      </c>
      <c r="R1089" s="5" t="str">
        <f>RIGHT(N1089,LEN(N1089)-(FIND("/",N1089)))</f>
        <v>video games</v>
      </c>
      <c r="S1089" s="13">
        <f>(J1089/86400)+25569+(-5/24)</f>
        <v>41775.505636574067</v>
      </c>
      <c r="T1089" s="13">
        <f>(I1089/86400)+25569+(-5/24)</f>
        <v>41805.505636574067</v>
      </c>
    </row>
    <row r="1090" spans="1:20" ht="14.75" customHeight="1" x14ac:dyDescent="0.2">
      <c r="A1090" s="5">
        <v>1088</v>
      </c>
      <c r="B1090" s="6" t="s">
        <v>1089</v>
      </c>
      <c r="C1090" s="6" t="s">
        <v>5198</v>
      </c>
      <c r="D1090" s="22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>E1090/D1090</f>
        <v>0.14182977777777778</v>
      </c>
      <c r="P1090" s="8">
        <f>IF(L1090=0,0,E1090/L1090)</f>
        <v>43.41727891156463</v>
      </c>
      <c r="Q1090" s="5" t="str">
        <f>LEFT(N1090,(FIND("/",N1090)-1))</f>
        <v>games</v>
      </c>
      <c r="R1090" s="5" t="str">
        <f>RIGHT(N1090,LEN(N1090)-(FIND("/",N1090)))</f>
        <v>video games</v>
      </c>
      <c r="S1090" s="13">
        <f>(J1090/86400)+25569+(-5/24)</f>
        <v>41723.591053240736</v>
      </c>
      <c r="T1090" s="13">
        <f>(I1090/86400)+25569+(-5/24)</f>
        <v>41753.591053240736</v>
      </c>
    </row>
    <row r="1091" spans="1:20" ht="14.75" customHeight="1" x14ac:dyDescent="0.2">
      <c r="A1091" s="5">
        <v>1089</v>
      </c>
      <c r="B1091" s="6" t="s">
        <v>1090</v>
      </c>
      <c r="C1091" s="6" t="s">
        <v>5199</v>
      </c>
      <c r="D1091" s="22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>E1091/D1091</f>
        <v>7.8266666666666665E-2</v>
      </c>
      <c r="P1091" s="8">
        <f>IF(L1091=0,0,E1091/L1091)</f>
        <v>23.959183673469386</v>
      </c>
      <c r="Q1091" s="5" t="str">
        <f>LEFT(N1091,(FIND("/",N1091)-1))</f>
        <v>games</v>
      </c>
      <c r="R1091" s="5" t="str">
        <f>RIGHT(N1091,LEN(N1091)-(FIND("/",N1091)))</f>
        <v>video games</v>
      </c>
      <c r="S1091" s="13">
        <f>(J1091/86400)+25569+(-5/24)</f>
        <v>42150.981192129628</v>
      </c>
      <c r="T1091" s="13">
        <f>(I1091/86400)+25569+(-5/24)</f>
        <v>42180.981192129628</v>
      </c>
    </row>
    <row r="1092" spans="1:20" ht="14.75" customHeight="1" x14ac:dyDescent="0.2">
      <c r="A1092" s="5">
        <v>1090</v>
      </c>
      <c r="B1092" s="6" t="s">
        <v>1091</v>
      </c>
      <c r="C1092" s="6" t="s">
        <v>5200</v>
      </c>
      <c r="D1092" s="22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>E1092/D1092</f>
        <v>3.8464497269020693E-4</v>
      </c>
      <c r="P1092" s="8">
        <f>IF(L1092=0,0,E1092/L1092)</f>
        <v>5</v>
      </c>
      <c r="Q1092" s="5" t="str">
        <f>LEFT(N1092,(FIND("/",N1092)-1))</f>
        <v>games</v>
      </c>
      <c r="R1092" s="5" t="str">
        <f>RIGHT(N1092,LEN(N1092)-(FIND("/",N1092)))</f>
        <v>video games</v>
      </c>
      <c r="S1092" s="13">
        <f>(J1092/86400)+25569+(-5/24)</f>
        <v>42122.977465277778</v>
      </c>
      <c r="T1092" s="13">
        <f>(I1092/86400)+25569+(-5/24)</f>
        <v>42152.977465277778</v>
      </c>
    </row>
    <row r="1093" spans="1:20" ht="14.75" customHeight="1" x14ac:dyDescent="0.2">
      <c r="A1093" s="5">
        <v>1091</v>
      </c>
      <c r="B1093" s="6" t="s">
        <v>1092</v>
      </c>
      <c r="C1093" s="6" t="s">
        <v>5201</v>
      </c>
      <c r="D1093" s="22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>E1093/D1093</f>
        <v>0.125</v>
      </c>
      <c r="P1093" s="8">
        <f>IF(L1093=0,0,E1093/L1093)</f>
        <v>12.5</v>
      </c>
      <c r="Q1093" s="5" t="str">
        <f>LEFT(N1093,(FIND("/",N1093)-1))</f>
        <v>games</v>
      </c>
      <c r="R1093" s="5" t="str">
        <f>RIGHT(N1093,LEN(N1093)-(FIND("/",N1093)))</f>
        <v>video games</v>
      </c>
      <c r="S1093" s="13">
        <f>(J1093/86400)+25569+(-5/24)</f>
        <v>42440.611944444441</v>
      </c>
      <c r="T1093" s="13">
        <f>(I1093/86400)+25569+(-5/24)</f>
        <v>42470.570277777777</v>
      </c>
    </row>
    <row r="1094" spans="1:20" ht="14.75" customHeight="1" x14ac:dyDescent="0.2">
      <c r="A1094" s="5">
        <v>1092</v>
      </c>
      <c r="B1094" s="6" t="s">
        <v>1093</v>
      </c>
      <c r="C1094" s="6" t="s">
        <v>5202</v>
      </c>
      <c r="D1094" s="22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>E1094/D1094</f>
        <v>1.0500000000000001E-2</v>
      </c>
      <c r="P1094" s="8">
        <f>IF(L1094=0,0,E1094/L1094)</f>
        <v>3</v>
      </c>
      <c r="Q1094" s="5" t="str">
        <f>LEFT(N1094,(FIND("/",N1094)-1))</f>
        <v>games</v>
      </c>
      <c r="R1094" s="5" t="str">
        <f>RIGHT(N1094,LEN(N1094)-(FIND("/",N1094)))</f>
        <v>video games</v>
      </c>
      <c r="S1094" s="13">
        <f>(J1094/86400)+25569+(-5/24)</f>
        <v>41249.817569444444</v>
      </c>
      <c r="T1094" s="13">
        <f>(I1094/86400)+25569+(-5/24)</f>
        <v>41279.817569444444</v>
      </c>
    </row>
    <row r="1095" spans="1:20" ht="14.75" customHeight="1" x14ac:dyDescent="0.2">
      <c r="A1095" s="5">
        <v>1093</v>
      </c>
      <c r="B1095" s="6" t="s">
        <v>1094</v>
      </c>
      <c r="C1095" s="6" t="s">
        <v>5203</v>
      </c>
      <c r="D1095" s="22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>E1095/D1095</f>
        <v>0.14083333333333334</v>
      </c>
      <c r="P1095" s="8">
        <f>IF(L1095=0,0,E1095/L1095)</f>
        <v>10.5625</v>
      </c>
      <c r="Q1095" s="5" t="str">
        <f>LEFT(N1095,(FIND("/",N1095)-1))</f>
        <v>games</v>
      </c>
      <c r="R1095" s="5" t="str">
        <f>RIGHT(N1095,LEN(N1095)-(FIND("/",N1095)))</f>
        <v>video games</v>
      </c>
      <c r="S1095" s="13">
        <f>(J1095/86400)+25569+(-5/24)</f>
        <v>42396.765474537031</v>
      </c>
      <c r="T1095" s="13">
        <f>(I1095/86400)+25569+(-5/24)</f>
        <v>42411.765474537031</v>
      </c>
    </row>
    <row r="1096" spans="1:20" ht="14.75" customHeight="1" x14ac:dyDescent="0.2">
      <c r="A1096" s="5">
        <v>1094</v>
      </c>
      <c r="B1096" s="6" t="s">
        <v>1095</v>
      </c>
      <c r="C1096" s="6" t="s">
        <v>5204</v>
      </c>
      <c r="D1096" s="22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>E1096/D1096</f>
        <v>0.18300055555555556</v>
      </c>
      <c r="P1096" s="8">
        <f>IF(L1096=0,0,E1096/L1096)</f>
        <v>122.00037037037038</v>
      </c>
      <c r="Q1096" s="5" t="str">
        <f>LEFT(N1096,(FIND("/",N1096)-1))</f>
        <v>games</v>
      </c>
      <c r="R1096" s="5" t="str">
        <f>RIGHT(N1096,LEN(N1096)-(FIND("/",N1096)))</f>
        <v>video games</v>
      </c>
      <c r="S1096" s="13">
        <f>(J1096/86400)+25569+(-5/24)</f>
        <v>40795.505011574074</v>
      </c>
      <c r="T1096" s="13">
        <f>(I1096/86400)+25569+(-5/24)</f>
        <v>40825.505011574074</v>
      </c>
    </row>
    <row r="1097" spans="1:20" ht="14.75" customHeight="1" x14ac:dyDescent="0.2">
      <c r="A1097" s="5">
        <v>1095</v>
      </c>
      <c r="B1097" s="6" t="s">
        <v>1096</v>
      </c>
      <c r="C1097" s="6" t="s">
        <v>5205</v>
      </c>
      <c r="D1097" s="22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>E1097/D1097</f>
        <v>5.0347999999999997E-2</v>
      </c>
      <c r="P1097" s="8">
        <f>IF(L1097=0,0,E1097/L1097)</f>
        <v>267.80851063829789</v>
      </c>
      <c r="Q1097" s="5" t="str">
        <f>LEFT(N1097,(FIND("/",N1097)-1))</f>
        <v>games</v>
      </c>
      <c r="R1097" s="5" t="str">
        <f>RIGHT(N1097,LEN(N1097)-(FIND("/",N1097)))</f>
        <v>video games</v>
      </c>
      <c r="S1097" s="13">
        <f>(J1097/86400)+25569+(-5/24)</f>
        <v>41486.328935185185</v>
      </c>
      <c r="T1097" s="13">
        <f>(I1097/86400)+25569+(-5/24)</f>
        <v>41516.328935185185</v>
      </c>
    </row>
    <row r="1098" spans="1:20" ht="14.75" customHeight="1" x14ac:dyDescent="0.2">
      <c r="A1098" s="5">
        <v>1096</v>
      </c>
      <c r="B1098" s="6" t="s">
        <v>1097</v>
      </c>
      <c r="C1098" s="6" t="s">
        <v>5206</v>
      </c>
      <c r="D1098" s="22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>E1098/D1098</f>
        <v>0.17933333333333334</v>
      </c>
      <c r="P1098" s="8">
        <f>IF(L1098=0,0,E1098/L1098)</f>
        <v>74.206896551724142</v>
      </c>
      <c r="Q1098" s="5" t="str">
        <f>LEFT(N1098,(FIND("/",N1098)-1))</f>
        <v>games</v>
      </c>
      <c r="R1098" s="5" t="str">
        <f>RIGHT(N1098,LEN(N1098)-(FIND("/",N1098)))</f>
        <v>video games</v>
      </c>
      <c r="S1098" s="13">
        <f>(J1098/86400)+25569+(-5/24)</f>
        <v>41885.309652777774</v>
      </c>
      <c r="T1098" s="13">
        <f>(I1098/86400)+25569+(-5/24)</f>
        <v>41915.9375</v>
      </c>
    </row>
    <row r="1099" spans="1:20" ht="14.75" customHeight="1" x14ac:dyDescent="0.2">
      <c r="A1099" s="5">
        <v>1097</v>
      </c>
      <c r="B1099" s="6" t="s">
        <v>1098</v>
      </c>
      <c r="C1099" s="6" t="s">
        <v>5207</v>
      </c>
      <c r="D1099" s="22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>E1099/D1099</f>
        <v>4.6999999999999999E-4</v>
      </c>
      <c r="P1099" s="8">
        <f>IF(L1099=0,0,E1099/L1099)</f>
        <v>6.7142857142857144</v>
      </c>
      <c r="Q1099" s="5" t="str">
        <f>LEFT(N1099,(FIND("/",N1099)-1))</f>
        <v>games</v>
      </c>
      <c r="R1099" s="5" t="str">
        <f>RIGHT(N1099,LEN(N1099)-(FIND("/",N1099)))</f>
        <v>video games</v>
      </c>
      <c r="S1099" s="13">
        <f>(J1099/86400)+25569+(-5/24)</f>
        <v>41660.584224537037</v>
      </c>
      <c r="T1099" s="13">
        <f>(I1099/86400)+25569+(-5/24)</f>
        <v>41700.584224537037</v>
      </c>
    </row>
    <row r="1100" spans="1:20" ht="14.75" customHeight="1" x14ac:dyDescent="0.2">
      <c r="A1100" s="5">
        <v>1098</v>
      </c>
      <c r="B1100" s="6" t="s">
        <v>1099</v>
      </c>
      <c r="C1100" s="6" t="s">
        <v>5208</v>
      </c>
      <c r="D1100" s="22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>E1100/D1100</f>
        <v>7.2120000000000004E-2</v>
      </c>
      <c r="P1100" s="8">
        <f>IF(L1100=0,0,E1100/L1100)</f>
        <v>81.954545454545453</v>
      </c>
      <c r="Q1100" s="5" t="str">
        <f>LEFT(N1100,(FIND("/",N1100)-1))</f>
        <v>games</v>
      </c>
      <c r="R1100" s="5" t="str">
        <f>RIGHT(N1100,LEN(N1100)-(FIND("/",N1100)))</f>
        <v>video games</v>
      </c>
      <c r="S1100" s="13">
        <f>(J1100/86400)+25569+(-5/24)</f>
        <v>41712.554340277777</v>
      </c>
      <c r="T1100" s="13">
        <f>(I1100/86400)+25569+(-5/24)</f>
        <v>41742.554340277777</v>
      </c>
    </row>
    <row r="1101" spans="1:20" ht="14.75" customHeight="1" x14ac:dyDescent="0.2">
      <c r="A1101" s="5">
        <v>1099</v>
      </c>
      <c r="B1101" s="6" t="s">
        <v>1100</v>
      </c>
      <c r="C1101" s="6" t="s">
        <v>5209</v>
      </c>
      <c r="D1101" s="22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>E1101/D1101</f>
        <v>5.0000000000000001E-3</v>
      </c>
      <c r="P1101" s="8">
        <f>IF(L1101=0,0,E1101/L1101)</f>
        <v>25</v>
      </c>
      <c r="Q1101" s="5" t="str">
        <f>LEFT(N1101,(FIND("/",N1101)-1))</f>
        <v>games</v>
      </c>
      <c r="R1101" s="5" t="str">
        <f>RIGHT(N1101,LEN(N1101)-(FIND("/",N1101)))</f>
        <v>video games</v>
      </c>
      <c r="S1101" s="13">
        <f>(J1101/86400)+25569+(-5/24)</f>
        <v>42107.628101851849</v>
      </c>
      <c r="T1101" s="13">
        <f>(I1101/86400)+25569+(-5/24)</f>
        <v>42137.628101851849</v>
      </c>
    </row>
    <row r="1102" spans="1:20" ht="14.75" customHeight="1" x14ac:dyDescent="0.2">
      <c r="A1102" s="5">
        <v>1100</v>
      </c>
      <c r="B1102" s="6" t="s">
        <v>1101</v>
      </c>
      <c r="C1102" s="6" t="s">
        <v>5210</v>
      </c>
      <c r="D1102" s="22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>E1102/D1102</f>
        <v>2.5000000000000001E-2</v>
      </c>
      <c r="P1102" s="8">
        <f>IF(L1102=0,0,E1102/L1102)</f>
        <v>10</v>
      </c>
      <c r="Q1102" s="5" t="str">
        <f>LEFT(N1102,(FIND("/",N1102)-1))</f>
        <v>games</v>
      </c>
      <c r="R1102" s="5" t="str">
        <f>RIGHT(N1102,LEN(N1102)-(FIND("/",N1102)))</f>
        <v>video games</v>
      </c>
      <c r="S1102" s="13">
        <f>(J1102/86400)+25569+(-5/24)</f>
        <v>42383.902442129627</v>
      </c>
      <c r="T1102" s="13">
        <f>(I1102/86400)+25569+(-5/24)</f>
        <v>42413.902442129627</v>
      </c>
    </row>
    <row r="1103" spans="1:20" ht="14.75" customHeight="1" x14ac:dyDescent="0.2">
      <c r="A1103" s="5">
        <v>1101</v>
      </c>
      <c r="B1103" s="6" t="s">
        <v>1102</v>
      </c>
      <c r="C1103" s="6" t="s">
        <v>5211</v>
      </c>
      <c r="D1103" s="22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>E1103/D1103</f>
        <v>4.0999999999999999E-4</v>
      </c>
      <c r="P1103" s="8">
        <f>IF(L1103=0,0,E1103/L1103)</f>
        <v>6.833333333333333</v>
      </c>
      <c r="Q1103" s="5" t="str">
        <f>LEFT(N1103,(FIND("/",N1103)-1))</f>
        <v>games</v>
      </c>
      <c r="R1103" s="5" t="str">
        <f>RIGHT(N1103,LEN(N1103)-(FIND("/",N1103)))</f>
        <v>video games</v>
      </c>
      <c r="S1103" s="13">
        <f>(J1103/86400)+25569+(-5/24)</f>
        <v>42538.564097222225</v>
      </c>
      <c r="T1103" s="13">
        <f>(I1103/86400)+25569+(-5/24)</f>
        <v>42565.549999999996</v>
      </c>
    </row>
    <row r="1104" spans="1:20" ht="14.75" customHeight="1" x14ac:dyDescent="0.2">
      <c r="A1104" s="5">
        <v>1102</v>
      </c>
      <c r="B1104" s="6" t="s">
        <v>1103</v>
      </c>
      <c r="C1104" s="6" t="s">
        <v>5212</v>
      </c>
      <c r="D1104" s="22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>E1104/D1104</f>
        <v>5.3124999999999999E-2</v>
      </c>
      <c r="P1104" s="8">
        <f>IF(L1104=0,0,E1104/L1104)</f>
        <v>17.708333333333332</v>
      </c>
      <c r="Q1104" s="5" t="str">
        <f>LEFT(N1104,(FIND("/",N1104)-1))</f>
        <v>games</v>
      </c>
      <c r="R1104" s="5" t="str">
        <f>RIGHT(N1104,LEN(N1104)-(FIND("/",N1104)))</f>
        <v>video games</v>
      </c>
      <c r="S1104" s="13">
        <f>(J1104/86400)+25569+(-5/24)</f>
        <v>41576.837094907409</v>
      </c>
      <c r="T1104" s="13">
        <f>(I1104/86400)+25569+(-5/24)</f>
        <v>41617.040972222218</v>
      </c>
    </row>
    <row r="1105" spans="1:20" ht="14.75" customHeight="1" x14ac:dyDescent="0.2">
      <c r="A1105" s="5">
        <v>1103</v>
      </c>
      <c r="B1105" s="6" t="s">
        <v>1104</v>
      </c>
      <c r="C1105" s="6" t="s">
        <v>5213</v>
      </c>
      <c r="D1105" s="22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>E1105/D1105</f>
        <v>1.6199999999999999E-2</v>
      </c>
      <c r="P1105" s="8">
        <f>IF(L1105=0,0,E1105/L1105)</f>
        <v>16.2</v>
      </c>
      <c r="Q1105" s="5" t="str">
        <f>LEFT(N1105,(FIND("/",N1105)-1))</f>
        <v>games</v>
      </c>
      <c r="R1105" s="5" t="str">
        <f>RIGHT(N1105,LEN(N1105)-(FIND("/",N1105)))</f>
        <v>video games</v>
      </c>
      <c r="S1105" s="13">
        <f>(J1105/86400)+25569+(-5/24)</f>
        <v>42479.013773148145</v>
      </c>
      <c r="T1105" s="13">
        <f>(I1105/86400)+25569+(-5/24)</f>
        <v>42539.013773148145</v>
      </c>
    </row>
    <row r="1106" spans="1:20" ht="14.75" customHeight="1" x14ac:dyDescent="0.2">
      <c r="A1106" s="5">
        <v>1104</v>
      </c>
      <c r="B1106" s="6" t="s">
        <v>1105</v>
      </c>
      <c r="C1106" s="6" t="s">
        <v>5214</v>
      </c>
      <c r="D1106" s="22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>E1106/D1106</f>
        <v>4.9516666666666667E-2</v>
      </c>
      <c r="P1106" s="8">
        <f>IF(L1106=0,0,E1106/L1106)</f>
        <v>80.297297297297291</v>
      </c>
      <c r="Q1106" s="5" t="str">
        <f>LEFT(N1106,(FIND("/",N1106)-1))</f>
        <v>games</v>
      </c>
      <c r="R1106" s="5" t="str">
        <f>RIGHT(N1106,LEN(N1106)-(FIND("/",N1106)))</f>
        <v>video games</v>
      </c>
      <c r="S1106" s="13">
        <f>(J1106/86400)+25569+(-5/24)</f>
        <v>41771.201631944445</v>
      </c>
      <c r="T1106" s="13">
        <f>(I1106/86400)+25569+(-5/24)</f>
        <v>41801.201631944445</v>
      </c>
    </row>
    <row r="1107" spans="1:20" ht="14.75" customHeight="1" x14ac:dyDescent="0.2">
      <c r="A1107" s="5">
        <v>1105</v>
      </c>
      <c r="B1107" s="6" t="s">
        <v>1106</v>
      </c>
      <c r="C1107" s="6" t="s">
        <v>5215</v>
      </c>
      <c r="D1107" s="22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>E1107/D1107</f>
        <v>1.5900000000000001E-3</v>
      </c>
      <c r="P1107" s="8">
        <f>IF(L1107=0,0,E1107/L1107)</f>
        <v>71.55</v>
      </c>
      <c r="Q1107" s="5" t="str">
        <f>LEFT(N1107,(FIND("/",N1107)-1))</f>
        <v>games</v>
      </c>
      <c r="R1107" s="5" t="str">
        <f>RIGHT(N1107,LEN(N1107)-(FIND("/",N1107)))</f>
        <v>video games</v>
      </c>
      <c r="S1107" s="13">
        <f>(J1107/86400)+25569+(-5/24)</f>
        <v>41691.927395833329</v>
      </c>
      <c r="T1107" s="13">
        <f>(I1107/86400)+25569+(-5/24)</f>
        <v>41721.885729166665</v>
      </c>
    </row>
    <row r="1108" spans="1:20" ht="14.75" customHeight="1" x14ac:dyDescent="0.2">
      <c r="A1108" s="5">
        <v>1106</v>
      </c>
      <c r="B1108" s="6" t="s">
        <v>1107</v>
      </c>
      <c r="C1108" s="6" t="s">
        <v>5216</v>
      </c>
      <c r="D1108" s="22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>E1108/D1108</f>
        <v>0.41249999999999998</v>
      </c>
      <c r="P1108" s="8">
        <f>IF(L1108=0,0,E1108/L1108)</f>
        <v>23.571428571428573</v>
      </c>
      <c r="Q1108" s="5" t="str">
        <f>LEFT(N1108,(FIND("/",N1108)-1))</f>
        <v>games</v>
      </c>
      <c r="R1108" s="5" t="str">
        <f>RIGHT(N1108,LEN(N1108)-(FIND("/",N1108)))</f>
        <v>video games</v>
      </c>
      <c r="S1108" s="13">
        <f>(J1108/86400)+25569+(-5/24)</f>
        <v>40973.532118055555</v>
      </c>
      <c r="T1108" s="13">
        <f>(I1108/86400)+25569+(-5/24)</f>
        <v>41003.490451388883</v>
      </c>
    </row>
    <row r="1109" spans="1:20" ht="14.75" customHeight="1" x14ac:dyDescent="0.2">
      <c r="A1109" s="5">
        <v>1107</v>
      </c>
      <c r="B1109" s="6" t="s">
        <v>1108</v>
      </c>
      <c r="C1109" s="6" t="s">
        <v>5217</v>
      </c>
      <c r="D1109" s="22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>E1109/D1109</f>
        <v>0</v>
      </c>
      <c r="P1109" s="8">
        <f>IF(L1109=0,0,E1109/L1109)</f>
        <v>0</v>
      </c>
      <c r="Q1109" s="5" t="str">
        <f>LEFT(N1109,(FIND("/",N1109)-1))</f>
        <v>games</v>
      </c>
      <c r="R1109" s="5" t="str">
        <f>RIGHT(N1109,LEN(N1109)-(FIND("/",N1109)))</f>
        <v>video games</v>
      </c>
      <c r="S1109" s="13">
        <f>(J1109/86400)+25569+(-5/24)</f>
        <v>41813.653055555551</v>
      </c>
      <c r="T1109" s="13">
        <f>(I1109/86400)+25569+(-5/24)</f>
        <v>41843.653055555551</v>
      </c>
    </row>
    <row r="1110" spans="1:20" ht="14.75" customHeight="1" x14ac:dyDescent="0.2">
      <c r="A1110" s="5">
        <v>1108</v>
      </c>
      <c r="B1110" s="6" t="s">
        <v>1109</v>
      </c>
      <c r="C1110" s="6" t="s">
        <v>5218</v>
      </c>
      <c r="D1110" s="22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>E1110/D1110</f>
        <v>2.93E-2</v>
      </c>
      <c r="P1110" s="8">
        <f>IF(L1110=0,0,E1110/L1110)</f>
        <v>34.88095238095238</v>
      </c>
      <c r="Q1110" s="5" t="str">
        <f>LEFT(N1110,(FIND("/",N1110)-1))</f>
        <v>games</v>
      </c>
      <c r="R1110" s="5" t="str">
        <f>RIGHT(N1110,LEN(N1110)-(FIND("/",N1110)))</f>
        <v>video games</v>
      </c>
      <c r="S1110" s="13">
        <f>(J1110/86400)+25569+(-5/24)</f>
        <v>40952.42864583333</v>
      </c>
      <c r="T1110" s="13">
        <f>(I1110/86400)+25569+(-5/24)</f>
        <v>41012.386979166666</v>
      </c>
    </row>
    <row r="1111" spans="1:20" ht="14.75" customHeight="1" x14ac:dyDescent="0.2">
      <c r="A1111" s="5">
        <v>1109</v>
      </c>
      <c r="B1111" s="6" t="s">
        <v>1110</v>
      </c>
      <c r="C1111" s="6" t="s">
        <v>5219</v>
      </c>
      <c r="D1111" s="22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>E1111/D1111</f>
        <v>4.4999999999999997E-3</v>
      </c>
      <c r="P1111" s="8">
        <f>IF(L1111=0,0,E1111/L1111)</f>
        <v>15</v>
      </c>
      <c r="Q1111" s="5" t="str">
        <f>LEFT(N1111,(FIND("/",N1111)-1))</f>
        <v>games</v>
      </c>
      <c r="R1111" s="5" t="str">
        <f>RIGHT(N1111,LEN(N1111)-(FIND("/",N1111)))</f>
        <v>video games</v>
      </c>
      <c r="S1111" s="13">
        <f>(J1111/86400)+25569+(-5/24)</f>
        <v>42662.543865740743</v>
      </c>
      <c r="T1111" s="13">
        <f>(I1111/86400)+25569+(-5/24)</f>
        <v>42692.5855324074</v>
      </c>
    </row>
    <row r="1112" spans="1:20" ht="14.75" customHeight="1" x14ac:dyDescent="0.2">
      <c r="A1112" s="5">
        <v>1110</v>
      </c>
      <c r="B1112" s="6" t="s">
        <v>1111</v>
      </c>
      <c r="C1112" s="6" t="s">
        <v>5220</v>
      </c>
      <c r="D1112" s="22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>E1112/D1112</f>
        <v>5.1000000000000004E-3</v>
      </c>
      <c r="P1112" s="8">
        <f>IF(L1112=0,0,E1112/L1112)</f>
        <v>23.181818181818183</v>
      </c>
      <c r="Q1112" s="5" t="str">
        <f>LEFT(N1112,(FIND("/",N1112)-1))</f>
        <v>games</v>
      </c>
      <c r="R1112" s="5" t="str">
        <f>RIGHT(N1112,LEN(N1112)-(FIND("/",N1112)))</f>
        <v>video games</v>
      </c>
      <c r="S1112" s="13">
        <f>(J1112/86400)+25569+(-5/24)</f>
        <v>41220.72479166666</v>
      </c>
      <c r="T1112" s="13">
        <f>(I1112/86400)+25569+(-5/24)</f>
        <v>41250.72479166666</v>
      </c>
    </row>
    <row r="1113" spans="1:20" ht="14.75" customHeight="1" x14ac:dyDescent="0.2">
      <c r="A1113" s="5">
        <v>1111</v>
      </c>
      <c r="B1113" s="6" t="s">
        <v>1112</v>
      </c>
      <c r="C1113" s="6" t="s">
        <v>5221</v>
      </c>
      <c r="D1113" s="22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>E1113/D1113</f>
        <v>4.0000000000000002E-4</v>
      </c>
      <c r="P1113" s="8">
        <f>IF(L1113=0,0,E1113/L1113)</f>
        <v>1</v>
      </c>
      <c r="Q1113" s="5" t="str">
        <f>LEFT(N1113,(FIND("/",N1113)-1))</f>
        <v>games</v>
      </c>
      <c r="R1113" s="5" t="str">
        <f>RIGHT(N1113,LEN(N1113)-(FIND("/",N1113)))</f>
        <v>video games</v>
      </c>
      <c r="S1113" s="13">
        <f>(J1113/86400)+25569+(-5/24)</f>
        <v>42346.995254629626</v>
      </c>
      <c r="T1113" s="13">
        <f>(I1113/86400)+25569+(-5/24)</f>
        <v>42376.995254629626</v>
      </c>
    </row>
    <row r="1114" spans="1:20" ht="14.75" customHeight="1" x14ac:dyDescent="0.2">
      <c r="A1114" s="5">
        <v>1112</v>
      </c>
      <c r="B1114" s="6" t="s">
        <v>1113</v>
      </c>
      <c r="C1114" s="6" t="s">
        <v>5222</v>
      </c>
      <c r="D1114" s="22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>E1114/D1114</f>
        <v>0.35537409090909089</v>
      </c>
      <c r="P1114" s="8">
        <f>IF(L1114=0,0,E1114/L1114)</f>
        <v>100.23371794871794</v>
      </c>
      <c r="Q1114" s="5" t="str">
        <f>LEFT(N1114,(FIND("/",N1114)-1))</f>
        <v>games</v>
      </c>
      <c r="R1114" s="5" t="str">
        <f>RIGHT(N1114,LEN(N1114)-(FIND("/",N1114)))</f>
        <v>video games</v>
      </c>
      <c r="S1114" s="13">
        <f>(J1114/86400)+25569+(-5/24)</f>
        <v>41963.551053240742</v>
      </c>
      <c r="T1114" s="13">
        <f>(I1114/86400)+25569+(-5/24)</f>
        <v>42023.145833333336</v>
      </c>
    </row>
    <row r="1115" spans="1:20" ht="14.75" customHeight="1" x14ac:dyDescent="0.2">
      <c r="A1115" s="5">
        <v>1113</v>
      </c>
      <c r="B1115" s="6" t="s">
        <v>1114</v>
      </c>
      <c r="C1115" s="6" t="s">
        <v>5223</v>
      </c>
      <c r="D1115" s="22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>E1115/D1115</f>
        <v>5.0000000000000001E-3</v>
      </c>
      <c r="P1115" s="8">
        <f>IF(L1115=0,0,E1115/L1115)</f>
        <v>5</v>
      </c>
      <c r="Q1115" s="5" t="str">
        <f>LEFT(N1115,(FIND("/",N1115)-1))</f>
        <v>games</v>
      </c>
      <c r="R1115" s="5" t="str">
        <f>RIGHT(N1115,LEN(N1115)-(FIND("/",N1115)))</f>
        <v>video games</v>
      </c>
      <c r="S1115" s="13">
        <f>(J1115/86400)+25569+(-5/24)</f>
        <v>41835.768749999996</v>
      </c>
      <c r="T1115" s="13">
        <f>(I1115/86400)+25569+(-5/24)</f>
        <v>41865.768749999996</v>
      </c>
    </row>
    <row r="1116" spans="1:20" ht="14.75" customHeight="1" x14ac:dyDescent="0.2">
      <c r="A1116" s="5">
        <v>1114</v>
      </c>
      <c r="B1116" s="6" t="s">
        <v>1115</v>
      </c>
      <c r="C1116" s="6" t="s">
        <v>5224</v>
      </c>
      <c r="D1116" s="22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>E1116/D1116</f>
        <v>1.6666666666666668E-3</v>
      </c>
      <c r="P1116" s="8">
        <f>IF(L1116=0,0,E1116/L1116)</f>
        <v>3.3333333333333335</v>
      </c>
      <c r="Q1116" s="5" t="str">
        <f>LEFT(N1116,(FIND("/",N1116)-1))</f>
        <v>games</v>
      </c>
      <c r="R1116" s="5" t="str">
        <f>RIGHT(N1116,LEN(N1116)-(FIND("/",N1116)))</f>
        <v>video games</v>
      </c>
      <c r="S1116" s="13">
        <f>(J1116/86400)+25569+(-5/24)</f>
        <v>41526.13758101852</v>
      </c>
      <c r="T1116" s="13">
        <f>(I1116/86400)+25569+(-5/24)</f>
        <v>41556.13758101852</v>
      </c>
    </row>
    <row r="1117" spans="1:20" ht="14.75" customHeight="1" x14ac:dyDescent="0.2">
      <c r="A1117" s="5">
        <v>1115</v>
      </c>
      <c r="B1117" s="6" t="s">
        <v>1116</v>
      </c>
      <c r="C1117" s="6" t="s">
        <v>5225</v>
      </c>
      <c r="D1117" s="22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>E1117/D1117</f>
        <v>1.325E-3</v>
      </c>
      <c r="P1117" s="8">
        <f>IF(L1117=0,0,E1117/L1117)</f>
        <v>13.25</v>
      </c>
      <c r="Q1117" s="5" t="str">
        <f>LEFT(N1117,(FIND("/",N1117)-1))</f>
        <v>games</v>
      </c>
      <c r="R1117" s="5" t="str">
        <f>RIGHT(N1117,LEN(N1117)-(FIND("/",N1117)))</f>
        <v>video games</v>
      </c>
      <c r="S1117" s="13">
        <f>(J1117/86400)+25569+(-5/24)</f>
        <v>42429.487210648142</v>
      </c>
      <c r="T1117" s="13">
        <f>(I1117/86400)+25569+(-5/24)</f>
        <v>42459.445543981477</v>
      </c>
    </row>
    <row r="1118" spans="1:20" ht="14.75" customHeight="1" x14ac:dyDescent="0.2">
      <c r="A1118" s="5">
        <v>1116</v>
      </c>
      <c r="B1118" s="6" t="s">
        <v>1117</v>
      </c>
      <c r="C1118" s="6" t="s">
        <v>5226</v>
      </c>
      <c r="D1118" s="22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>E1118/D1118</f>
        <v>3.5704000000000004E-4</v>
      </c>
      <c r="P1118" s="8">
        <f>IF(L1118=0,0,E1118/L1118)</f>
        <v>17.852</v>
      </c>
      <c r="Q1118" s="5" t="str">
        <f>LEFT(N1118,(FIND("/",N1118)-1))</f>
        <v>games</v>
      </c>
      <c r="R1118" s="5" t="str">
        <f>RIGHT(N1118,LEN(N1118)-(FIND("/",N1118)))</f>
        <v>video games</v>
      </c>
      <c r="S1118" s="13">
        <f>(J1118/86400)+25569+(-5/24)</f>
        <v>41009.638981481483</v>
      </c>
      <c r="T1118" s="13">
        <f>(I1118/86400)+25569+(-5/24)</f>
        <v>41069.638981481483</v>
      </c>
    </row>
    <row r="1119" spans="1:20" ht="14.75" customHeight="1" x14ac:dyDescent="0.2">
      <c r="A1119" s="5">
        <v>1117</v>
      </c>
      <c r="B1119" s="6" t="s">
        <v>1118</v>
      </c>
      <c r="C1119" s="6" t="s">
        <v>5227</v>
      </c>
      <c r="D1119" s="22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>E1119/D1119</f>
        <v>8.3000000000000004E-2</v>
      </c>
      <c r="P1119" s="8">
        <f>IF(L1119=0,0,E1119/L1119)</f>
        <v>10.375</v>
      </c>
      <c r="Q1119" s="5" t="str">
        <f>LEFT(N1119,(FIND("/",N1119)-1))</f>
        <v>games</v>
      </c>
      <c r="R1119" s="5" t="str">
        <f>RIGHT(N1119,LEN(N1119)-(FIND("/",N1119)))</f>
        <v>video games</v>
      </c>
      <c r="S1119" s="13">
        <f>(J1119/86400)+25569+(-5/24)</f>
        <v>42333.390196759261</v>
      </c>
      <c r="T1119" s="13">
        <f>(I1119/86400)+25569+(-5/24)</f>
        <v>42363.390196759261</v>
      </c>
    </row>
    <row r="1120" spans="1:20" ht="14.75" customHeight="1" x14ac:dyDescent="0.2">
      <c r="A1120" s="5">
        <v>1118</v>
      </c>
      <c r="B1120" s="6" t="s">
        <v>1119</v>
      </c>
      <c r="C1120" s="6" t="s">
        <v>5228</v>
      </c>
      <c r="D1120" s="22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>E1120/D1120</f>
        <v>2.4222222222222221E-2</v>
      </c>
      <c r="P1120" s="8">
        <f>IF(L1120=0,0,E1120/L1120)</f>
        <v>36.333333333333336</v>
      </c>
      <c r="Q1120" s="5" t="str">
        <f>LEFT(N1120,(FIND("/",N1120)-1))</f>
        <v>games</v>
      </c>
      <c r="R1120" s="5" t="str">
        <f>RIGHT(N1120,LEN(N1120)-(FIND("/",N1120)))</f>
        <v>video games</v>
      </c>
      <c r="S1120" s="13">
        <f>(J1120/86400)+25569+(-5/24)</f>
        <v>41703.958090277774</v>
      </c>
      <c r="T1120" s="13">
        <f>(I1120/86400)+25569+(-5/24)</f>
        <v>41733.91642361111</v>
      </c>
    </row>
    <row r="1121" spans="1:20" ht="14.75" customHeight="1" x14ac:dyDescent="0.2">
      <c r="A1121" s="5">
        <v>1119</v>
      </c>
      <c r="B1121" s="6" t="s">
        <v>1120</v>
      </c>
      <c r="C1121" s="6" t="s">
        <v>5229</v>
      </c>
      <c r="D1121" s="22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>E1121/D1121</f>
        <v>2.3809523809523812E-3</v>
      </c>
      <c r="P1121" s="8">
        <f>IF(L1121=0,0,E1121/L1121)</f>
        <v>5</v>
      </c>
      <c r="Q1121" s="5" t="str">
        <f>LEFT(N1121,(FIND("/",N1121)-1))</f>
        <v>games</v>
      </c>
      <c r="R1121" s="5" t="str">
        <f>RIGHT(N1121,LEN(N1121)-(FIND("/",N1121)))</f>
        <v>video games</v>
      </c>
      <c r="S1121" s="13">
        <f>(J1121/86400)+25569+(-5/24)</f>
        <v>41722.584074074075</v>
      </c>
      <c r="T1121" s="13">
        <f>(I1121/86400)+25569+(-5/24)</f>
        <v>41735.584074074075</v>
      </c>
    </row>
    <row r="1122" spans="1:20" ht="14.75" customHeight="1" x14ac:dyDescent="0.2">
      <c r="A1122" s="5">
        <v>1120</v>
      </c>
      <c r="B1122" s="6" t="s">
        <v>1121</v>
      </c>
      <c r="C1122" s="6" t="s">
        <v>5230</v>
      </c>
      <c r="D1122" s="22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>E1122/D1122</f>
        <v>0</v>
      </c>
      <c r="P1122" s="8">
        <f>IF(L1122=0,0,E1122/L1122)</f>
        <v>0</v>
      </c>
      <c r="Q1122" s="5" t="str">
        <f>LEFT(N1122,(FIND("/",N1122)-1))</f>
        <v>games</v>
      </c>
      <c r="R1122" s="5" t="str">
        <f>RIGHT(N1122,LEN(N1122)-(FIND("/",N1122)))</f>
        <v>video games</v>
      </c>
      <c r="S1122" s="13">
        <f>(J1122/86400)+25569+(-5/24)</f>
        <v>40799.664351851847</v>
      </c>
      <c r="T1122" s="13">
        <f>(I1122/86400)+25569+(-5/24)</f>
        <v>40844.664351851847</v>
      </c>
    </row>
    <row r="1123" spans="1:20" ht="14.75" customHeight="1" x14ac:dyDescent="0.2">
      <c r="A1123" s="5">
        <v>1121</v>
      </c>
      <c r="B1123" s="6" t="s">
        <v>1122</v>
      </c>
      <c r="C1123" s="6" t="s">
        <v>5231</v>
      </c>
      <c r="D1123" s="22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>E1123/D1123</f>
        <v>1.16E-4</v>
      </c>
      <c r="P1123" s="8">
        <f>IF(L1123=0,0,E1123/L1123)</f>
        <v>5.8</v>
      </c>
      <c r="Q1123" s="5" t="str">
        <f>LEFT(N1123,(FIND("/",N1123)-1))</f>
        <v>games</v>
      </c>
      <c r="R1123" s="5" t="str">
        <f>RIGHT(N1123,LEN(N1123)-(FIND("/",N1123)))</f>
        <v>video games</v>
      </c>
      <c r="S1123" s="13">
        <f>(J1123/86400)+25569+(-5/24)</f>
        <v>42412.72587962963</v>
      </c>
      <c r="T1123" s="13">
        <f>(I1123/86400)+25569+(-5/24)</f>
        <v>42442.684212962959</v>
      </c>
    </row>
    <row r="1124" spans="1:20" ht="14.75" customHeight="1" x14ac:dyDescent="0.2">
      <c r="A1124" s="5">
        <v>1122</v>
      </c>
      <c r="B1124" s="6" t="s">
        <v>1123</v>
      </c>
      <c r="C1124" s="6" t="s">
        <v>5232</v>
      </c>
      <c r="D1124" s="22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>E1124/D1124</f>
        <v>0</v>
      </c>
      <c r="P1124" s="8">
        <f>IF(L1124=0,0,E1124/L1124)</f>
        <v>0</v>
      </c>
      <c r="Q1124" s="5" t="str">
        <f>LEFT(N1124,(FIND("/",N1124)-1))</f>
        <v>games</v>
      </c>
      <c r="R1124" s="5" t="str">
        <f>RIGHT(N1124,LEN(N1124)-(FIND("/",N1124)))</f>
        <v>video games</v>
      </c>
      <c r="S1124" s="13">
        <f>(J1124/86400)+25569+(-5/24)</f>
        <v>41410.495659722219</v>
      </c>
      <c r="T1124" s="13">
        <f>(I1124/86400)+25569+(-5/24)</f>
        <v>41424.495659722219</v>
      </c>
    </row>
    <row r="1125" spans="1:20" ht="14.75" customHeight="1" x14ac:dyDescent="0.2">
      <c r="A1125" s="5">
        <v>1123</v>
      </c>
      <c r="B1125" s="6" t="s">
        <v>1124</v>
      </c>
      <c r="C1125" s="6" t="s">
        <v>5233</v>
      </c>
      <c r="D1125" s="22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>E1125/D1125</f>
        <v>2.2000000000000001E-3</v>
      </c>
      <c r="P1125" s="8">
        <f>IF(L1125=0,0,E1125/L1125)</f>
        <v>3.6666666666666665</v>
      </c>
      <c r="Q1125" s="5" t="str">
        <f>LEFT(N1125,(FIND("/",N1125)-1))</f>
        <v>games</v>
      </c>
      <c r="R1125" s="5" t="str">
        <f>RIGHT(N1125,LEN(N1125)-(FIND("/",N1125)))</f>
        <v>video games</v>
      </c>
      <c r="S1125" s="13">
        <f>(J1125/86400)+25569+(-5/24)</f>
        <v>41718.315370370365</v>
      </c>
      <c r="T1125" s="13">
        <f>(I1125/86400)+25569+(-5/24)</f>
        <v>41748.315370370365</v>
      </c>
    </row>
    <row r="1126" spans="1:20" ht="14.75" customHeight="1" x14ac:dyDescent="0.2">
      <c r="A1126" s="5">
        <v>1124</v>
      </c>
      <c r="B1126" s="6" t="s">
        <v>1125</v>
      </c>
      <c r="C1126" s="6" t="s">
        <v>5234</v>
      </c>
      <c r="D1126" s="22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>E1126/D1126</f>
        <v>4.7222222222222223E-3</v>
      </c>
      <c r="P1126" s="8">
        <f>IF(L1126=0,0,E1126/L1126)</f>
        <v>60.714285714285715</v>
      </c>
      <c r="Q1126" s="5" t="str">
        <f>LEFT(N1126,(FIND("/",N1126)-1))</f>
        <v>games</v>
      </c>
      <c r="R1126" s="5" t="str">
        <f>RIGHT(N1126,LEN(N1126)-(FIND("/",N1126)))</f>
        <v>mobile games</v>
      </c>
      <c r="S1126" s="13">
        <f>(J1126/86400)+25569+(-5/24)</f>
        <v>42094.458923611113</v>
      </c>
      <c r="T1126" s="13">
        <f>(I1126/86400)+25569+(-5/24)</f>
        <v>42124.458923611113</v>
      </c>
    </row>
    <row r="1127" spans="1:20" ht="14.75" customHeight="1" x14ac:dyDescent="0.2">
      <c r="A1127" s="5">
        <v>1125</v>
      </c>
      <c r="B1127" s="6" t="s">
        <v>1126</v>
      </c>
      <c r="C1127" s="6" t="s">
        <v>5235</v>
      </c>
      <c r="D1127" s="22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>E1127/D1127</f>
        <v>0</v>
      </c>
      <c r="P1127" s="8">
        <f>IF(L1127=0,0,E1127/L1127)</f>
        <v>0</v>
      </c>
      <c r="Q1127" s="5" t="str">
        <f>LEFT(N1127,(FIND("/",N1127)-1))</f>
        <v>games</v>
      </c>
      <c r="R1127" s="5" t="str">
        <f>RIGHT(N1127,LEN(N1127)-(FIND("/",N1127)))</f>
        <v>mobile games</v>
      </c>
      <c r="S1127" s="13">
        <f>(J1127/86400)+25569+(-5/24)</f>
        <v>42212.415856481479</v>
      </c>
      <c r="T1127" s="13">
        <f>(I1127/86400)+25569+(-5/24)</f>
        <v>42272.415856481479</v>
      </c>
    </row>
    <row r="1128" spans="1:20" ht="14.75" customHeight="1" x14ac:dyDescent="0.2">
      <c r="A1128" s="5">
        <v>1126</v>
      </c>
      <c r="B1128" s="6" t="s">
        <v>1127</v>
      </c>
      <c r="C1128" s="6" t="s">
        <v>5236</v>
      </c>
      <c r="D1128" s="22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>E1128/D1128</f>
        <v>5.0000000000000001E-3</v>
      </c>
      <c r="P1128" s="8">
        <f>IF(L1128=0,0,E1128/L1128)</f>
        <v>5</v>
      </c>
      <c r="Q1128" s="5" t="str">
        <f>LEFT(N1128,(FIND("/",N1128)-1))</f>
        <v>games</v>
      </c>
      <c r="R1128" s="5" t="str">
        <f>RIGHT(N1128,LEN(N1128)-(FIND("/",N1128)))</f>
        <v>mobile games</v>
      </c>
      <c r="S1128" s="13">
        <f>(J1128/86400)+25569+(-5/24)</f>
        <v>42535.119143518517</v>
      </c>
      <c r="T1128" s="13">
        <f>(I1128/86400)+25569+(-5/24)</f>
        <v>42565.119143518517</v>
      </c>
    </row>
    <row r="1129" spans="1:20" ht="14.75" customHeight="1" x14ac:dyDescent="0.2">
      <c r="A1129" s="5">
        <v>1127</v>
      </c>
      <c r="B1129" s="6" t="s">
        <v>1128</v>
      </c>
      <c r="C1129" s="6" t="s">
        <v>5237</v>
      </c>
      <c r="D1129" s="22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>E1129/D1129</f>
        <v>1.6714285714285713E-2</v>
      </c>
      <c r="P1129" s="8">
        <f>IF(L1129=0,0,E1129/L1129)</f>
        <v>25.434782608695652</v>
      </c>
      <c r="Q1129" s="5" t="str">
        <f>LEFT(N1129,(FIND("/",N1129)-1))</f>
        <v>games</v>
      </c>
      <c r="R1129" s="5" t="str">
        <f>RIGHT(N1129,LEN(N1129)-(FIND("/",N1129)))</f>
        <v>mobile games</v>
      </c>
      <c r="S1129" s="13">
        <f>(J1129/86400)+25569+(-5/24)</f>
        <v>41926.645833333328</v>
      </c>
      <c r="T1129" s="13">
        <f>(I1129/86400)+25569+(-5/24)</f>
        <v>41957.687499999993</v>
      </c>
    </row>
    <row r="1130" spans="1:20" ht="14.75" customHeight="1" x14ac:dyDescent="0.2">
      <c r="A1130" s="5">
        <v>1128</v>
      </c>
      <c r="B1130" s="6" t="s">
        <v>1129</v>
      </c>
      <c r="C1130" s="6" t="s">
        <v>5238</v>
      </c>
      <c r="D1130" s="22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>E1130/D1130</f>
        <v>1E-3</v>
      </c>
      <c r="P1130" s="8">
        <f>IF(L1130=0,0,E1130/L1130)</f>
        <v>1</v>
      </c>
      <c r="Q1130" s="5" t="str">
        <f>LEFT(N1130,(FIND("/",N1130)-1))</f>
        <v>games</v>
      </c>
      <c r="R1130" s="5" t="str">
        <f>RIGHT(N1130,LEN(N1130)-(FIND("/",N1130)))</f>
        <v>mobile games</v>
      </c>
      <c r="S1130" s="13">
        <f>(J1130/86400)+25569+(-5/24)</f>
        <v>41828.441168981481</v>
      </c>
      <c r="T1130" s="13">
        <f>(I1130/86400)+25569+(-5/24)</f>
        <v>41858.441168981481</v>
      </c>
    </row>
    <row r="1131" spans="1:20" ht="14.75" customHeight="1" x14ac:dyDescent="0.2">
      <c r="A1131" s="5">
        <v>1129</v>
      </c>
      <c r="B1131" s="6" t="s">
        <v>1130</v>
      </c>
      <c r="C1131" s="6" t="s">
        <v>5239</v>
      </c>
      <c r="D1131" s="22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>E1131/D1131</f>
        <v>1.0499999999999999E-3</v>
      </c>
      <c r="P1131" s="8">
        <f>IF(L1131=0,0,E1131/L1131)</f>
        <v>10.5</v>
      </c>
      <c r="Q1131" s="5" t="str">
        <f>LEFT(N1131,(FIND("/",N1131)-1))</f>
        <v>games</v>
      </c>
      <c r="R1131" s="5" t="str">
        <f>RIGHT(N1131,LEN(N1131)-(FIND("/",N1131)))</f>
        <v>mobile games</v>
      </c>
      <c r="S1131" s="13">
        <f>(J1131/86400)+25569+(-5/24)</f>
        <v>42496.056631944441</v>
      </c>
      <c r="T1131" s="13">
        <f>(I1131/86400)+25569+(-5/24)</f>
        <v>42526.056631944441</v>
      </c>
    </row>
    <row r="1132" spans="1:20" ht="14.75" customHeight="1" x14ac:dyDescent="0.2">
      <c r="A1132" s="5">
        <v>1130</v>
      </c>
      <c r="B1132" s="6" t="s">
        <v>1131</v>
      </c>
      <c r="C1132" s="6" t="s">
        <v>5240</v>
      </c>
      <c r="D1132" s="22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>E1132/D1132</f>
        <v>2.2000000000000001E-3</v>
      </c>
      <c r="P1132" s="8">
        <f>IF(L1132=0,0,E1132/L1132)</f>
        <v>3.6666666666666665</v>
      </c>
      <c r="Q1132" s="5" t="str">
        <f>LEFT(N1132,(FIND("/",N1132)-1))</f>
        <v>games</v>
      </c>
      <c r="R1132" s="5" t="str">
        <f>RIGHT(N1132,LEN(N1132)-(FIND("/",N1132)))</f>
        <v>mobile games</v>
      </c>
      <c r="S1132" s="13">
        <f>(J1132/86400)+25569+(-5/24)</f>
        <v>41908.788194444445</v>
      </c>
      <c r="T1132" s="13">
        <f>(I1132/86400)+25569+(-5/24)</f>
        <v>41968.829861111109</v>
      </c>
    </row>
    <row r="1133" spans="1:20" ht="14.75" customHeight="1" x14ac:dyDescent="0.2">
      <c r="A1133" s="5">
        <v>1131</v>
      </c>
      <c r="B1133" s="6" t="s">
        <v>1132</v>
      </c>
      <c r="C1133" s="6" t="s">
        <v>5241</v>
      </c>
      <c r="D1133" s="22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>E1133/D1133</f>
        <v>0</v>
      </c>
      <c r="P1133" s="8">
        <f>IF(L1133=0,0,E1133/L1133)</f>
        <v>0</v>
      </c>
      <c r="Q1133" s="5" t="str">
        <f>LEFT(N1133,(FIND("/",N1133)-1))</f>
        <v>games</v>
      </c>
      <c r="R1133" s="5" t="str">
        <f>RIGHT(N1133,LEN(N1133)-(FIND("/",N1133)))</f>
        <v>mobile games</v>
      </c>
      <c r="S1133" s="13">
        <f>(J1133/86400)+25569+(-5/24)</f>
        <v>42332.699861111112</v>
      </c>
      <c r="T1133" s="13">
        <f>(I1133/86400)+25569+(-5/24)</f>
        <v>42362.699861111112</v>
      </c>
    </row>
    <row r="1134" spans="1:20" ht="14.75" customHeight="1" x14ac:dyDescent="0.2">
      <c r="A1134" s="5">
        <v>1132</v>
      </c>
      <c r="B1134" s="6" t="s">
        <v>1133</v>
      </c>
      <c r="C1134" s="6" t="s">
        <v>5242</v>
      </c>
      <c r="D1134" s="22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>E1134/D1134</f>
        <v>0.14380000000000001</v>
      </c>
      <c r="P1134" s="8">
        <f>IF(L1134=0,0,E1134/L1134)</f>
        <v>110.61538461538461</v>
      </c>
      <c r="Q1134" s="5" t="str">
        <f>LEFT(N1134,(FIND("/",N1134)-1))</f>
        <v>games</v>
      </c>
      <c r="R1134" s="5" t="str">
        <f>RIGHT(N1134,LEN(N1134)-(FIND("/",N1134)))</f>
        <v>mobile games</v>
      </c>
      <c r="S1134" s="13">
        <f>(J1134/86400)+25569+(-5/24)</f>
        <v>42705.907071759262</v>
      </c>
      <c r="T1134" s="13">
        <f>(I1134/86400)+25569+(-5/24)</f>
        <v>42735.907071759262</v>
      </c>
    </row>
    <row r="1135" spans="1:20" ht="14.75" customHeight="1" x14ac:dyDescent="0.2">
      <c r="A1135" s="5">
        <v>1133</v>
      </c>
      <c r="B1135" s="6" t="s">
        <v>1134</v>
      </c>
      <c r="C1135" s="6" t="s">
        <v>5243</v>
      </c>
      <c r="D1135" s="22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>E1135/D1135</f>
        <v>6.6666666666666671E-3</v>
      </c>
      <c r="P1135" s="8">
        <f>IF(L1135=0,0,E1135/L1135)</f>
        <v>20</v>
      </c>
      <c r="Q1135" s="5" t="str">
        <f>LEFT(N1135,(FIND("/",N1135)-1))</f>
        <v>games</v>
      </c>
      <c r="R1135" s="5" t="str">
        <f>RIGHT(N1135,LEN(N1135)-(FIND("/",N1135)))</f>
        <v>mobile games</v>
      </c>
      <c r="S1135" s="13">
        <f>(J1135/86400)+25569+(-5/24)</f>
        <v>41821.198854166665</v>
      </c>
      <c r="T1135" s="13">
        <f>(I1135/86400)+25569+(-5/24)</f>
        <v>41851.198854166665</v>
      </c>
    </row>
    <row r="1136" spans="1:20" ht="14.75" customHeight="1" x14ac:dyDescent="0.2">
      <c r="A1136" s="5">
        <v>1134</v>
      </c>
      <c r="B1136" s="6" t="s">
        <v>1135</v>
      </c>
      <c r="C1136" s="6" t="s">
        <v>5244</v>
      </c>
      <c r="D1136" s="22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>E1136/D1136</f>
        <v>4.0000000000000003E-5</v>
      </c>
      <c r="P1136" s="8">
        <f>IF(L1136=0,0,E1136/L1136)</f>
        <v>1</v>
      </c>
      <c r="Q1136" s="5" t="str">
        <f>LEFT(N1136,(FIND("/",N1136)-1))</f>
        <v>games</v>
      </c>
      <c r="R1136" s="5" t="str">
        <f>RIGHT(N1136,LEN(N1136)-(FIND("/",N1136)))</f>
        <v>mobile games</v>
      </c>
      <c r="S1136" s="13">
        <f>(J1136/86400)+25569+(-5/24)</f>
        <v>41958.07671296296</v>
      </c>
      <c r="T1136" s="13">
        <f>(I1136/86400)+25569+(-5/24)</f>
        <v>41971.981249999997</v>
      </c>
    </row>
    <row r="1137" spans="1:20" ht="14.75" customHeight="1" x14ac:dyDescent="0.2">
      <c r="A1137" s="5">
        <v>1135</v>
      </c>
      <c r="B1137" s="6" t="s">
        <v>1136</v>
      </c>
      <c r="C1137" s="6" t="s">
        <v>5245</v>
      </c>
      <c r="D1137" s="22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>E1137/D1137</f>
        <v>0.05</v>
      </c>
      <c r="P1137" s="8">
        <f>IF(L1137=0,0,E1137/L1137)</f>
        <v>50</v>
      </c>
      <c r="Q1137" s="5" t="str">
        <f>LEFT(N1137,(FIND("/",N1137)-1))</f>
        <v>games</v>
      </c>
      <c r="R1137" s="5" t="str">
        <f>RIGHT(N1137,LEN(N1137)-(FIND("/",N1137)))</f>
        <v>mobile games</v>
      </c>
      <c r="S1137" s="13">
        <f>(J1137/86400)+25569+(-5/24)</f>
        <v>42558.781180555554</v>
      </c>
      <c r="T1137" s="13">
        <f>(I1137/86400)+25569+(-5/24)</f>
        <v>42588.781180555554</v>
      </c>
    </row>
    <row r="1138" spans="1:20" ht="14.75" customHeight="1" x14ac:dyDescent="0.2">
      <c r="A1138" s="5">
        <v>1136</v>
      </c>
      <c r="B1138" s="6" t="s">
        <v>1137</v>
      </c>
      <c r="C1138" s="6" t="s">
        <v>5246</v>
      </c>
      <c r="D1138" s="22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>E1138/D1138</f>
        <v>6.4439140811455853E-2</v>
      </c>
      <c r="P1138" s="8">
        <f>IF(L1138=0,0,E1138/L1138)</f>
        <v>45</v>
      </c>
      <c r="Q1138" s="5" t="str">
        <f>LEFT(N1138,(FIND("/",N1138)-1))</f>
        <v>games</v>
      </c>
      <c r="R1138" s="5" t="str">
        <f>RIGHT(N1138,LEN(N1138)-(FIND("/",N1138)))</f>
        <v>mobile games</v>
      </c>
      <c r="S1138" s="13">
        <f>(J1138/86400)+25569+(-5/24)</f>
        <v>42327.46329861111</v>
      </c>
      <c r="T1138" s="13">
        <f>(I1138/86400)+25569+(-5/24)</f>
        <v>42357.46329861111</v>
      </c>
    </row>
    <row r="1139" spans="1:20" ht="14.75" customHeight="1" x14ac:dyDescent="0.2">
      <c r="A1139" s="5">
        <v>1137</v>
      </c>
      <c r="B1139" s="6" t="s">
        <v>1138</v>
      </c>
      <c r="C1139" s="6" t="s">
        <v>5247</v>
      </c>
      <c r="D1139" s="22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>E1139/D1139</f>
        <v>0.39500000000000002</v>
      </c>
      <c r="P1139" s="8">
        <f>IF(L1139=0,0,E1139/L1139)</f>
        <v>253.2051282051282</v>
      </c>
      <c r="Q1139" s="5" t="str">
        <f>LEFT(N1139,(FIND("/",N1139)-1))</f>
        <v>games</v>
      </c>
      <c r="R1139" s="5" t="str">
        <f>RIGHT(N1139,LEN(N1139)-(FIND("/",N1139)))</f>
        <v>mobile games</v>
      </c>
      <c r="S1139" s="13">
        <f>(J1139/86400)+25569+(-5/24)</f>
        <v>42453.611354166664</v>
      </c>
      <c r="T1139" s="13">
        <f>(I1139/86400)+25569+(-5/24)</f>
        <v>42483.611354166664</v>
      </c>
    </row>
    <row r="1140" spans="1:20" ht="14.75" customHeight="1" x14ac:dyDescent="0.2">
      <c r="A1140" s="5">
        <v>1138</v>
      </c>
      <c r="B1140" s="6" t="s">
        <v>1139</v>
      </c>
      <c r="C1140" s="6" t="s">
        <v>5248</v>
      </c>
      <c r="D1140" s="22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>E1140/D1140</f>
        <v>3.5714285714285713E-3</v>
      </c>
      <c r="P1140" s="8">
        <f>IF(L1140=0,0,E1140/L1140)</f>
        <v>31.25</v>
      </c>
      <c r="Q1140" s="5" t="str">
        <f>LEFT(N1140,(FIND("/",N1140)-1))</f>
        <v>games</v>
      </c>
      <c r="R1140" s="5" t="str">
        <f>RIGHT(N1140,LEN(N1140)-(FIND("/",N1140)))</f>
        <v>mobile games</v>
      </c>
      <c r="S1140" s="13">
        <f>(J1140/86400)+25569+(-5/24)</f>
        <v>42736.698275462964</v>
      </c>
      <c r="T1140" s="13">
        <f>(I1140/86400)+25569+(-5/24)</f>
        <v>42756.698275462964</v>
      </c>
    </row>
    <row r="1141" spans="1:20" ht="14.75" customHeight="1" x14ac:dyDescent="0.2">
      <c r="A1141" s="5">
        <v>1139</v>
      </c>
      <c r="B1141" s="6" t="s">
        <v>1140</v>
      </c>
      <c r="C1141" s="6" t="s">
        <v>5249</v>
      </c>
      <c r="D1141" s="22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>E1141/D1141</f>
        <v>6.2500000000000001E-4</v>
      </c>
      <c r="P1141" s="8">
        <f>IF(L1141=0,0,E1141/L1141)</f>
        <v>5</v>
      </c>
      <c r="Q1141" s="5" t="str">
        <f>LEFT(N1141,(FIND("/",N1141)-1))</f>
        <v>games</v>
      </c>
      <c r="R1141" s="5" t="str">
        <f>RIGHT(N1141,LEN(N1141)-(FIND("/",N1141)))</f>
        <v>mobile games</v>
      </c>
      <c r="S1141" s="13">
        <f>(J1141/86400)+25569+(-5/24)</f>
        <v>41975.139189814814</v>
      </c>
      <c r="T1141" s="13">
        <f>(I1141/86400)+25569+(-5/24)</f>
        <v>42005.139189814814</v>
      </c>
    </row>
    <row r="1142" spans="1:20" ht="14.75" customHeight="1" x14ac:dyDescent="0.2">
      <c r="A1142" s="5">
        <v>1140</v>
      </c>
      <c r="B1142" s="6" t="s">
        <v>1141</v>
      </c>
      <c r="C1142" s="6" t="s">
        <v>5250</v>
      </c>
      <c r="D1142" s="22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>E1142/D1142</f>
        <v>0</v>
      </c>
      <c r="P1142" s="8">
        <f>IF(L1142=0,0,E1142/L1142)</f>
        <v>0</v>
      </c>
      <c r="Q1142" s="5" t="str">
        <f>LEFT(N1142,(FIND("/",N1142)-1))</f>
        <v>games</v>
      </c>
      <c r="R1142" s="5" t="str">
        <f>RIGHT(N1142,LEN(N1142)-(FIND("/",N1142)))</f>
        <v>mobile games</v>
      </c>
      <c r="S1142" s="13">
        <f>(J1142/86400)+25569+(-5/24)</f>
        <v>42192.253715277773</v>
      </c>
      <c r="T1142" s="13">
        <f>(I1142/86400)+25569+(-5/24)</f>
        <v>42222.253715277773</v>
      </c>
    </row>
    <row r="1143" spans="1:20" ht="14.75" customHeight="1" x14ac:dyDescent="0.2">
      <c r="A1143" s="5">
        <v>1141</v>
      </c>
      <c r="B1143" s="6" t="s">
        <v>1142</v>
      </c>
      <c r="C1143" s="6" t="s">
        <v>5251</v>
      </c>
      <c r="D1143" s="22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>E1143/D1143</f>
        <v>0</v>
      </c>
      <c r="P1143" s="8">
        <f>IF(L1143=0,0,E1143/L1143)</f>
        <v>0</v>
      </c>
      <c r="Q1143" s="5" t="str">
        <f>LEFT(N1143,(FIND("/",N1143)-1))</f>
        <v>games</v>
      </c>
      <c r="R1143" s="5" t="str">
        <f>RIGHT(N1143,LEN(N1143)-(FIND("/",N1143)))</f>
        <v>mobile games</v>
      </c>
      <c r="S1143" s="13">
        <f>(J1143/86400)+25569+(-5/24)</f>
        <v>42164.491319444445</v>
      </c>
      <c r="T1143" s="13">
        <f>(I1143/86400)+25569+(-5/24)</f>
        <v>42194.491319444445</v>
      </c>
    </row>
    <row r="1144" spans="1:20" ht="14.75" customHeight="1" x14ac:dyDescent="0.2">
      <c r="A1144" s="5">
        <v>1142</v>
      </c>
      <c r="B1144" s="6" t="s">
        <v>1143</v>
      </c>
      <c r="C1144" s="6" t="s">
        <v>5252</v>
      </c>
      <c r="D1144" s="22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>E1144/D1144</f>
        <v>0</v>
      </c>
      <c r="P1144" s="8">
        <f>IF(L1144=0,0,E1144/L1144)</f>
        <v>0</v>
      </c>
      <c r="Q1144" s="5" t="str">
        <f>LEFT(N1144,(FIND("/",N1144)-1))</f>
        <v>games</v>
      </c>
      <c r="R1144" s="5" t="str">
        <f>RIGHT(N1144,LEN(N1144)-(FIND("/",N1144)))</f>
        <v>mobile games</v>
      </c>
      <c r="S1144" s="13">
        <f>(J1144/86400)+25569+(-5/24)</f>
        <v>42021.797766203701</v>
      </c>
      <c r="T1144" s="13">
        <f>(I1144/86400)+25569+(-5/24)</f>
        <v>42051.797766203701</v>
      </c>
    </row>
    <row r="1145" spans="1:20" ht="14.75" customHeight="1" x14ac:dyDescent="0.2">
      <c r="A1145" s="5">
        <v>1143</v>
      </c>
      <c r="B1145" s="6" t="s">
        <v>1144</v>
      </c>
      <c r="C1145" s="6" t="s">
        <v>5253</v>
      </c>
      <c r="D1145" s="22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>E1145/D1145</f>
        <v>4.1333333333333335E-3</v>
      </c>
      <c r="P1145" s="8">
        <f>IF(L1145=0,0,E1145/L1145)</f>
        <v>23.25</v>
      </c>
      <c r="Q1145" s="5" t="str">
        <f>LEFT(N1145,(FIND("/",N1145)-1))</f>
        <v>games</v>
      </c>
      <c r="R1145" s="5" t="str">
        <f>RIGHT(N1145,LEN(N1145)-(FIND("/",N1145)))</f>
        <v>mobile games</v>
      </c>
      <c r="S1145" s="13">
        <f>(J1145/86400)+25569+(-5/24)</f>
        <v>42324.985254629624</v>
      </c>
      <c r="T1145" s="13">
        <f>(I1145/86400)+25569+(-5/24)</f>
        <v>42354.985254629624</v>
      </c>
    </row>
    <row r="1146" spans="1:20" ht="14.75" customHeight="1" x14ac:dyDescent="0.2">
      <c r="A1146" s="5">
        <v>1144</v>
      </c>
      <c r="B1146" s="6" t="s">
        <v>1145</v>
      </c>
      <c r="C1146" s="6" t="s">
        <v>5254</v>
      </c>
      <c r="D1146" s="22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>E1146/D1146</f>
        <v>0</v>
      </c>
      <c r="P1146" s="8">
        <f>IF(L1146=0,0,E1146/L1146)</f>
        <v>0</v>
      </c>
      <c r="Q1146" s="5" t="str">
        <f>LEFT(N1146,(FIND("/",N1146)-1))</f>
        <v>food</v>
      </c>
      <c r="R1146" s="5" t="str">
        <f>RIGHT(N1146,LEN(N1146)-(FIND("/",N1146)))</f>
        <v>food trucks</v>
      </c>
      <c r="S1146" s="13">
        <f>(J1146/86400)+25569+(-5/24)</f>
        <v>42092.973611111105</v>
      </c>
      <c r="T1146" s="13">
        <f>(I1146/86400)+25569+(-5/24)</f>
        <v>42122.973611111105</v>
      </c>
    </row>
    <row r="1147" spans="1:20" ht="14.75" customHeight="1" x14ac:dyDescent="0.2">
      <c r="A1147" s="5">
        <v>1145</v>
      </c>
      <c r="B1147" s="6" t="s">
        <v>1146</v>
      </c>
      <c r="C1147" s="6" t="s">
        <v>5255</v>
      </c>
      <c r="D1147" s="22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>E1147/D1147</f>
        <v>1.25E-3</v>
      </c>
      <c r="P1147" s="8">
        <f>IF(L1147=0,0,E1147/L1147)</f>
        <v>100</v>
      </c>
      <c r="Q1147" s="5" t="str">
        <f>LEFT(N1147,(FIND("/",N1147)-1))</f>
        <v>food</v>
      </c>
      <c r="R1147" s="5" t="str">
        <f>RIGHT(N1147,LEN(N1147)-(FIND("/",N1147)))</f>
        <v>food trucks</v>
      </c>
      <c r="S1147" s="13">
        <f>(J1147/86400)+25569+(-5/24)</f>
        <v>41854.539259259254</v>
      </c>
      <c r="T1147" s="13">
        <f>(I1147/86400)+25569+(-5/24)</f>
        <v>41914.539259259254</v>
      </c>
    </row>
    <row r="1148" spans="1:20" ht="14.75" customHeight="1" x14ac:dyDescent="0.2">
      <c r="A1148" s="5">
        <v>1146</v>
      </c>
      <c r="B1148" s="6" t="s">
        <v>1147</v>
      </c>
      <c r="C1148" s="6" t="s">
        <v>5256</v>
      </c>
      <c r="D1148" s="22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>E1148/D1148</f>
        <v>8.8333333333333333E-2</v>
      </c>
      <c r="P1148" s="8">
        <f>IF(L1148=0,0,E1148/L1148)</f>
        <v>44.166666666666664</v>
      </c>
      <c r="Q1148" s="5" t="str">
        <f>LEFT(N1148,(FIND("/",N1148)-1))</f>
        <v>food</v>
      </c>
      <c r="R1148" s="5" t="str">
        <f>RIGHT(N1148,LEN(N1148)-(FIND("/",N1148)))</f>
        <v>food trucks</v>
      </c>
      <c r="S1148" s="13">
        <f>(J1148/86400)+25569+(-5/24)</f>
        <v>41723.745057870365</v>
      </c>
      <c r="T1148" s="13">
        <f>(I1148/86400)+25569+(-5/24)</f>
        <v>41761.745057870365</v>
      </c>
    </row>
    <row r="1149" spans="1:20" ht="14.75" customHeight="1" x14ac:dyDescent="0.2">
      <c r="A1149" s="5">
        <v>1147</v>
      </c>
      <c r="B1149" s="6" t="s">
        <v>1148</v>
      </c>
      <c r="C1149" s="6" t="s">
        <v>5257</v>
      </c>
      <c r="D1149" s="22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>E1149/D1149</f>
        <v>0</v>
      </c>
      <c r="P1149" s="8">
        <f>IF(L1149=0,0,E1149/L1149)</f>
        <v>0</v>
      </c>
      <c r="Q1149" s="5" t="str">
        <f>LEFT(N1149,(FIND("/",N1149)-1))</f>
        <v>food</v>
      </c>
      <c r="R1149" s="5" t="str">
        <f>RIGHT(N1149,LEN(N1149)-(FIND("/",N1149)))</f>
        <v>food trucks</v>
      </c>
      <c r="S1149" s="13">
        <f>(J1149/86400)+25569+(-5/24)</f>
        <v>41871.763692129629</v>
      </c>
      <c r="T1149" s="13">
        <f>(I1149/86400)+25569+(-5/24)</f>
        <v>41931.763692129629</v>
      </c>
    </row>
    <row r="1150" spans="1:20" ht="14.75" customHeight="1" x14ac:dyDescent="0.2">
      <c r="A1150" s="5">
        <v>1148</v>
      </c>
      <c r="B1150" s="6" t="s">
        <v>1149</v>
      </c>
      <c r="C1150" s="6" t="s">
        <v>5258</v>
      </c>
      <c r="D1150" s="22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>E1150/D1150</f>
        <v>4.8666666666666667E-3</v>
      </c>
      <c r="P1150" s="8">
        <f>IF(L1150=0,0,E1150/L1150)</f>
        <v>24.333333333333332</v>
      </c>
      <c r="Q1150" s="5" t="str">
        <f>LEFT(N1150,(FIND("/",N1150)-1))</f>
        <v>food</v>
      </c>
      <c r="R1150" s="5" t="str">
        <f>RIGHT(N1150,LEN(N1150)-(FIND("/",N1150)))</f>
        <v>food trucks</v>
      </c>
      <c r="S1150" s="13">
        <f>(J1150/86400)+25569+(-5/24)</f>
        <v>42674.962743055548</v>
      </c>
      <c r="T1150" s="13">
        <f>(I1150/86400)+25569+(-5/24)</f>
        <v>42705.00440972222</v>
      </c>
    </row>
    <row r="1151" spans="1:20" ht="14.75" customHeight="1" x14ac:dyDescent="0.2">
      <c r="A1151" s="5">
        <v>1149</v>
      </c>
      <c r="B1151" s="6" t="s">
        <v>1150</v>
      </c>
      <c r="C1151" s="6" t="s">
        <v>5259</v>
      </c>
      <c r="D1151" s="22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>E1151/D1151</f>
        <v>1.5E-3</v>
      </c>
      <c r="P1151" s="8">
        <f>IF(L1151=0,0,E1151/L1151)</f>
        <v>37.5</v>
      </c>
      <c r="Q1151" s="5" t="str">
        <f>LEFT(N1151,(FIND("/",N1151)-1))</f>
        <v>food</v>
      </c>
      <c r="R1151" s="5" t="str">
        <f>RIGHT(N1151,LEN(N1151)-(FIND("/",N1151)))</f>
        <v>food trucks</v>
      </c>
      <c r="S1151" s="13">
        <f>(J1151/86400)+25569+(-5/24)</f>
        <v>42507.501921296294</v>
      </c>
      <c r="T1151" s="13">
        <f>(I1151/86400)+25569+(-5/24)</f>
        <v>42537.501921296294</v>
      </c>
    </row>
    <row r="1152" spans="1:20" ht="14.75" customHeight="1" x14ac:dyDescent="0.2">
      <c r="A1152" s="5">
        <v>1150</v>
      </c>
      <c r="B1152" s="6" t="s">
        <v>1151</v>
      </c>
      <c r="C1152" s="6" t="s">
        <v>5260</v>
      </c>
      <c r="D1152" s="22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>E1152/D1152</f>
        <v>0.1008</v>
      </c>
      <c r="P1152" s="8">
        <f>IF(L1152=0,0,E1152/L1152)</f>
        <v>42</v>
      </c>
      <c r="Q1152" s="5" t="str">
        <f>LEFT(N1152,(FIND("/",N1152)-1))</f>
        <v>food</v>
      </c>
      <c r="R1152" s="5" t="str">
        <f>RIGHT(N1152,LEN(N1152)-(FIND("/",N1152)))</f>
        <v>food trucks</v>
      </c>
      <c r="S1152" s="13">
        <f>(J1152/86400)+25569+(-5/24)</f>
        <v>42317.74623842592</v>
      </c>
      <c r="T1152" s="13">
        <f>(I1152/86400)+25569+(-5/24)</f>
        <v>42377.74623842592</v>
      </c>
    </row>
    <row r="1153" spans="1:20" ht="14.75" customHeight="1" x14ac:dyDescent="0.2">
      <c r="A1153" s="5">
        <v>1151</v>
      </c>
      <c r="B1153" s="6" t="s">
        <v>1152</v>
      </c>
      <c r="C1153" s="6" t="s">
        <v>5261</v>
      </c>
      <c r="D1153" s="22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>E1153/D1153</f>
        <v>0</v>
      </c>
      <c r="P1153" s="8">
        <f>IF(L1153=0,0,E1153/L1153)</f>
        <v>0</v>
      </c>
      <c r="Q1153" s="5" t="str">
        <f>LEFT(N1153,(FIND("/",N1153)-1))</f>
        <v>food</v>
      </c>
      <c r="R1153" s="5" t="str">
        <f>RIGHT(N1153,LEN(N1153)-(FIND("/",N1153)))</f>
        <v>food trucks</v>
      </c>
      <c r="S1153" s="13">
        <f>(J1153/86400)+25569+(-5/24)</f>
        <v>42223.894247685188</v>
      </c>
      <c r="T1153" s="13">
        <f>(I1153/86400)+25569+(-5/24)</f>
        <v>42253.894247685188</v>
      </c>
    </row>
    <row r="1154" spans="1:20" ht="14.75" customHeight="1" x14ac:dyDescent="0.2">
      <c r="A1154" s="5">
        <v>1152</v>
      </c>
      <c r="B1154" s="6" t="s">
        <v>1153</v>
      </c>
      <c r="C1154" s="6" t="s">
        <v>5262</v>
      </c>
      <c r="D1154" s="22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>E1154/D1154</f>
        <v>5.6937500000000002E-2</v>
      </c>
      <c r="P1154" s="8">
        <f>IF(L1154=0,0,E1154/L1154)</f>
        <v>60.733333333333334</v>
      </c>
      <c r="Q1154" s="5" t="str">
        <f>LEFT(N1154,(FIND("/",N1154)-1))</f>
        <v>food</v>
      </c>
      <c r="R1154" s="5" t="str">
        <f>RIGHT(N1154,LEN(N1154)-(FIND("/",N1154)))</f>
        <v>food trucks</v>
      </c>
      <c r="S1154" s="13">
        <f>(J1154/86400)+25569+(-5/24)</f>
        <v>42109.501296296294</v>
      </c>
      <c r="T1154" s="13">
        <f>(I1154/86400)+25569+(-5/24)</f>
        <v>42139.501296296294</v>
      </c>
    </row>
    <row r="1155" spans="1:20" ht="14.75" customHeight="1" x14ac:dyDescent="0.2">
      <c r="A1155" s="5">
        <v>1153</v>
      </c>
      <c r="B1155" s="6" t="s">
        <v>1154</v>
      </c>
      <c r="C1155" s="6" t="s">
        <v>5263</v>
      </c>
      <c r="D1155" s="22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>E1155/D1155</f>
        <v>6.2500000000000003E-3</v>
      </c>
      <c r="P1155" s="8">
        <f>IF(L1155=0,0,E1155/L1155)</f>
        <v>50</v>
      </c>
      <c r="Q1155" s="5" t="str">
        <f>LEFT(N1155,(FIND("/",N1155)-1))</f>
        <v>food</v>
      </c>
      <c r="R1155" s="5" t="str">
        <f>RIGHT(N1155,LEN(N1155)-(FIND("/",N1155)))</f>
        <v>food trucks</v>
      </c>
      <c r="S1155" s="13">
        <f>(J1155/86400)+25569+(-5/24)</f>
        <v>42143.505844907406</v>
      </c>
      <c r="T1155" s="13">
        <f>(I1155/86400)+25569+(-5/24)</f>
        <v>42173.505844907406</v>
      </c>
    </row>
    <row r="1156" spans="1:20" ht="14.75" customHeight="1" x14ac:dyDescent="0.2">
      <c r="A1156" s="5">
        <v>1154</v>
      </c>
      <c r="B1156" s="6" t="s">
        <v>1155</v>
      </c>
      <c r="C1156" s="6" t="s">
        <v>5264</v>
      </c>
      <c r="D1156" s="22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>E1156/D1156</f>
        <v>6.5000000000000002E-2</v>
      </c>
      <c r="P1156" s="8">
        <f>IF(L1156=0,0,E1156/L1156)</f>
        <v>108.33333333333333</v>
      </c>
      <c r="Q1156" s="5" t="str">
        <f>LEFT(N1156,(FIND("/",N1156)-1))</f>
        <v>food</v>
      </c>
      <c r="R1156" s="5" t="str">
        <f>RIGHT(N1156,LEN(N1156)-(FIND("/",N1156)))</f>
        <v>food trucks</v>
      </c>
      <c r="S1156" s="13">
        <f>(J1156/86400)+25569+(-5/24)</f>
        <v>42222.900532407402</v>
      </c>
      <c r="T1156" s="13">
        <f>(I1156/86400)+25569+(-5/24)</f>
        <v>42252.900532407402</v>
      </c>
    </row>
    <row r="1157" spans="1:20" ht="14.75" customHeight="1" x14ac:dyDescent="0.2">
      <c r="A1157" s="5">
        <v>1155</v>
      </c>
      <c r="B1157" s="6" t="s">
        <v>1156</v>
      </c>
      <c r="C1157" s="6" t="s">
        <v>5265</v>
      </c>
      <c r="D1157" s="22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>E1157/D1157</f>
        <v>7.5199999999999998E-3</v>
      </c>
      <c r="P1157" s="8">
        <f>IF(L1157=0,0,E1157/L1157)</f>
        <v>23.5</v>
      </c>
      <c r="Q1157" s="5" t="str">
        <f>LEFT(N1157,(FIND("/",N1157)-1))</f>
        <v>food</v>
      </c>
      <c r="R1157" s="5" t="str">
        <f>RIGHT(N1157,LEN(N1157)-(FIND("/",N1157)))</f>
        <v>food trucks</v>
      </c>
      <c r="S1157" s="13">
        <f>(J1157/86400)+25569+(-5/24)</f>
        <v>41835.555648148147</v>
      </c>
      <c r="T1157" s="13">
        <f>(I1157/86400)+25569+(-5/24)</f>
        <v>41865.555648148147</v>
      </c>
    </row>
    <row r="1158" spans="1:20" ht="14.75" customHeight="1" x14ac:dyDescent="0.2">
      <c r="A1158" s="5">
        <v>1156</v>
      </c>
      <c r="B1158" s="6" t="s">
        <v>1157</v>
      </c>
      <c r="C1158" s="6" t="s">
        <v>5266</v>
      </c>
      <c r="D1158" s="22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>E1158/D1158</f>
        <v>0</v>
      </c>
      <c r="P1158" s="8">
        <f>IF(L1158=0,0,E1158/L1158)</f>
        <v>0</v>
      </c>
      <c r="Q1158" s="5" t="str">
        <f>LEFT(N1158,(FIND("/",N1158)-1))</f>
        <v>food</v>
      </c>
      <c r="R1158" s="5" t="str">
        <f>RIGHT(N1158,LEN(N1158)-(FIND("/",N1158)))</f>
        <v>food trucks</v>
      </c>
      <c r="S1158" s="13">
        <f>(J1158/86400)+25569+(-5/24)</f>
        <v>42028.862986111104</v>
      </c>
      <c r="T1158" s="13">
        <f>(I1158/86400)+25569+(-5/24)</f>
        <v>42058.862986111104</v>
      </c>
    </row>
    <row r="1159" spans="1:20" ht="14.75" customHeight="1" x14ac:dyDescent="0.2">
      <c r="A1159" s="5">
        <v>1157</v>
      </c>
      <c r="B1159" s="6" t="s">
        <v>1158</v>
      </c>
      <c r="C1159" s="6" t="s">
        <v>5267</v>
      </c>
      <c r="D1159" s="22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>E1159/D1159</f>
        <v>1.5100000000000001E-2</v>
      </c>
      <c r="P1159" s="8">
        <f>IF(L1159=0,0,E1159/L1159)</f>
        <v>50.333333333333336</v>
      </c>
      <c r="Q1159" s="5" t="str">
        <f>LEFT(N1159,(FIND("/",N1159)-1))</f>
        <v>food</v>
      </c>
      <c r="R1159" s="5" t="str">
        <f>RIGHT(N1159,LEN(N1159)-(FIND("/",N1159)))</f>
        <v>food trucks</v>
      </c>
      <c r="S1159" s="13">
        <f>(J1159/86400)+25569+(-5/24)</f>
        <v>41918.419907407406</v>
      </c>
      <c r="T1159" s="13">
        <f>(I1159/86400)+25569+(-5/24)</f>
        <v>41978.46157407407</v>
      </c>
    </row>
    <row r="1160" spans="1:20" ht="14.75" customHeight="1" x14ac:dyDescent="0.2">
      <c r="A1160" s="5">
        <v>1158</v>
      </c>
      <c r="B1160" s="6" t="s">
        <v>1159</v>
      </c>
      <c r="C1160" s="6" t="s">
        <v>5268</v>
      </c>
      <c r="D1160" s="22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>E1160/D1160</f>
        <v>4.6666666666666671E-3</v>
      </c>
      <c r="P1160" s="8">
        <f>IF(L1160=0,0,E1160/L1160)</f>
        <v>11.666666666666666</v>
      </c>
      <c r="Q1160" s="5" t="str">
        <f>LEFT(N1160,(FIND("/",N1160)-1))</f>
        <v>food</v>
      </c>
      <c r="R1160" s="5" t="str">
        <f>RIGHT(N1160,LEN(N1160)-(FIND("/",N1160)))</f>
        <v>food trucks</v>
      </c>
      <c r="S1160" s="13">
        <f>(J1160/86400)+25569+(-5/24)</f>
        <v>41951.883425925924</v>
      </c>
      <c r="T1160" s="13">
        <f>(I1160/86400)+25569+(-5/24)</f>
        <v>41981.883425925924</v>
      </c>
    </row>
    <row r="1161" spans="1:20" ht="14.75" customHeight="1" x14ac:dyDescent="0.2">
      <c r="A1161" s="5">
        <v>1159</v>
      </c>
      <c r="B1161" s="6" t="s">
        <v>1160</v>
      </c>
      <c r="C1161" s="6" t="s">
        <v>5269</v>
      </c>
      <c r="D1161" s="22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>E1161/D1161</f>
        <v>0</v>
      </c>
      <c r="P1161" s="8">
        <f>IF(L1161=0,0,E1161/L1161)</f>
        <v>0</v>
      </c>
      <c r="Q1161" s="5" t="str">
        <f>LEFT(N1161,(FIND("/",N1161)-1))</f>
        <v>food</v>
      </c>
      <c r="R1161" s="5" t="str">
        <f>RIGHT(N1161,LEN(N1161)-(FIND("/",N1161)))</f>
        <v>food trucks</v>
      </c>
      <c r="S1161" s="13">
        <f>(J1161/86400)+25569+(-5/24)</f>
        <v>42154.518113425926</v>
      </c>
      <c r="T1161" s="13">
        <f>(I1161/86400)+25569+(-5/24)</f>
        <v>42185.447916666664</v>
      </c>
    </row>
    <row r="1162" spans="1:20" ht="14.75" customHeight="1" x14ac:dyDescent="0.2">
      <c r="A1162" s="5">
        <v>1160</v>
      </c>
      <c r="B1162" s="6" t="s">
        <v>1161</v>
      </c>
      <c r="C1162" s="6" t="s">
        <v>5270</v>
      </c>
      <c r="D1162" s="22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>E1162/D1162</f>
        <v>3.85E-2</v>
      </c>
      <c r="P1162" s="8">
        <f>IF(L1162=0,0,E1162/L1162)</f>
        <v>60.789473684210527</v>
      </c>
      <c r="Q1162" s="5" t="str">
        <f>LEFT(N1162,(FIND("/",N1162)-1))</f>
        <v>food</v>
      </c>
      <c r="R1162" s="5" t="str">
        <f>RIGHT(N1162,LEN(N1162)-(FIND("/",N1162)))</f>
        <v>food trucks</v>
      </c>
      <c r="S1162" s="13">
        <f>(J1162/86400)+25569+(-5/24)</f>
        <v>42060.946597222217</v>
      </c>
      <c r="T1162" s="13">
        <f>(I1162/86400)+25569+(-5/24)</f>
        <v>42090.904930555553</v>
      </c>
    </row>
    <row r="1163" spans="1:20" ht="14.75" customHeight="1" x14ac:dyDescent="0.2">
      <c r="A1163" s="5">
        <v>1161</v>
      </c>
      <c r="B1163" s="6" t="s">
        <v>1162</v>
      </c>
      <c r="C1163" s="6" t="s">
        <v>5271</v>
      </c>
      <c r="D1163" s="22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>E1163/D1163</f>
        <v>0</v>
      </c>
      <c r="P1163" s="8">
        <f>IF(L1163=0,0,E1163/L1163)</f>
        <v>0</v>
      </c>
      <c r="Q1163" s="5" t="str">
        <f>LEFT(N1163,(FIND("/",N1163)-1))</f>
        <v>food</v>
      </c>
      <c r="R1163" s="5" t="str">
        <f>RIGHT(N1163,LEN(N1163)-(FIND("/",N1163)))</f>
        <v>food trucks</v>
      </c>
      <c r="S1163" s="13">
        <f>(J1163/86400)+25569+(-5/24)</f>
        <v>42122.421168981477</v>
      </c>
      <c r="T1163" s="13">
        <f>(I1163/86400)+25569+(-5/24)</f>
        <v>42143.421168981477</v>
      </c>
    </row>
    <row r="1164" spans="1:20" ht="14.75" customHeight="1" x14ac:dyDescent="0.2">
      <c r="A1164" s="5">
        <v>1162</v>
      </c>
      <c r="B1164" s="6" t="s">
        <v>1163</v>
      </c>
      <c r="C1164" s="6" t="s">
        <v>5272</v>
      </c>
      <c r="D1164" s="22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>E1164/D1164</f>
        <v>5.8333333333333338E-4</v>
      </c>
      <c r="P1164" s="8">
        <f>IF(L1164=0,0,E1164/L1164)</f>
        <v>17.5</v>
      </c>
      <c r="Q1164" s="5" t="str">
        <f>LEFT(N1164,(FIND("/",N1164)-1))</f>
        <v>food</v>
      </c>
      <c r="R1164" s="5" t="str">
        <f>RIGHT(N1164,LEN(N1164)-(FIND("/",N1164)))</f>
        <v>food trucks</v>
      </c>
      <c r="S1164" s="13">
        <f>(J1164/86400)+25569+(-5/24)</f>
        <v>41876.475277777776</v>
      </c>
      <c r="T1164" s="13">
        <f>(I1164/86400)+25569+(-5/24)</f>
        <v>41907.475277777776</v>
      </c>
    </row>
    <row r="1165" spans="1:20" ht="14.75" customHeight="1" x14ac:dyDescent="0.2">
      <c r="A1165" s="5">
        <v>1163</v>
      </c>
      <c r="B1165" s="6" t="s">
        <v>1164</v>
      </c>
      <c r="C1165" s="6" t="s">
        <v>5273</v>
      </c>
      <c r="D1165" s="22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>E1165/D1165</f>
        <v>0</v>
      </c>
      <c r="P1165" s="8">
        <f>IF(L1165=0,0,E1165/L1165)</f>
        <v>0</v>
      </c>
      <c r="Q1165" s="5" t="str">
        <f>LEFT(N1165,(FIND("/",N1165)-1))</f>
        <v>food</v>
      </c>
      <c r="R1165" s="5" t="str">
        <f>RIGHT(N1165,LEN(N1165)-(FIND("/",N1165)))</f>
        <v>food trucks</v>
      </c>
      <c r="S1165" s="13">
        <f>(J1165/86400)+25569+(-5/24)</f>
        <v>41830.515277777777</v>
      </c>
      <c r="T1165" s="13">
        <f>(I1165/86400)+25569+(-5/24)</f>
        <v>41860.515277777777</v>
      </c>
    </row>
    <row r="1166" spans="1:20" ht="14.75" customHeight="1" x14ac:dyDescent="0.2">
      <c r="A1166" s="5">
        <v>1164</v>
      </c>
      <c r="B1166" s="6" t="s">
        <v>1165</v>
      </c>
      <c r="C1166" s="6" t="s">
        <v>5274</v>
      </c>
      <c r="D1166" s="22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>E1166/D1166</f>
        <v>0</v>
      </c>
      <c r="P1166" s="8">
        <f>IF(L1166=0,0,E1166/L1166)</f>
        <v>0</v>
      </c>
      <c r="Q1166" s="5" t="str">
        <f>LEFT(N1166,(FIND("/",N1166)-1))</f>
        <v>food</v>
      </c>
      <c r="R1166" s="5" t="str">
        <f>RIGHT(N1166,LEN(N1166)-(FIND("/",N1166)))</f>
        <v>food trucks</v>
      </c>
      <c r="S1166" s="13">
        <f>(J1166/86400)+25569+(-5/24)</f>
        <v>42509.51599537037</v>
      </c>
      <c r="T1166" s="13">
        <f>(I1166/86400)+25569+(-5/24)</f>
        <v>42539.51599537037</v>
      </c>
    </row>
    <row r="1167" spans="1:20" ht="14.75" customHeight="1" x14ac:dyDescent="0.2">
      <c r="A1167" s="5">
        <v>1165</v>
      </c>
      <c r="B1167" s="6" t="s">
        <v>1166</v>
      </c>
      <c r="C1167" s="6" t="s">
        <v>5275</v>
      </c>
      <c r="D1167" s="22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>E1167/D1167</f>
        <v>0.20705000000000001</v>
      </c>
      <c r="P1167" s="8">
        <f>IF(L1167=0,0,E1167/L1167)</f>
        <v>82.82</v>
      </c>
      <c r="Q1167" s="5" t="str">
        <f>LEFT(N1167,(FIND("/",N1167)-1))</f>
        <v>food</v>
      </c>
      <c r="R1167" s="5" t="str">
        <f>RIGHT(N1167,LEN(N1167)-(FIND("/",N1167)))</f>
        <v>food trucks</v>
      </c>
      <c r="S1167" s="13">
        <f>(J1167/86400)+25569+(-5/24)</f>
        <v>41792.00613425926</v>
      </c>
      <c r="T1167" s="13">
        <f>(I1167/86400)+25569+(-5/24)</f>
        <v>41826.00613425926</v>
      </c>
    </row>
    <row r="1168" spans="1:20" ht="14.75" customHeight="1" x14ac:dyDescent="0.2">
      <c r="A1168" s="5">
        <v>1166</v>
      </c>
      <c r="B1168" s="6" t="s">
        <v>1167</v>
      </c>
      <c r="C1168" s="6" t="s">
        <v>5276</v>
      </c>
      <c r="D1168" s="22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>E1168/D1168</f>
        <v>0.19139999999999999</v>
      </c>
      <c r="P1168" s="8">
        <f>IF(L1168=0,0,E1168/L1168)</f>
        <v>358.875</v>
      </c>
      <c r="Q1168" s="5" t="str">
        <f>LEFT(N1168,(FIND("/",N1168)-1))</f>
        <v>food</v>
      </c>
      <c r="R1168" s="5" t="str">
        <f>RIGHT(N1168,LEN(N1168)-(FIND("/",N1168)))</f>
        <v>food trucks</v>
      </c>
      <c r="S1168" s="13">
        <f>(J1168/86400)+25569+(-5/24)</f>
        <v>42150.277106481481</v>
      </c>
      <c r="T1168" s="13">
        <f>(I1168/86400)+25569+(-5/24)</f>
        <v>42180.958333333336</v>
      </c>
    </row>
    <row r="1169" spans="1:20" ht="14.75" customHeight="1" x14ac:dyDescent="0.2">
      <c r="A1169" s="5">
        <v>1167</v>
      </c>
      <c r="B1169" s="6" t="s">
        <v>1168</v>
      </c>
      <c r="C1169" s="6" t="s">
        <v>5277</v>
      </c>
      <c r="D1169" s="22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>E1169/D1169</f>
        <v>1.6316666666666667E-2</v>
      </c>
      <c r="P1169" s="8">
        <f>IF(L1169=0,0,E1169/L1169)</f>
        <v>61.1875</v>
      </c>
      <c r="Q1169" s="5" t="str">
        <f>LEFT(N1169,(FIND("/",N1169)-1))</f>
        <v>food</v>
      </c>
      <c r="R1169" s="5" t="str">
        <f>RIGHT(N1169,LEN(N1169)-(FIND("/",N1169)))</f>
        <v>food trucks</v>
      </c>
      <c r="S1169" s="13">
        <f>(J1169/86400)+25569+(-5/24)</f>
        <v>41863.526562499996</v>
      </c>
      <c r="T1169" s="13">
        <f>(I1169/86400)+25569+(-5/24)</f>
        <v>41894.526562499996</v>
      </c>
    </row>
    <row r="1170" spans="1:20" ht="14.75" customHeight="1" x14ac:dyDescent="0.2">
      <c r="A1170" s="5">
        <v>1168</v>
      </c>
      <c r="B1170" s="6" t="s">
        <v>1169</v>
      </c>
      <c r="C1170" s="6" t="s">
        <v>5278</v>
      </c>
      <c r="D1170" s="22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>E1170/D1170</f>
        <v>5.6666666666666664E-2</v>
      </c>
      <c r="P1170" s="8">
        <f>IF(L1170=0,0,E1170/L1170)</f>
        <v>340</v>
      </c>
      <c r="Q1170" s="5" t="str">
        <f>LEFT(N1170,(FIND("/",N1170)-1))</f>
        <v>food</v>
      </c>
      <c r="R1170" s="5" t="str">
        <f>RIGHT(N1170,LEN(N1170)-(FIND("/",N1170)))</f>
        <v>food trucks</v>
      </c>
      <c r="S1170" s="13">
        <f>(J1170/86400)+25569+(-5/24)</f>
        <v>42604.845659722218</v>
      </c>
      <c r="T1170" s="13">
        <f>(I1170/86400)+25569+(-5/24)</f>
        <v>42634.845659722218</v>
      </c>
    </row>
    <row r="1171" spans="1:20" ht="14.75" customHeight="1" x14ac:dyDescent="0.2">
      <c r="A1171" s="5">
        <v>1169</v>
      </c>
      <c r="B1171" s="6" t="s">
        <v>1170</v>
      </c>
      <c r="C1171" s="6" t="s">
        <v>5279</v>
      </c>
      <c r="D1171" s="22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>E1171/D1171</f>
        <v>1.6999999999999999E-3</v>
      </c>
      <c r="P1171" s="8">
        <f>IF(L1171=0,0,E1171/L1171)</f>
        <v>5.666666666666667</v>
      </c>
      <c r="Q1171" s="5" t="str">
        <f>LEFT(N1171,(FIND("/",N1171)-1))</f>
        <v>food</v>
      </c>
      <c r="R1171" s="5" t="str">
        <f>RIGHT(N1171,LEN(N1171)-(FIND("/",N1171)))</f>
        <v>food trucks</v>
      </c>
      <c r="S1171" s="13">
        <f>(J1171/86400)+25569+(-5/24)</f>
        <v>42027.145405092589</v>
      </c>
      <c r="T1171" s="13">
        <f>(I1171/86400)+25569+(-5/24)</f>
        <v>42057.145405092589</v>
      </c>
    </row>
    <row r="1172" spans="1:20" ht="14.75" customHeight="1" x14ac:dyDescent="0.2">
      <c r="A1172" s="5">
        <v>1170</v>
      </c>
      <c r="B1172" s="6" t="s">
        <v>1171</v>
      </c>
      <c r="C1172" s="6" t="s">
        <v>5280</v>
      </c>
      <c r="D1172" s="22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>E1172/D1172</f>
        <v>4.0000000000000001E-3</v>
      </c>
      <c r="P1172" s="8">
        <f>IF(L1172=0,0,E1172/L1172)</f>
        <v>50</v>
      </c>
      <c r="Q1172" s="5" t="str">
        <f>LEFT(N1172,(FIND("/",N1172)-1))</f>
        <v>food</v>
      </c>
      <c r="R1172" s="5" t="str">
        <f>RIGHT(N1172,LEN(N1172)-(FIND("/",N1172)))</f>
        <v>food trucks</v>
      </c>
      <c r="S1172" s="13">
        <f>(J1172/86400)+25569+(-5/24)</f>
        <v>42124.684849537036</v>
      </c>
      <c r="T1172" s="13">
        <f>(I1172/86400)+25569+(-5/24)</f>
        <v>42154.684849537036</v>
      </c>
    </row>
    <row r="1173" spans="1:20" ht="14.75" customHeight="1" x14ac:dyDescent="0.2">
      <c r="A1173" s="5">
        <v>1171</v>
      </c>
      <c r="B1173" s="6" t="s">
        <v>1172</v>
      </c>
      <c r="C1173" s="6" t="s">
        <v>5281</v>
      </c>
      <c r="D1173" s="22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>E1173/D1173</f>
        <v>1E-3</v>
      </c>
      <c r="P1173" s="8">
        <f>IF(L1173=0,0,E1173/L1173)</f>
        <v>25</v>
      </c>
      <c r="Q1173" s="5" t="str">
        <f>LEFT(N1173,(FIND("/",N1173)-1))</f>
        <v>food</v>
      </c>
      <c r="R1173" s="5" t="str">
        <f>RIGHT(N1173,LEN(N1173)-(FIND("/",N1173)))</f>
        <v>food trucks</v>
      </c>
      <c r="S1173" s="13">
        <f>(J1173/86400)+25569+(-5/24)</f>
        <v>41938.596377314811</v>
      </c>
      <c r="T1173" s="13">
        <f>(I1173/86400)+25569+(-5/24)</f>
        <v>41956.638043981475</v>
      </c>
    </row>
    <row r="1174" spans="1:20" ht="14.75" customHeight="1" x14ac:dyDescent="0.2">
      <c r="A1174" s="5">
        <v>1172</v>
      </c>
      <c r="B1174" s="6" t="s">
        <v>1173</v>
      </c>
      <c r="C1174" s="6" t="s">
        <v>5282</v>
      </c>
      <c r="D1174" s="22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>E1174/D1174</f>
        <v>0</v>
      </c>
      <c r="P1174" s="8">
        <f>IF(L1174=0,0,E1174/L1174)</f>
        <v>0</v>
      </c>
      <c r="Q1174" s="5" t="str">
        <f>LEFT(N1174,(FIND("/",N1174)-1))</f>
        <v>food</v>
      </c>
      <c r="R1174" s="5" t="str">
        <f>RIGHT(N1174,LEN(N1174)-(FIND("/",N1174)))</f>
        <v>food trucks</v>
      </c>
      <c r="S1174" s="13">
        <f>(J1174/86400)+25569+(-5/24)</f>
        <v>41841.473981481475</v>
      </c>
      <c r="T1174" s="13">
        <f>(I1174/86400)+25569+(-5/24)</f>
        <v>41871.473981481475</v>
      </c>
    </row>
    <row r="1175" spans="1:20" ht="14.75" customHeight="1" x14ac:dyDescent="0.2">
      <c r="A1175" s="5">
        <v>1173</v>
      </c>
      <c r="B1175" s="6" t="s">
        <v>1174</v>
      </c>
      <c r="C1175" s="6" t="s">
        <v>5283</v>
      </c>
      <c r="D1175" s="22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>E1175/D1175</f>
        <v>2.4000000000000001E-4</v>
      </c>
      <c r="P1175" s="8">
        <f>IF(L1175=0,0,E1175/L1175)</f>
        <v>30</v>
      </c>
      <c r="Q1175" s="5" t="str">
        <f>LEFT(N1175,(FIND("/",N1175)-1))</f>
        <v>food</v>
      </c>
      <c r="R1175" s="5" t="str">
        <f>RIGHT(N1175,LEN(N1175)-(FIND("/",N1175)))</f>
        <v>food trucks</v>
      </c>
      <c r="S1175" s="13">
        <f>(J1175/86400)+25569+(-5/24)</f>
        <v>42183.97751157407</v>
      </c>
      <c r="T1175" s="13">
        <f>(I1175/86400)+25569+(-5/24)</f>
        <v>42218.97751157407</v>
      </c>
    </row>
    <row r="1176" spans="1:20" ht="14.75" customHeight="1" x14ac:dyDescent="0.2">
      <c r="A1176" s="5">
        <v>1174</v>
      </c>
      <c r="B1176" s="6" t="s">
        <v>1175</v>
      </c>
      <c r="C1176" s="6" t="s">
        <v>5284</v>
      </c>
      <c r="D1176" s="22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>E1176/D1176</f>
        <v>5.906666666666667E-2</v>
      </c>
      <c r="P1176" s="8">
        <f>IF(L1176=0,0,E1176/L1176)</f>
        <v>46.631578947368418</v>
      </c>
      <c r="Q1176" s="5" t="str">
        <f>LEFT(N1176,(FIND("/",N1176)-1))</f>
        <v>food</v>
      </c>
      <c r="R1176" s="5" t="str">
        <f>RIGHT(N1176,LEN(N1176)-(FIND("/",N1176)))</f>
        <v>food trucks</v>
      </c>
      <c r="S1176" s="13">
        <f>(J1176/86400)+25569+(-5/24)</f>
        <v>42468.633414351854</v>
      </c>
      <c r="T1176" s="13">
        <f>(I1176/86400)+25569+(-5/24)</f>
        <v>42498.633414351854</v>
      </c>
    </row>
    <row r="1177" spans="1:20" ht="14.75" customHeight="1" x14ac:dyDescent="0.2">
      <c r="A1177" s="5">
        <v>1175</v>
      </c>
      <c r="B1177" s="6" t="s">
        <v>1176</v>
      </c>
      <c r="C1177" s="6" t="s">
        <v>5285</v>
      </c>
      <c r="D1177" s="22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>E1177/D1177</f>
        <v>2.9250000000000002E-2</v>
      </c>
      <c r="P1177" s="8">
        <f>IF(L1177=0,0,E1177/L1177)</f>
        <v>65</v>
      </c>
      <c r="Q1177" s="5" t="str">
        <f>LEFT(N1177,(FIND("/",N1177)-1))</f>
        <v>food</v>
      </c>
      <c r="R1177" s="5" t="str">
        <f>RIGHT(N1177,LEN(N1177)-(FIND("/",N1177)))</f>
        <v>food trucks</v>
      </c>
      <c r="S1177" s="13">
        <f>(J1177/86400)+25569+(-5/24)</f>
        <v>42170.520127314812</v>
      </c>
      <c r="T1177" s="13">
        <f>(I1177/86400)+25569+(-5/24)</f>
        <v>42200.520127314812</v>
      </c>
    </row>
    <row r="1178" spans="1:20" ht="14.75" customHeight="1" x14ac:dyDescent="0.2">
      <c r="A1178" s="5">
        <v>1176</v>
      </c>
      <c r="B1178" s="6" t="s">
        <v>1177</v>
      </c>
      <c r="C1178" s="6" t="s">
        <v>5286</v>
      </c>
      <c r="D1178" s="22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>E1178/D1178</f>
        <v>5.7142857142857142E-5</v>
      </c>
      <c r="P1178" s="8">
        <f>IF(L1178=0,0,E1178/L1178)</f>
        <v>10</v>
      </c>
      <c r="Q1178" s="5" t="str">
        <f>LEFT(N1178,(FIND("/",N1178)-1))</f>
        <v>food</v>
      </c>
      <c r="R1178" s="5" t="str">
        <f>RIGHT(N1178,LEN(N1178)-(FIND("/",N1178)))</f>
        <v>food trucks</v>
      </c>
      <c r="S1178" s="13">
        <f>(J1178/86400)+25569+(-5/24)</f>
        <v>42745.811319444438</v>
      </c>
      <c r="T1178" s="13">
        <f>(I1178/86400)+25569+(-5/24)</f>
        <v>42800.333333333336</v>
      </c>
    </row>
    <row r="1179" spans="1:20" ht="14.75" customHeight="1" x14ac:dyDescent="0.2">
      <c r="A1179" s="5">
        <v>1177</v>
      </c>
      <c r="B1179" s="6" t="s">
        <v>1178</v>
      </c>
      <c r="C1179" s="6" t="s">
        <v>5287</v>
      </c>
      <c r="D1179" s="22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>E1179/D1179</f>
        <v>0</v>
      </c>
      <c r="P1179" s="8">
        <f>IF(L1179=0,0,E1179/L1179)</f>
        <v>0</v>
      </c>
      <c r="Q1179" s="5" t="str">
        <f>LEFT(N1179,(FIND("/",N1179)-1))</f>
        <v>food</v>
      </c>
      <c r="R1179" s="5" t="str">
        <f>RIGHT(N1179,LEN(N1179)-(FIND("/",N1179)))</f>
        <v>food trucks</v>
      </c>
      <c r="S1179" s="13">
        <f>(J1179/86400)+25569+(-5/24)</f>
        <v>41897.452499999999</v>
      </c>
      <c r="T1179" s="13">
        <f>(I1179/86400)+25569+(-5/24)</f>
        <v>41927.452499999999</v>
      </c>
    </row>
    <row r="1180" spans="1:20" ht="14.75" customHeight="1" x14ac:dyDescent="0.2">
      <c r="A1180" s="5">
        <v>1178</v>
      </c>
      <c r="B1180" s="6" t="s">
        <v>1179</v>
      </c>
      <c r="C1180" s="6" t="s">
        <v>5288</v>
      </c>
      <c r="D1180" s="22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>E1180/D1180</f>
        <v>6.666666666666667E-5</v>
      </c>
      <c r="P1180" s="8">
        <f>IF(L1180=0,0,E1180/L1180)</f>
        <v>5</v>
      </c>
      <c r="Q1180" s="5" t="str">
        <f>LEFT(N1180,(FIND("/",N1180)-1))</f>
        <v>food</v>
      </c>
      <c r="R1180" s="5" t="str">
        <f>RIGHT(N1180,LEN(N1180)-(FIND("/",N1180)))</f>
        <v>food trucks</v>
      </c>
      <c r="S1180" s="13">
        <f>(J1180/86400)+25569+(-5/24)</f>
        <v>41837.69736111111</v>
      </c>
      <c r="T1180" s="13">
        <f>(I1180/86400)+25569+(-5/24)</f>
        <v>41867.69736111111</v>
      </c>
    </row>
    <row r="1181" spans="1:20" ht="14.75" customHeight="1" x14ac:dyDescent="0.2">
      <c r="A1181" s="5">
        <v>1179</v>
      </c>
      <c r="B1181" s="6" t="s">
        <v>1180</v>
      </c>
      <c r="C1181" s="6" t="s">
        <v>5289</v>
      </c>
      <c r="D1181" s="22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>E1181/D1181</f>
        <v>5.3333333333333337E-2</v>
      </c>
      <c r="P1181" s="8">
        <f>IF(L1181=0,0,E1181/L1181)</f>
        <v>640</v>
      </c>
      <c r="Q1181" s="5" t="str">
        <f>LEFT(N1181,(FIND("/",N1181)-1))</f>
        <v>food</v>
      </c>
      <c r="R1181" s="5" t="str">
        <f>RIGHT(N1181,LEN(N1181)-(FIND("/",N1181)))</f>
        <v>food trucks</v>
      </c>
      <c r="S1181" s="13">
        <f>(J1181/86400)+25569+(-5/24)</f>
        <v>42275.511886574073</v>
      </c>
      <c r="T1181" s="13">
        <f>(I1181/86400)+25569+(-5/24)</f>
        <v>42305.511886574073</v>
      </c>
    </row>
    <row r="1182" spans="1:20" ht="14.75" customHeight="1" x14ac:dyDescent="0.2">
      <c r="A1182" s="5">
        <v>1180</v>
      </c>
      <c r="B1182" s="6" t="s">
        <v>1181</v>
      </c>
      <c r="C1182" s="6" t="s">
        <v>5290</v>
      </c>
      <c r="D1182" s="22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>E1182/D1182</f>
        <v>0.11749999999999999</v>
      </c>
      <c r="P1182" s="8">
        <f>IF(L1182=0,0,E1182/L1182)</f>
        <v>69.117647058823536</v>
      </c>
      <c r="Q1182" s="5" t="str">
        <f>LEFT(N1182,(FIND("/",N1182)-1))</f>
        <v>food</v>
      </c>
      <c r="R1182" s="5" t="str">
        <f>RIGHT(N1182,LEN(N1182)-(FIND("/",N1182)))</f>
        <v>food trucks</v>
      </c>
      <c r="S1182" s="13">
        <f>(J1182/86400)+25569+(-5/24)</f>
        <v>41781.598541666666</v>
      </c>
      <c r="T1182" s="13">
        <f>(I1182/86400)+25569+(-5/24)</f>
        <v>41818.598541666666</v>
      </c>
    </row>
    <row r="1183" spans="1:20" ht="14.75" customHeight="1" x14ac:dyDescent="0.2">
      <c r="A1183" s="5">
        <v>1181</v>
      </c>
      <c r="B1183" s="6" t="s">
        <v>1182</v>
      </c>
      <c r="C1183" s="6" t="s">
        <v>5291</v>
      </c>
      <c r="D1183" s="22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>E1183/D1183</f>
        <v>8.0000000000000007E-5</v>
      </c>
      <c r="P1183" s="8">
        <f>IF(L1183=0,0,E1183/L1183)</f>
        <v>1.3333333333333333</v>
      </c>
      <c r="Q1183" s="5" t="str">
        <f>LEFT(N1183,(FIND("/",N1183)-1))</f>
        <v>food</v>
      </c>
      <c r="R1183" s="5" t="str">
        <f>RIGHT(N1183,LEN(N1183)-(FIND("/",N1183)))</f>
        <v>food trucks</v>
      </c>
      <c r="S1183" s="13">
        <f>(J1183/86400)+25569+(-5/24)</f>
        <v>42034.131030092591</v>
      </c>
      <c r="T1183" s="13">
        <f>(I1183/86400)+25569+(-5/24)</f>
        <v>42064.131030092591</v>
      </c>
    </row>
    <row r="1184" spans="1:20" ht="14.75" customHeight="1" x14ac:dyDescent="0.2">
      <c r="A1184" s="5">
        <v>1182</v>
      </c>
      <c r="B1184" s="6" t="s">
        <v>1183</v>
      </c>
      <c r="C1184" s="6" t="s">
        <v>5292</v>
      </c>
      <c r="D1184" s="22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>E1184/D1184</f>
        <v>4.2000000000000003E-2</v>
      </c>
      <c r="P1184" s="8">
        <f>IF(L1184=0,0,E1184/L1184)</f>
        <v>10.5</v>
      </c>
      <c r="Q1184" s="5" t="str">
        <f>LEFT(N1184,(FIND("/",N1184)-1))</f>
        <v>food</v>
      </c>
      <c r="R1184" s="5" t="str">
        <f>RIGHT(N1184,LEN(N1184)-(FIND("/",N1184)))</f>
        <v>food trucks</v>
      </c>
      <c r="S1184" s="13">
        <f>(J1184/86400)+25569+(-5/24)</f>
        <v>42728.619074074071</v>
      </c>
      <c r="T1184" s="13">
        <f>(I1184/86400)+25569+(-5/24)</f>
        <v>42747.487499999996</v>
      </c>
    </row>
    <row r="1185" spans="1:20" ht="14.75" customHeight="1" x14ac:dyDescent="0.2">
      <c r="A1185" s="5">
        <v>1183</v>
      </c>
      <c r="B1185" s="6" t="s">
        <v>1184</v>
      </c>
      <c r="C1185" s="6" t="s">
        <v>5293</v>
      </c>
      <c r="D1185" s="22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>E1185/D1185</f>
        <v>0.04</v>
      </c>
      <c r="P1185" s="8">
        <f>IF(L1185=0,0,E1185/L1185)</f>
        <v>33.333333333333336</v>
      </c>
      <c r="Q1185" s="5" t="str">
        <f>LEFT(N1185,(FIND("/",N1185)-1))</f>
        <v>food</v>
      </c>
      <c r="R1185" s="5" t="str">
        <f>RIGHT(N1185,LEN(N1185)-(FIND("/",N1185)))</f>
        <v>food trucks</v>
      </c>
      <c r="S1185" s="13">
        <f>(J1185/86400)+25569+(-5/24)</f>
        <v>42656.653043981474</v>
      </c>
      <c r="T1185" s="13">
        <f>(I1185/86400)+25569+(-5/24)</f>
        <v>42675.957638888889</v>
      </c>
    </row>
    <row r="1186" spans="1:20" ht="14.75" customHeight="1" x14ac:dyDescent="0.2">
      <c r="A1186" s="5">
        <v>1184</v>
      </c>
      <c r="B1186" s="6" t="s">
        <v>1185</v>
      </c>
      <c r="C1186" s="6" t="s">
        <v>5294</v>
      </c>
      <c r="D1186" s="22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>E1186/D1186</f>
        <v>1.0493636363636363</v>
      </c>
      <c r="P1186" s="8">
        <f>IF(L1186=0,0,E1186/L1186)</f>
        <v>61.562666666666665</v>
      </c>
      <c r="Q1186" s="5" t="str">
        <f>LEFT(N1186,(FIND("/",N1186)-1))</f>
        <v>photography</v>
      </c>
      <c r="R1186" s="5" t="str">
        <f>RIGHT(N1186,LEN(N1186)-(FIND("/",N1186)))</f>
        <v>photobooks</v>
      </c>
      <c r="S1186" s="13">
        <f>(J1186/86400)+25569+(-5/24)</f>
        <v>42741.391331018516</v>
      </c>
      <c r="T1186" s="13">
        <f>(I1186/86400)+25569+(-5/24)</f>
        <v>42772.391331018516</v>
      </c>
    </row>
    <row r="1187" spans="1:20" ht="14.75" customHeight="1" x14ac:dyDescent="0.2">
      <c r="A1187" s="5">
        <v>1185</v>
      </c>
      <c r="B1187" s="6" t="s">
        <v>1186</v>
      </c>
      <c r="C1187" s="6" t="s">
        <v>5295</v>
      </c>
      <c r="D1187" s="22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>E1187/D1187</f>
        <v>1.0544</v>
      </c>
      <c r="P1187" s="8">
        <f>IF(L1187=0,0,E1187/L1187)</f>
        <v>118.73873873873873</v>
      </c>
      <c r="Q1187" s="5" t="str">
        <f>LEFT(N1187,(FIND("/",N1187)-1))</f>
        <v>photography</v>
      </c>
      <c r="R1187" s="5" t="str">
        <f>RIGHT(N1187,LEN(N1187)-(FIND("/",N1187)))</f>
        <v>photobooks</v>
      </c>
      <c r="S1187" s="13">
        <f>(J1187/86400)+25569+(-5/24)</f>
        <v>42130.656817129631</v>
      </c>
      <c r="T1187" s="13">
        <f>(I1187/86400)+25569+(-5/24)</f>
        <v>42162.958333333336</v>
      </c>
    </row>
    <row r="1188" spans="1:20" ht="14.75" customHeight="1" x14ac:dyDescent="0.2">
      <c r="A1188" s="5">
        <v>1186</v>
      </c>
      <c r="B1188" s="6" t="s">
        <v>1187</v>
      </c>
      <c r="C1188" s="6" t="s">
        <v>5296</v>
      </c>
      <c r="D1188" s="22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>E1188/D1188</f>
        <v>1.0673333333333332</v>
      </c>
      <c r="P1188" s="8">
        <f>IF(L1188=0,0,E1188/L1188)</f>
        <v>65.081300813008127</v>
      </c>
      <c r="Q1188" s="5" t="str">
        <f>LEFT(N1188,(FIND("/",N1188)-1))</f>
        <v>photography</v>
      </c>
      <c r="R1188" s="5" t="str">
        <f>RIGHT(N1188,LEN(N1188)-(FIND("/",N1188)))</f>
        <v>photobooks</v>
      </c>
      <c r="S1188" s="13">
        <f>(J1188/86400)+25569+(-5/24)</f>
        <v>42123.655034722215</v>
      </c>
      <c r="T1188" s="13">
        <f>(I1188/86400)+25569+(-5/24)</f>
        <v>42156.737499999996</v>
      </c>
    </row>
    <row r="1189" spans="1:20" ht="14.75" customHeight="1" x14ac:dyDescent="0.2">
      <c r="A1189" s="5">
        <v>1187</v>
      </c>
      <c r="B1189" s="6" t="s">
        <v>1188</v>
      </c>
      <c r="C1189" s="6" t="s">
        <v>5297</v>
      </c>
      <c r="D1189" s="22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>E1189/D1189</f>
        <v>1.0412571428571429</v>
      </c>
      <c r="P1189" s="8">
        <f>IF(L1189=0,0,E1189/L1189)</f>
        <v>130.15714285714284</v>
      </c>
      <c r="Q1189" s="5" t="str">
        <f>LEFT(N1189,(FIND("/",N1189)-1))</f>
        <v>photography</v>
      </c>
      <c r="R1189" s="5" t="str">
        <f>RIGHT(N1189,LEN(N1189)-(FIND("/",N1189)))</f>
        <v>photobooks</v>
      </c>
      <c r="S1189" s="13">
        <f>(J1189/86400)+25569+(-5/24)</f>
        <v>42109.686608796292</v>
      </c>
      <c r="T1189" s="13">
        <f>(I1189/86400)+25569+(-5/24)</f>
        <v>42141.541666666664</v>
      </c>
    </row>
    <row r="1190" spans="1:20" ht="14.75" customHeight="1" x14ac:dyDescent="0.2">
      <c r="A1190" s="5">
        <v>1188</v>
      </c>
      <c r="B1190" s="6" t="s">
        <v>1189</v>
      </c>
      <c r="C1190" s="6" t="s">
        <v>5298</v>
      </c>
      <c r="D1190" s="22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>E1190/D1190</f>
        <v>1.6054999999999999</v>
      </c>
      <c r="P1190" s="8">
        <f>IF(L1190=0,0,E1190/L1190)</f>
        <v>37.776470588235291</v>
      </c>
      <c r="Q1190" s="5" t="str">
        <f>LEFT(N1190,(FIND("/",N1190)-1))</f>
        <v>photography</v>
      </c>
      <c r="R1190" s="5" t="str">
        <f>RIGHT(N1190,LEN(N1190)-(FIND("/",N1190)))</f>
        <v>photobooks</v>
      </c>
      <c r="S1190" s="13">
        <f>(J1190/86400)+25569+(-5/24)</f>
        <v>42711.492361111108</v>
      </c>
      <c r="T1190" s="13">
        <f>(I1190/86400)+25569+(-5/24)</f>
        <v>42732.492361111108</v>
      </c>
    </row>
    <row r="1191" spans="1:20" ht="14.75" customHeight="1" x14ac:dyDescent="0.2">
      <c r="A1191" s="5">
        <v>1189</v>
      </c>
      <c r="B1191" s="6" t="s">
        <v>1190</v>
      </c>
      <c r="C1191" s="6" t="s">
        <v>5299</v>
      </c>
      <c r="D1191" s="22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>E1191/D1191</f>
        <v>1.0777777777777777</v>
      </c>
      <c r="P1191" s="8">
        <f>IF(L1191=0,0,E1191/L1191)</f>
        <v>112.79069767441861</v>
      </c>
      <c r="Q1191" s="5" t="str">
        <f>LEFT(N1191,(FIND("/",N1191)-1))</f>
        <v>photography</v>
      </c>
      <c r="R1191" s="5" t="str">
        <f>RIGHT(N1191,LEN(N1191)-(FIND("/",N1191)))</f>
        <v>photobooks</v>
      </c>
      <c r="S1191" s="13">
        <f>(J1191/86400)+25569+(-5/24)</f>
        <v>42529.770775462959</v>
      </c>
      <c r="T1191" s="13">
        <f>(I1191/86400)+25569+(-5/24)</f>
        <v>42550.770775462959</v>
      </c>
    </row>
    <row r="1192" spans="1:20" ht="14.75" customHeight="1" x14ac:dyDescent="0.2">
      <c r="A1192" s="5">
        <v>1190</v>
      </c>
      <c r="B1192" s="6" t="s">
        <v>1191</v>
      </c>
      <c r="C1192" s="6" t="s">
        <v>5300</v>
      </c>
      <c r="D1192" s="22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>E1192/D1192</f>
        <v>1.35</v>
      </c>
      <c r="P1192" s="8">
        <f>IF(L1192=0,0,E1192/L1192)</f>
        <v>51.92307692307692</v>
      </c>
      <c r="Q1192" s="5" t="str">
        <f>LEFT(N1192,(FIND("/",N1192)-1))</f>
        <v>photography</v>
      </c>
      <c r="R1192" s="5" t="str">
        <f>RIGHT(N1192,LEN(N1192)-(FIND("/",N1192)))</f>
        <v>photobooks</v>
      </c>
      <c r="S1192" s="13">
        <f>(J1192/86400)+25569+(-5/24)</f>
        <v>41852.457465277774</v>
      </c>
      <c r="T1192" s="13">
        <f>(I1192/86400)+25569+(-5/24)</f>
        <v>41882.457465277774</v>
      </c>
    </row>
    <row r="1193" spans="1:20" ht="14.75" customHeight="1" x14ac:dyDescent="0.2">
      <c r="A1193" s="5">
        <v>1191</v>
      </c>
      <c r="B1193" s="6" t="s">
        <v>1192</v>
      </c>
      <c r="C1193" s="6" t="s">
        <v>5301</v>
      </c>
      <c r="D1193" s="22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>E1193/D1193</f>
        <v>1.0907407407407408</v>
      </c>
      <c r="P1193" s="8">
        <f>IF(L1193=0,0,E1193/L1193)</f>
        <v>89.242424242424249</v>
      </c>
      <c r="Q1193" s="5" t="str">
        <f>LEFT(N1193,(FIND("/",N1193)-1))</f>
        <v>photography</v>
      </c>
      <c r="R1193" s="5" t="str">
        <f>RIGHT(N1193,LEN(N1193)-(FIND("/",N1193)))</f>
        <v>photobooks</v>
      </c>
      <c r="S1193" s="13">
        <f>(J1193/86400)+25569+(-5/24)</f>
        <v>42419.395370370366</v>
      </c>
      <c r="T1193" s="13">
        <f>(I1193/86400)+25569+(-5/24)</f>
        <v>42449.353703703702</v>
      </c>
    </row>
    <row r="1194" spans="1:20" ht="14.75" customHeight="1" x14ac:dyDescent="0.2">
      <c r="A1194" s="5">
        <v>1192</v>
      </c>
      <c r="B1194" s="6" t="s">
        <v>1193</v>
      </c>
      <c r="C1194" s="6" t="s">
        <v>5302</v>
      </c>
      <c r="D1194" s="22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>E1194/D1194</f>
        <v>2.9</v>
      </c>
      <c r="P1194" s="8">
        <f>IF(L1194=0,0,E1194/L1194)</f>
        <v>19.333333333333332</v>
      </c>
      <c r="Q1194" s="5" t="str">
        <f>LEFT(N1194,(FIND("/",N1194)-1))</f>
        <v>photography</v>
      </c>
      <c r="R1194" s="5" t="str">
        <f>RIGHT(N1194,LEN(N1194)-(FIND("/",N1194)))</f>
        <v>photobooks</v>
      </c>
      <c r="S1194" s="13">
        <f>(J1194/86400)+25569+(-5/24)</f>
        <v>42747.298356481479</v>
      </c>
      <c r="T1194" s="13">
        <f>(I1194/86400)+25569+(-5/24)</f>
        <v>42777.298356481479</v>
      </c>
    </row>
    <row r="1195" spans="1:20" ht="14.75" customHeight="1" x14ac:dyDescent="0.2">
      <c r="A1195" s="5">
        <v>1193</v>
      </c>
      <c r="B1195" s="6" t="s">
        <v>1194</v>
      </c>
      <c r="C1195" s="6" t="s">
        <v>5303</v>
      </c>
      <c r="D1195" s="22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>E1195/D1195</f>
        <v>1.0395714285714286</v>
      </c>
      <c r="P1195" s="8">
        <f>IF(L1195=0,0,E1195/L1195)</f>
        <v>79.967032967032964</v>
      </c>
      <c r="Q1195" s="5" t="str">
        <f>LEFT(N1195,(FIND("/",N1195)-1))</f>
        <v>photography</v>
      </c>
      <c r="R1195" s="5" t="str">
        <f>RIGHT(N1195,LEN(N1195)-(FIND("/",N1195)))</f>
        <v>photobooks</v>
      </c>
      <c r="S1195" s="13">
        <f>(J1195/86400)+25569+(-5/24)</f>
        <v>42409.567743055552</v>
      </c>
      <c r="T1195" s="13">
        <f>(I1195/86400)+25569+(-5/24)</f>
        <v>42469.526076388887</v>
      </c>
    </row>
    <row r="1196" spans="1:20" ht="14.75" customHeight="1" x14ac:dyDescent="0.2">
      <c r="A1196" s="5">
        <v>1194</v>
      </c>
      <c r="B1196" s="6" t="s">
        <v>1195</v>
      </c>
      <c r="C1196" s="6" t="s">
        <v>5304</v>
      </c>
      <c r="D1196" s="22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>E1196/D1196</f>
        <v>3.2223999999999999</v>
      </c>
      <c r="P1196" s="8">
        <f>IF(L1196=0,0,E1196/L1196)</f>
        <v>56.414565826330531</v>
      </c>
      <c r="Q1196" s="5" t="str">
        <f>LEFT(N1196,(FIND("/",N1196)-1))</f>
        <v>photography</v>
      </c>
      <c r="R1196" s="5" t="str">
        <f>RIGHT(N1196,LEN(N1196)-(FIND("/",N1196)))</f>
        <v>photobooks</v>
      </c>
      <c r="S1196" s="13">
        <f>(J1196/86400)+25569+(-5/24)</f>
        <v>42072.27984953703</v>
      </c>
      <c r="T1196" s="13">
        <f>(I1196/86400)+25569+(-5/24)</f>
        <v>42102.27984953703</v>
      </c>
    </row>
    <row r="1197" spans="1:20" ht="14.75" customHeight="1" x14ac:dyDescent="0.2">
      <c r="A1197" s="5">
        <v>1195</v>
      </c>
      <c r="B1197" s="6" t="s">
        <v>1196</v>
      </c>
      <c r="C1197" s="6" t="s">
        <v>5305</v>
      </c>
      <c r="D1197" s="22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>E1197/D1197</f>
        <v>1.35</v>
      </c>
      <c r="P1197" s="8">
        <f>IF(L1197=0,0,E1197/L1197)</f>
        <v>79.411764705882348</v>
      </c>
      <c r="Q1197" s="5" t="str">
        <f>LEFT(N1197,(FIND("/",N1197)-1))</f>
        <v>photography</v>
      </c>
      <c r="R1197" s="5" t="str">
        <f>RIGHT(N1197,LEN(N1197)-(FIND("/",N1197)))</f>
        <v>photobooks</v>
      </c>
      <c r="S1197" s="13">
        <f>(J1197/86400)+25569+(-5/24)</f>
        <v>42298.139502314814</v>
      </c>
      <c r="T1197" s="13">
        <f>(I1197/86400)+25569+(-5/24)</f>
        <v>42358.166666666664</v>
      </c>
    </row>
    <row r="1198" spans="1:20" ht="14.75" customHeight="1" x14ac:dyDescent="0.2">
      <c r="A1198" s="5">
        <v>1196</v>
      </c>
      <c r="B1198" s="6" t="s">
        <v>1197</v>
      </c>
      <c r="C1198" s="6" t="s">
        <v>5306</v>
      </c>
      <c r="D1198" s="22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>E1198/D1198</f>
        <v>2.6991034482758622</v>
      </c>
      <c r="P1198" s="8">
        <f>IF(L1198=0,0,E1198/L1198)</f>
        <v>76.439453125</v>
      </c>
      <c r="Q1198" s="5" t="str">
        <f>LEFT(N1198,(FIND("/",N1198)-1))</f>
        <v>photography</v>
      </c>
      <c r="R1198" s="5" t="str">
        <f>RIGHT(N1198,LEN(N1198)-(FIND("/",N1198)))</f>
        <v>photobooks</v>
      </c>
      <c r="S1198" s="13">
        <f>(J1198/86400)+25569+(-5/24)</f>
        <v>42326.610405092586</v>
      </c>
      <c r="T1198" s="13">
        <f>(I1198/86400)+25569+(-5/24)</f>
        <v>42356.610405092586</v>
      </c>
    </row>
    <row r="1199" spans="1:20" ht="14.75" customHeight="1" x14ac:dyDescent="0.2">
      <c r="A1199" s="5">
        <v>1197</v>
      </c>
      <c r="B1199" s="6" t="s">
        <v>1198</v>
      </c>
      <c r="C1199" s="6" t="s">
        <v>5307</v>
      </c>
      <c r="D1199" s="22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>E1199/D1199</f>
        <v>2.5329333333333333</v>
      </c>
      <c r="P1199" s="8">
        <f>IF(L1199=0,0,E1199/L1199)</f>
        <v>121</v>
      </c>
      <c r="Q1199" s="5" t="str">
        <f>LEFT(N1199,(FIND("/",N1199)-1))</f>
        <v>photography</v>
      </c>
      <c r="R1199" s="5" t="str">
        <f>RIGHT(N1199,LEN(N1199)-(FIND("/",N1199)))</f>
        <v>photobooks</v>
      </c>
      <c r="S1199" s="13">
        <f>(J1199/86400)+25569+(-5/24)</f>
        <v>42503.456412037034</v>
      </c>
      <c r="T1199" s="13">
        <f>(I1199/86400)+25569+(-5/24)</f>
        <v>42534.040972222218</v>
      </c>
    </row>
    <row r="1200" spans="1:20" ht="14.75" customHeight="1" x14ac:dyDescent="0.2">
      <c r="A1200" s="5">
        <v>1198</v>
      </c>
      <c r="B1200" s="6" t="s">
        <v>1199</v>
      </c>
      <c r="C1200" s="6" t="s">
        <v>5308</v>
      </c>
      <c r="D1200" s="22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>E1200/D1200</f>
        <v>2.6059999999999999</v>
      </c>
      <c r="P1200" s="8">
        <f>IF(L1200=0,0,E1200/L1200)</f>
        <v>54.616766467065865</v>
      </c>
      <c r="Q1200" s="5" t="str">
        <f>LEFT(N1200,(FIND("/",N1200)-1))</f>
        <v>photography</v>
      </c>
      <c r="R1200" s="5" t="str">
        <f>RIGHT(N1200,LEN(N1200)-(FIND("/",N1200)))</f>
        <v>photobooks</v>
      </c>
      <c r="S1200" s="13">
        <f>(J1200/86400)+25569+(-5/24)</f>
        <v>42333.410717592589</v>
      </c>
      <c r="T1200" s="13">
        <f>(I1200/86400)+25569+(-5/24)</f>
        <v>42368.916666666664</v>
      </c>
    </row>
    <row r="1201" spans="1:20" ht="14.75" customHeight="1" x14ac:dyDescent="0.2">
      <c r="A1201" s="5">
        <v>1199</v>
      </c>
      <c r="B1201" s="6" t="s">
        <v>1200</v>
      </c>
      <c r="C1201" s="6" t="s">
        <v>5309</v>
      </c>
      <c r="D1201" s="22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>E1201/D1201</f>
        <v>1.0131677953348381</v>
      </c>
      <c r="P1201" s="8">
        <f>IF(L1201=0,0,E1201/L1201)</f>
        <v>299.22222222222223</v>
      </c>
      <c r="Q1201" s="5" t="str">
        <f>LEFT(N1201,(FIND("/",N1201)-1))</f>
        <v>photography</v>
      </c>
      <c r="R1201" s="5" t="str">
        <f>RIGHT(N1201,LEN(N1201)-(FIND("/",N1201)))</f>
        <v>photobooks</v>
      </c>
      <c r="S1201" s="13">
        <f>(J1201/86400)+25569+(-5/24)</f>
        <v>42161.562499999993</v>
      </c>
      <c r="T1201" s="13">
        <f>(I1201/86400)+25569+(-5/24)</f>
        <v>42193.562499999993</v>
      </c>
    </row>
    <row r="1202" spans="1:20" ht="14.75" customHeight="1" x14ac:dyDescent="0.2">
      <c r="A1202" s="5">
        <v>1200</v>
      </c>
      <c r="B1202" s="6" t="s">
        <v>1201</v>
      </c>
      <c r="C1202" s="6" t="s">
        <v>5310</v>
      </c>
      <c r="D1202" s="22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>E1202/D1202</f>
        <v>1.2560416666666667</v>
      </c>
      <c r="P1202" s="8">
        <f>IF(L1202=0,0,E1202/L1202)</f>
        <v>58.533980582524272</v>
      </c>
      <c r="Q1202" s="5" t="str">
        <f>LEFT(N1202,(FIND("/",N1202)-1))</f>
        <v>photography</v>
      </c>
      <c r="R1202" s="5" t="str">
        <f>RIGHT(N1202,LEN(N1202)-(FIND("/",N1202)))</f>
        <v>photobooks</v>
      </c>
      <c r="S1202" s="13">
        <f>(J1202/86400)+25569+(-5/24)</f>
        <v>42089.269166666665</v>
      </c>
      <c r="T1202" s="13">
        <f>(I1202/86400)+25569+(-5/24)</f>
        <v>42110.269166666665</v>
      </c>
    </row>
    <row r="1203" spans="1:20" ht="14.75" customHeight="1" x14ac:dyDescent="0.2">
      <c r="A1203" s="5">
        <v>1201</v>
      </c>
      <c r="B1203" s="6" t="s">
        <v>1202</v>
      </c>
      <c r="C1203" s="6" t="s">
        <v>5311</v>
      </c>
      <c r="D1203" s="22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>E1203/D1203</f>
        <v>1.0243783333333334</v>
      </c>
      <c r="P1203" s="8">
        <f>IF(L1203=0,0,E1203/L1203)</f>
        <v>55.371801801801809</v>
      </c>
      <c r="Q1203" s="5" t="str">
        <f>LEFT(N1203,(FIND("/",N1203)-1))</f>
        <v>photography</v>
      </c>
      <c r="R1203" s="5" t="str">
        <f>RIGHT(N1203,LEN(N1203)-(FIND("/",N1203)))</f>
        <v>photobooks</v>
      </c>
      <c r="S1203" s="13">
        <f>(J1203/86400)+25569+(-5/24)</f>
        <v>42536.398680555554</v>
      </c>
      <c r="T1203" s="13">
        <f>(I1203/86400)+25569+(-5/24)</f>
        <v>42566.398680555554</v>
      </c>
    </row>
    <row r="1204" spans="1:20" ht="14.75" customHeight="1" x14ac:dyDescent="0.2">
      <c r="A1204" s="5">
        <v>1202</v>
      </c>
      <c r="B1204" s="6" t="s">
        <v>1203</v>
      </c>
      <c r="C1204" s="6" t="s">
        <v>5312</v>
      </c>
      <c r="D1204" s="22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>E1204/D1204</f>
        <v>1.99244</v>
      </c>
      <c r="P1204" s="8">
        <f>IF(L1204=0,0,E1204/L1204)</f>
        <v>183.80442804428046</v>
      </c>
      <c r="Q1204" s="5" t="str">
        <f>LEFT(N1204,(FIND("/",N1204)-1))</f>
        <v>photography</v>
      </c>
      <c r="R1204" s="5" t="str">
        <f>RIGHT(N1204,LEN(N1204)-(FIND("/",N1204)))</f>
        <v>photobooks</v>
      </c>
      <c r="S1204" s="13">
        <f>(J1204/86400)+25569+(-5/24)</f>
        <v>42152.08048611111</v>
      </c>
      <c r="T1204" s="13">
        <f>(I1204/86400)+25569+(-5/24)</f>
        <v>42182.08048611111</v>
      </c>
    </row>
    <row r="1205" spans="1:20" ht="14.75" customHeight="1" x14ac:dyDescent="0.2">
      <c r="A1205" s="5">
        <v>1203</v>
      </c>
      <c r="B1205" s="6" t="s">
        <v>1204</v>
      </c>
      <c r="C1205" s="6" t="s">
        <v>5313</v>
      </c>
      <c r="D1205" s="22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>E1205/D1205</f>
        <v>1.0245398773006136</v>
      </c>
      <c r="P1205" s="8">
        <f>IF(L1205=0,0,E1205/L1205)</f>
        <v>165.34653465346534</v>
      </c>
      <c r="Q1205" s="5" t="str">
        <f>LEFT(N1205,(FIND("/",N1205)-1))</f>
        <v>photography</v>
      </c>
      <c r="R1205" s="5" t="str">
        <f>RIGHT(N1205,LEN(N1205)-(FIND("/",N1205)))</f>
        <v>photobooks</v>
      </c>
      <c r="S1205" s="13">
        <f>(J1205/86400)+25569+(-5/24)</f>
        <v>42125.4065625</v>
      </c>
      <c r="T1205" s="13">
        <f>(I1205/86400)+25569+(-5/24)</f>
        <v>42155.4065625</v>
      </c>
    </row>
    <row r="1206" spans="1:20" ht="14.75" customHeight="1" x14ac:dyDescent="0.2">
      <c r="A1206" s="5">
        <v>1204</v>
      </c>
      <c r="B1206" s="6" t="s">
        <v>1205</v>
      </c>
      <c r="C1206" s="6" t="s">
        <v>5314</v>
      </c>
      <c r="D1206" s="22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>E1206/D1206</f>
        <v>1.0294615384615384</v>
      </c>
      <c r="P1206" s="8">
        <f>IF(L1206=0,0,E1206/L1206)</f>
        <v>234.78947368421052</v>
      </c>
      <c r="Q1206" s="5" t="str">
        <f>LEFT(N1206,(FIND("/",N1206)-1))</f>
        <v>photography</v>
      </c>
      <c r="R1206" s="5" t="str">
        <f>RIGHT(N1206,LEN(N1206)-(FIND("/",N1206)))</f>
        <v>photobooks</v>
      </c>
      <c r="S1206" s="13">
        <f>(J1206/86400)+25569+(-5/24)</f>
        <v>42297.539733796293</v>
      </c>
      <c r="T1206" s="13">
        <f>(I1206/86400)+25569+(-5/24)</f>
        <v>42341.999999999993</v>
      </c>
    </row>
    <row r="1207" spans="1:20" ht="14.75" customHeight="1" x14ac:dyDescent="0.2">
      <c r="A1207" s="5">
        <v>1205</v>
      </c>
      <c r="B1207" s="6" t="s">
        <v>1206</v>
      </c>
      <c r="C1207" s="6" t="s">
        <v>5315</v>
      </c>
      <c r="D1207" s="22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>E1207/D1207</f>
        <v>1.0086153846153847</v>
      </c>
      <c r="P1207" s="8">
        <f>IF(L1207=0,0,E1207/L1207)</f>
        <v>211.48387096774192</v>
      </c>
      <c r="Q1207" s="5" t="str">
        <f>LEFT(N1207,(FIND("/",N1207)-1))</f>
        <v>photography</v>
      </c>
      <c r="R1207" s="5" t="str">
        <f>RIGHT(N1207,LEN(N1207)-(FIND("/",N1207)))</f>
        <v>photobooks</v>
      </c>
      <c r="S1207" s="13">
        <f>(J1207/86400)+25569+(-5/24)</f>
        <v>42138.298043981478</v>
      </c>
      <c r="T1207" s="13">
        <f>(I1207/86400)+25569+(-5/24)</f>
        <v>42168.298043981478</v>
      </c>
    </row>
    <row r="1208" spans="1:20" ht="14.75" customHeight="1" x14ac:dyDescent="0.2">
      <c r="A1208" s="5">
        <v>1206</v>
      </c>
      <c r="B1208" s="6" t="s">
        <v>1207</v>
      </c>
      <c r="C1208" s="6" t="s">
        <v>5316</v>
      </c>
      <c r="D1208" s="22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>E1208/D1208</f>
        <v>1.1499999999999999</v>
      </c>
      <c r="P1208" s="8">
        <f>IF(L1208=0,0,E1208/L1208)</f>
        <v>32.34375</v>
      </c>
      <c r="Q1208" s="5" t="str">
        <f>LEFT(N1208,(FIND("/",N1208)-1))</f>
        <v>photography</v>
      </c>
      <c r="R1208" s="5" t="str">
        <f>RIGHT(N1208,LEN(N1208)-(FIND("/",N1208)))</f>
        <v>photobooks</v>
      </c>
      <c r="S1208" s="13">
        <f>(J1208/86400)+25569+(-5/24)</f>
        <v>42772.567743055552</v>
      </c>
      <c r="T1208" s="13">
        <f>(I1208/86400)+25569+(-5/24)</f>
        <v>42805.353472222218</v>
      </c>
    </row>
    <row r="1209" spans="1:20" ht="14.75" customHeight="1" x14ac:dyDescent="0.2">
      <c r="A1209" s="5">
        <v>1207</v>
      </c>
      <c r="B1209" s="6" t="s">
        <v>1208</v>
      </c>
      <c r="C1209" s="6" t="s">
        <v>5317</v>
      </c>
      <c r="D1209" s="22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>E1209/D1209</f>
        <v>1.0416766467065868</v>
      </c>
      <c r="P1209" s="8">
        <f>IF(L1209=0,0,E1209/L1209)</f>
        <v>123.37588652482269</v>
      </c>
      <c r="Q1209" s="5" t="str">
        <f>LEFT(N1209,(FIND("/",N1209)-1))</f>
        <v>photography</v>
      </c>
      <c r="R1209" s="5" t="str">
        <f>RIGHT(N1209,LEN(N1209)-(FIND("/",N1209)))</f>
        <v>photobooks</v>
      </c>
      <c r="S1209" s="13">
        <f>(J1209/86400)+25569+(-5/24)</f>
        <v>42430.221909722219</v>
      </c>
      <c r="T1209" s="13">
        <f>(I1209/86400)+25569+(-5/24)</f>
        <v>42460.208333333336</v>
      </c>
    </row>
    <row r="1210" spans="1:20" ht="14.75" customHeight="1" x14ac:dyDescent="0.2">
      <c r="A1210" s="5">
        <v>1208</v>
      </c>
      <c r="B1210" s="6" t="s">
        <v>1209</v>
      </c>
      <c r="C1210" s="6" t="s">
        <v>5318</v>
      </c>
      <c r="D1210" s="22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>E1210/D1210</f>
        <v>1.5529999999999999</v>
      </c>
      <c r="P1210" s="8">
        <f>IF(L1210=0,0,E1210/L1210)</f>
        <v>207.06666666666666</v>
      </c>
      <c r="Q1210" s="5" t="str">
        <f>LEFT(N1210,(FIND("/",N1210)-1))</f>
        <v>photography</v>
      </c>
      <c r="R1210" s="5" t="str">
        <f>RIGHT(N1210,LEN(N1210)-(FIND("/",N1210)))</f>
        <v>photobooks</v>
      </c>
      <c r="S1210" s="13">
        <f>(J1210/86400)+25569+(-5/24)</f>
        <v>42423.500740740739</v>
      </c>
      <c r="T1210" s="13">
        <f>(I1210/86400)+25569+(-5/24)</f>
        <v>42453.459074074075</v>
      </c>
    </row>
    <row r="1211" spans="1:20" ht="14.75" customHeight="1" x14ac:dyDescent="0.2">
      <c r="A1211" s="5">
        <v>1209</v>
      </c>
      <c r="B1211" s="6" t="s">
        <v>1210</v>
      </c>
      <c r="C1211" s="6" t="s">
        <v>5319</v>
      </c>
      <c r="D1211" s="22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>E1211/D1211</f>
        <v>1.06</v>
      </c>
      <c r="P1211" s="8">
        <f>IF(L1211=0,0,E1211/L1211)</f>
        <v>138.2608695652174</v>
      </c>
      <c r="Q1211" s="5" t="str">
        <f>LEFT(N1211,(FIND("/",N1211)-1))</f>
        <v>photography</v>
      </c>
      <c r="R1211" s="5" t="str">
        <f>RIGHT(N1211,LEN(N1211)-(FIND("/",N1211)))</f>
        <v>photobooks</v>
      </c>
      <c r="S1211" s="13">
        <f>(J1211/86400)+25569+(-5/24)</f>
        <v>42761.637789351851</v>
      </c>
      <c r="T1211" s="13">
        <f>(I1211/86400)+25569+(-5/24)</f>
        <v>42791.637789351851</v>
      </c>
    </row>
    <row r="1212" spans="1:20" ht="14.75" customHeight="1" x14ac:dyDescent="0.2">
      <c r="A1212" s="5">
        <v>1210</v>
      </c>
      <c r="B1212" s="6" t="s">
        <v>1211</v>
      </c>
      <c r="C1212" s="6" t="s">
        <v>5320</v>
      </c>
      <c r="D1212" s="22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>E1212/D1212</f>
        <v>2.5431499999999998</v>
      </c>
      <c r="P1212" s="8">
        <f>IF(L1212=0,0,E1212/L1212)</f>
        <v>493.81553398058253</v>
      </c>
      <c r="Q1212" s="5" t="str">
        <f>LEFT(N1212,(FIND("/",N1212)-1))</f>
        <v>photography</v>
      </c>
      <c r="R1212" s="5" t="str">
        <f>RIGHT(N1212,LEN(N1212)-(FIND("/",N1212)))</f>
        <v>photobooks</v>
      </c>
      <c r="S1212" s="13">
        <f>(J1212/86400)+25569+(-5/24)</f>
        <v>42132.733472222222</v>
      </c>
      <c r="T1212" s="13">
        <f>(I1212/86400)+25569+(-5/24)</f>
        <v>42155.666666666664</v>
      </c>
    </row>
    <row r="1213" spans="1:20" ht="14.75" customHeight="1" x14ac:dyDescent="0.2">
      <c r="A1213" s="5">
        <v>1211</v>
      </c>
      <c r="B1213" s="6" t="s">
        <v>1212</v>
      </c>
      <c r="C1213" s="6" t="s">
        <v>5321</v>
      </c>
      <c r="D1213" s="22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>E1213/D1213</f>
        <v>1.0109999999999999</v>
      </c>
      <c r="P1213" s="8">
        <f>IF(L1213=0,0,E1213/L1213)</f>
        <v>168.5</v>
      </c>
      <c r="Q1213" s="5" t="str">
        <f>LEFT(N1213,(FIND("/",N1213)-1))</f>
        <v>photography</v>
      </c>
      <c r="R1213" s="5" t="str">
        <f>RIGHT(N1213,LEN(N1213)-(FIND("/",N1213)))</f>
        <v>photobooks</v>
      </c>
      <c r="S1213" s="13">
        <f>(J1213/86400)+25569+(-5/24)</f>
        <v>42515.658113425925</v>
      </c>
      <c r="T1213" s="13">
        <f>(I1213/86400)+25569+(-5/24)</f>
        <v>42530.658113425925</v>
      </c>
    </row>
    <row r="1214" spans="1:20" ht="14.75" customHeight="1" x14ac:dyDescent="0.2">
      <c r="A1214" s="5">
        <v>1212</v>
      </c>
      <c r="B1214" s="6" t="s">
        <v>1213</v>
      </c>
      <c r="C1214" s="6" t="s">
        <v>5322</v>
      </c>
      <c r="D1214" s="22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>E1214/D1214</f>
        <v>1.2904</v>
      </c>
      <c r="P1214" s="8">
        <f>IF(L1214=0,0,E1214/L1214)</f>
        <v>38.867469879518069</v>
      </c>
      <c r="Q1214" s="5" t="str">
        <f>LEFT(N1214,(FIND("/",N1214)-1))</f>
        <v>photography</v>
      </c>
      <c r="R1214" s="5" t="str">
        <f>RIGHT(N1214,LEN(N1214)-(FIND("/",N1214)))</f>
        <v>photobooks</v>
      </c>
      <c r="S1214" s="13">
        <f>(J1214/86400)+25569+(-5/24)</f>
        <v>42318.741840277777</v>
      </c>
      <c r="T1214" s="13">
        <f>(I1214/86400)+25569+(-5/24)</f>
        <v>42334.833333333336</v>
      </c>
    </row>
    <row r="1215" spans="1:20" ht="14.75" customHeight="1" x14ac:dyDescent="0.2">
      <c r="A1215" s="5">
        <v>1213</v>
      </c>
      <c r="B1215" s="6" t="s">
        <v>1214</v>
      </c>
      <c r="C1215" s="6" t="s">
        <v>5323</v>
      </c>
      <c r="D1215" s="22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>E1215/D1215</f>
        <v>1.0223076923076924</v>
      </c>
      <c r="P1215" s="8">
        <f>IF(L1215=0,0,E1215/L1215)</f>
        <v>61.527777777777779</v>
      </c>
      <c r="Q1215" s="5" t="str">
        <f>LEFT(N1215,(FIND("/",N1215)-1))</f>
        <v>photography</v>
      </c>
      <c r="R1215" s="5" t="str">
        <f>RIGHT(N1215,LEN(N1215)-(FIND("/",N1215)))</f>
        <v>photobooks</v>
      </c>
      <c r="S1215" s="13">
        <f>(J1215/86400)+25569+(-5/24)</f>
        <v>42731.547453703701</v>
      </c>
      <c r="T1215" s="13">
        <f>(I1215/86400)+25569+(-5/24)</f>
        <v>42766.547453703701</v>
      </c>
    </row>
    <row r="1216" spans="1:20" ht="14.75" customHeight="1" x14ac:dyDescent="0.2">
      <c r="A1216" s="5">
        <v>1214</v>
      </c>
      <c r="B1216" s="6" t="s">
        <v>1215</v>
      </c>
      <c r="C1216" s="6" t="s">
        <v>5324</v>
      </c>
      <c r="D1216" s="22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>E1216/D1216</f>
        <v>1.3180000000000001</v>
      </c>
      <c r="P1216" s="8">
        <f>IF(L1216=0,0,E1216/L1216)</f>
        <v>105.44</v>
      </c>
      <c r="Q1216" s="5" t="str">
        <f>LEFT(N1216,(FIND("/",N1216)-1))</f>
        <v>photography</v>
      </c>
      <c r="R1216" s="5" t="str">
        <f>RIGHT(N1216,LEN(N1216)-(FIND("/",N1216)))</f>
        <v>photobooks</v>
      </c>
      <c r="S1216" s="13">
        <f>(J1216/86400)+25569+(-5/24)</f>
        <v>42104.632002314807</v>
      </c>
      <c r="T1216" s="13">
        <f>(I1216/86400)+25569+(-5/24)</f>
        <v>42164.632002314807</v>
      </c>
    </row>
    <row r="1217" spans="1:20" ht="14.75" customHeight="1" x14ac:dyDescent="0.2">
      <c r="A1217" s="5">
        <v>1215</v>
      </c>
      <c r="B1217" s="6" t="s">
        <v>1216</v>
      </c>
      <c r="C1217" s="6" t="s">
        <v>5325</v>
      </c>
      <c r="D1217" s="22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>E1217/D1217</f>
        <v>7.8608020000000005</v>
      </c>
      <c r="P1217" s="8">
        <f>IF(L1217=0,0,E1217/L1217)</f>
        <v>71.592003642987251</v>
      </c>
      <c r="Q1217" s="5" t="str">
        <f>LEFT(N1217,(FIND("/",N1217)-1))</f>
        <v>photography</v>
      </c>
      <c r="R1217" s="5" t="str">
        <f>RIGHT(N1217,LEN(N1217)-(FIND("/",N1217)))</f>
        <v>photobooks</v>
      </c>
      <c r="S1217" s="13">
        <f>(J1217/86400)+25569+(-5/24)</f>
        <v>41759.714768518512</v>
      </c>
      <c r="T1217" s="13">
        <f>(I1217/86400)+25569+(-5/24)</f>
        <v>41789.714768518512</v>
      </c>
    </row>
    <row r="1218" spans="1:20" ht="14.75" customHeight="1" x14ac:dyDescent="0.2">
      <c r="A1218" s="5">
        <v>1216</v>
      </c>
      <c r="B1218" s="6" t="s">
        <v>1217</v>
      </c>
      <c r="C1218" s="6" t="s">
        <v>5326</v>
      </c>
      <c r="D1218" s="22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>E1218/D1218</f>
        <v>1.4570000000000001</v>
      </c>
      <c r="P1218" s="8">
        <f>IF(L1218=0,0,E1218/L1218)</f>
        <v>91.882882882882882</v>
      </c>
      <c r="Q1218" s="5" t="str">
        <f>LEFT(N1218,(FIND("/",N1218)-1))</f>
        <v>photography</v>
      </c>
      <c r="R1218" s="5" t="str">
        <f>RIGHT(N1218,LEN(N1218)-(FIND("/",N1218)))</f>
        <v>photobooks</v>
      </c>
      <c r="S1218" s="13">
        <f>(J1218/86400)+25569+(-5/24)</f>
        <v>42247.408067129632</v>
      </c>
      <c r="T1218" s="13">
        <f>(I1218/86400)+25569+(-5/24)</f>
        <v>42279.752083333333</v>
      </c>
    </row>
    <row r="1219" spans="1:20" ht="14.75" customHeight="1" x14ac:dyDescent="0.2">
      <c r="A1219" s="5">
        <v>1217</v>
      </c>
      <c r="B1219" s="6" t="s">
        <v>1218</v>
      </c>
      <c r="C1219" s="6" t="s">
        <v>5327</v>
      </c>
      <c r="D1219" s="22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>E1219/D1219</f>
        <v>1.026</v>
      </c>
      <c r="P1219" s="8">
        <f>IF(L1219=0,0,E1219/L1219)</f>
        <v>148.57377049180329</v>
      </c>
      <c r="Q1219" s="5" t="str">
        <f>LEFT(N1219,(FIND("/",N1219)-1))</f>
        <v>photography</v>
      </c>
      <c r="R1219" s="5" t="str">
        <f>RIGHT(N1219,LEN(N1219)-(FIND("/",N1219)))</f>
        <v>photobooks</v>
      </c>
      <c r="S1219" s="13">
        <f>(J1219/86400)+25569+(-5/24)</f>
        <v>42535.6011574074</v>
      </c>
      <c r="T1219" s="13">
        <f>(I1219/86400)+25569+(-5/24)</f>
        <v>42565.6011574074</v>
      </c>
    </row>
    <row r="1220" spans="1:20" ht="14.75" customHeight="1" x14ac:dyDescent="0.2">
      <c r="A1220" s="5">
        <v>1218</v>
      </c>
      <c r="B1220" s="6" t="s">
        <v>1219</v>
      </c>
      <c r="C1220" s="6" t="s">
        <v>5328</v>
      </c>
      <c r="D1220" s="22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>E1220/D1220</f>
        <v>1.7227777777777777</v>
      </c>
      <c r="P1220" s="8">
        <f>IF(L1220=0,0,E1220/L1220)</f>
        <v>174.2134831460674</v>
      </c>
      <c r="Q1220" s="5" t="str">
        <f>LEFT(N1220,(FIND("/",N1220)-1))</f>
        <v>photography</v>
      </c>
      <c r="R1220" s="5" t="str">
        <f>RIGHT(N1220,LEN(N1220)-(FIND("/",N1220)))</f>
        <v>photobooks</v>
      </c>
      <c r="S1220" s="13">
        <f>(J1220/86400)+25569+(-5/24)</f>
        <v>42278.453703703701</v>
      </c>
      <c r="T1220" s="13">
        <f>(I1220/86400)+25569+(-5/24)</f>
        <v>42308.916666666664</v>
      </c>
    </row>
    <row r="1221" spans="1:20" ht="14.75" customHeight="1" x14ac:dyDescent="0.2">
      <c r="A1221" s="5">
        <v>1219</v>
      </c>
      <c r="B1221" s="6" t="s">
        <v>1220</v>
      </c>
      <c r="C1221" s="6" t="s">
        <v>5329</v>
      </c>
      <c r="D1221" s="22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>E1221/D1221</f>
        <v>1.5916819571865444</v>
      </c>
      <c r="P1221" s="8">
        <f>IF(L1221=0,0,E1221/L1221)</f>
        <v>102.86166007905139</v>
      </c>
      <c r="Q1221" s="5" t="str">
        <f>LEFT(N1221,(FIND("/",N1221)-1))</f>
        <v>photography</v>
      </c>
      <c r="R1221" s="5" t="str">
        <f>RIGHT(N1221,LEN(N1221)-(FIND("/",N1221)))</f>
        <v>photobooks</v>
      </c>
      <c r="S1221" s="13">
        <f>(J1221/86400)+25569+(-5/24)</f>
        <v>42633.253622685188</v>
      </c>
      <c r="T1221" s="13">
        <f>(I1221/86400)+25569+(-5/24)</f>
        <v>42663.253622685188</v>
      </c>
    </row>
    <row r="1222" spans="1:20" ht="14.75" customHeight="1" x14ac:dyDescent="0.2">
      <c r="A1222" s="5">
        <v>1220</v>
      </c>
      <c r="B1222" s="6" t="s">
        <v>1221</v>
      </c>
      <c r="C1222" s="6" t="s">
        <v>5330</v>
      </c>
      <c r="D1222" s="22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>E1222/D1222</f>
        <v>1.0376666666666667</v>
      </c>
      <c r="P1222" s="8">
        <f>IF(L1222=0,0,E1222/L1222)</f>
        <v>111.17857142857143</v>
      </c>
      <c r="Q1222" s="5" t="str">
        <f>LEFT(N1222,(FIND("/",N1222)-1))</f>
        <v>photography</v>
      </c>
      <c r="R1222" s="5" t="str">
        <f>RIGHT(N1222,LEN(N1222)-(FIND("/",N1222)))</f>
        <v>photobooks</v>
      </c>
      <c r="S1222" s="13">
        <f>(J1222/86400)+25569+(-5/24)</f>
        <v>42211.420277777775</v>
      </c>
      <c r="T1222" s="13">
        <f>(I1222/86400)+25569+(-5/24)</f>
        <v>42241.420277777775</v>
      </c>
    </row>
    <row r="1223" spans="1:20" ht="14.75" customHeight="1" x14ac:dyDescent="0.2">
      <c r="A1223" s="5">
        <v>1221</v>
      </c>
      <c r="B1223" s="6" t="s">
        <v>1222</v>
      </c>
      <c r="C1223" s="6" t="s">
        <v>5331</v>
      </c>
      <c r="D1223" s="22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>E1223/D1223</f>
        <v>1.1140954545454547</v>
      </c>
      <c r="P1223" s="8">
        <f>IF(L1223=0,0,E1223/L1223)</f>
        <v>23.796213592233013</v>
      </c>
      <c r="Q1223" s="5" t="str">
        <f>LEFT(N1223,(FIND("/",N1223)-1))</f>
        <v>photography</v>
      </c>
      <c r="R1223" s="5" t="str">
        <f>RIGHT(N1223,LEN(N1223)-(FIND("/",N1223)))</f>
        <v>photobooks</v>
      </c>
      <c r="S1223" s="13">
        <f>(J1223/86400)+25569+(-5/24)</f>
        <v>42680.267222222225</v>
      </c>
      <c r="T1223" s="13">
        <f>(I1223/86400)+25569+(-5/24)</f>
        <v>42707.791666666664</v>
      </c>
    </row>
    <row r="1224" spans="1:20" ht="14.75" customHeight="1" x14ac:dyDescent="0.2">
      <c r="A1224" s="5">
        <v>1222</v>
      </c>
      <c r="B1224" s="6" t="s">
        <v>1223</v>
      </c>
      <c r="C1224" s="6" t="s">
        <v>5332</v>
      </c>
      <c r="D1224" s="22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>E1224/D1224</f>
        <v>2.80375</v>
      </c>
      <c r="P1224" s="8">
        <f>IF(L1224=0,0,E1224/L1224)</f>
        <v>81.268115942028984</v>
      </c>
      <c r="Q1224" s="5" t="str">
        <f>LEFT(N1224,(FIND("/",N1224)-1))</f>
        <v>photography</v>
      </c>
      <c r="R1224" s="5" t="str">
        <f>RIGHT(N1224,LEN(N1224)-(FIND("/",N1224)))</f>
        <v>photobooks</v>
      </c>
      <c r="S1224" s="13">
        <f>(J1224/86400)+25569+(-5/24)</f>
        <v>42430.512118055551</v>
      </c>
      <c r="T1224" s="13">
        <f>(I1224/86400)+25569+(-5/24)</f>
        <v>42460.958333333336</v>
      </c>
    </row>
    <row r="1225" spans="1:20" ht="14.75" customHeight="1" x14ac:dyDescent="0.2">
      <c r="A1225" s="5">
        <v>1223</v>
      </c>
      <c r="B1225" s="6" t="s">
        <v>1224</v>
      </c>
      <c r="C1225" s="6" t="s">
        <v>5333</v>
      </c>
      <c r="D1225" s="22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>E1225/D1225</f>
        <v>1.1210606060606061</v>
      </c>
      <c r="P1225" s="8">
        <f>IF(L1225=0,0,E1225/L1225)</f>
        <v>116.21465968586388</v>
      </c>
      <c r="Q1225" s="5" t="str">
        <f>LEFT(N1225,(FIND("/",N1225)-1))</f>
        <v>photography</v>
      </c>
      <c r="R1225" s="5" t="str">
        <f>RIGHT(N1225,LEN(N1225)-(FIND("/",N1225)))</f>
        <v>photobooks</v>
      </c>
      <c r="S1225" s="13">
        <f>(J1225/86400)+25569+(-5/24)</f>
        <v>42653.968854166662</v>
      </c>
      <c r="T1225" s="13">
        <f>(I1225/86400)+25569+(-5/24)</f>
        <v>42684.010520833333</v>
      </c>
    </row>
    <row r="1226" spans="1:20" ht="14.75" customHeight="1" x14ac:dyDescent="0.2">
      <c r="A1226" s="5">
        <v>1224</v>
      </c>
      <c r="B1226" s="6" t="s">
        <v>1225</v>
      </c>
      <c r="C1226" s="6" t="s">
        <v>5334</v>
      </c>
      <c r="D1226" s="22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>E1226/D1226</f>
        <v>7.0666666666666669E-2</v>
      </c>
      <c r="P1226" s="8">
        <f>IF(L1226=0,0,E1226/L1226)</f>
        <v>58.888888888888886</v>
      </c>
      <c r="Q1226" s="5" t="str">
        <f>LEFT(N1226,(FIND("/",N1226)-1))</f>
        <v>music</v>
      </c>
      <c r="R1226" s="5" t="str">
        <f>RIGHT(N1226,LEN(N1226)-(FIND("/",N1226)))</f>
        <v>world music</v>
      </c>
      <c r="S1226" s="13">
        <f>(J1226/86400)+25569+(-5/24)</f>
        <v>41736.341458333329</v>
      </c>
      <c r="T1226" s="13">
        <f>(I1226/86400)+25569+(-5/24)</f>
        <v>41796.341458333329</v>
      </c>
    </row>
    <row r="1227" spans="1:20" ht="14.75" customHeight="1" x14ac:dyDescent="0.2">
      <c r="A1227" s="5">
        <v>1225</v>
      </c>
      <c r="B1227" s="6" t="s">
        <v>1226</v>
      </c>
      <c r="C1227" s="6" t="s">
        <v>5335</v>
      </c>
      <c r="D1227" s="22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>E1227/D1227</f>
        <v>4.3999999999999997E-2</v>
      </c>
      <c r="P1227" s="8">
        <f>IF(L1227=0,0,E1227/L1227)</f>
        <v>44</v>
      </c>
      <c r="Q1227" s="5" t="str">
        <f>LEFT(N1227,(FIND("/",N1227)-1))</f>
        <v>music</v>
      </c>
      <c r="R1227" s="5" t="str">
        <f>RIGHT(N1227,LEN(N1227)-(FIND("/",N1227)))</f>
        <v>world music</v>
      </c>
      <c r="S1227" s="13">
        <f>(J1227/86400)+25569+(-5/24)</f>
        <v>41509.697662037033</v>
      </c>
      <c r="T1227" s="13">
        <f>(I1227/86400)+25569+(-5/24)</f>
        <v>41569.697662037033</v>
      </c>
    </row>
    <row r="1228" spans="1:20" ht="14.75" customHeight="1" x14ac:dyDescent="0.2">
      <c r="A1228" s="5">
        <v>1226</v>
      </c>
      <c r="B1228" s="6" t="s">
        <v>1227</v>
      </c>
      <c r="C1228" s="6" t="s">
        <v>5336</v>
      </c>
      <c r="D1228" s="22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>E1228/D1228</f>
        <v>3.8739999999999997E-2</v>
      </c>
      <c r="P1228" s="8">
        <f>IF(L1228=0,0,E1228/L1228)</f>
        <v>48.424999999999997</v>
      </c>
      <c r="Q1228" s="5" t="str">
        <f>LEFT(N1228,(FIND("/",N1228)-1))</f>
        <v>music</v>
      </c>
      <c r="R1228" s="5" t="str">
        <f>RIGHT(N1228,LEN(N1228)-(FIND("/",N1228)))</f>
        <v>world music</v>
      </c>
      <c r="S1228" s="13">
        <f>(J1228/86400)+25569+(-5/24)</f>
        <v>41715.666446759256</v>
      </c>
      <c r="T1228" s="13">
        <f>(I1228/86400)+25569+(-5/24)</f>
        <v>41749.833333333328</v>
      </c>
    </row>
    <row r="1229" spans="1:20" ht="14.75" customHeight="1" x14ac:dyDescent="0.2">
      <c r="A1229" s="5">
        <v>1227</v>
      </c>
      <c r="B1229" s="6" t="s">
        <v>1228</v>
      </c>
      <c r="C1229" s="6" t="s">
        <v>5337</v>
      </c>
      <c r="D1229" s="22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>E1229/D1229</f>
        <v>0</v>
      </c>
      <c r="P1229" s="8">
        <f>IF(L1229=0,0,E1229/L1229)</f>
        <v>0</v>
      </c>
      <c r="Q1229" s="5" t="str">
        <f>LEFT(N1229,(FIND("/",N1229)-1))</f>
        <v>music</v>
      </c>
      <c r="R1229" s="5" t="str">
        <f>RIGHT(N1229,LEN(N1229)-(FIND("/",N1229)))</f>
        <v>world music</v>
      </c>
      <c r="S1229" s="13">
        <f>(J1229/86400)+25569+(-5/24)</f>
        <v>41827.710833333331</v>
      </c>
      <c r="T1229" s="13">
        <f>(I1229/86400)+25569+(-5/24)</f>
        <v>41858.083333333328</v>
      </c>
    </row>
    <row r="1230" spans="1:20" ht="14.75" customHeight="1" x14ac:dyDescent="0.2">
      <c r="A1230" s="5">
        <v>1228</v>
      </c>
      <c r="B1230" s="6" t="s">
        <v>1229</v>
      </c>
      <c r="C1230" s="6" t="s">
        <v>5338</v>
      </c>
      <c r="D1230" s="22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>E1230/D1230</f>
        <v>0.29299999999999998</v>
      </c>
      <c r="P1230" s="8">
        <f>IF(L1230=0,0,E1230/L1230)</f>
        <v>61.041666666666664</v>
      </c>
      <c r="Q1230" s="5" t="str">
        <f>LEFT(N1230,(FIND("/",N1230)-1))</f>
        <v>music</v>
      </c>
      <c r="R1230" s="5" t="str">
        <f>RIGHT(N1230,LEN(N1230)-(FIND("/",N1230)))</f>
        <v>world music</v>
      </c>
      <c r="S1230" s="13">
        <f>(J1230/86400)+25569+(-5/24)</f>
        <v>40754.520925925921</v>
      </c>
      <c r="T1230" s="13">
        <f>(I1230/86400)+25569+(-5/24)</f>
        <v>40814.520925925921</v>
      </c>
    </row>
    <row r="1231" spans="1:20" ht="14.75" customHeight="1" x14ac:dyDescent="0.2">
      <c r="A1231" s="5">
        <v>1229</v>
      </c>
      <c r="B1231" s="6" t="s">
        <v>1230</v>
      </c>
      <c r="C1231" s="6" t="s">
        <v>5339</v>
      </c>
      <c r="D1231" s="22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>E1231/D1231</f>
        <v>9.0909090909090905E-3</v>
      </c>
      <c r="P1231" s="8">
        <f>IF(L1231=0,0,E1231/L1231)</f>
        <v>25</v>
      </c>
      <c r="Q1231" s="5" t="str">
        <f>LEFT(N1231,(FIND("/",N1231)-1))</f>
        <v>music</v>
      </c>
      <c r="R1231" s="5" t="str">
        <f>RIGHT(N1231,LEN(N1231)-(FIND("/",N1231)))</f>
        <v>world music</v>
      </c>
      <c r="S1231" s="13">
        <f>(J1231/86400)+25569+(-5/24)</f>
        <v>40985.251469907402</v>
      </c>
      <c r="T1231" s="13">
        <f>(I1231/86400)+25569+(-5/24)</f>
        <v>41015.458333333328</v>
      </c>
    </row>
    <row r="1232" spans="1:20" ht="14.75" customHeight="1" x14ac:dyDescent="0.2">
      <c r="A1232" s="5">
        <v>1230</v>
      </c>
      <c r="B1232" s="6" t="s">
        <v>1231</v>
      </c>
      <c r="C1232" s="6" t="s">
        <v>5340</v>
      </c>
      <c r="D1232" s="22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>E1232/D1232</f>
        <v>0</v>
      </c>
      <c r="P1232" s="8">
        <f>IF(L1232=0,0,E1232/L1232)</f>
        <v>0</v>
      </c>
      <c r="Q1232" s="5" t="str">
        <f>LEFT(N1232,(FIND("/",N1232)-1))</f>
        <v>music</v>
      </c>
      <c r="R1232" s="5" t="str">
        <f>RIGHT(N1232,LEN(N1232)-(FIND("/",N1232)))</f>
        <v>world music</v>
      </c>
      <c r="S1232" s="13">
        <f>(J1232/86400)+25569+(-5/24)</f>
        <v>40568.764236111107</v>
      </c>
      <c r="T1232" s="13">
        <f>(I1232/86400)+25569+(-5/24)</f>
        <v>40598.764236111107</v>
      </c>
    </row>
    <row r="1233" spans="1:20" ht="14.75" customHeight="1" x14ac:dyDescent="0.2">
      <c r="A1233" s="5">
        <v>1231</v>
      </c>
      <c r="B1233" s="6" t="s">
        <v>1232</v>
      </c>
      <c r="C1233" s="6" t="s">
        <v>5341</v>
      </c>
      <c r="D1233" s="22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>E1233/D1233</f>
        <v>0</v>
      </c>
      <c r="P1233" s="8">
        <f>IF(L1233=0,0,E1233/L1233)</f>
        <v>0</v>
      </c>
      <c r="Q1233" s="5" t="str">
        <f>LEFT(N1233,(FIND("/",N1233)-1))</f>
        <v>music</v>
      </c>
      <c r="R1233" s="5" t="str">
        <f>RIGHT(N1233,LEN(N1233)-(FIND("/",N1233)))</f>
        <v>world music</v>
      </c>
      <c r="S1233" s="13">
        <f>(J1233/86400)+25569+(-5/24)</f>
        <v>42193.733425925922</v>
      </c>
      <c r="T1233" s="13">
        <f>(I1233/86400)+25569+(-5/24)</f>
        <v>42243.833333333336</v>
      </c>
    </row>
    <row r="1234" spans="1:20" ht="14.75" customHeight="1" x14ac:dyDescent="0.2">
      <c r="A1234" s="5">
        <v>1232</v>
      </c>
      <c r="B1234" s="6" t="s">
        <v>1233</v>
      </c>
      <c r="C1234" s="6" t="s">
        <v>5342</v>
      </c>
      <c r="D1234" s="22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>E1234/D1234</f>
        <v>8.0000000000000002E-3</v>
      </c>
      <c r="P1234" s="8">
        <f>IF(L1234=0,0,E1234/L1234)</f>
        <v>40</v>
      </c>
      <c r="Q1234" s="5" t="str">
        <f>LEFT(N1234,(FIND("/",N1234)-1))</f>
        <v>music</v>
      </c>
      <c r="R1234" s="5" t="str">
        <f>RIGHT(N1234,LEN(N1234)-(FIND("/",N1234)))</f>
        <v>world music</v>
      </c>
      <c r="S1234" s="13">
        <f>(J1234/86400)+25569+(-5/24)</f>
        <v>41506.639699074069</v>
      </c>
      <c r="T1234" s="13">
        <f>(I1234/86400)+25569+(-5/24)</f>
        <v>41553.639699074069</v>
      </c>
    </row>
    <row r="1235" spans="1:20" ht="14.75" customHeight="1" x14ac:dyDescent="0.2">
      <c r="A1235" s="5">
        <v>1233</v>
      </c>
      <c r="B1235" s="6" t="s">
        <v>1234</v>
      </c>
      <c r="C1235" s="6" t="s">
        <v>5343</v>
      </c>
      <c r="D1235" s="22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>E1235/D1235</f>
        <v>0.11600000000000001</v>
      </c>
      <c r="P1235" s="8">
        <f>IF(L1235=0,0,E1235/L1235)</f>
        <v>19.333333333333332</v>
      </c>
      <c r="Q1235" s="5" t="str">
        <f>LEFT(N1235,(FIND("/",N1235)-1))</f>
        <v>music</v>
      </c>
      <c r="R1235" s="5" t="str">
        <f>RIGHT(N1235,LEN(N1235)-(FIND("/",N1235)))</f>
        <v>world music</v>
      </c>
      <c r="S1235" s="13">
        <f>(J1235/86400)+25569+(-5/24)</f>
        <v>40939.740439814814</v>
      </c>
      <c r="T1235" s="13">
        <f>(I1235/86400)+25569+(-5/24)</f>
        <v>40960.740439814814</v>
      </c>
    </row>
    <row r="1236" spans="1:20" ht="14.75" customHeight="1" x14ac:dyDescent="0.2">
      <c r="A1236" s="5">
        <v>1234</v>
      </c>
      <c r="B1236" s="6" t="s">
        <v>1235</v>
      </c>
      <c r="C1236" s="6" t="s">
        <v>5344</v>
      </c>
      <c r="D1236" s="22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>E1236/D1236</f>
        <v>0</v>
      </c>
      <c r="P1236" s="8">
        <f>IF(L1236=0,0,E1236/L1236)</f>
        <v>0</v>
      </c>
      <c r="Q1236" s="5" t="str">
        <f>LEFT(N1236,(FIND("/",N1236)-1))</f>
        <v>music</v>
      </c>
      <c r="R1236" s="5" t="str">
        <f>RIGHT(N1236,LEN(N1236)-(FIND("/",N1236)))</f>
        <v>world music</v>
      </c>
      <c r="S1236" s="13">
        <f>(J1236/86400)+25569+(-5/24)</f>
        <v>42007.580347222225</v>
      </c>
      <c r="T1236" s="13">
        <f>(I1236/86400)+25569+(-5/24)</f>
        <v>42037.580347222225</v>
      </c>
    </row>
    <row r="1237" spans="1:20" ht="14.75" customHeight="1" x14ac:dyDescent="0.2">
      <c r="A1237" s="5">
        <v>1235</v>
      </c>
      <c r="B1237" s="6" t="s">
        <v>1236</v>
      </c>
      <c r="C1237" s="6" t="s">
        <v>5345</v>
      </c>
      <c r="D1237" s="22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>E1237/D1237</f>
        <v>2.787363950092912E-2</v>
      </c>
      <c r="P1237" s="8">
        <f>IF(L1237=0,0,E1237/L1237)</f>
        <v>35</v>
      </c>
      <c r="Q1237" s="5" t="str">
        <f>LEFT(N1237,(FIND("/",N1237)-1))</f>
        <v>music</v>
      </c>
      <c r="R1237" s="5" t="str">
        <f>RIGHT(N1237,LEN(N1237)-(FIND("/",N1237)))</f>
        <v>world music</v>
      </c>
      <c r="S1237" s="13">
        <f>(J1237/86400)+25569+(-5/24)</f>
        <v>41582.927071759259</v>
      </c>
      <c r="T1237" s="13">
        <f>(I1237/86400)+25569+(-5/24)</f>
        <v>41622.927071759259</v>
      </c>
    </row>
    <row r="1238" spans="1:20" ht="14.75" customHeight="1" x14ac:dyDescent="0.2">
      <c r="A1238" s="5">
        <v>1236</v>
      </c>
      <c r="B1238" s="6" t="s">
        <v>1237</v>
      </c>
      <c r="C1238" s="6" t="s">
        <v>5346</v>
      </c>
      <c r="D1238" s="22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>E1238/D1238</f>
        <v>0</v>
      </c>
      <c r="P1238" s="8">
        <f>IF(L1238=0,0,E1238/L1238)</f>
        <v>0</v>
      </c>
      <c r="Q1238" s="5" t="str">
        <f>LEFT(N1238,(FIND("/",N1238)-1))</f>
        <v>music</v>
      </c>
      <c r="R1238" s="5" t="str">
        <f>RIGHT(N1238,LEN(N1238)-(FIND("/",N1238)))</f>
        <v>world music</v>
      </c>
      <c r="S1238" s="13">
        <f>(J1238/86400)+25569+(-5/24)</f>
        <v>41110.47180555555</v>
      </c>
      <c r="T1238" s="13">
        <f>(I1238/86400)+25569+(-5/24)</f>
        <v>41118.458333333328</v>
      </c>
    </row>
    <row r="1239" spans="1:20" ht="14.75" customHeight="1" x14ac:dyDescent="0.2">
      <c r="A1239" s="5">
        <v>1237</v>
      </c>
      <c r="B1239" s="6" t="s">
        <v>1238</v>
      </c>
      <c r="C1239" s="6" t="s">
        <v>5347</v>
      </c>
      <c r="D1239" s="22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>E1239/D1239</f>
        <v>0</v>
      </c>
      <c r="P1239" s="8">
        <f>IF(L1239=0,0,E1239/L1239)</f>
        <v>0</v>
      </c>
      <c r="Q1239" s="5" t="str">
        <f>LEFT(N1239,(FIND("/",N1239)-1))</f>
        <v>music</v>
      </c>
      <c r="R1239" s="5" t="str">
        <f>RIGHT(N1239,LEN(N1239)-(FIND("/",N1239)))</f>
        <v>world music</v>
      </c>
      <c r="S1239" s="13">
        <f>(J1239/86400)+25569+(-5/24)</f>
        <v>41125.074826388889</v>
      </c>
      <c r="T1239" s="13">
        <f>(I1239/86400)+25569+(-5/24)</f>
        <v>41145.074826388889</v>
      </c>
    </row>
    <row r="1240" spans="1:20" ht="14.75" customHeight="1" x14ac:dyDescent="0.2">
      <c r="A1240" s="5">
        <v>1238</v>
      </c>
      <c r="B1240" s="6" t="s">
        <v>1239</v>
      </c>
      <c r="C1240" s="6" t="s">
        <v>5348</v>
      </c>
      <c r="D1240" s="22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>E1240/D1240</f>
        <v>0.17799999999999999</v>
      </c>
      <c r="P1240" s="8">
        <f>IF(L1240=0,0,E1240/L1240)</f>
        <v>59.333333333333336</v>
      </c>
      <c r="Q1240" s="5" t="str">
        <f>LEFT(N1240,(FIND("/",N1240)-1))</f>
        <v>music</v>
      </c>
      <c r="R1240" s="5" t="str">
        <f>RIGHT(N1240,LEN(N1240)-(FIND("/",N1240)))</f>
        <v>world music</v>
      </c>
      <c r="S1240" s="13">
        <f>(J1240/86400)+25569+(-5/24)</f>
        <v>40731.402037037034</v>
      </c>
      <c r="T1240" s="13">
        <f>(I1240/86400)+25569+(-5/24)</f>
        <v>40761.402037037034</v>
      </c>
    </row>
    <row r="1241" spans="1:20" ht="14.75" customHeight="1" x14ac:dyDescent="0.2">
      <c r="A1241" s="5">
        <v>1239</v>
      </c>
      <c r="B1241" s="6" t="s">
        <v>1240</v>
      </c>
      <c r="C1241" s="6" t="s">
        <v>5349</v>
      </c>
      <c r="D1241" s="22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>E1241/D1241</f>
        <v>0</v>
      </c>
      <c r="P1241" s="8">
        <f>IF(L1241=0,0,E1241/L1241)</f>
        <v>0</v>
      </c>
      <c r="Q1241" s="5" t="str">
        <f>LEFT(N1241,(FIND("/",N1241)-1))</f>
        <v>music</v>
      </c>
      <c r="R1241" s="5" t="str">
        <f>RIGHT(N1241,LEN(N1241)-(FIND("/",N1241)))</f>
        <v>world music</v>
      </c>
      <c r="S1241" s="13">
        <f>(J1241/86400)+25569+(-5/24)</f>
        <v>40883.754247685181</v>
      </c>
      <c r="T1241" s="13">
        <f>(I1241/86400)+25569+(-5/24)</f>
        <v>40913.754247685181</v>
      </c>
    </row>
    <row r="1242" spans="1:20" ht="14.75" customHeight="1" x14ac:dyDescent="0.2">
      <c r="A1242" s="5">
        <v>1240</v>
      </c>
      <c r="B1242" s="6" t="s">
        <v>1241</v>
      </c>
      <c r="C1242" s="6" t="s">
        <v>5350</v>
      </c>
      <c r="D1242" s="22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>E1242/D1242</f>
        <v>3.0124999999999999E-2</v>
      </c>
      <c r="P1242" s="8">
        <f>IF(L1242=0,0,E1242/L1242)</f>
        <v>30.125</v>
      </c>
      <c r="Q1242" s="5" t="str">
        <f>LEFT(N1242,(FIND("/",N1242)-1))</f>
        <v>music</v>
      </c>
      <c r="R1242" s="5" t="str">
        <f>RIGHT(N1242,LEN(N1242)-(FIND("/",N1242)))</f>
        <v>world music</v>
      </c>
      <c r="S1242" s="13">
        <f>(J1242/86400)+25569+(-5/24)</f>
        <v>41408.831678240742</v>
      </c>
      <c r="T1242" s="13">
        <f>(I1242/86400)+25569+(-5/24)</f>
        <v>41467.70208333333</v>
      </c>
    </row>
    <row r="1243" spans="1:20" ht="14.75" customHeight="1" x14ac:dyDescent="0.2">
      <c r="A1243" s="5">
        <v>1241</v>
      </c>
      <c r="B1243" s="6" t="s">
        <v>1242</v>
      </c>
      <c r="C1243" s="6" t="s">
        <v>5351</v>
      </c>
      <c r="D1243" s="22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>E1243/D1243</f>
        <v>0.50739999999999996</v>
      </c>
      <c r="P1243" s="8">
        <f>IF(L1243=0,0,E1243/L1243)</f>
        <v>74.617647058823536</v>
      </c>
      <c r="Q1243" s="5" t="str">
        <f>LEFT(N1243,(FIND("/",N1243)-1))</f>
        <v>music</v>
      </c>
      <c r="R1243" s="5" t="str">
        <f>RIGHT(N1243,LEN(N1243)-(FIND("/",N1243)))</f>
        <v>world music</v>
      </c>
      <c r="S1243" s="13">
        <f>(J1243/86400)+25569+(-5/24)</f>
        <v>41923.629398148143</v>
      </c>
      <c r="T1243" s="13">
        <f>(I1243/86400)+25569+(-5/24)</f>
        <v>41946.040972222218</v>
      </c>
    </row>
    <row r="1244" spans="1:20" ht="14.75" customHeight="1" x14ac:dyDescent="0.2">
      <c r="A1244" s="5">
        <v>1242</v>
      </c>
      <c r="B1244" s="6" t="s">
        <v>1243</v>
      </c>
      <c r="C1244" s="6" t="s">
        <v>5352</v>
      </c>
      <c r="D1244" s="22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>E1244/D1244</f>
        <v>5.4884742041712408E-3</v>
      </c>
      <c r="P1244" s="8">
        <f>IF(L1244=0,0,E1244/L1244)</f>
        <v>5</v>
      </c>
      <c r="Q1244" s="5" t="str">
        <f>LEFT(N1244,(FIND("/",N1244)-1))</f>
        <v>music</v>
      </c>
      <c r="R1244" s="5" t="str">
        <f>RIGHT(N1244,LEN(N1244)-(FIND("/",N1244)))</f>
        <v>world music</v>
      </c>
      <c r="S1244" s="13">
        <f>(J1244/86400)+25569+(-5/24)</f>
        <v>40781.957199074073</v>
      </c>
      <c r="T1244" s="13">
        <f>(I1244/86400)+25569+(-5/24)</f>
        <v>40797.345833333333</v>
      </c>
    </row>
    <row r="1245" spans="1:20" ht="14.75" customHeight="1" x14ac:dyDescent="0.2">
      <c r="A1245" s="5">
        <v>1243</v>
      </c>
      <c r="B1245" s="6" t="s">
        <v>1244</v>
      </c>
      <c r="C1245" s="6" t="s">
        <v>5353</v>
      </c>
      <c r="D1245" s="22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>E1245/D1245</f>
        <v>0.14091666666666666</v>
      </c>
      <c r="P1245" s="8">
        <f>IF(L1245=0,0,E1245/L1245)</f>
        <v>44.5</v>
      </c>
      <c r="Q1245" s="5" t="str">
        <f>LEFT(N1245,(FIND("/",N1245)-1))</f>
        <v>music</v>
      </c>
      <c r="R1245" s="5" t="str">
        <f>RIGHT(N1245,LEN(N1245)-(FIND("/",N1245)))</f>
        <v>world music</v>
      </c>
      <c r="S1245" s="13">
        <f>(J1245/86400)+25569+(-5/24)</f>
        <v>40671.670960648145</v>
      </c>
      <c r="T1245" s="13">
        <f>(I1245/86400)+25569+(-5/24)</f>
        <v>40732.666666666664</v>
      </c>
    </row>
    <row r="1246" spans="1:20" ht="14.75" customHeight="1" x14ac:dyDescent="0.2">
      <c r="A1246" s="5">
        <v>1244</v>
      </c>
      <c r="B1246" s="6" t="s">
        <v>1245</v>
      </c>
      <c r="C1246" s="6" t="s">
        <v>5354</v>
      </c>
      <c r="D1246" s="22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>E1246/D1246</f>
        <v>1.038</v>
      </c>
      <c r="P1246" s="8">
        <f>IF(L1246=0,0,E1246/L1246)</f>
        <v>46.133333333333333</v>
      </c>
      <c r="Q1246" s="5" t="str">
        <f>LEFT(N1246,(FIND("/",N1246)-1))</f>
        <v>music</v>
      </c>
      <c r="R1246" s="5" t="str">
        <f>RIGHT(N1246,LEN(N1246)-(FIND("/",N1246)))</f>
        <v>rock</v>
      </c>
      <c r="S1246" s="13">
        <f>(J1246/86400)+25569+(-5/24)</f>
        <v>41355.617164351854</v>
      </c>
      <c r="T1246" s="13">
        <f>(I1246/86400)+25569+(-5/24)</f>
        <v>41386.666666666664</v>
      </c>
    </row>
    <row r="1247" spans="1:20" ht="14.75" customHeight="1" x14ac:dyDescent="0.2">
      <c r="A1247" s="5">
        <v>1245</v>
      </c>
      <c r="B1247" s="6" t="s">
        <v>1246</v>
      </c>
      <c r="C1247" s="6" t="s">
        <v>5355</v>
      </c>
      <c r="D1247" s="22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>E1247/D1247</f>
        <v>1.2024999999999999</v>
      </c>
      <c r="P1247" s="8">
        <f>IF(L1247=0,0,E1247/L1247)</f>
        <v>141.47058823529412</v>
      </c>
      <c r="Q1247" s="5" t="str">
        <f>LEFT(N1247,(FIND("/",N1247)-1))</f>
        <v>music</v>
      </c>
      <c r="R1247" s="5" t="str">
        <f>RIGHT(N1247,LEN(N1247)-(FIND("/",N1247)))</f>
        <v>rock</v>
      </c>
      <c r="S1247" s="13">
        <f>(J1247/86400)+25569+(-5/24)</f>
        <v>41774.391597222224</v>
      </c>
      <c r="T1247" s="13">
        <f>(I1247/86400)+25569+(-5/24)</f>
        <v>41804.391597222224</v>
      </c>
    </row>
    <row r="1248" spans="1:20" ht="14.75" customHeight="1" x14ac:dyDescent="0.2">
      <c r="A1248" s="5">
        <v>1246</v>
      </c>
      <c r="B1248" s="6" t="s">
        <v>1247</v>
      </c>
      <c r="C1248" s="6" t="s">
        <v>5356</v>
      </c>
      <c r="D1248" s="22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>E1248/D1248</f>
        <v>1.17</v>
      </c>
      <c r="P1248" s="8">
        <f>IF(L1248=0,0,E1248/L1248)</f>
        <v>75.483870967741936</v>
      </c>
      <c r="Q1248" s="5" t="str">
        <f>LEFT(N1248,(FIND("/",N1248)-1))</f>
        <v>music</v>
      </c>
      <c r="R1248" s="5" t="str">
        <f>RIGHT(N1248,LEN(N1248)-(FIND("/",N1248)))</f>
        <v>rock</v>
      </c>
      <c r="S1248" s="13">
        <f>(J1248/86400)+25569+(-5/24)</f>
        <v>40837.835057870368</v>
      </c>
      <c r="T1248" s="13">
        <f>(I1248/86400)+25569+(-5/24)</f>
        <v>40882.876724537033</v>
      </c>
    </row>
    <row r="1249" spans="1:20" ht="14.75" customHeight="1" x14ac:dyDescent="0.2">
      <c r="A1249" s="5">
        <v>1247</v>
      </c>
      <c r="B1249" s="6" t="s">
        <v>1248</v>
      </c>
      <c r="C1249" s="6" t="s">
        <v>5357</v>
      </c>
      <c r="D1249" s="22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>E1249/D1249</f>
        <v>1.2214285714285715</v>
      </c>
      <c r="P1249" s="8">
        <f>IF(L1249=0,0,E1249/L1249)</f>
        <v>85.5</v>
      </c>
      <c r="Q1249" s="5" t="str">
        <f>LEFT(N1249,(FIND("/",N1249)-1))</f>
        <v>music</v>
      </c>
      <c r="R1249" s="5" t="str">
        <f>RIGHT(N1249,LEN(N1249)-(FIND("/",N1249)))</f>
        <v>rock</v>
      </c>
      <c r="S1249" s="13">
        <f>(J1249/86400)+25569+(-5/24)</f>
        <v>41370.083969907406</v>
      </c>
      <c r="T1249" s="13">
        <f>(I1249/86400)+25569+(-5/24)</f>
        <v>41400.083969907406</v>
      </c>
    </row>
    <row r="1250" spans="1:20" ht="14.75" customHeight="1" x14ac:dyDescent="0.2">
      <c r="A1250" s="5">
        <v>1248</v>
      </c>
      <c r="B1250" s="6" t="s">
        <v>1249</v>
      </c>
      <c r="C1250" s="6" t="s">
        <v>5358</v>
      </c>
      <c r="D1250" s="22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>E1250/D1250</f>
        <v>1.5164</v>
      </c>
      <c r="P1250" s="8">
        <f>IF(L1250=0,0,E1250/L1250)</f>
        <v>64.254237288135599</v>
      </c>
      <c r="Q1250" s="5" t="str">
        <f>LEFT(N1250,(FIND("/",N1250)-1))</f>
        <v>music</v>
      </c>
      <c r="R1250" s="5" t="str">
        <f>RIGHT(N1250,LEN(N1250)-(FIND("/",N1250)))</f>
        <v>rock</v>
      </c>
      <c r="S1250" s="13">
        <f>(J1250/86400)+25569+(-5/24)</f>
        <v>41767.448530092588</v>
      </c>
      <c r="T1250" s="13">
        <f>(I1250/86400)+25569+(-5/24)</f>
        <v>41803.082638888889</v>
      </c>
    </row>
    <row r="1251" spans="1:20" ht="14.75" customHeight="1" x14ac:dyDescent="0.2">
      <c r="A1251" s="5">
        <v>1249</v>
      </c>
      <c r="B1251" s="6" t="s">
        <v>1250</v>
      </c>
      <c r="C1251" s="6" t="s">
        <v>5359</v>
      </c>
      <c r="D1251" s="22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>E1251/D1251</f>
        <v>1.0444</v>
      </c>
      <c r="P1251" s="8">
        <f>IF(L1251=0,0,E1251/L1251)</f>
        <v>64.46913580246914</v>
      </c>
      <c r="Q1251" s="5" t="str">
        <f>LEFT(N1251,(FIND("/",N1251)-1))</f>
        <v>music</v>
      </c>
      <c r="R1251" s="5" t="str">
        <f>RIGHT(N1251,LEN(N1251)-(FIND("/",N1251)))</f>
        <v>rock</v>
      </c>
      <c r="S1251" s="13">
        <f>(J1251/86400)+25569+(-5/24)</f>
        <v>41067.532534722217</v>
      </c>
      <c r="T1251" s="13">
        <f>(I1251/86400)+25569+(-5/24)</f>
        <v>41097.532534722217</v>
      </c>
    </row>
    <row r="1252" spans="1:20" ht="14.75" customHeight="1" x14ac:dyDescent="0.2">
      <c r="A1252" s="5">
        <v>1250</v>
      </c>
      <c r="B1252" s="6" t="s">
        <v>1251</v>
      </c>
      <c r="C1252" s="6" t="s">
        <v>5360</v>
      </c>
      <c r="D1252" s="22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>E1252/D1252</f>
        <v>2.0015333333333332</v>
      </c>
      <c r="P1252" s="8">
        <f>IF(L1252=0,0,E1252/L1252)</f>
        <v>118.2007874015748</v>
      </c>
      <c r="Q1252" s="5" t="str">
        <f>LEFT(N1252,(FIND("/",N1252)-1))</f>
        <v>music</v>
      </c>
      <c r="R1252" s="5" t="str">
        <f>RIGHT(N1252,LEN(N1252)-(FIND("/",N1252)))</f>
        <v>rock</v>
      </c>
      <c r="S1252" s="13">
        <f>(J1252/86400)+25569+(-5/24)</f>
        <v>41843.434386574074</v>
      </c>
      <c r="T1252" s="13">
        <f>(I1252/86400)+25569+(-5/24)</f>
        <v>41888.434386574074</v>
      </c>
    </row>
    <row r="1253" spans="1:20" ht="14.75" customHeight="1" x14ac:dyDescent="0.2">
      <c r="A1253" s="5">
        <v>1251</v>
      </c>
      <c r="B1253" s="6" t="s">
        <v>1252</v>
      </c>
      <c r="C1253" s="6" t="s">
        <v>5361</v>
      </c>
      <c r="D1253" s="22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>E1253/D1253</f>
        <v>1.018</v>
      </c>
      <c r="P1253" s="8">
        <f>IF(L1253=0,0,E1253/L1253)</f>
        <v>82.540540540540547</v>
      </c>
      <c r="Q1253" s="5" t="str">
        <f>LEFT(N1253,(FIND("/",N1253)-1))</f>
        <v>music</v>
      </c>
      <c r="R1253" s="5" t="str">
        <f>RIGHT(N1253,LEN(N1253)-(FIND("/",N1253)))</f>
        <v>rock</v>
      </c>
      <c r="S1253" s="13">
        <f>(J1253/86400)+25569+(-5/24)</f>
        <v>40751.606099537035</v>
      </c>
      <c r="T1253" s="13">
        <f>(I1253/86400)+25569+(-5/24)</f>
        <v>40811.606099537035</v>
      </c>
    </row>
    <row r="1254" spans="1:20" ht="14.75" customHeight="1" x14ac:dyDescent="0.2">
      <c r="A1254" s="5">
        <v>1252</v>
      </c>
      <c r="B1254" s="6" t="s">
        <v>1253</v>
      </c>
      <c r="C1254" s="6" t="s">
        <v>5362</v>
      </c>
      <c r="D1254" s="22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>E1254/D1254</f>
        <v>1.3765714285714286</v>
      </c>
      <c r="P1254" s="8">
        <f>IF(L1254=0,0,E1254/L1254)</f>
        <v>34.170212765957444</v>
      </c>
      <c r="Q1254" s="5" t="str">
        <f>LEFT(N1254,(FIND("/",N1254)-1))</f>
        <v>music</v>
      </c>
      <c r="R1254" s="5" t="str">
        <f>RIGHT(N1254,LEN(N1254)-(FIND("/",N1254)))</f>
        <v>rock</v>
      </c>
      <c r="S1254" s="13">
        <f>(J1254/86400)+25569+(-5/24)</f>
        <v>41543.779733796291</v>
      </c>
      <c r="T1254" s="13">
        <f>(I1254/86400)+25569+(-5/24)</f>
        <v>41571.779733796291</v>
      </c>
    </row>
    <row r="1255" spans="1:20" ht="14.75" customHeight="1" x14ac:dyDescent="0.2">
      <c r="A1255" s="5">
        <v>1253</v>
      </c>
      <c r="B1255" s="6" t="s">
        <v>1254</v>
      </c>
      <c r="C1255" s="6" t="s">
        <v>5363</v>
      </c>
      <c r="D1255" s="22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>E1255/D1255</f>
        <v>3038.3319999999999</v>
      </c>
      <c r="P1255" s="8">
        <f>IF(L1255=0,0,E1255/L1255)</f>
        <v>42.73322081575246</v>
      </c>
      <c r="Q1255" s="5" t="str">
        <f>LEFT(N1255,(FIND("/",N1255)-1))</f>
        <v>music</v>
      </c>
      <c r="R1255" s="5" t="str">
        <f>RIGHT(N1255,LEN(N1255)-(FIND("/",N1255)))</f>
        <v>rock</v>
      </c>
      <c r="S1255" s="13">
        <f>(J1255/86400)+25569+(-5/24)</f>
        <v>41855.575312499997</v>
      </c>
      <c r="T1255" s="13">
        <f>(I1255/86400)+25569+(-5/24)</f>
        <v>41885.575312499997</v>
      </c>
    </row>
    <row r="1256" spans="1:20" ht="14.75" customHeight="1" x14ac:dyDescent="0.2">
      <c r="A1256" s="5">
        <v>1254</v>
      </c>
      <c r="B1256" s="6" t="s">
        <v>1255</v>
      </c>
      <c r="C1256" s="6" t="s">
        <v>5364</v>
      </c>
      <c r="D1256" s="22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>E1256/D1256</f>
        <v>1.9885074626865671</v>
      </c>
      <c r="P1256" s="8">
        <f>IF(L1256=0,0,E1256/L1256)</f>
        <v>94.489361702127653</v>
      </c>
      <c r="Q1256" s="5" t="str">
        <f>LEFT(N1256,(FIND("/",N1256)-1))</f>
        <v>music</v>
      </c>
      <c r="R1256" s="5" t="str">
        <f>RIGHT(N1256,LEN(N1256)-(FIND("/",N1256)))</f>
        <v>rock</v>
      </c>
      <c r="S1256" s="13">
        <f>(J1256/86400)+25569+(-5/24)</f>
        <v>40487.413032407407</v>
      </c>
      <c r="T1256" s="13">
        <f>(I1256/86400)+25569+(-5/24)</f>
        <v>40543.999305555553</v>
      </c>
    </row>
    <row r="1257" spans="1:20" ht="14.75" customHeight="1" x14ac:dyDescent="0.2">
      <c r="A1257" s="5">
        <v>1255</v>
      </c>
      <c r="B1257" s="6" t="s">
        <v>1256</v>
      </c>
      <c r="C1257" s="6" t="s">
        <v>5365</v>
      </c>
      <c r="D1257" s="22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>E1257/D1257</f>
        <v>2.0236666666666667</v>
      </c>
      <c r="P1257" s="8">
        <f>IF(L1257=0,0,E1257/L1257)</f>
        <v>55.697247706422019</v>
      </c>
      <c r="Q1257" s="5" t="str">
        <f>LEFT(N1257,(FIND("/",N1257)-1))</f>
        <v>music</v>
      </c>
      <c r="R1257" s="5" t="str">
        <f>RIGHT(N1257,LEN(N1257)-(FIND("/",N1257)))</f>
        <v>rock</v>
      </c>
      <c r="S1257" s="13">
        <f>(J1257/86400)+25569+(-5/24)</f>
        <v>41579.637175925927</v>
      </c>
      <c r="T1257" s="13">
        <f>(I1257/86400)+25569+(-5/24)</f>
        <v>41609.678842592592</v>
      </c>
    </row>
    <row r="1258" spans="1:20" ht="14.75" customHeight="1" x14ac:dyDescent="0.2">
      <c r="A1258" s="5">
        <v>1256</v>
      </c>
      <c r="B1258" s="6" t="s">
        <v>1257</v>
      </c>
      <c r="C1258" s="6" t="s">
        <v>5366</v>
      </c>
      <c r="D1258" s="22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>E1258/D1258</f>
        <v>1.1796376666666666</v>
      </c>
      <c r="P1258" s="8">
        <f>IF(L1258=0,0,E1258/L1258)</f>
        <v>98.030831024930734</v>
      </c>
      <c r="Q1258" s="5" t="str">
        <f>LEFT(N1258,(FIND("/",N1258)-1))</f>
        <v>music</v>
      </c>
      <c r="R1258" s="5" t="str">
        <f>RIGHT(N1258,LEN(N1258)-(FIND("/",N1258)))</f>
        <v>rock</v>
      </c>
      <c r="S1258" s="13">
        <f>(J1258/86400)+25569+(-5/24)</f>
        <v>40921.711006944439</v>
      </c>
      <c r="T1258" s="13">
        <f>(I1258/86400)+25569+(-5/24)</f>
        <v>40951.711006944439</v>
      </c>
    </row>
    <row r="1259" spans="1:20" ht="14.75" customHeight="1" x14ac:dyDescent="0.2">
      <c r="A1259" s="5">
        <v>1257</v>
      </c>
      <c r="B1259" s="6" t="s">
        <v>1258</v>
      </c>
      <c r="C1259" s="6" t="s">
        <v>5367</v>
      </c>
      <c r="D1259" s="22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>E1259/D1259</f>
        <v>2.9472727272727273</v>
      </c>
      <c r="P1259" s="8">
        <f>IF(L1259=0,0,E1259/L1259)</f>
        <v>92.102272727272734</v>
      </c>
      <c r="Q1259" s="5" t="str">
        <f>LEFT(N1259,(FIND("/",N1259)-1))</f>
        <v>music</v>
      </c>
      <c r="R1259" s="5" t="str">
        <f>RIGHT(N1259,LEN(N1259)-(FIND("/",N1259)))</f>
        <v>rock</v>
      </c>
      <c r="S1259" s="13">
        <f>(J1259/86400)+25569+(-5/24)</f>
        <v>40586.877199074072</v>
      </c>
      <c r="T1259" s="13">
        <f>(I1259/86400)+25569+(-5/24)</f>
        <v>40635.835532407407</v>
      </c>
    </row>
    <row r="1260" spans="1:20" ht="14.75" customHeight="1" x14ac:dyDescent="0.2">
      <c r="A1260" s="5">
        <v>1258</v>
      </c>
      <c r="B1260" s="6" t="s">
        <v>1259</v>
      </c>
      <c r="C1260" s="6" t="s">
        <v>5368</v>
      </c>
      <c r="D1260" s="22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>E1260/D1260</f>
        <v>2.1314633333333335</v>
      </c>
      <c r="P1260" s="8">
        <f>IF(L1260=0,0,E1260/L1260)</f>
        <v>38.175462686567165</v>
      </c>
      <c r="Q1260" s="5" t="str">
        <f>LEFT(N1260,(FIND("/",N1260)-1))</f>
        <v>music</v>
      </c>
      <c r="R1260" s="5" t="str">
        <f>RIGHT(N1260,LEN(N1260)-(FIND("/",N1260)))</f>
        <v>rock</v>
      </c>
      <c r="S1260" s="13">
        <f>(J1260/86400)+25569+(-5/24)</f>
        <v>41487.402916666666</v>
      </c>
      <c r="T1260" s="13">
        <f>(I1260/86400)+25569+(-5/24)</f>
        <v>41517.402916666666</v>
      </c>
    </row>
    <row r="1261" spans="1:20" ht="14.75" customHeight="1" x14ac:dyDescent="0.2">
      <c r="A1261" s="5">
        <v>1259</v>
      </c>
      <c r="B1261" s="6" t="s">
        <v>1260</v>
      </c>
      <c r="C1261" s="6" t="s">
        <v>5369</v>
      </c>
      <c r="D1261" s="22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>E1261/D1261</f>
        <v>1.0424</v>
      </c>
      <c r="P1261" s="8">
        <f>IF(L1261=0,0,E1261/L1261)</f>
        <v>27.145833333333332</v>
      </c>
      <c r="Q1261" s="5" t="str">
        <f>LEFT(N1261,(FIND("/",N1261)-1))</f>
        <v>music</v>
      </c>
      <c r="R1261" s="5" t="str">
        <f>RIGHT(N1261,LEN(N1261)-(FIND("/",N1261)))</f>
        <v>rock</v>
      </c>
      <c r="S1261" s="13">
        <f>(J1261/86400)+25569+(-5/24)</f>
        <v>41766.762314814812</v>
      </c>
      <c r="T1261" s="13">
        <f>(I1261/86400)+25569+(-5/24)</f>
        <v>41798.957638888889</v>
      </c>
    </row>
    <row r="1262" spans="1:20" ht="14.75" customHeight="1" x14ac:dyDescent="0.2">
      <c r="A1262" s="5">
        <v>1260</v>
      </c>
      <c r="B1262" s="6" t="s">
        <v>1261</v>
      </c>
      <c r="C1262" s="6" t="s">
        <v>5370</v>
      </c>
      <c r="D1262" s="22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>E1262/D1262</f>
        <v>1.1366666666666667</v>
      </c>
      <c r="P1262" s="8">
        <f>IF(L1262=0,0,E1262/L1262)</f>
        <v>50.689189189189186</v>
      </c>
      <c r="Q1262" s="5" t="str">
        <f>LEFT(N1262,(FIND("/",N1262)-1))</f>
        <v>music</v>
      </c>
      <c r="R1262" s="5" t="str">
        <f>RIGHT(N1262,LEN(N1262)-(FIND("/",N1262)))</f>
        <v>rock</v>
      </c>
      <c r="S1262" s="13">
        <f>(J1262/86400)+25569+(-5/24)</f>
        <v>41666.63449074074</v>
      </c>
      <c r="T1262" s="13">
        <f>(I1262/86400)+25569+(-5/24)</f>
        <v>41696.63449074074</v>
      </c>
    </row>
    <row r="1263" spans="1:20" ht="14.75" customHeight="1" x14ac:dyDescent="0.2">
      <c r="A1263" s="5">
        <v>1261</v>
      </c>
      <c r="B1263" s="6" t="s">
        <v>1262</v>
      </c>
      <c r="C1263" s="6" t="s">
        <v>5371</v>
      </c>
      <c r="D1263" s="22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>E1263/D1263</f>
        <v>1.0125</v>
      </c>
      <c r="P1263" s="8">
        <f>IF(L1263=0,0,E1263/L1263)</f>
        <v>38.942307692307693</v>
      </c>
      <c r="Q1263" s="5" t="str">
        <f>LEFT(N1263,(FIND("/",N1263)-1))</f>
        <v>music</v>
      </c>
      <c r="R1263" s="5" t="str">
        <f>RIGHT(N1263,LEN(N1263)-(FIND("/",N1263)))</f>
        <v>rock</v>
      </c>
      <c r="S1263" s="13">
        <f>(J1263/86400)+25569+(-5/24)</f>
        <v>41638.134571759256</v>
      </c>
      <c r="T1263" s="13">
        <f>(I1263/86400)+25569+(-5/24)</f>
        <v>41668.134571759256</v>
      </c>
    </row>
    <row r="1264" spans="1:20" ht="14.75" customHeight="1" x14ac:dyDescent="0.2">
      <c r="A1264" s="5">
        <v>1262</v>
      </c>
      <c r="B1264" s="6" t="s">
        <v>1263</v>
      </c>
      <c r="C1264" s="6" t="s">
        <v>5372</v>
      </c>
      <c r="D1264" s="22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>E1264/D1264</f>
        <v>1.2541538461538462</v>
      </c>
      <c r="P1264" s="8">
        <f>IF(L1264=0,0,E1264/L1264)</f>
        <v>77.638095238095232</v>
      </c>
      <c r="Q1264" s="5" t="str">
        <f>LEFT(N1264,(FIND("/",N1264)-1))</f>
        <v>music</v>
      </c>
      <c r="R1264" s="5" t="str">
        <f>RIGHT(N1264,LEN(N1264)-(FIND("/",N1264)))</f>
        <v>rock</v>
      </c>
      <c r="S1264" s="13">
        <f>(J1264/86400)+25569+(-5/24)</f>
        <v>41656.554305555554</v>
      </c>
      <c r="T1264" s="13">
        <f>(I1264/86400)+25569+(-5/24)</f>
        <v>41686.554305555554</v>
      </c>
    </row>
    <row r="1265" spans="1:20" ht="14.75" customHeight="1" x14ac:dyDescent="0.2">
      <c r="A1265" s="5">
        <v>1263</v>
      </c>
      <c r="B1265" s="6" t="s">
        <v>1264</v>
      </c>
      <c r="C1265" s="6" t="s">
        <v>5373</v>
      </c>
      <c r="D1265" s="22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>E1265/D1265</f>
        <v>1.19</v>
      </c>
      <c r="P1265" s="8">
        <f>IF(L1265=0,0,E1265/L1265)</f>
        <v>43.536585365853661</v>
      </c>
      <c r="Q1265" s="5" t="str">
        <f>LEFT(N1265,(FIND("/",N1265)-1))</f>
        <v>music</v>
      </c>
      <c r="R1265" s="5" t="str">
        <f>RIGHT(N1265,LEN(N1265)-(FIND("/",N1265)))</f>
        <v>rock</v>
      </c>
      <c r="S1265" s="13">
        <f>(J1265/86400)+25569+(-5/24)</f>
        <v>41691.875810185185</v>
      </c>
      <c r="T1265" s="13">
        <f>(I1265/86400)+25569+(-5/24)</f>
        <v>41726.833333333328</v>
      </c>
    </row>
    <row r="1266" spans="1:20" ht="14.75" customHeight="1" x14ac:dyDescent="0.2">
      <c r="A1266" s="5">
        <v>1264</v>
      </c>
      <c r="B1266" s="6" t="s">
        <v>1265</v>
      </c>
      <c r="C1266" s="6" t="s">
        <v>5374</v>
      </c>
      <c r="D1266" s="22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>E1266/D1266</f>
        <v>1.6646153846153846</v>
      </c>
      <c r="P1266" s="8">
        <f>IF(L1266=0,0,E1266/L1266)</f>
        <v>31.823529411764707</v>
      </c>
      <c r="Q1266" s="5" t="str">
        <f>LEFT(N1266,(FIND("/",N1266)-1))</f>
        <v>music</v>
      </c>
      <c r="R1266" s="5" t="str">
        <f>RIGHT(N1266,LEN(N1266)-(FIND("/",N1266)))</f>
        <v>rock</v>
      </c>
      <c r="S1266" s="13">
        <f>(J1266/86400)+25569+(-5/24)</f>
        <v>41547.454664351848</v>
      </c>
      <c r="T1266" s="13">
        <f>(I1266/86400)+25569+(-5/24)</f>
        <v>41576.454664351848</v>
      </c>
    </row>
    <row r="1267" spans="1:20" ht="14.75" customHeight="1" x14ac:dyDescent="0.2">
      <c r="A1267" s="5">
        <v>1265</v>
      </c>
      <c r="B1267" s="6" t="s">
        <v>1266</v>
      </c>
      <c r="C1267" s="6" t="s">
        <v>5375</v>
      </c>
      <c r="D1267" s="22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>E1267/D1267</f>
        <v>1.1914771428571429</v>
      </c>
      <c r="P1267" s="8">
        <f>IF(L1267=0,0,E1267/L1267)</f>
        <v>63.184393939393942</v>
      </c>
      <c r="Q1267" s="5" t="str">
        <f>LEFT(N1267,(FIND("/",N1267)-1))</f>
        <v>music</v>
      </c>
      <c r="R1267" s="5" t="str">
        <f>RIGHT(N1267,LEN(N1267)-(FIND("/",N1267)))</f>
        <v>rock</v>
      </c>
      <c r="S1267" s="13">
        <f>(J1267/86400)+25569+(-5/24)</f>
        <v>40465.446932870364</v>
      </c>
      <c r="T1267" s="13">
        <f>(I1267/86400)+25569+(-5/24)</f>
        <v>40512.446932870364</v>
      </c>
    </row>
    <row r="1268" spans="1:20" ht="14.75" customHeight="1" x14ac:dyDescent="0.2">
      <c r="A1268" s="5">
        <v>1266</v>
      </c>
      <c r="B1268" s="6" t="s">
        <v>1267</v>
      </c>
      <c r="C1268" s="6" t="s">
        <v>5376</v>
      </c>
      <c r="D1268" s="22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>E1268/D1268</f>
        <v>1.0047368421052632</v>
      </c>
      <c r="P1268" s="8">
        <f>IF(L1268=0,0,E1268/L1268)</f>
        <v>190.9</v>
      </c>
      <c r="Q1268" s="5" t="str">
        <f>LEFT(N1268,(FIND("/",N1268)-1))</f>
        <v>music</v>
      </c>
      <c r="R1268" s="5" t="str">
        <f>RIGHT(N1268,LEN(N1268)-(FIND("/",N1268)))</f>
        <v>rock</v>
      </c>
      <c r="S1268" s="13">
        <f>(J1268/86400)+25569+(-5/24)</f>
        <v>41620.668344907404</v>
      </c>
      <c r="T1268" s="13">
        <f>(I1268/86400)+25569+(-5/24)</f>
        <v>41650.668344907404</v>
      </c>
    </row>
    <row r="1269" spans="1:20" ht="14.75" customHeight="1" x14ac:dyDescent="0.2">
      <c r="A1269" s="5">
        <v>1267</v>
      </c>
      <c r="B1269" s="6" t="s">
        <v>1268</v>
      </c>
      <c r="C1269" s="6" t="s">
        <v>5377</v>
      </c>
      <c r="D1269" s="22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>E1269/D1269</f>
        <v>1.018</v>
      </c>
      <c r="P1269" s="8">
        <f>IF(L1269=0,0,E1269/L1269)</f>
        <v>140.85534591194968</v>
      </c>
      <c r="Q1269" s="5" t="str">
        <f>LEFT(N1269,(FIND("/",N1269)-1))</f>
        <v>music</v>
      </c>
      <c r="R1269" s="5" t="str">
        <f>RIGHT(N1269,LEN(N1269)-(FIND("/",N1269)))</f>
        <v>rock</v>
      </c>
      <c r="S1269" s="13">
        <f>(J1269/86400)+25569+(-5/24)</f>
        <v>41449.376828703702</v>
      </c>
      <c r="T1269" s="13">
        <f>(I1269/86400)+25569+(-5/24)</f>
        <v>41479.376828703702</v>
      </c>
    </row>
    <row r="1270" spans="1:20" ht="14.75" customHeight="1" x14ac:dyDescent="0.2">
      <c r="A1270" s="5">
        <v>1268</v>
      </c>
      <c r="B1270" s="6" t="s">
        <v>1269</v>
      </c>
      <c r="C1270" s="6" t="s">
        <v>5378</v>
      </c>
      <c r="D1270" s="22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>E1270/D1270</f>
        <v>1.1666666666666667</v>
      </c>
      <c r="P1270" s="8">
        <f>IF(L1270=0,0,E1270/L1270)</f>
        <v>76.92307692307692</v>
      </c>
      <c r="Q1270" s="5" t="str">
        <f>LEFT(N1270,(FIND("/",N1270)-1))</f>
        <v>music</v>
      </c>
      <c r="R1270" s="5" t="str">
        <f>RIGHT(N1270,LEN(N1270)-(FIND("/",N1270)))</f>
        <v>rock</v>
      </c>
      <c r="S1270" s="13">
        <f>(J1270/86400)+25569+(-5/24)</f>
        <v>41507.637118055551</v>
      </c>
      <c r="T1270" s="13">
        <f>(I1270/86400)+25569+(-5/24)</f>
        <v>41537.637118055551</v>
      </c>
    </row>
    <row r="1271" spans="1:20" ht="14.75" customHeight="1" x14ac:dyDescent="0.2">
      <c r="A1271" s="5">
        <v>1269</v>
      </c>
      <c r="B1271" s="6" t="s">
        <v>1270</v>
      </c>
      <c r="C1271" s="6" t="s">
        <v>5379</v>
      </c>
      <c r="D1271" s="22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>E1271/D1271</f>
        <v>1.0864893617021276</v>
      </c>
      <c r="P1271" s="8">
        <f>IF(L1271=0,0,E1271/L1271)</f>
        <v>99.15533980582525</v>
      </c>
      <c r="Q1271" s="5" t="str">
        <f>LEFT(N1271,(FIND("/",N1271)-1))</f>
        <v>music</v>
      </c>
      <c r="R1271" s="5" t="str">
        <f>RIGHT(N1271,LEN(N1271)-(FIND("/",N1271)))</f>
        <v>rock</v>
      </c>
      <c r="S1271" s="13">
        <f>(J1271/86400)+25569+(-5/24)</f>
        <v>42445.614722222221</v>
      </c>
      <c r="T1271" s="13">
        <f>(I1271/86400)+25569+(-5/24)</f>
        <v>42475.791666666664</v>
      </c>
    </row>
    <row r="1272" spans="1:20" ht="14.75" customHeight="1" x14ac:dyDescent="0.2">
      <c r="A1272" s="5">
        <v>1270</v>
      </c>
      <c r="B1272" s="6" t="s">
        <v>1271</v>
      </c>
      <c r="C1272" s="6" t="s">
        <v>5380</v>
      </c>
      <c r="D1272" s="22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>E1272/D1272</f>
        <v>1.1472</v>
      </c>
      <c r="P1272" s="8">
        <f>IF(L1272=0,0,E1272/L1272)</f>
        <v>67.881656804733723</v>
      </c>
      <c r="Q1272" s="5" t="str">
        <f>LEFT(N1272,(FIND("/",N1272)-1))</f>
        <v>music</v>
      </c>
      <c r="R1272" s="5" t="str">
        <f>RIGHT(N1272,LEN(N1272)-(FIND("/",N1272)))</f>
        <v>rock</v>
      </c>
      <c r="S1272" s="13">
        <f>(J1272/86400)+25569+(-5/24)</f>
        <v>40933.648634259254</v>
      </c>
      <c r="T1272" s="13">
        <f>(I1272/86400)+25569+(-5/24)</f>
        <v>40993.60696759259</v>
      </c>
    </row>
    <row r="1273" spans="1:20" ht="14.75" customHeight="1" x14ac:dyDescent="0.2">
      <c r="A1273" s="5">
        <v>1271</v>
      </c>
      <c r="B1273" s="6" t="s">
        <v>1272</v>
      </c>
      <c r="C1273" s="6" t="s">
        <v>5381</v>
      </c>
      <c r="D1273" s="22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>E1273/D1273</f>
        <v>1.018</v>
      </c>
      <c r="P1273" s="8">
        <f>IF(L1273=0,0,E1273/L1273)</f>
        <v>246.29032258064515</v>
      </c>
      <c r="Q1273" s="5" t="str">
        <f>LEFT(N1273,(FIND("/",N1273)-1))</f>
        <v>music</v>
      </c>
      <c r="R1273" s="5" t="str">
        <f>RIGHT(N1273,LEN(N1273)-(FIND("/",N1273)))</f>
        <v>rock</v>
      </c>
      <c r="S1273" s="13">
        <f>(J1273/86400)+25569+(-5/24)</f>
        <v>41561.475219907406</v>
      </c>
      <c r="T1273" s="13">
        <f>(I1273/86400)+25569+(-5/24)</f>
        <v>41591.516886574071</v>
      </c>
    </row>
    <row r="1274" spans="1:20" ht="14.75" customHeight="1" x14ac:dyDescent="0.2">
      <c r="A1274" s="5">
        <v>1272</v>
      </c>
      <c r="B1274" s="6" t="s">
        <v>1273</v>
      </c>
      <c r="C1274" s="6" t="s">
        <v>5382</v>
      </c>
      <c r="D1274" s="22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>E1274/D1274</f>
        <v>1.06</v>
      </c>
      <c r="P1274" s="8">
        <f>IF(L1274=0,0,E1274/L1274)</f>
        <v>189.28571428571428</v>
      </c>
      <c r="Q1274" s="5" t="str">
        <f>LEFT(N1274,(FIND("/",N1274)-1))</f>
        <v>music</v>
      </c>
      <c r="R1274" s="5" t="str">
        <f>RIGHT(N1274,LEN(N1274)-(FIND("/",N1274)))</f>
        <v>rock</v>
      </c>
      <c r="S1274" s="13">
        <f>(J1274/86400)+25569+(-5/24)</f>
        <v>40274.536793981482</v>
      </c>
      <c r="T1274" s="13">
        <f>(I1274/86400)+25569+(-5/24)</f>
        <v>40343.958333333328</v>
      </c>
    </row>
    <row r="1275" spans="1:20" ht="14.75" customHeight="1" x14ac:dyDescent="0.2">
      <c r="A1275" s="5">
        <v>1273</v>
      </c>
      <c r="B1275" s="6" t="s">
        <v>1274</v>
      </c>
      <c r="C1275" s="6" t="s">
        <v>5383</v>
      </c>
      <c r="D1275" s="22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>E1275/D1275</f>
        <v>1.0349999999999999</v>
      </c>
      <c r="P1275" s="8">
        <f>IF(L1275=0,0,E1275/L1275)</f>
        <v>76.666666666666671</v>
      </c>
      <c r="Q1275" s="5" t="str">
        <f>LEFT(N1275,(FIND("/",N1275)-1))</f>
        <v>music</v>
      </c>
      <c r="R1275" s="5" t="str">
        <f>RIGHT(N1275,LEN(N1275)-(FIND("/",N1275)))</f>
        <v>rock</v>
      </c>
      <c r="S1275" s="13">
        <f>(J1275/86400)+25569+(-5/24)</f>
        <v>41852.521886574068</v>
      </c>
      <c r="T1275" s="13">
        <f>(I1275/86400)+25569+(-5/24)</f>
        <v>41882.521886574068</v>
      </c>
    </row>
    <row r="1276" spans="1:20" ht="14.75" customHeight="1" x14ac:dyDescent="0.2">
      <c r="A1276" s="5">
        <v>1274</v>
      </c>
      <c r="B1276" s="6" t="s">
        <v>1275</v>
      </c>
      <c r="C1276" s="6" t="s">
        <v>5384</v>
      </c>
      <c r="D1276" s="22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>E1276/D1276</f>
        <v>1.5497535999999998</v>
      </c>
      <c r="P1276" s="8">
        <f>IF(L1276=0,0,E1276/L1276)</f>
        <v>82.963254817987149</v>
      </c>
      <c r="Q1276" s="5" t="str">
        <f>LEFT(N1276,(FIND("/",N1276)-1))</f>
        <v>music</v>
      </c>
      <c r="R1276" s="5" t="str">
        <f>RIGHT(N1276,LEN(N1276)-(FIND("/",N1276)))</f>
        <v>rock</v>
      </c>
      <c r="S1276" s="13">
        <f>(J1276/86400)+25569+(-5/24)</f>
        <v>41116.481770833328</v>
      </c>
      <c r="T1276" s="13">
        <f>(I1276/86400)+25569+(-5/24)</f>
        <v>41151.481770833328</v>
      </c>
    </row>
    <row r="1277" spans="1:20" ht="14.75" customHeight="1" x14ac:dyDescent="0.2">
      <c r="A1277" s="5">
        <v>1275</v>
      </c>
      <c r="B1277" s="6" t="s">
        <v>1276</v>
      </c>
      <c r="C1277" s="6" t="s">
        <v>5385</v>
      </c>
      <c r="D1277" s="22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>E1277/D1277</f>
        <v>1.6214066666666667</v>
      </c>
      <c r="P1277" s="8">
        <f>IF(L1277=0,0,E1277/L1277)</f>
        <v>62.522107969151669</v>
      </c>
      <c r="Q1277" s="5" t="str">
        <f>LEFT(N1277,(FIND("/",N1277)-1))</f>
        <v>music</v>
      </c>
      <c r="R1277" s="5" t="str">
        <f>RIGHT(N1277,LEN(N1277)-(FIND("/",N1277)))</f>
        <v>rock</v>
      </c>
      <c r="S1277" s="13">
        <f>(J1277/86400)+25569+(-5/24)</f>
        <v>41458.659571759257</v>
      </c>
      <c r="T1277" s="13">
        <f>(I1277/86400)+25569+(-5/24)</f>
        <v>41493.659571759257</v>
      </c>
    </row>
    <row r="1278" spans="1:20" ht="14.75" customHeight="1" x14ac:dyDescent="0.2">
      <c r="A1278" s="5">
        <v>1276</v>
      </c>
      <c r="B1278" s="6" t="s">
        <v>1277</v>
      </c>
      <c r="C1278" s="6" t="s">
        <v>5386</v>
      </c>
      <c r="D1278" s="22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>E1278/D1278</f>
        <v>1.0442100000000001</v>
      </c>
      <c r="P1278" s="8">
        <f>IF(L1278=0,0,E1278/L1278)</f>
        <v>46.06808823529412</v>
      </c>
      <c r="Q1278" s="5" t="str">
        <f>LEFT(N1278,(FIND("/",N1278)-1))</f>
        <v>music</v>
      </c>
      <c r="R1278" s="5" t="str">
        <f>RIGHT(N1278,LEN(N1278)-(FIND("/",N1278)))</f>
        <v>rock</v>
      </c>
      <c r="S1278" s="13">
        <f>(J1278/86400)+25569+(-5/24)</f>
        <v>40007.49591435185</v>
      </c>
      <c r="T1278" s="13">
        <f>(I1278/86400)+25569+(-5/24)</f>
        <v>40056.958333333328</v>
      </c>
    </row>
    <row r="1279" spans="1:20" ht="14.75" customHeight="1" x14ac:dyDescent="0.2">
      <c r="A1279" s="5">
        <v>1277</v>
      </c>
      <c r="B1279" s="6" t="s">
        <v>1278</v>
      </c>
      <c r="C1279" s="6" t="s">
        <v>5387</v>
      </c>
      <c r="D1279" s="22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>E1279/D1279</f>
        <v>1.0612433333333333</v>
      </c>
      <c r="P1279" s="8">
        <f>IF(L1279=0,0,E1279/L1279)</f>
        <v>38.543946731234868</v>
      </c>
      <c r="Q1279" s="5" t="str">
        <f>LEFT(N1279,(FIND("/",N1279)-1))</f>
        <v>music</v>
      </c>
      <c r="R1279" s="5" t="str">
        <f>RIGHT(N1279,LEN(N1279)-(FIND("/",N1279)))</f>
        <v>rock</v>
      </c>
      <c r="S1279" s="13">
        <f>(J1279/86400)+25569+(-5/24)</f>
        <v>41121.35355324074</v>
      </c>
      <c r="T1279" s="13">
        <f>(I1279/86400)+25569+(-5/24)</f>
        <v>41156.35355324074</v>
      </c>
    </row>
    <row r="1280" spans="1:20" ht="14.75" customHeight="1" x14ac:dyDescent="0.2">
      <c r="A1280" s="5">
        <v>1278</v>
      </c>
      <c r="B1280" s="6" t="s">
        <v>1279</v>
      </c>
      <c r="C1280" s="6" t="s">
        <v>5388</v>
      </c>
      <c r="D1280" s="22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>E1280/D1280</f>
        <v>1.5493846153846154</v>
      </c>
      <c r="P1280" s="8">
        <f>IF(L1280=0,0,E1280/L1280)</f>
        <v>53.005263157894738</v>
      </c>
      <c r="Q1280" s="5" t="str">
        <f>LEFT(N1280,(FIND("/",N1280)-1))</f>
        <v>music</v>
      </c>
      <c r="R1280" s="5" t="str">
        <f>RIGHT(N1280,LEN(N1280)-(FIND("/",N1280)))</f>
        <v>rock</v>
      </c>
      <c r="S1280" s="13">
        <f>(J1280/86400)+25569+(-5/24)</f>
        <v>41786.346828703703</v>
      </c>
      <c r="T1280" s="13">
        <f>(I1280/86400)+25569+(-5/24)</f>
        <v>41814.875</v>
      </c>
    </row>
    <row r="1281" spans="1:20" ht="14.75" customHeight="1" x14ac:dyDescent="0.2">
      <c r="A1281" s="5">
        <v>1279</v>
      </c>
      <c r="B1281" s="6" t="s">
        <v>1280</v>
      </c>
      <c r="C1281" s="6" t="s">
        <v>5389</v>
      </c>
      <c r="D1281" s="22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>E1281/D1281</f>
        <v>1.1077157238734421</v>
      </c>
      <c r="P1281" s="8">
        <f>IF(L1281=0,0,E1281/L1281)</f>
        <v>73.355396825396824</v>
      </c>
      <c r="Q1281" s="5" t="str">
        <f>LEFT(N1281,(FIND("/",N1281)-1))</f>
        <v>music</v>
      </c>
      <c r="R1281" s="5" t="str">
        <f>RIGHT(N1281,LEN(N1281)-(FIND("/",N1281)))</f>
        <v>rock</v>
      </c>
      <c r="S1281" s="13">
        <f>(J1281/86400)+25569+(-5/24)</f>
        <v>41681.890856481477</v>
      </c>
      <c r="T1281" s="13">
        <f>(I1281/86400)+25569+(-5/24)</f>
        <v>41721.849189814813</v>
      </c>
    </row>
    <row r="1282" spans="1:20" ht="14.75" customHeight="1" x14ac:dyDescent="0.2">
      <c r="A1282" s="5">
        <v>1280</v>
      </c>
      <c r="B1282" s="6" t="s">
        <v>1281</v>
      </c>
      <c r="C1282" s="6" t="s">
        <v>5390</v>
      </c>
      <c r="D1282" s="22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>E1282/D1282</f>
        <v>1.1091186666666666</v>
      </c>
      <c r="P1282" s="8">
        <f>IF(L1282=0,0,E1282/L1282)</f>
        <v>127.97523076923076</v>
      </c>
      <c r="Q1282" s="5" t="str">
        <f>LEFT(N1282,(FIND("/",N1282)-1))</f>
        <v>music</v>
      </c>
      <c r="R1282" s="5" t="str">
        <f>RIGHT(N1282,LEN(N1282)-(FIND("/",N1282)))</f>
        <v>rock</v>
      </c>
      <c r="S1282" s="13">
        <f>(J1282/86400)+25569+(-5/24)</f>
        <v>40513.54923611111</v>
      </c>
      <c r="T1282" s="13">
        <f>(I1282/86400)+25569+(-5/24)</f>
        <v>40603.54923611111</v>
      </c>
    </row>
    <row r="1283" spans="1:20" ht="14.75" customHeight="1" x14ac:dyDescent="0.2">
      <c r="A1283" s="5">
        <v>1281</v>
      </c>
      <c r="B1283" s="6" t="s">
        <v>1282</v>
      </c>
      <c r="C1283" s="6" t="s">
        <v>5391</v>
      </c>
      <c r="D1283" s="22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>E1283/D1283</f>
        <v>1.1071428571428572</v>
      </c>
      <c r="P1283" s="8">
        <f>IF(L1283=0,0,E1283/L1283)</f>
        <v>104.72972972972973</v>
      </c>
      <c r="Q1283" s="5" t="str">
        <f>LEFT(N1283,(FIND("/",N1283)-1))</f>
        <v>music</v>
      </c>
      <c r="R1283" s="5" t="str">
        <f>RIGHT(N1283,LEN(N1283)-(FIND("/",N1283)))</f>
        <v>rock</v>
      </c>
      <c r="S1283" s="13">
        <f>(J1283/86400)+25569+(-5/24)</f>
        <v>41463.535138888888</v>
      </c>
      <c r="T1283" s="13">
        <f>(I1283/86400)+25569+(-5/24)</f>
        <v>41483.535138888888</v>
      </c>
    </row>
    <row r="1284" spans="1:20" ht="14.75" customHeight="1" x14ac:dyDescent="0.2">
      <c r="A1284" s="5">
        <v>1282</v>
      </c>
      <c r="B1284" s="6" t="s">
        <v>1283</v>
      </c>
      <c r="C1284" s="6" t="s">
        <v>5392</v>
      </c>
      <c r="D1284" s="22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>E1284/D1284</f>
        <v>1.2361333333333333</v>
      </c>
      <c r="P1284" s="8">
        <f>IF(L1284=0,0,E1284/L1284)</f>
        <v>67.671532846715323</v>
      </c>
      <c r="Q1284" s="5" t="str">
        <f>LEFT(N1284,(FIND("/",N1284)-1))</f>
        <v>music</v>
      </c>
      <c r="R1284" s="5" t="str">
        <f>RIGHT(N1284,LEN(N1284)-(FIND("/",N1284)))</f>
        <v>rock</v>
      </c>
      <c r="S1284" s="13">
        <f>(J1284/86400)+25569+(-5/24)</f>
        <v>41586.266840277771</v>
      </c>
      <c r="T1284" s="13">
        <f>(I1284/86400)+25569+(-5/24)</f>
        <v>41616.999305555553</v>
      </c>
    </row>
    <row r="1285" spans="1:20" ht="14.75" customHeight="1" x14ac:dyDescent="0.2">
      <c r="A1285" s="5">
        <v>1283</v>
      </c>
      <c r="B1285" s="6" t="s">
        <v>1284</v>
      </c>
      <c r="C1285" s="6" t="s">
        <v>5393</v>
      </c>
      <c r="D1285" s="22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>E1285/D1285</f>
        <v>2.1105</v>
      </c>
      <c r="P1285" s="8">
        <f>IF(L1285=0,0,E1285/L1285)</f>
        <v>95.931818181818187</v>
      </c>
      <c r="Q1285" s="5" t="str">
        <f>LEFT(N1285,(FIND("/",N1285)-1))</f>
        <v>music</v>
      </c>
      <c r="R1285" s="5" t="str">
        <f>RIGHT(N1285,LEN(N1285)-(FIND("/",N1285)))</f>
        <v>rock</v>
      </c>
      <c r="S1285" s="13">
        <f>(J1285/86400)+25569+(-5/24)</f>
        <v>41320.50913194444</v>
      </c>
      <c r="T1285" s="13">
        <f>(I1285/86400)+25569+(-5/24)</f>
        <v>41343.958333333328</v>
      </c>
    </row>
    <row r="1286" spans="1:20" ht="14.75" customHeight="1" x14ac:dyDescent="0.2">
      <c r="A1286" s="5">
        <v>1284</v>
      </c>
      <c r="B1286" s="6" t="s">
        <v>1285</v>
      </c>
      <c r="C1286" s="6" t="s">
        <v>5394</v>
      </c>
      <c r="D1286" s="22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>E1286/D1286</f>
        <v>1.01</v>
      </c>
      <c r="P1286" s="8">
        <f>IF(L1286=0,0,E1286/L1286)</f>
        <v>65.161290322580641</v>
      </c>
      <c r="Q1286" s="5" t="str">
        <f>LEFT(N1286,(FIND("/",N1286)-1))</f>
        <v>theater</v>
      </c>
      <c r="R1286" s="5" t="str">
        <f>RIGHT(N1286,LEN(N1286)-(FIND("/",N1286)))</f>
        <v>plays</v>
      </c>
      <c r="S1286" s="13">
        <f>(J1286/86400)+25569+(-5/24)</f>
        <v>42712.026412037034</v>
      </c>
      <c r="T1286" s="13">
        <f>(I1286/86400)+25569+(-5/24)</f>
        <v>42735.499305555553</v>
      </c>
    </row>
    <row r="1287" spans="1:20" ht="14.75" customHeight="1" x14ac:dyDescent="0.2">
      <c r="A1287" s="5">
        <v>1285</v>
      </c>
      <c r="B1287" s="6" t="s">
        <v>1286</v>
      </c>
      <c r="C1287" s="6" t="s">
        <v>5395</v>
      </c>
      <c r="D1287" s="22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>E1287/D1287</f>
        <v>1.0165</v>
      </c>
      <c r="P1287" s="8">
        <f>IF(L1287=0,0,E1287/L1287)</f>
        <v>32.269841269841272</v>
      </c>
      <c r="Q1287" s="5" t="str">
        <f>LEFT(N1287,(FIND("/",N1287)-1))</f>
        <v>theater</v>
      </c>
      <c r="R1287" s="5" t="str">
        <f>RIGHT(N1287,LEN(N1287)-(FIND("/",N1287)))</f>
        <v>plays</v>
      </c>
      <c r="S1287" s="13">
        <f>(J1287/86400)+25569+(-5/24)</f>
        <v>42160.374710648146</v>
      </c>
      <c r="T1287" s="13">
        <f>(I1287/86400)+25569+(-5/24)</f>
        <v>42175.374710648146</v>
      </c>
    </row>
    <row r="1288" spans="1:20" ht="14.75" customHeight="1" x14ac:dyDescent="0.2">
      <c r="A1288" s="5">
        <v>1286</v>
      </c>
      <c r="B1288" s="6" t="s">
        <v>1287</v>
      </c>
      <c r="C1288" s="6" t="s">
        <v>5396</v>
      </c>
      <c r="D1288" s="22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>E1288/D1288</f>
        <v>1.0833333333333333</v>
      </c>
      <c r="P1288" s="8">
        <f>IF(L1288=0,0,E1288/L1288)</f>
        <v>81.25</v>
      </c>
      <c r="Q1288" s="5" t="str">
        <f>LEFT(N1288,(FIND("/",N1288)-1))</f>
        <v>theater</v>
      </c>
      <c r="R1288" s="5" t="str">
        <f>RIGHT(N1288,LEN(N1288)-(FIND("/",N1288)))</f>
        <v>plays</v>
      </c>
      <c r="S1288" s="13">
        <f>(J1288/86400)+25569+(-5/24)</f>
        <v>42039.176238425927</v>
      </c>
      <c r="T1288" s="13">
        <f>(I1288/86400)+25569+(-5/24)</f>
        <v>42052.374999999993</v>
      </c>
    </row>
    <row r="1289" spans="1:20" ht="14.75" customHeight="1" x14ac:dyDescent="0.2">
      <c r="A1289" s="5">
        <v>1287</v>
      </c>
      <c r="B1289" s="6" t="s">
        <v>1288</v>
      </c>
      <c r="C1289" s="6" t="s">
        <v>5397</v>
      </c>
      <c r="D1289" s="22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>E1289/D1289</f>
        <v>2.42</v>
      </c>
      <c r="P1289" s="8">
        <f>IF(L1289=0,0,E1289/L1289)</f>
        <v>24.2</v>
      </c>
      <c r="Q1289" s="5" t="str">
        <f>LEFT(N1289,(FIND("/",N1289)-1))</f>
        <v>theater</v>
      </c>
      <c r="R1289" s="5" t="str">
        <f>RIGHT(N1289,LEN(N1289)-(FIND("/",N1289)))</f>
        <v>plays</v>
      </c>
      <c r="S1289" s="13">
        <f>(J1289/86400)+25569+(-5/24)</f>
        <v>42107.412685185183</v>
      </c>
      <c r="T1289" s="13">
        <f>(I1289/86400)+25569+(-5/24)</f>
        <v>42167.412685185183</v>
      </c>
    </row>
    <row r="1290" spans="1:20" ht="14.75" customHeight="1" x14ac:dyDescent="0.2">
      <c r="A1290" s="5">
        <v>1288</v>
      </c>
      <c r="B1290" s="6" t="s">
        <v>1289</v>
      </c>
      <c r="C1290" s="6" t="s">
        <v>5398</v>
      </c>
      <c r="D1290" s="22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>E1290/D1290</f>
        <v>1.0044999999999999</v>
      </c>
      <c r="P1290" s="8">
        <f>IF(L1290=0,0,E1290/L1290)</f>
        <v>65.868852459016395</v>
      </c>
      <c r="Q1290" s="5" t="str">
        <f>LEFT(N1290,(FIND("/",N1290)-1))</f>
        <v>theater</v>
      </c>
      <c r="R1290" s="5" t="str">
        <f>RIGHT(N1290,LEN(N1290)-(FIND("/",N1290)))</f>
        <v>plays</v>
      </c>
      <c r="S1290" s="13">
        <f>(J1290/86400)+25569+(-5/24)</f>
        <v>42560.946331018517</v>
      </c>
      <c r="T1290" s="13">
        <f>(I1290/86400)+25569+(-5/24)</f>
        <v>42591.958333333336</v>
      </c>
    </row>
    <row r="1291" spans="1:20" ht="14.75" customHeight="1" x14ac:dyDescent="0.2">
      <c r="A1291" s="5">
        <v>1289</v>
      </c>
      <c r="B1291" s="6" t="s">
        <v>1290</v>
      </c>
      <c r="C1291" s="6" t="s">
        <v>5399</v>
      </c>
      <c r="D1291" s="22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>E1291/D1291</f>
        <v>1.2506666666666666</v>
      </c>
      <c r="P1291" s="8">
        <f>IF(L1291=0,0,E1291/L1291)</f>
        <v>36.07692307692308</v>
      </c>
      <c r="Q1291" s="5" t="str">
        <f>LEFT(N1291,(FIND("/",N1291)-1))</f>
        <v>theater</v>
      </c>
      <c r="R1291" s="5" t="str">
        <f>RIGHT(N1291,LEN(N1291)-(FIND("/",N1291)))</f>
        <v>plays</v>
      </c>
      <c r="S1291" s="13">
        <f>(J1291/86400)+25569+(-5/24)</f>
        <v>42708.926446759258</v>
      </c>
      <c r="T1291" s="13">
        <f>(I1291/86400)+25569+(-5/24)</f>
        <v>42738.926446759258</v>
      </c>
    </row>
    <row r="1292" spans="1:20" ht="14.75" customHeight="1" x14ac:dyDescent="0.2">
      <c r="A1292" s="5">
        <v>1290</v>
      </c>
      <c r="B1292" s="6" t="s">
        <v>1291</v>
      </c>
      <c r="C1292" s="6" t="s">
        <v>5400</v>
      </c>
      <c r="D1292" s="22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>E1292/D1292</f>
        <v>1.0857142857142856</v>
      </c>
      <c r="P1292" s="8">
        <f>IF(L1292=0,0,E1292/L1292)</f>
        <v>44.186046511627907</v>
      </c>
      <c r="Q1292" s="5" t="str">
        <f>LEFT(N1292,(FIND("/",N1292)-1))</f>
        <v>theater</v>
      </c>
      <c r="R1292" s="5" t="str">
        <f>RIGHT(N1292,LEN(N1292)-(FIND("/",N1292)))</f>
        <v>plays</v>
      </c>
      <c r="S1292" s="13">
        <f>(J1292/86400)+25569+(-5/24)</f>
        <v>42086.406608796293</v>
      </c>
      <c r="T1292" s="13">
        <f>(I1292/86400)+25569+(-5/24)</f>
        <v>42117.082638888889</v>
      </c>
    </row>
    <row r="1293" spans="1:20" ht="14.75" customHeight="1" x14ac:dyDescent="0.2">
      <c r="A1293" s="5">
        <v>1291</v>
      </c>
      <c r="B1293" s="6" t="s">
        <v>1292</v>
      </c>
      <c r="C1293" s="6" t="s">
        <v>5401</v>
      </c>
      <c r="D1293" s="22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>E1293/D1293</f>
        <v>1.4570000000000001</v>
      </c>
      <c r="P1293" s="8">
        <f>IF(L1293=0,0,E1293/L1293)</f>
        <v>104.07142857142857</v>
      </c>
      <c r="Q1293" s="5" t="str">
        <f>LEFT(N1293,(FIND("/",N1293)-1))</f>
        <v>theater</v>
      </c>
      <c r="R1293" s="5" t="str">
        <f>RIGHT(N1293,LEN(N1293)-(FIND("/",N1293)))</f>
        <v>plays</v>
      </c>
      <c r="S1293" s="13">
        <f>(J1293/86400)+25569+(-5/24)</f>
        <v>42064.444340277776</v>
      </c>
      <c r="T1293" s="13">
        <f>(I1293/86400)+25569+(-5/24)</f>
        <v>42101.083333333336</v>
      </c>
    </row>
    <row r="1294" spans="1:20" ht="14.75" customHeight="1" x14ac:dyDescent="0.2">
      <c r="A1294" s="5">
        <v>1292</v>
      </c>
      <c r="B1294" s="6" t="s">
        <v>1293</v>
      </c>
      <c r="C1294" s="6" t="s">
        <v>5402</v>
      </c>
      <c r="D1294" s="22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>E1294/D1294</f>
        <v>1.1000000000000001</v>
      </c>
      <c r="P1294" s="8">
        <f>IF(L1294=0,0,E1294/L1294)</f>
        <v>35.96153846153846</v>
      </c>
      <c r="Q1294" s="5" t="str">
        <f>LEFT(N1294,(FIND("/",N1294)-1))</f>
        <v>theater</v>
      </c>
      <c r="R1294" s="5" t="str">
        <f>RIGHT(N1294,LEN(N1294)-(FIND("/",N1294)))</f>
        <v>plays</v>
      </c>
      <c r="S1294" s="13">
        <f>(J1294/86400)+25569+(-5/24)</f>
        <v>42256.555879629632</v>
      </c>
      <c r="T1294" s="13">
        <f>(I1294/86400)+25569+(-5/24)</f>
        <v>42283.749305555553</v>
      </c>
    </row>
    <row r="1295" spans="1:20" ht="14.75" customHeight="1" x14ac:dyDescent="0.2">
      <c r="A1295" s="5">
        <v>1293</v>
      </c>
      <c r="B1295" s="6" t="s">
        <v>1294</v>
      </c>
      <c r="C1295" s="6" t="s">
        <v>5403</v>
      </c>
      <c r="D1295" s="22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>E1295/D1295</f>
        <v>1.0223333333333333</v>
      </c>
      <c r="P1295" s="8">
        <f>IF(L1295=0,0,E1295/L1295)</f>
        <v>127.79166666666667</v>
      </c>
      <c r="Q1295" s="5" t="str">
        <f>LEFT(N1295,(FIND("/",N1295)-1))</f>
        <v>theater</v>
      </c>
      <c r="R1295" s="5" t="str">
        <f>RIGHT(N1295,LEN(N1295)-(FIND("/",N1295)))</f>
        <v>plays</v>
      </c>
      <c r="S1295" s="13">
        <f>(J1295/86400)+25569+(-5/24)</f>
        <v>42292.492719907408</v>
      </c>
      <c r="T1295" s="13">
        <f>(I1295/86400)+25569+(-5/24)</f>
        <v>42322.534386574072</v>
      </c>
    </row>
    <row r="1296" spans="1:20" ht="14.75" customHeight="1" x14ac:dyDescent="0.2">
      <c r="A1296" s="5">
        <v>1294</v>
      </c>
      <c r="B1296" s="6" t="s">
        <v>1295</v>
      </c>
      <c r="C1296" s="6" t="s">
        <v>5404</v>
      </c>
      <c r="D1296" s="22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>E1296/D1296</f>
        <v>1.22</v>
      </c>
      <c r="P1296" s="8">
        <f>IF(L1296=0,0,E1296/L1296)</f>
        <v>27.727272727272727</v>
      </c>
      <c r="Q1296" s="5" t="str">
        <f>LEFT(N1296,(FIND("/",N1296)-1))</f>
        <v>theater</v>
      </c>
      <c r="R1296" s="5" t="str">
        <f>RIGHT(N1296,LEN(N1296)-(FIND("/",N1296)))</f>
        <v>plays</v>
      </c>
      <c r="S1296" s="13">
        <f>(J1296/86400)+25569+(-5/24)</f>
        <v>42278.245335648149</v>
      </c>
      <c r="T1296" s="13">
        <f>(I1296/86400)+25569+(-5/24)</f>
        <v>42296.249999999993</v>
      </c>
    </row>
    <row r="1297" spans="1:20" ht="14.75" customHeight="1" x14ac:dyDescent="0.2">
      <c r="A1297" s="5">
        <v>1295</v>
      </c>
      <c r="B1297" s="6" t="s">
        <v>1296</v>
      </c>
      <c r="C1297" s="6" t="s">
        <v>5405</v>
      </c>
      <c r="D1297" s="22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>E1297/D1297</f>
        <v>1.0196000000000001</v>
      </c>
      <c r="P1297" s="8">
        <f>IF(L1297=0,0,E1297/L1297)</f>
        <v>39.828125</v>
      </c>
      <c r="Q1297" s="5" t="str">
        <f>LEFT(N1297,(FIND("/",N1297)-1))</f>
        <v>theater</v>
      </c>
      <c r="R1297" s="5" t="str">
        <f>RIGHT(N1297,LEN(N1297)-(FIND("/",N1297)))</f>
        <v>plays</v>
      </c>
      <c r="S1297" s="13">
        <f>(J1297/86400)+25569+(-5/24)</f>
        <v>42184.364548611113</v>
      </c>
      <c r="T1297" s="13">
        <f>(I1297/86400)+25569+(-5/24)</f>
        <v>42214.499999999993</v>
      </c>
    </row>
    <row r="1298" spans="1:20" ht="14.75" customHeight="1" x14ac:dyDescent="0.2">
      <c r="A1298" s="5">
        <v>1296</v>
      </c>
      <c r="B1298" s="6" t="s">
        <v>1297</v>
      </c>
      <c r="C1298" s="6" t="s">
        <v>5406</v>
      </c>
      <c r="D1298" s="22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>E1298/D1298</f>
        <v>1.411764705882353</v>
      </c>
      <c r="P1298" s="8">
        <f>IF(L1298=0,0,E1298/L1298)</f>
        <v>52.173913043478258</v>
      </c>
      <c r="Q1298" s="5" t="str">
        <f>LEFT(N1298,(FIND("/",N1298)-1))</f>
        <v>theater</v>
      </c>
      <c r="R1298" s="5" t="str">
        <f>RIGHT(N1298,LEN(N1298)-(FIND("/",N1298)))</f>
        <v>plays</v>
      </c>
      <c r="S1298" s="13">
        <f>(J1298/86400)+25569+(-5/24)</f>
        <v>42422.842280092591</v>
      </c>
      <c r="T1298" s="13">
        <f>(I1298/86400)+25569+(-5/24)</f>
        <v>42442.800613425927</v>
      </c>
    </row>
    <row r="1299" spans="1:20" ht="14.75" customHeight="1" x14ac:dyDescent="0.2">
      <c r="A1299" s="5">
        <v>1297</v>
      </c>
      <c r="B1299" s="6" t="s">
        <v>1298</v>
      </c>
      <c r="C1299" s="6" t="s">
        <v>5407</v>
      </c>
      <c r="D1299" s="22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>E1299/D1299</f>
        <v>1.0952500000000001</v>
      </c>
      <c r="P1299" s="8">
        <f>IF(L1299=0,0,E1299/L1299)</f>
        <v>92.037815126050418</v>
      </c>
      <c r="Q1299" s="5" t="str">
        <f>LEFT(N1299,(FIND("/",N1299)-1))</f>
        <v>theater</v>
      </c>
      <c r="R1299" s="5" t="str">
        <f>RIGHT(N1299,LEN(N1299)-(FIND("/",N1299)))</f>
        <v>plays</v>
      </c>
      <c r="S1299" s="13">
        <f>(J1299/86400)+25569+(-5/24)</f>
        <v>42461.538865740738</v>
      </c>
      <c r="T1299" s="13">
        <f>(I1299/86400)+25569+(-5/24)</f>
        <v>42491.538865740738</v>
      </c>
    </row>
    <row r="1300" spans="1:20" ht="14.75" customHeight="1" x14ac:dyDescent="0.2">
      <c r="A1300" s="5">
        <v>1298</v>
      </c>
      <c r="B1300" s="6" t="s">
        <v>1299</v>
      </c>
      <c r="C1300" s="6" t="s">
        <v>5408</v>
      </c>
      <c r="D1300" s="22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>E1300/D1300</f>
        <v>1.0465</v>
      </c>
      <c r="P1300" s="8">
        <f>IF(L1300=0,0,E1300/L1300)</f>
        <v>63.424242424242422</v>
      </c>
      <c r="Q1300" s="5" t="str">
        <f>LEFT(N1300,(FIND("/",N1300)-1))</f>
        <v>theater</v>
      </c>
      <c r="R1300" s="5" t="str">
        <f>RIGHT(N1300,LEN(N1300)-(FIND("/",N1300)))</f>
        <v>plays</v>
      </c>
      <c r="S1300" s="13">
        <f>(J1300/86400)+25569+(-5/24)</f>
        <v>42458.472592592589</v>
      </c>
      <c r="T1300" s="13">
        <f>(I1300/86400)+25569+(-5/24)</f>
        <v>42488.472592592589</v>
      </c>
    </row>
    <row r="1301" spans="1:20" ht="14.75" customHeight="1" x14ac:dyDescent="0.2">
      <c r="A1301" s="5">
        <v>1299</v>
      </c>
      <c r="B1301" s="6" t="s">
        <v>1300</v>
      </c>
      <c r="C1301" s="6" t="s">
        <v>5409</v>
      </c>
      <c r="D1301" s="22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>E1301/D1301</f>
        <v>1.24</v>
      </c>
      <c r="P1301" s="8">
        <f>IF(L1301=0,0,E1301/L1301)</f>
        <v>135.625</v>
      </c>
      <c r="Q1301" s="5" t="str">
        <f>LEFT(N1301,(FIND("/",N1301)-1))</f>
        <v>theater</v>
      </c>
      <c r="R1301" s="5" t="str">
        <f>RIGHT(N1301,LEN(N1301)-(FIND("/",N1301)))</f>
        <v>plays</v>
      </c>
      <c r="S1301" s="13">
        <f>(J1301/86400)+25569+(-5/24)</f>
        <v>42169.606006944443</v>
      </c>
      <c r="T1301" s="13">
        <f>(I1301/86400)+25569+(-5/24)</f>
        <v>42199.606006944443</v>
      </c>
    </row>
    <row r="1302" spans="1:20" ht="14.75" customHeight="1" x14ac:dyDescent="0.2">
      <c r="A1302" s="5">
        <v>1300</v>
      </c>
      <c r="B1302" s="6" t="s">
        <v>1301</v>
      </c>
      <c r="C1302" s="6" t="s">
        <v>5410</v>
      </c>
      <c r="D1302" s="22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>E1302/D1302</f>
        <v>1.35</v>
      </c>
      <c r="P1302" s="8">
        <f>IF(L1302=0,0,E1302/L1302)</f>
        <v>168.75</v>
      </c>
      <c r="Q1302" s="5" t="str">
        <f>LEFT(N1302,(FIND("/",N1302)-1))</f>
        <v>theater</v>
      </c>
      <c r="R1302" s="5" t="str">
        <f>RIGHT(N1302,LEN(N1302)-(FIND("/",N1302)))</f>
        <v>plays</v>
      </c>
      <c r="S1302" s="13">
        <f>(J1302/86400)+25569+(-5/24)</f>
        <v>42483.466874999998</v>
      </c>
      <c r="T1302" s="13">
        <f>(I1302/86400)+25569+(-5/24)</f>
        <v>42522.581249999996</v>
      </c>
    </row>
    <row r="1303" spans="1:20" ht="14.75" customHeight="1" x14ac:dyDescent="0.2">
      <c r="A1303" s="5">
        <v>1301</v>
      </c>
      <c r="B1303" s="6" t="s">
        <v>1302</v>
      </c>
      <c r="C1303" s="6" t="s">
        <v>5411</v>
      </c>
      <c r="D1303" s="22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>E1303/D1303</f>
        <v>1.0275000000000001</v>
      </c>
      <c r="P1303" s="8">
        <f>IF(L1303=0,0,E1303/L1303)</f>
        <v>70.862068965517238</v>
      </c>
      <c r="Q1303" s="5" t="str">
        <f>LEFT(N1303,(FIND("/",N1303)-1))</f>
        <v>theater</v>
      </c>
      <c r="R1303" s="5" t="str">
        <f>RIGHT(N1303,LEN(N1303)-(FIND("/",N1303)))</f>
        <v>plays</v>
      </c>
      <c r="S1303" s="13">
        <f>(J1303/86400)+25569+(-5/24)</f>
        <v>42195.541412037033</v>
      </c>
      <c r="T1303" s="13">
        <f>(I1303/86400)+25569+(-5/24)</f>
        <v>42205.916666666664</v>
      </c>
    </row>
    <row r="1304" spans="1:20" ht="14.75" customHeight="1" x14ac:dyDescent="0.2">
      <c r="A1304" s="5">
        <v>1302</v>
      </c>
      <c r="B1304" s="6" t="s">
        <v>1303</v>
      </c>
      <c r="C1304" s="6" t="s">
        <v>5412</v>
      </c>
      <c r="D1304" s="22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>E1304/D1304</f>
        <v>1</v>
      </c>
      <c r="P1304" s="8">
        <f>IF(L1304=0,0,E1304/L1304)</f>
        <v>50</v>
      </c>
      <c r="Q1304" s="5" t="str">
        <f>LEFT(N1304,(FIND("/",N1304)-1))</f>
        <v>theater</v>
      </c>
      <c r="R1304" s="5" t="str">
        <f>RIGHT(N1304,LEN(N1304)-(FIND("/",N1304)))</f>
        <v>plays</v>
      </c>
      <c r="S1304" s="13">
        <f>(J1304/86400)+25569+(-5/24)</f>
        <v>42674.849664351852</v>
      </c>
      <c r="T1304" s="13">
        <f>(I1304/86400)+25569+(-5/24)</f>
        <v>42704.891331018516</v>
      </c>
    </row>
    <row r="1305" spans="1:20" ht="14.75" customHeight="1" x14ac:dyDescent="0.2">
      <c r="A1305" s="5">
        <v>1303</v>
      </c>
      <c r="B1305" s="6" t="s">
        <v>1304</v>
      </c>
      <c r="C1305" s="6" t="s">
        <v>5413</v>
      </c>
      <c r="D1305" s="22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>E1305/D1305</f>
        <v>1.3026085714285716</v>
      </c>
      <c r="P1305" s="8">
        <f>IF(L1305=0,0,E1305/L1305)</f>
        <v>42.214166666666671</v>
      </c>
      <c r="Q1305" s="5" t="str">
        <f>LEFT(N1305,(FIND("/",N1305)-1))</f>
        <v>theater</v>
      </c>
      <c r="R1305" s="5" t="str">
        <f>RIGHT(N1305,LEN(N1305)-(FIND("/",N1305)))</f>
        <v>plays</v>
      </c>
      <c r="S1305" s="13">
        <f>(J1305/86400)+25569+(-5/24)</f>
        <v>42566.232870370368</v>
      </c>
      <c r="T1305" s="13">
        <f>(I1305/86400)+25569+(-5/24)</f>
        <v>42582.249999999993</v>
      </c>
    </row>
    <row r="1306" spans="1:20" ht="14.75" customHeight="1" x14ac:dyDescent="0.2">
      <c r="A1306" s="5">
        <v>1304</v>
      </c>
      <c r="B1306" s="6" t="s">
        <v>1305</v>
      </c>
      <c r="C1306" s="6" t="s">
        <v>5414</v>
      </c>
      <c r="D1306" s="22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>E1306/D1306</f>
        <v>0.39627499999999999</v>
      </c>
      <c r="P1306" s="8">
        <f>IF(L1306=0,0,E1306/L1306)</f>
        <v>152.41346153846155</v>
      </c>
      <c r="Q1306" s="5" t="str">
        <f>LEFT(N1306,(FIND("/",N1306)-1))</f>
        <v>technology</v>
      </c>
      <c r="R1306" s="5" t="str">
        <f>RIGHT(N1306,LEN(N1306)-(FIND("/",N1306)))</f>
        <v>wearables</v>
      </c>
      <c r="S1306" s="13">
        <f>(J1306/86400)+25569+(-5/24)</f>
        <v>42746.986168981479</v>
      </c>
      <c r="T1306" s="13">
        <f>(I1306/86400)+25569+(-5/24)</f>
        <v>42806.944502314807</v>
      </c>
    </row>
    <row r="1307" spans="1:20" ht="14.75" customHeight="1" x14ac:dyDescent="0.2">
      <c r="A1307" s="5">
        <v>1305</v>
      </c>
      <c r="B1307" s="6" t="s">
        <v>1306</v>
      </c>
      <c r="C1307" s="6" t="s">
        <v>5415</v>
      </c>
      <c r="D1307" s="22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>E1307/D1307</f>
        <v>0.25976666666666665</v>
      </c>
      <c r="P1307" s="8">
        <f>IF(L1307=0,0,E1307/L1307)</f>
        <v>90.616279069767444</v>
      </c>
      <c r="Q1307" s="5" t="str">
        <f>LEFT(N1307,(FIND("/",N1307)-1))</f>
        <v>technology</v>
      </c>
      <c r="R1307" s="5" t="str">
        <f>RIGHT(N1307,LEN(N1307)-(FIND("/",N1307)))</f>
        <v>wearables</v>
      </c>
      <c r="S1307" s="13">
        <f>(J1307/86400)+25569+(-5/24)</f>
        <v>42543.457268518519</v>
      </c>
      <c r="T1307" s="13">
        <f>(I1307/86400)+25569+(-5/24)</f>
        <v>42572.520833333336</v>
      </c>
    </row>
    <row r="1308" spans="1:20" ht="14.75" customHeight="1" x14ac:dyDescent="0.2">
      <c r="A1308" s="5">
        <v>1306</v>
      </c>
      <c r="B1308" s="6" t="s">
        <v>1307</v>
      </c>
      <c r="C1308" s="6" t="s">
        <v>5416</v>
      </c>
      <c r="D1308" s="22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>E1308/D1308</f>
        <v>0.65246363636363636</v>
      </c>
      <c r="P1308" s="8">
        <f>IF(L1308=0,0,E1308/L1308)</f>
        <v>201.60393258426967</v>
      </c>
      <c r="Q1308" s="5" t="str">
        <f>LEFT(N1308,(FIND("/",N1308)-1))</f>
        <v>technology</v>
      </c>
      <c r="R1308" s="5" t="str">
        <f>RIGHT(N1308,LEN(N1308)-(FIND("/",N1308)))</f>
        <v>wearables</v>
      </c>
      <c r="S1308" s="13">
        <f>(J1308/86400)+25569+(-5/24)</f>
        <v>41947.249236111107</v>
      </c>
      <c r="T1308" s="13">
        <f>(I1308/86400)+25569+(-5/24)</f>
        <v>41977.249236111107</v>
      </c>
    </row>
    <row r="1309" spans="1:20" ht="14.75" customHeight="1" x14ac:dyDescent="0.2">
      <c r="A1309" s="5">
        <v>1307</v>
      </c>
      <c r="B1309" s="6" t="s">
        <v>1308</v>
      </c>
      <c r="C1309" s="6" t="s">
        <v>5417</v>
      </c>
      <c r="D1309" s="22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>E1309/D1309</f>
        <v>0.11514000000000001</v>
      </c>
      <c r="P1309" s="8">
        <f>IF(L1309=0,0,E1309/L1309)</f>
        <v>127.93333333333334</v>
      </c>
      <c r="Q1309" s="5" t="str">
        <f>LEFT(N1309,(FIND("/",N1309)-1))</f>
        <v>technology</v>
      </c>
      <c r="R1309" s="5" t="str">
        <f>RIGHT(N1309,LEN(N1309)-(FIND("/",N1309)))</f>
        <v>wearables</v>
      </c>
      <c r="S1309" s="13">
        <f>(J1309/86400)+25569+(-5/24)</f>
        <v>42387.294895833336</v>
      </c>
      <c r="T1309" s="13">
        <f>(I1309/86400)+25569+(-5/24)</f>
        <v>42417.294895833336</v>
      </c>
    </row>
    <row r="1310" spans="1:20" ht="14.75" customHeight="1" x14ac:dyDescent="0.2">
      <c r="A1310" s="5">
        <v>1308</v>
      </c>
      <c r="B1310" s="6" t="s">
        <v>1309</v>
      </c>
      <c r="C1310" s="6" t="s">
        <v>5418</v>
      </c>
      <c r="D1310" s="22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>E1310/D1310</f>
        <v>0.11360000000000001</v>
      </c>
      <c r="P1310" s="8">
        <f>IF(L1310=0,0,E1310/L1310)</f>
        <v>29.894736842105264</v>
      </c>
      <c r="Q1310" s="5" t="str">
        <f>LEFT(N1310,(FIND("/",N1310)-1))</f>
        <v>technology</v>
      </c>
      <c r="R1310" s="5" t="str">
        <f>RIGHT(N1310,LEN(N1310)-(FIND("/",N1310)))</f>
        <v>wearables</v>
      </c>
      <c r="S1310" s="13">
        <f>(J1310/86400)+25569+(-5/24)</f>
        <v>42611.405231481483</v>
      </c>
      <c r="T1310" s="13">
        <f>(I1310/86400)+25569+(-5/24)</f>
        <v>42651.405231481483</v>
      </c>
    </row>
    <row r="1311" spans="1:20" ht="14.75" customHeight="1" x14ac:dyDescent="0.2">
      <c r="A1311" s="5">
        <v>1309</v>
      </c>
      <c r="B1311" s="6" t="s">
        <v>1310</v>
      </c>
      <c r="C1311" s="6" t="s">
        <v>5419</v>
      </c>
      <c r="D1311" s="22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>E1311/D1311</f>
        <v>1.1199130434782609</v>
      </c>
      <c r="P1311" s="8">
        <f>IF(L1311=0,0,E1311/L1311)</f>
        <v>367.97142857142859</v>
      </c>
      <c r="Q1311" s="5" t="str">
        <f>LEFT(N1311,(FIND("/",N1311)-1))</f>
        <v>technology</v>
      </c>
      <c r="R1311" s="5" t="str">
        <f>RIGHT(N1311,LEN(N1311)-(FIND("/",N1311)))</f>
        <v>wearables</v>
      </c>
      <c r="S1311" s="13">
        <f>(J1311/86400)+25569+(-5/24)</f>
        <v>42257.674398148149</v>
      </c>
      <c r="T1311" s="13">
        <f>(I1311/86400)+25569+(-5/24)</f>
        <v>42292.674398148149</v>
      </c>
    </row>
    <row r="1312" spans="1:20" ht="14.75" customHeight="1" x14ac:dyDescent="0.2">
      <c r="A1312" s="5">
        <v>1310</v>
      </c>
      <c r="B1312" s="6" t="s">
        <v>1311</v>
      </c>
      <c r="C1312" s="6" t="s">
        <v>5420</v>
      </c>
      <c r="D1312" s="22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>E1312/D1312</f>
        <v>0.155</v>
      </c>
      <c r="P1312" s="8">
        <f>IF(L1312=0,0,E1312/L1312)</f>
        <v>129.16666666666666</v>
      </c>
      <c r="Q1312" s="5" t="str">
        <f>LEFT(N1312,(FIND("/",N1312)-1))</f>
        <v>technology</v>
      </c>
      <c r="R1312" s="5" t="str">
        <f>RIGHT(N1312,LEN(N1312)-(FIND("/",N1312)))</f>
        <v>wearables</v>
      </c>
      <c r="S1312" s="13">
        <f>(J1312/86400)+25569+(-5/24)</f>
        <v>42556.458912037029</v>
      </c>
      <c r="T1312" s="13">
        <f>(I1312/86400)+25569+(-5/24)</f>
        <v>42601.458912037029</v>
      </c>
    </row>
    <row r="1313" spans="1:20" ht="14.75" customHeight="1" x14ac:dyDescent="0.2">
      <c r="A1313" s="5">
        <v>1311</v>
      </c>
      <c r="B1313" s="6" t="s">
        <v>1312</v>
      </c>
      <c r="C1313" s="6" t="s">
        <v>5421</v>
      </c>
      <c r="D1313" s="22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>E1313/D1313</f>
        <v>0.32028000000000001</v>
      </c>
      <c r="P1313" s="8">
        <f>IF(L1313=0,0,E1313/L1313)</f>
        <v>800.7</v>
      </c>
      <c r="Q1313" s="5" t="str">
        <f>LEFT(N1313,(FIND("/",N1313)-1))</f>
        <v>technology</v>
      </c>
      <c r="R1313" s="5" t="str">
        <f>RIGHT(N1313,LEN(N1313)-(FIND("/",N1313)))</f>
        <v>wearables</v>
      </c>
      <c r="S1313" s="13">
        <f>(J1313/86400)+25569+(-5/24)</f>
        <v>42669.593969907401</v>
      </c>
      <c r="T1313" s="13">
        <f>(I1313/86400)+25569+(-5/24)</f>
        <v>42704.635636574072</v>
      </c>
    </row>
    <row r="1314" spans="1:20" ht="14.75" customHeight="1" x14ac:dyDescent="0.2">
      <c r="A1314" s="5">
        <v>1312</v>
      </c>
      <c r="B1314" s="6" t="s">
        <v>1313</v>
      </c>
      <c r="C1314" s="6" t="s">
        <v>5422</v>
      </c>
      <c r="D1314" s="22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>E1314/D1314</f>
        <v>6.0869565217391303E-3</v>
      </c>
      <c r="P1314" s="8">
        <f>IF(L1314=0,0,E1314/L1314)</f>
        <v>28</v>
      </c>
      <c r="Q1314" s="5" t="str">
        <f>LEFT(N1314,(FIND("/",N1314)-1))</f>
        <v>technology</v>
      </c>
      <c r="R1314" s="5" t="str">
        <f>RIGHT(N1314,LEN(N1314)-(FIND("/",N1314)))</f>
        <v>wearables</v>
      </c>
      <c r="S1314" s="13">
        <f>(J1314/86400)+25569+(-5/24)</f>
        <v>42082.494467592587</v>
      </c>
      <c r="T1314" s="13">
        <f>(I1314/86400)+25569+(-5/24)</f>
        <v>42112.494467592587</v>
      </c>
    </row>
    <row r="1315" spans="1:20" ht="14.75" customHeight="1" x14ac:dyDescent="0.2">
      <c r="A1315" s="5">
        <v>1313</v>
      </c>
      <c r="B1315" s="6" t="s">
        <v>1314</v>
      </c>
      <c r="C1315" s="6" t="s">
        <v>5423</v>
      </c>
      <c r="D1315" s="22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>E1315/D1315</f>
        <v>0.31114999999999998</v>
      </c>
      <c r="P1315" s="8">
        <f>IF(L1315=0,0,E1315/L1315)</f>
        <v>102.01639344262296</v>
      </c>
      <c r="Q1315" s="5" t="str">
        <f>LEFT(N1315,(FIND("/",N1315)-1))</f>
        <v>technology</v>
      </c>
      <c r="R1315" s="5" t="str">
        <f>RIGHT(N1315,LEN(N1315)-(FIND("/",N1315)))</f>
        <v>wearables</v>
      </c>
      <c r="S1315" s="13">
        <f>(J1315/86400)+25569+(-5/24)</f>
        <v>42402.50131944444</v>
      </c>
      <c r="T1315" s="13">
        <f>(I1315/86400)+25569+(-5/24)</f>
        <v>42432.50131944444</v>
      </c>
    </row>
    <row r="1316" spans="1:20" ht="14.75" customHeight="1" x14ac:dyDescent="0.2">
      <c r="A1316" s="5">
        <v>1314</v>
      </c>
      <c r="B1316" s="6" t="s">
        <v>1315</v>
      </c>
      <c r="C1316" s="6" t="s">
        <v>5424</v>
      </c>
      <c r="D1316" s="22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>E1316/D1316</f>
        <v>1.1266666666666666E-2</v>
      </c>
      <c r="P1316" s="8">
        <f>IF(L1316=0,0,E1316/L1316)</f>
        <v>184.36363636363637</v>
      </c>
      <c r="Q1316" s="5" t="str">
        <f>LEFT(N1316,(FIND("/",N1316)-1))</f>
        <v>technology</v>
      </c>
      <c r="R1316" s="5" t="str">
        <f>RIGHT(N1316,LEN(N1316)-(FIND("/",N1316)))</f>
        <v>wearables</v>
      </c>
      <c r="S1316" s="13">
        <f>(J1316/86400)+25569+(-5/24)</f>
        <v>42604.461342592585</v>
      </c>
      <c r="T1316" s="13">
        <f>(I1316/86400)+25569+(-5/24)</f>
        <v>42664.461342592585</v>
      </c>
    </row>
    <row r="1317" spans="1:20" ht="14.75" customHeight="1" x14ac:dyDescent="0.2">
      <c r="A1317" s="5">
        <v>1315</v>
      </c>
      <c r="B1317" s="6" t="s">
        <v>1316</v>
      </c>
      <c r="C1317" s="6" t="s">
        <v>5425</v>
      </c>
      <c r="D1317" s="22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>E1317/D1317</f>
        <v>0.40404000000000001</v>
      </c>
      <c r="P1317" s="8">
        <f>IF(L1317=0,0,E1317/L1317)</f>
        <v>162.91935483870967</v>
      </c>
      <c r="Q1317" s="5" t="str">
        <f>LEFT(N1317,(FIND("/",N1317)-1))</f>
        <v>technology</v>
      </c>
      <c r="R1317" s="5" t="str">
        <f>RIGHT(N1317,LEN(N1317)-(FIND("/",N1317)))</f>
        <v>wearables</v>
      </c>
      <c r="S1317" s="13">
        <f>(J1317/86400)+25569+(-5/24)</f>
        <v>42278.289907407401</v>
      </c>
      <c r="T1317" s="13">
        <f>(I1317/86400)+25569+(-5/24)</f>
        <v>42313.833333333336</v>
      </c>
    </row>
    <row r="1318" spans="1:20" ht="14.75" customHeight="1" x14ac:dyDescent="0.2">
      <c r="A1318" s="5">
        <v>1316</v>
      </c>
      <c r="B1318" s="6" t="s">
        <v>1317</v>
      </c>
      <c r="C1318" s="6" t="s">
        <v>5426</v>
      </c>
      <c r="D1318" s="22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>E1318/D1318</f>
        <v>1.3333333333333333E-5</v>
      </c>
      <c r="P1318" s="8">
        <f>IF(L1318=0,0,E1318/L1318)</f>
        <v>1</v>
      </c>
      <c r="Q1318" s="5" t="str">
        <f>LEFT(N1318,(FIND("/",N1318)-1))</f>
        <v>technology</v>
      </c>
      <c r="R1318" s="5" t="str">
        <f>RIGHT(N1318,LEN(N1318)-(FIND("/",N1318)))</f>
        <v>wearables</v>
      </c>
      <c r="S1318" s="13">
        <f>(J1318/86400)+25569+(-5/24)</f>
        <v>42393.753576388888</v>
      </c>
      <c r="T1318" s="13">
        <f>(I1318/86400)+25569+(-5/24)</f>
        <v>42428.753576388888</v>
      </c>
    </row>
    <row r="1319" spans="1:20" ht="14.75" customHeight="1" x14ac:dyDescent="0.2">
      <c r="A1319" s="5">
        <v>1317</v>
      </c>
      <c r="B1319" s="6" t="s">
        <v>1318</v>
      </c>
      <c r="C1319" s="6" t="s">
        <v>5427</v>
      </c>
      <c r="D1319" s="22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>E1319/D1319</f>
        <v>5.7334999999999997E-2</v>
      </c>
      <c r="P1319" s="8">
        <f>IF(L1319=0,0,E1319/L1319)</f>
        <v>603.52631578947364</v>
      </c>
      <c r="Q1319" s="5" t="str">
        <f>LEFT(N1319,(FIND("/",N1319)-1))</f>
        <v>technology</v>
      </c>
      <c r="R1319" s="5" t="str">
        <f>RIGHT(N1319,LEN(N1319)-(FIND("/",N1319)))</f>
        <v>wearables</v>
      </c>
      <c r="S1319" s="13">
        <f>(J1319/86400)+25569+(-5/24)</f>
        <v>42520.027152777773</v>
      </c>
      <c r="T1319" s="13">
        <f>(I1319/86400)+25569+(-5/24)</f>
        <v>42572.374999999993</v>
      </c>
    </row>
    <row r="1320" spans="1:20" ht="14.75" customHeight="1" x14ac:dyDescent="0.2">
      <c r="A1320" s="5">
        <v>1318</v>
      </c>
      <c r="B1320" s="6" t="s">
        <v>1319</v>
      </c>
      <c r="C1320" s="6" t="s">
        <v>5428</v>
      </c>
      <c r="D1320" s="22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>E1320/D1320</f>
        <v>0.15325</v>
      </c>
      <c r="P1320" s="8">
        <f>IF(L1320=0,0,E1320/L1320)</f>
        <v>45.407407407407405</v>
      </c>
      <c r="Q1320" s="5" t="str">
        <f>LEFT(N1320,(FIND("/",N1320)-1))</f>
        <v>technology</v>
      </c>
      <c r="R1320" s="5" t="str">
        <f>RIGHT(N1320,LEN(N1320)-(FIND("/",N1320)))</f>
        <v>wearables</v>
      </c>
      <c r="S1320" s="13">
        <f>(J1320/86400)+25569+(-5/24)</f>
        <v>41984.835324074076</v>
      </c>
      <c r="T1320" s="13">
        <f>(I1320/86400)+25569+(-5/24)</f>
        <v>42014.835324074076</v>
      </c>
    </row>
    <row r="1321" spans="1:20" ht="14.75" customHeight="1" x14ac:dyDescent="0.2">
      <c r="A1321" s="5">
        <v>1319</v>
      </c>
      <c r="B1321" s="6" t="s">
        <v>1320</v>
      </c>
      <c r="C1321" s="6" t="s">
        <v>5429</v>
      </c>
      <c r="D1321" s="22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>E1321/D1321</f>
        <v>0.15103448275862069</v>
      </c>
      <c r="P1321" s="8">
        <f>IF(L1321=0,0,E1321/L1321)</f>
        <v>97.333333333333329</v>
      </c>
      <c r="Q1321" s="5" t="str">
        <f>LEFT(N1321,(FIND("/",N1321)-1))</f>
        <v>technology</v>
      </c>
      <c r="R1321" s="5" t="str">
        <f>RIGHT(N1321,LEN(N1321)-(FIND("/",N1321)))</f>
        <v>wearables</v>
      </c>
      <c r="S1321" s="13">
        <f>(J1321/86400)+25569+(-5/24)</f>
        <v>41816.603761574072</v>
      </c>
      <c r="T1321" s="13">
        <f>(I1321/86400)+25569+(-5/24)</f>
        <v>41831.458333333328</v>
      </c>
    </row>
    <row r="1322" spans="1:20" ht="14.75" customHeight="1" x14ac:dyDescent="0.2">
      <c r="A1322" s="5">
        <v>1320</v>
      </c>
      <c r="B1322" s="6" t="s">
        <v>1321</v>
      </c>
      <c r="C1322" s="6" t="s">
        <v>5430</v>
      </c>
      <c r="D1322" s="22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>E1322/D1322</f>
        <v>5.0299999999999997E-3</v>
      </c>
      <c r="P1322" s="8">
        <f>IF(L1322=0,0,E1322/L1322)</f>
        <v>167.66666666666666</v>
      </c>
      <c r="Q1322" s="5" t="str">
        <f>LEFT(N1322,(FIND("/",N1322)-1))</f>
        <v>technology</v>
      </c>
      <c r="R1322" s="5" t="str">
        <f>RIGHT(N1322,LEN(N1322)-(FIND("/",N1322)))</f>
        <v>wearables</v>
      </c>
      <c r="S1322" s="13">
        <f>(J1322/86400)+25569+(-5/24)</f>
        <v>42705.482013888883</v>
      </c>
      <c r="T1322" s="13">
        <f>(I1322/86400)+25569+(-5/24)</f>
        <v>42734.749999999993</v>
      </c>
    </row>
    <row r="1323" spans="1:20" ht="14.75" customHeight="1" x14ac:dyDescent="0.2">
      <c r="A1323" s="5">
        <v>1321</v>
      </c>
      <c r="B1323" s="6" t="s">
        <v>1322</v>
      </c>
      <c r="C1323" s="6" t="s">
        <v>5431</v>
      </c>
      <c r="D1323" s="22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>E1323/D1323</f>
        <v>1.3028138528138528E-2</v>
      </c>
      <c r="P1323" s="8">
        <f>IF(L1323=0,0,E1323/L1323)</f>
        <v>859.85714285714289</v>
      </c>
      <c r="Q1323" s="5" t="str">
        <f>LEFT(N1323,(FIND("/",N1323)-1))</f>
        <v>technology</v>
      </c>
      <c r="R1323" s="5" t="str">
        <f>RIGHT(N1323,LEN(N1323)-(FIND("/",N1323)))</f>
        <v>wearables</v>
      </c>
      <c r="S1323" s="13">
        <f>(J1323/86400)+25569+(-5/24)</f>
        <v>42697.540937499994</v>
      </c>
      <c r="T1323" s="13">
        <f>(I1323/86400)+25569+(-5/24)</f>
        <v>42727.540937499994</v>
      </c>
    </row>
    <row r="1324" spans="1:20" ht="14.75" customHeight="1" x14ac:dyDescent="0.2">
      <c r="A1324" s="5">
        <v>1322</v>
      </c>
      <c r="B1324" s="6" t="s">
        <v>1323</v>
      </c>
      <c r="C1324" s="6" t="s">
        <v>5432</v>
      </c>
      <c r="D1324" s="22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>E1324/D1324</f>
        <v>3.0285714285714286E-3</v>
      </c>
      <c r="P1324" s="8">
        <f>IF(L1324=0,0,E1324/L1324)</f>
        <v>26.5</v>
      </c>
      <c r="Q1324" s="5" t="str">
        <f>LEFT(N1324,(FIND("/",N1324)-1))</f>
        <v>technology</v>
      </c>
      <c r="R1324" s="5" t="str">
        <f>RIGHT(N1324,LEN(N1324)-(FIND("/",N1324)))</f>
        <v>wearables</v>
      </c>
      <c r="S1324" s="13">
        <f>(J1324/86400)+25569+(-5/24)</f>
        <v>42115.448206018518</v>
      </c>
      <c r="T1324" s="13">
        <f>(I1324/86400)+25569+(-5/24)</f>
        <v>42145.448206018518</v>
      </c>
    </row>
    <row r="1325" spans="1:20" ht="14.75" customHeight="1" x14ac:dyDescent="0.2">
      <c r="A1325" s="5">
        <v>1323</v>
      </c>
      <c r="B1325" s="6" t="s">
        <v>1324</v>
      </c>
      <c r="C1325" s="6" t="s">
        <v>5433</v>
      </c>
      <c r="D1325" s="22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>E1325/D1325</f>
        <v>8.8800000000000004E-2</v>
      </c>
      <c r="P1325" s="8">
        <f>IF(L1325=0,0,E1325/L1325)</f>
        <v>30.272727272727273</v>
      </c>
      <c r="Q1325" s="5" t="str">
        <f>LEFT(N1325,(FIND("/",N1325)-1))</f>
        <v>technology</v>
      </c>
      <c r="R1325" s="5" t="str">
        <f>RIGHT(N1325,LEN(N1325)-(FIND("/",N1325)))</f>
        <v>wearables</v>
      </c>
      <c r="S1325" s="13">
        <f>(J1325/86400)+25569+(-5/24)</f>
        <v>42451.490115740737</v>
      </c>
      <c r="T1325" s="13">
        <f>(I1325/86400)+25569+(-5/24)</f>
        <v>42486.079861111109</v>
      </c>
    </row>
    <row r="1326" spans="1:20" ht="14.75" customHeight="1" x14ac:dyDescent="0.2">
      <c r="A1326" s="5">
        <v>1324</v>
      </c>
      <c r="B1326" s="6" t="s">
        <v>1325</v>
      </c>
      <c r="C1326" s="6" t="s">
        <v>5434</v>
      </c>
      <c r="D1326" s="22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>E1326/D1326</f>
        <v>9.8400000000000001E-2</v>
      </c>
      <c r="P1326" s="8">
        <f>IF(L1326=0,0,E1326/L1326)</f>
        <v>54.666666666666664</v>
      </c>
      <c r="Q1326" s="5" t="str">
        <f>LEFT(N1326,(FIND("/",N1326)-1))</f>
        <v>technology</v>
      </c>
      <c r="R1326" s="5" t="str">
        <f>RIGHT(N1326,LEN(N1326)-(FIND("/",N1326)))</f>
        <v>wearables</v>
      </c>
      <c r="S1326" s="13">
        <f>(J1326/86400)+25569+(-5/24)</f>
        <v>42626.425370370365</v>
      </c>
      <c r="T1326" s="13">
        <f>(I1326/86400)+25569+(-5/24)</f>
        <v>42656.425370370365</v>
      </c>
    </row>
    <row r="1327" spans="1:20" ht="14.75" customHeight="1" x14ac:dyDescent="0.2">
      <c r="A1327" s="5">
        <v>1325</v>
      </c>
      <c r="B1327" s="6" t="s">
        <v>1326</v>
      </c>
      <c r="C1327" s="6" t="s">
        <v>5435</v>
      </c>
      <c r="D1327" s="22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>E1327/D1327</f>
        <v>2.4299999999999999E-2</v>
      </c>
      <c r="P1327" s="8">
        <f>IF(L1327=0,0,E1327/L1327)</f>
        <v>60.75</v>
      </c>
      <c r="Q1327" s="5" t="str">
        <f>LEFT(N1327,(FIND("/",N1327)-1))</f>
        <v>technology</v>
      </c>
      <c r="R1327" s="5" t="str">
        <f>RIGHT(N1327,LEN(N1327)-(FIND("/",N1327)))</f>
        <v>wearables</v>
      </c>
      <c r="S1327" s="13">
        <f>(J1327/86400)+25569+(-5/24)</f>
        <v>42703.877719907403</v>
      </c>
      <c r="T1327" s="13">
        <f>(I1327/86400)+25569+(-5/24)</f>
        <v>42733.877719907403</v>
      </c>
    </row>
    <row r="1328" spans="1:20" ht="14.75" customHeight="1" x14ac:dyDescent="0.2">
      <c r="A1328" s="5">
        <v>1326</v>
      </c>
      <c r="B1328" s="6" t="s">
        <v>1327</v>
      </c>
      <c r="C1328" s="6" t="s">
        <v>5436</v>
      </c>
      <c r="D1328" s="22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>E1328/D1328</f>
        <v>1.1299999999999999E-2</v>
      </c>
      <c r="P1328" s="8">
        <f>IF(L1328=0,0,E1328/L1328)</f>
        <v>102.72727272727273</v>
      </c>
      <c r="Q1328" s="5" t="str">
        <f>LEFT(N1328,(FIND("/",N1328)-1))</f>
        <v>technology</v>
      </c>
      <c r="R1328" s="5" t="str">
        <f>RIGHT(N1328,LEN(N1328)-(FIND("/",N1328)))</f>
        <v>wearables</v>
      </c>
      <c r="S1328" s="13">
        <f>(J1328/86400)+25569+(-5/24)</f>
        <v>41974.583657407406</v>
      </c>
      <c r="T1328" s="13">
        <f>(I1328/86400)+25569+(-5/24)</f>
        <v>42019.583657407406</v>
      </c>
    </row>
    <row r="1329" spans="1:20" ht="14.75" customHeight="1" x14ac:dyDescent="0.2">
      <c r="A1329" s="5">
        <v>1327</v>
      </c>
      <c r="B1329" s="6" t="s">
        <v>1328</v>
      </c>
      <c r="C1329" s="6" t="s">
        <v>5437</v>
      </c>
      <c r="D1329" s="22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>E1329/D1329</f>
        <v>3.5520833333333335E-2</v>
      </c>
      <c r="P1329" s="8">
        <f>IF(L1329=0,0,E1329/L1329)</f>
        <v>41.585365853658537</v>
      </c>
      <c r="Q1329" s="5" t="str">
        <f>LEFT(N1329,(FIND("/",N1329)-1))</f>
        <v>technology</v>
      </c>
      <c r="R1329" s="5" t="str">
        <f>RIGHT(N1329,LEN(N1329)-(FIND("/",N1329)))</f>
        <v>wearables</v>
      </c>
      <c r="S1329" s="13">
        <f>(J1329/86400)+25569+(-5/24)</f>
        <v>42123.470312500001</v>
      </c>
      <c r="T1329" s="13">
        <f>(I1329/86400)+25569+(-5/24)</f>
        <v>42153.470312500001</v>
      </c>
    </row>
    <row r="1330" spans="1:20" ht="14.75" customHeight="1" x14ac:dyDescent="0.2">
      <c r="A1330" s="5">
        <v>1328</v>
      </c>
      <c r="B1330" s="6" t="s">
        <v>1329</v>
      </c>
      <c r="C1330" s="6" t="s">
        <v>5438</v>
      </c>
      <c r="D1330" s="22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>E1330/D1330</f>
        <v>2.3306666666666667E-2</v>
      </c>
      <c r="P1330" s="8">
        <f>IF(L1330=0,0,E1330/L1330)</f>
        <v>116.53333333333333</v>
      </c>
      <c r="Q1330" s="5" t="str">
        <f>LEFT(N1330,(FIND("/",N1330)-1))</f>
        <v>technology</v>
      </c>
      <c r="R1330" s="5" t="str">
        <f>RIGHT(N1330,LEN(N1330)-(FIND("/",N1330)))</f>
        <v>wearables</v>
      </c>
      <c r="S1330" s="13">
        <f>(J1330/86400)+25569+(-5/24)</f>
        <v>42612.434421296297</v>
      </c>
      <c r="T1330" s="13">
        <f>(I1330/86400)+25569+(-5/24)</f>
        <v>42657.434421296297</v>
      </c>
    </row>
    <row r="1331" spans="1:20" ht="14.75" customHeight="1" x14ac:dyDescent="0.2">
      <c r="A1331" s="5">
        <v>1329</v>
      </c>
      <c r="B1331" s="6" t="s">
        <v>1330</v>
      </c>
      <c r="C1331" s="6" t="s">
        <v>5439</v>
      </c>
      <c r="D1331" s="22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>E1331/D1331</f>
        <v>8.1600000000000006E-3</v>
      </c>
      <c r="P1331" s="8">
        <f>IF(L1331=0,0,E1331/L1331)</f>
        <v>45.333333333333336</v>
      </c>
      <c r="Q1331" s="5" t="str">
        <f>LEFT(N1331,(FIND("/",N1331)-1))</f>
        <v>technology</v>
      </c>
      <c r="R1331" s="5" t="str">
        <f>RIGHT(N1331,LEN(N1331)-(FIND("/",N1331)))</f>
        <v>wearables</v>
      </c>
      <c r="S1331" s="13">
        <f>(J1331/86400)+25569+(-5/24)</f>
        <v>41935.013252314813</v>
      </c>
      <c r="T1331" s="13">
        <f>(I1331/86400)+25569+(-5/24)</f>
        <v>41975.054918981477</v>
      </c>
    </row>
    <row r="1332" spans="1:20" ht="14.75" customHeight="1" x14ac:dyDescent="0.2">
      <c r="A1332" s="5">
        <v>1330</v>
      </c>
      <c r="B1332" s="6" t="s">
        <v>1331</v>
      </c>
      <c r="C1332" s="6" t="s">
        <v>5440</v>
      </c>
      <c r="D1332" s="22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>E1332/D1332</f>
        <v>0.22494285714285714</v>
      </c>
      <c r="P1332" s="8">
        <f>IF(L1332=0,0,E1332/L1332)</f>
        <v>157.46</v>
      </c>
      <c r="Q1332" s="5" t="str">
        <f>LEFT(N1332,(FIND("/",N1332)-1))</f>
        <v>technology</v>
      </c>
      <c r="R1332" s="5" t="str">
        <f>RIGHT(N1332,LEN(N1332)-(FIND("/",N1332)))</f>
        <v>wearables</v>
      </c>
      <c r="S1332" s="13">
        <f>(J1332/86400)+25569+(-5/24)</f>
        <v>42522.068391203698</v>
      </c>
      <c r="T1332" s="13">
        <f>(I1332/86400)+25569+(-5/24)</f>
        <v>42552.958333333336</v>
      </c>
    </row>
    <row r="1333" spans="1:20" ht="14.75" customHeight="1" x14ac:dyDescent="0.2">
      <c r="A1333" s="5">
        <v>1331</v>
      </c>
      <c r="B1333" s="6" t="s">
        <v>1332</v>
      </c>
      <c r="C1333" s="6" t="s">
        <v>5441</v>
      </c>
      <c r="D1333" s="22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>E1333/D1333</f>
        <v>1.3668E-2</v>
      </c>
      <c r="P1333" s="8">
        <f>IF(L1333=0,0,E1333/L1333)</f>
        <v>100.5</v>
      </c>
      <c r="Q1333" s="5" t="str">
        <f>LEFT(N1333,(FIND("/",N1333)-1))</f>
        <v>technology</v>
      </c>
      <c r="R1333" s="5" t="str">
        <f>RIGHT(N1333,LEN(N1333)-(FIND("/",N1333)))</f>
        <v>wearables</v>
      </c>
      <c r="S1333" s="13">
        <f>(J1333/86400)+25569+(-5/24)</f>
        <v>42569.295763888884</v>
      </c>
      <c r="T1333" s="13">
        <f>(I1333/86400)+25569+(-5/24)</f>
        <v>42599.295763888884</v>
      </c>
    </row>
    <row r="1334" spans="1:20" ht="14.75" customHeight="1" x14ac:dyDescent="0.2">
      <c r="A1334" s="5">
        <v>1332</v>
      </c>
      <c r="B1334" s="6" t="s">
        <v>1333</v>
      </c>
      <c r="C1334" s="6" t="s">
        <v>5442</v>
      </c>
      <c r="D1334" s="22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>E1334/D1334</f>
        <v>0</v>
      </c>
      <c r="P1334" s="8">
        <f>IF(L1334=0,0,E1334/L1334)</f>
        <v>0</v>
      </c>
      <c r="Q1334" s="5" t="str">
        <f>LEFT(N1334,(FIND("/",N1334)-1))</f>
        <v>technology</v>
      </c>
      <c r="R1334" s="5" t="str">
        <f>RIGHT(N1334,LEN(N1334)-(FIND("/",N1334)))</f>
        <v>wearables</v>
      </c>
      <c r="S1334" s="13">
        <f>(J1334/86400)+25569+(-5/24)</f>
        <v>42731.851944444446</v>
      </c>
      <c r="T1334" s="13">
        <f>(I1334/86400)+25569+(-5/24)</f>
        <v>42761.851944444446</v>
      </c>
    </row>
    <row r="1335" spans="1:20" ht="14.75" customHeight="1" x14ac:dyDescent="0.2">
      <c r="A1335" s="5">
        <v>1333</v>
      </c>
      <c r="B1335" s="6" t="s">
        <v>1334</v>
      </c>
      <c r="C1335" s="6" t="s">
        <v>5443</v>
      </c>
      <c r="D1335" s="22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>E1335/D1335</f>
        <v>0</v>
      </c>
      <c r="P1335" s="8">
        <f>IF(L1335=0,0,E1335/L1335)</f>
        <v>0</v>
      </c>
      <c r="Q1335" s="5" t="str">
        <f>LEFT(N1335,(FIND("/",N1335)-1))</f>
        <v>technology</v>
      </c>
      <c r="R1335" s="5" t="str">
        <f>RIGHT(N1335,LEN(N1335)-(FIND("/",N1335)))</f>
        <v>wearables</v>
      </c>
      <c r="S1335" s="13">
        <f>(J1335/86400)+25569+(-5/24)</f>
        <v>41805.8984375</v>
      </c>
      <c r="T1335" s="13">
        <f>(I1335/86400)+25569+(-5/24)</f>
        <v>41835.8984375</v>
      </c>
    </row>
    <row r="1336" spans="1:20" ht="14.75" customHeight="1" x14ac:dyDescent="0.2">
      <c r="A1336" s="5">
        <v>1334</v>
      </c>
      <c r="B1336" s="6" t="s">
        <v>1335</v>
      </c>
      <c r="C1336" s="6" t="s">
        <v>5444</v>
      </c>
      <c r="D1336" s="22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>E1336/D1336</f>
        <v>0.10754135338345865</v>
      </c>
      <c r="P1336" s="8">
        <f>IF(L1336=0,0,E1336/L1336)</f>
        <v>51.822463768115945</v>
      </c>
      <c r="Q1336" s="5" t="str">
        <f>LEFT(N1336,(FIND("/",N1336)-1))</f>
        <v>technology</v>
      </c>
      <c r="R1336" s="5" t="str">
        <f>RIGHT(N1336,LEN(N1336)-(FIND("/",N1336)))</f>
        <v>wearables</v>
      </c>
      <c r="S1336" s="13">
        <f>(J1336/86400)+25569+(-5/24)</f>
        <v>42410.565821759257</v>
      </c>
      <c r="T1336" s="13">
        <f>(I1336/86400)+25569+(-5/24)</f>
        <v>42440.565821759257</v>
      </c>
    </row>
    <row r="1337" spans="1:20" ht="14.75" customHeight="1" x14ac:dyDescent="0.2">
      <c r="A1337" s="5">
        <v>1335</v>
      </c>
      <c r="B1337" s="6" t="s">
        <v>1336</v>
      </c>
      <c r="C1337" s="6" t="s">
        <v>5445</v>
      </c>
      <c r="D1337" s="22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>E1337/D1337</f>
        <v>0.1976</v>
      </c>
      <c r="P1337" s="8">
        <f>IF(L1337=0,0,E1337/L1337)</f>
        <v>308.75</v>
      </c>
      <c r="Q1337" s="5" t="str">
        <f>LEFT(N1337,(FIND("/",N1337)-1))</f>
        <v>technology</v>
      </c>
      <c r="R1337" s="5" t="str">
        <f>RIGHT(N1337,LEN(N1337)-(FIND("/",N1337)))</f>
        <v>wearables</v>
      </c>
      <c r="S1337" s="13">
        <f>(J1337/86400)+25569+(-5/24)</f>
        <v>42313.728032407402</v>
      </c>
      <c r="T1337" s="13">
        <f>(I1337/86400)+25569+(-5/24)</f>
        <v>42343.728032407402</v>
      </c>
    </row>
    <row r="1338" spans="1:20" ht="14.75" customHeight="1" x14ac:dyDescent="0.2">
      <c r="A1338" s="5">
        <v>1336</v>
      </c>
      <c r="B1338" s="6" t="s">
        <v>1337</v>
      </c>
      <c r="C1338" s="6" t="s">
        <v>5446</v>
      </c>
      <c r="D1338" s="22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>E1338/D1338</f>
        <v>0.84946999999999995</v>
      </c>
      <c r="P1338" s="8">
        <f>IF(L1338=0,0,E1338/L1338)</f>
        <v>379.22767857142856</v>
      </c>
      <c r="Q1338" s="5" t="str">
        <f>LEFT(N1338,(FIND("/",N1338)-1))</f>
        <v>technology</v>
      </c>
      <c r="R1338" s="5" t="str">
        <f>RIGHT(N1338,LEN(N1338)-(FIND("/",N1338)))</f>
        <v>wearables</v>
      </c>
      <c r="S1338" s="13">
        <f>(J1338/86400)+25569+(-5/24)</f>
        <v>41955.655416666668</v>
      </c>
      <c r="T1338" s="13">
        <f>(I1338/86400)+25569+(-5/24)</f>
        <v>41990.655416666668</v>
      </c>
    </row>
    <row r="1339" spans="1:20" ht="14.75" customHeight="1" x14ac:dyDescent="0.2">
      <c r="A1339" s="5">
        <v>1337</v>
      </c>
      <c r="B1339" s="6" t="s">
        <v>1338</v>
      </c>
      <c r="C1339" s="6" t="s">
        <v>5447</v>
      </c>
      <c r="D1339" s="22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>E1339/D1339</f>
        <v>0.49381999999999998</v>
      </c>
      <c r="P1339" s="8">
        <f>IF(L1339=0,0,E1339/L1339)</f>
        <v>176.36428571428573</v>
      </c>
      <c r="Q1339" s="5" t="str">
        <f>LEFT(N1339,(FIND("/",N1339)-1))</f>
        <v>technology</v>
      </c>
      <c r="R1339" s="5" t="str">
        <f>RIGHT(N1339,LEN(N1339)-(FIND("/",N1339)))</f>
        <v>wearables</v>
      </c>
      <c r="S1339" s="13">
        <f>(J1339/86400)+25569+(-5/24)</f>
        <v>42767.368969907409</v>
      </c>
      <c r="T1339" s="13">
        <f>(I1339/86400)+25569+(-5/24)</f>
        <v>42797.368969907409</v>
      </c>
    </row>
    <row r="1340" spans="1:20" ht="14.75" customHeight="1" x14ac:dyDescent="0.2">
      <c r="A1340" s="5">
        <v>1338</v>
      </c>
      <c r="B1340" s="6" t="s">
        <v>1339</v>
      </c>
      <c r="C1340" s="6" t="s">
        <v>5448</v>
      </c>
      <c r="D1340" s="22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>E1340/D1340</f>
        <v>3.3033333333333331E-2</v>
      </c>
      <c r="P1340" s="8">
        <f>IF(L1340=0,0,E1340/L1340)</f>
        <v>66.066666666666663</v>
      </c>
      <c r="Q1340" s="5" t="str">
        <f>LEFT(N1340,(FIND("/",N1340)-1))</f>
        <v>technology</v>
      </c>
      <c r="R1340" s="5" t="str">
        <f>RIGHT(N1340,LEN(N1340)-(FIND("/",N1340)))</f>
        <v>wearables</v>
      </c>
      <c r="S1340" s="13">
        <f>(J1340/86400)+25569+(-5/24)</f>
        <v>42188.595289351848</v>
      </c>
      <c r="T1340" s="13">
        <f>(I1340/86400)+25569+(-5/24)</f>
        <v>42218.595289351848</v>
      </c>
    </row>
    <row r="1341" spans="1:20" ht="14.75" customHeight="1" x14ac:dyDescent="0.2">
      <c r="A1341" s="5">
        <v>1339</v>
      </c>
      <c r="B1341" s="6" t="s">
        <v>1340</v>
      </c>
      <c r="C1341" s="6" t="s">
        <v>5449</v>
      </c>
      <c r="D1341" s="22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>E1341/D1341</f>
        <v>6.6339999999999996E-2</v>
      </c>
      <c r="P1341" s="8">
        <f>IF(L1341=0,0,E1341/L1341)</f>
        <v>89.648648648648646</v>
      </c>
      <c r="Q1341" s="5" t="str">
        <f>LEFT(N1341,(FIND("/",N1341)-1))</f>
        <v>technology</v>
      </c>
      <c r="R1341" s="5" t="str">
        <f>RIGHT(N1341,LEN(N1341)-(FIND("/",N1341)))</f>
        <v>wearables</v>
      </c>
      <c r="S1341" s="13">
        <f>(J1341/86400)+25569+(-5/24)</f>
        <v>41936.438831018517</v>
      </c>
      <c r="T1341" s="13">
        <f>(I1341/86400)+25569+(-5/24)</f>
        <v>41981.480497685181</v>
      </c>
    </row>
    <row r="1342" spans="1:20" ht="14.75" customHeight="1" x14ac:dyDescent="0.2">
      <c r="A1342" s="5">
        <v>1340</v>
      </c>
      <c r="B1342" s="6" t="s">
        <v>1341</v>
      </c>
      <c r="C1342" s="6" t="s">
        <v>5450</v>
      </c>
      <c r="D1342" s="22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>E1342/D1342</f>
        <v>0</v>
      </c>
      <c r="P1342" s="8">
        <f>IF(L1342=0,0,E1342/L1342)</f>
        <v>0</v>
      </c>
      <c r="Q1342" s="5" t="str">
        <f>LEFT(N1342,(FIND("/",N1342)-1))</f>
        <v>technology</v>
      </c>
      <c r="R1342" s="5" t="str">
        <f>RIGHT(N1342,LEN(N1342)-(FIND("/",N1342)))</f>
        <v>wearables</v>
      </c>
      <c r="S1342" s="13">
        <f>(J1342/86400)+25569+(-5/24)</f>
        <v>41836.387187499997</v>
      </c>
      <c r="T1342" s="13">
        <f>(I1342/86400)+25569+(-5/24)</f>
        <v>41866.387187499997</v>
      </c>
    </row>
    <row r="1343" spans="1:20" ht="14.75" customHeight="1" x14ac:dyDescent="0.2">
      <c r="A1343" s="5">
        <v>1341</v>
      </c>
      <c r="B1343" s="6" t="s">
        <v>1342</v>
      </c>
      <c r="C1343" s="6" t="s">
        <v>5451</v>
      </c>
      <c r="D1343" s="22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>E1343/D1343</f>
        <v>0.7036</v>
      </c>
      <c r="P1343" s="8">
        <f>IF(L1343=0,0,E1343/L1343)</f>
        <v>382.39130434782606</v>
      </c>
      <c r="Q1343" s="5" t="str">
        <f>LEFT(N1343,(FIND("/",N1343)-1))</f>
        <v>technology</v>
      </c>
      <c r="R1343" s="5" t="str">
        <f>RIGHT(N1343,LEN(N1343)-(FIND("/",N1343)))</f>
        <v>wearables</v>
      </c>
      <c r="S1343" s="13">
        <f>(J1343/86400)+25569+(-5/24)</f>
        <v>42612.415706018517</v>
      </c>
      <c r="T1343" s="13">
        <f>(I1343/86400)+25569+(-5/24)</f>
        <v>42644.415706018517</v>
      </c>
    </row>
    <row r="1344" spans="1:20" ht="14.75" customHeight="1" x14ac:dyDescent="0.2">
      <c r="A1344" s="5">
        <v>1342</v>
      </c>
      <c r="B1344" s="6" t="s">
        <v>1343</v>
      </c>
      <c r="C1344" s="6" t="s">
        <v>5452</v>
      </c>
      <c r="D1344" s="22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>E1344/D1344</f>
        <v>2E-3</v>
      </c>
      <c r="P1344" s="8">
        <f>IF(L1344=0,0,E1344/L1344)</f>
        <v>100</v>
      </c>
      <c r="Q1344" s="5" t="str">
        <f>LEFT(N1344,(FIND("/",N1344)-1))</f>
        <v>technology</v>
      </c>
      <c r="R1344" s="5" t="str">
        <f>RIGHT(N1344,LEN(N1344)-(FIND("/",N1344)))</f>
        <v>wearables</v>
      </c>
      <c r="S1344" s="13">
        <f>(J1344/86400)+25569+(-5/24)</f>
        <v>42172.608090277776</v>
      </c>
      <c r="T1344" s="13">
        <f>(I1344/86400)+25569+(-5/24)</f>
        <v>42202.608090277776</v>
      </c>
    </row>
    <row r="1345" spans="1:20" ht="14.75" customHeight="1" x14ac:dyDescent="0.2">
      <c r="A1345" s="5">
        <v>1343</v>
      </c>
      <c r="B1345" s="6" t="s">
        <v>1344</v>
      </c>
      <c r="C1345" s="6" t="s">
        <v>5453</v>
      </c>
      <c r="D1345" s="22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>E1345/D1345</f>
        <v>1.02298</v>
      </c>
      <c r="P1345" s="8">
        <f>IF(L1345=0,0,E1345/L1345)</f>
        <v>158.35603715170279</v>
      </c>
      <c r="Q1345" s="5" t="str">
        <f>LEFT(N1345,(FIND("/",N1345)-1))</f>
        <v>technology</v>
      </c>
      <c r="R1345" s="5" t="str">
        <f>RIGHT(N1345,LEN(N1345)-(FIND("/",N1345)))</f>
        <v>wearables</v>
      </c>
      <c r="S1345" s="13">
        <f>(J1345/86400)+25569+(-5/24)</f>
        <v>42542.318090277775</v>
      </c>
      <c r="T1345" s="13">
        <f>(I1345/86400)+25569+(-5/24)</f>
        <v>42600.957638888889</v>
      </c>
    </row>
    <row r="1346" spans="1:20" ht="14.75" customHeight="1" x14ac:dyDescent="0.2">
      <c r="A1346" s="5">
        <v>1344</v>
      </c>
      <c r="B1346" s="6" t="s">
        <v>1345</v>
      </c>
      <c r="C1346" s="6" t="s">
        <v>5454</v>
      </c>
      <c r="D1346" s="22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>E1346/D1346</f>
        <v>3.7773333333333334</v>
      </c>
      <c r="P1346" s="8">
        <f>IF(L1346=0,0,E1346/L1346)</f>
        <v>40.762589928057551</v>
      </c>
      <c r="Q1346" s="5" t="str">
        <f>LEFT(N1346,(FIND("/",N1346)-1))</f>
        <v>publishing</v>
      </c>
      <c r="R1346" s="5" t="str">
        <f>RIGHT(N1346,LEN(N1346)-(FIND("/",N1346)))</f>
        <v>nonfiction</v>
      </c>
      <c r="S1346" s="13">
        <f>(J1346/86400)+25569+(-5/24)</f>
        <v>42522.581469907404</v>
      </c>
      <c r="T1346" s="13">
        <f>(I1346/86400)+25569+(-5/24)</f>
        <v>42551.581469907404</v>
      </c>
    </row>
    <row r="1347" spans="1:20" ht="14.75" customHeight="1" x14ac:dyDescent="0.2">
      <c r="A1347" s="5">
        <v>1345</v>
      </c>
      <c r="B1347" s="6" t="s">
        <v>1346</v>
      </c>
      <c r="C1347" s="6" t="s">
        <v>5455</v>
      </c>
      <c r="D1347" s="22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>E1347/D1347</f>
        <v>1.25</v>
      </c>
      <c r="P1347" s="8">
        <f>IF(L1347=0,0,E1347/L1347)</f>
        <v>53.571428571428569</v>
      </c>
      <c r="Q1347" s="5" t="str">
        <f>LEFT(N1347,(FIND("/",N1347)-1))</f>
        <v>publishing</v>
      </c>
      <c r="R1347" s="5" t="str">
        <f>RIGHT(N1347,LEN(N1347)-(FIND("/",N1347)))</f>
        <v>nonfiction</v>
      </c>
      <c r="S1347" s="13">
        <f>(J1347/86400)+25569+(-5/24)</f>
        <v>41799.606006944443</v>
      </c>
      <c r="T1347" s="13">
        <f>(I1347/86400)+25569+(-5/24)</f>
        <v>41834.606006944443</v>
      </c>
    </row>
    <row r="1348" spans="1:20" ht="14.75" customHeight="1" x14ac:dyDescent="0.2">
      <c r="A1348" s="5">
        <v>1346</v>
      </c>
      <c r="B1348" s="6" t="s">
        <v>1347</v>
      </c>
      <c r="C1348" s="6" t="s">
        <v>5456</v>
      </c>
      <c r="D1348" s="22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>E1348/D1348</f>
        <v>1.473265306122449</v>
      </c>
      <c r="P1348" s="8">
        <f>IF(L1348=0,0,E1348/L1348)</f>
        <v>48.449664429530202</v>
      </c>
      <c r="Q1348" s="5" t="str">
        <f>LEFT(N1348,(FIND("/",N1348)-1))</f>
        <v>publishing</v>
      </c>
      <c r="R1348" s="5" t="str">
        <f>RIGHT(N1348,LEN(N1348)-(FIND("/",N1348)))</f>
        <v>nonfiction</v>
      </c>
      <c r="S1348" s="13">
        <f>(J1348/86400)+25569+(-5/24)</f>
        <v>41421.867488425924</v>
      </c>
      <c r="T1348" s="13">
        <f>(I1348/86400)+25569+(-5/24)</f>
        <v>41451.867488425924</v>
      </c>
    </row>
    <row r="1349" spans="1:20" ht="14.75" customHeight="1" x14ac:dyDescent="0.2">
      <c r="A1349" s="5">
        <v>1347</v>
      </c>
      <c r="B1349" s="6" t="s">
        <v>1348</v>
      </c>
      <c r="C1349" s="6" t="s">
        <v>5457</v>
      </c>
      <c r="D1349" s="22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>E1349/D1349</f>
        <v>1.022</v>
      </c>
      <c r="P1349" s="8">
        <f>IF(L1349=0,0,E1349/L1349)</f>
        <v>82.41935483870968</v>
      </c>
      <c r="Q1349" s="5" t="str">
        <f>LEFT(N1349,(FIND("/",N1349)-1))</f>
        <v>publishing</v>
      </c>
      <c r="R1349" s="5" t="str">
        <f>RIGHT(N1349,LEN(N1349)-(FIND("/",N1349)))</f>
        <v>nonfiction</v>
      </c>
      <c r="S1349" s="13">
        <f>(J1349/86400)+25569+(-5/24)</f>
        <v>42040.429687499993</v>
      </c>
      <c r="T1349" s="13">
        <f>(I1349/86400)+25569+(-5/24)</f>
        <v>42070.429687499993</v>
      </c>
    </row>
    <row r="1350" spans="1:20" ht="14.75" customHeight="1" x14ac:dyDescent="0.2">
      <c r="A1350" s="5">
        <v>1348</v>
      </c>
      <c r="B1350" s="6" t="s">
        <v>1349</v>
      </c>
      <c r="C1350" s="6" t="s">
        <v>5458</v>
      </c>
      <c r="D1350" s="22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>E1350/D1350</f>
        <v>1.018723404255319</v>
      </c>
      <c r="P1350" s="8">
        <f>IF(L1350=0,0,E1350/L1350)</f>
        <v>230.19230769230768</v>
      </c>
      <c r="Q1350" s="5" t="str">
        <f>LEFT(N1350,(FIND("/",N1350)-1))</f>
        <v>publishing</v>
      </c>
      <c r="R1350" s="5" t="str">
        <f>RIGHT(N1350,LEN(N1350)-(FIND("/",N1350)))</f>
        <v>nonfiction</v>
      </c>
      <c r="S1350" s="13">
        <f>(J1350/86400)+25569+(-5/24)</f>
        <v>41963.297835648147</v>
      </c>
      <c r="T1350" s="13">
        <f>(I1350/86400)+25569+(-5/24)</f>
        <v>41991.297835648147</v>
      </c>
    </row>
    <row r="1351" spans="1:20" ht="14.75" customHeight="1" x14ac:dyDescent="0.2">
      <c r="A1351" s="5">
        <v>1349</v>
      </c>
      <c r="B1351" s="6" t="s">
        <v>1350</v>
      </c>
      <c r="C1351" s="6" t="s">
        <v>5459</v>
      </c>
      <c r="D1351" s="22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>E1351/D1351</f>
        <v>2.0419999999999998</v>
      </c>
      <c r="P1351" s="8">
        <f>IF(L1351=0,0,E1351/L1351)</f>
        <v>59.360465116279073</v>
      </c>
      <c r="Q1351" s="5" t="str">
        <f>LEFT(N1351,(FIND("/",N1351)-1))</f>
        <v>publishing</v>
      </c>
      <c r="R1351" s="5" t="str">
        <f>RIGHT(N1351,LEN(N1351)-(FIND("/",N1351)))</f>
        <v>nonfiction</v>
      </c>
      <c r="S1351" s="13">
        <f>(J1351/86400)+25569+(-5/24)</f>
        <v>42317.124247685184</v>
      </c>
      <c r="T1351" s="13">
        <f>(I1351/86400)+25569+(-5/24)</f>
        <v>42354.082638888889</v>
      </c>
    </row>
    <row r="1352" spans="1:20" ht="14.75" customHeight="1" x14ac:dyDescent="0.2">
      <c r="A1352" s="5">
        <v>1350</v>
      </c>
      <c r="B1352" s="6" t="s">
        <v>1351</v>
      </c>
      <c r="C1352" s="6" t="s">
        <v>5460</v>
      </c>
      <c r="D1352" s="22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>E1352/D1352</f>
        <v>1.0405</v>
      </c>
      <c r="P1352" s="8">
        <f>IF(L1352=0,0,E1352/L1352)</f>
        <v>66.698717948717942</v>
      </c>
      <c r="Q1352" s="5" t="str">
        <f>LEFT(N1352,(FIND("/",N1352)-1))</f>
        <v>publishing</v>
      </c>
      <c r="R1352" s="5" t="str">
        <f>RIGHT(N1352,LEN(N1352)-(FIND("/",N1352)))</f>
        <v>nonfiction</v>
      </c>
      <c r="S1352" s="13">
        <f>(J1352/86400)+25569+(-5/24)</f>
        <v>42333.804791666662</v>
      </c>
      <c r="T1352" s="13">
        <f>(I1352/86400)+25569+(-5/24)</f>
        <v>42363.804791666662</v>
      </c>
    </row>
    <row r="1353" spans="1:20" ht="14.75" customHeight="1" x14ac:dyDescent="0.2">
      <c r="A1353" s="5">
        <v>1351</v>
      </c>
      <c r="B1353" s="6" t="s">
        <v>1352</v>
      </c>
      <c r="C1353" s="6" t="s">
        <v>5461</v>
      </c>
      <c r="D1353" s="22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>E1353/D1353</f>
        <v>1.0126500000000001</v>
      </c>
      <c r="P1353" s="8">
        <f>IF(L1353=0,0,E1353/L1353)</f>
        <v>168.77500000000001</v>
      </c>
      <c r="Q1353" s="5" t="str">
        <f>LEFT(N1353,(FIND("/",N1353)-1))</f>
        <v>publishing</v>
      </c>
      <c r="R1353" s="5" t="str">
        <f>RIGHT(N1353,LEN(N1353)-(FIND("/",N1353)))</f>
        <v>nonfiction</v>
      </c>
      <c r="S1353" s="13">
        <f>(J1353/86400)+25569+(-5/24)</f>
        <v>42382.531759259255</v>
      </c>
      <c r="T1353" s="13">
        <f>(I1353/86400)+25569+(-5/24)</f>
        <v>42412.531759259255</v>
      </c>
    </row>
    <row r="1354" spans="1:20" ht="14.75" customHeight="1" x14ac:dyDescent="0.2">
      <c r="A1354" s="5">
        <v>1352</v>
      </c>
      <c r="B1354" s="6" t="s">
        <v>1353</v>
      </c>
      <c r="C1354" s="6" t="s">
        <v>5462</v>
      </c>
      <c r="D1354" s="22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>E1354/D1354</f>
        <v>1.3613999999999999</v>
      </c>
      <c r="P1354" s="8">
        <f>IF(L1354=0,0,E1354/L1354)</f>
        <v>59.973568281938327</v>
      </c>
      <c r="Q1354" s="5" t="str">
        <f>LEFT(N1354,(FIND("/",N1354)-1))</f>
        <v>publishing</v>
      </c>
      <c r="R1354" s="5" t="str">
        <f>RIGHT(N1354,LEN(N1354)-(FIND("/",N1354)))</f>
        <v>nonfiction</v>
      </c>
      <c r="S1354" s="13">
        <f>(J1354/86400)+25569+(-5/24)</f>
        <v>42200.369976851849</v>
      </c>
      <c r="T1354" s="13">
        <f>(I1354/86400)+25569+(-5/24)</f>
        <v>42251.957638888889</v>
      </c>
    </row>
    <row r="1355" spans="1:20" ht="14.75" customHeight="1" x14ac:dyDescent="0.2">
      <c r="A1355" s="5">
        <v>1353</v>
      </c>
      <c r="B1355" s="6" t="s">
        <v>1354</v>
      </c>
      <c r="C1355" s="6" t="s">
        <v>5463</v>
      </c>
      <c r="D1355" s="22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>E1355/D1355</f>
        <v>1.3360000000000001</v>
      </c>
      <c r="P1355" s="8">
        <f>IF(L1355=0,0,E1355/L1355)</f>
        <v>31.80952380952381</v>
      </c>
      <c r="Q1355" s="5" t="str">
        <f>LEFT(N1355,(FIND("/",N1355)-1))</f>
        <v>publishing</v>
      </c>
      <c r="R1355" s="5" t="str">
        <f>RIGHT(N1355,LEN(N1355)-(FIND("/",N1355)))</f>
        <v>nonfiction</v>
      </c>
      <c r="S1355" s="13">
        <f>(J1355/86400)+25569+(-5/24)</f>
        <v>41308.909583333334</v>
      </c>
      <c r="T1355" s="13">
        <f>(I1355/86400)+25569+(-5/24)</f>
        <v>41343.791666666664</v>
      </c>
    </row>
    <row r="1356" spans="1:20" ht="14.75" customHeight="1" x14ac:dyDescent="0.2">
      <c r="A1356" s="5">
        <v>1354</v>
      </c>
      <c r="B1356" s="6" t="s">
        <v>1355</v>
      </c>
      <c r="C1356" s="6" t="s">
        <v>5464</v>
      </c>
      <c r="D1356" s="22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>E1356/D1356</f>
        <v>1.3025</v>
      </c>
      <c r="P1356" s="8">
        <f>IF(L1356=0,0,E1356/L1356)</f>
        <v>24.421875</v>
      </c>
      <c r="Q1356" s="5" t="str">
        <f>LEFT(N1356,(FIND("/",N1356)-1))</f>
        <v>publishing</v>
      </c>
      <c r="R1356" s="5" t="str">
        <f>RIGHT(N1356,LEN(N1356)-(FIND("/",N1356)))</f>
        <v>nonfiction</v>
      </c>
      <c r="S1356" s="13">
        <f>(J1356/86400)+25569+(-5/24)</f>
        <v>42502.599293981482</v>
      </c>
      <c r="T1356" s="13">
        <f>(I1356/86400)+25569+(-5/24)</f>
        <v>42532.599293981482</v>
      </c>
    </row>
    <row r="1357" spans="1:20" ht="14.75" customHeight="1" x14ac:dyDescent="0.2">
      <c r="A1357" s="5">
        <v>1355</v>
      </c>
      <c r="B1357" s="6" t="s">
        <v>1356</v>
      </c>
      <c r="C1357" s="6" t="s">
        <v>5465</v>
      </c>
      <c r="D1357" s="22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>E1357/D1357</f>
        <v>1.2267999999999999</v>
      </c>
      <c r="P1357" s="8">
        <f>IF(L1357=0,0,E1357/L1357)</f>
        <v>25.347107438016529</v>
      </c>
      <c r="Q1357" s="5" t="str">
        <f>LEFT(N1357,(FIND("/",N1357)-1))</f>
        <v>publishing</v>
      </c>
      <c r="R1357" s="5" t="str">
        <f>RIGHT(N1357,LEN(N1357)-(FIND("/",N1357)))</f>
        <v>nonfiction</v>
      </c>
      <c r="S1357" s="13">
        <f>(J1357/86400)+25569+(-5/24)</f>
        <v>41213.046354166661</v>
      </c>
      <c r="T1357" s="13">
        <f>(I1357/86400)+25569+(-5/24)</f>
        <v>41243.208333333328</v>
      </c>
    </row>
    <row r="1358" spans="1:20" ht="14.75" customHeight="1" x14ac:dyDescent="0.2">
      <c r="A1358" s="5">
        <v>1356</v>
      </c>
      <c r="B1358" s="6" t="s">
        <v>1357</v>
      </c>
      <c r="C1358" s="6" t="s">
        <v>5466</v>
      </c>
      <c r="D1358" s="22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>E1358/D1358</f>
        <v>1.8281058823529412</v>
      </c>
      <c r="P1358" s="8">
        <f>IF(L1358=0,0,E1358/L1358)</f>
        <v>71.443218390804603</v>
      </c>
      <c r="Q1358" s="5" t="str">
        <f>LEFT(N1358,(FIND("/",N1358)-1))</f>
        <v>publishing</v>
      </c>
      <c r="R1358" s="5" t="str">
        <f>RIGHT(N1358,LEN(N1358)-(FIND("/",N1358)))</f>
        <v>nonfiction</v>
      </c>
      <c r="S1358" s="13">
        <f>(J1358/86400)+25569+(-5/24)</f>
        <v>41429.830555555549</v>
      </c>
      <c r="T1358" s="13">
        <f>(I1358/86400)+25569+(-5/24)</f>
        <v>41459.830555555549</v>
      </c>
    </row>
    <row r="1359" spans="1:20" ht="14.75" customHeight="1" x14ac:dyDescent="0.2">
      <c r="A1359" s="5">
        <v>1357</v>
      </c>
      <c r="B1359" s="6" t="s">
        <v>1358</v>
      </c>
      <c r="C1359" s="6" t="s">
        <v>5467</v>
      </c>
      <c r="D1359" s="22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>E1359/D1359</f>
        <v>1.2529999999999999</v>
      </c>
      <c r="P1359" s="8">
        <f>IF(L1359=0,0,E1359/L1359)</f>
        <v>38.553846153846152</v>
      </c>
      <c r="Q1359" s="5" t="str">
        <f>LEFT(N1359,(FIND("/",N1359)-1))</f>
        <v>publishing</v>
      </c>
      <c r="R1359" s="5" t="str">
        <f>RIGHT(N1359,LEN(N1359)-(FIND("/",N1359)))</f>
        <v>nonfiction</v>
      </c>
      <c r="S1359" s="13">
        <f>(J1359/86400)+25569+(-5/24)</f>
        <v>41304.753900462958</v>
      </c>
      <c r="T1359" s="13">
        <f>(I1359/86400)+25569+(-5/24)</f>
        <v>41334.040972222218</v>
      </c>
    </row>
    <row r="1360" spans="1:20" ht="14.75" customHeight="1" x14ac:dyDescent="0.2">
      <c r="A1360" s="5">
        <v>1358</v>
      </c>
      <c r="B1360" s="6" t="s">
        <v>1359</v>
      </c>
      <c r="C1360" s="6" t="s">
        <v>5468</v>
      </c>
      <c r="D1360" s="22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>E1360/D1360</f>
        <v>1.1166666666666667</v>
      </c>
      <c r="P1360" s="8">
        <f>IF(L1360=0,0,E1360/L1360)</f>
        <v>68.367346938775512</v>
      </c>
      <c r="Q1360" s="5" t="str">
        <f>LEFT(N1360,(FIND("/",N1360)-1))</f>
        <v>publishing</v>
      </c>
      <c r="R1360" s="5" t="str">
        <f>RIGHT(N1360,LEN(N1360)-(FIND("/",N1360)))</f>
        <v>nonfiction</v>
      </c>
      <c r="S1360" s="13">
        <f>(J1360/86400)+25569+(-5/24)</f>
        <v>40689.362534722219</v>
      </c>
      <c r="T1360" s="13">
        <f>(I1360/86400)+25569+(-5/24)</f>
        <v>40719.362534722219</v>
      </c>
    </row>
    <row r="1361" spans="1:20" ht="14.75" customHeight="1" x14ac:dyDescent="0.2">
      <c r="A1361" s="5">
        <v>1359</v>
      </c>
      <c r="B1361" s="6" t="s">
        <v>1360</v>
      </c>
      <c r="C1361" s="6" t="s">
        <v>5469</v>
      </c>
      <c r="D1361" s="22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>E1361/D1361</f>
        <v>1.1575757575757575</v>
      </c>
      <c r="P1361" s="8">
        <f>IF(L1361=0,0,E1361/L1361)</f>
        <v>40.210526315789473</v>
      </c>
      <c r="Q1361" s="5" t="str">
        <f>LEFT(N1361,(FIND("/",N1361)-1))</f>
        <v>publishing</v>
      </c>
      <c r="R1361" s="5" t="str">
        <f>RIGHT(N1361,LEN(N1361)-(FIND("/",N1361)))</f>
        <v>nonfiction</v>
      </c>
      <c r="S1361" s="13">
        <f>(J1361/86400)+25569+(-5/24)</f>
        <v>40668.606365740736</v>
      </c>
      <c r="T1361" s="13">
        <f>(I1361/86400)+25569+(-5/24)</f>
        <v>40730.606365740736</v>
      </c>
    </row>
    <row r="1362" spans="1:20" ht="14.75" customHeight="1" x14ac:dyDescent="0.2">
      <c r="A1362" s="5">
        <v>1360</v>
      </c>
      <c r="B1362" s="6" t="s">
        <v>1361</v>
      </c>
      <c r="C1362" s="6" t="s">
        <v>5470</v>
      </c>
      <c r="D1362" s="22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>E1362/D1362</f>
        <v>1.732</v>
      </c>
      <c r="P1362" s="8">
        <f>IF(L1362=0,0,E1362/L1362)</f>
        <v>32.074074074074076</v>
      </c>
      <c r="Q1362" s="5" t="str">
        <f>LEFT(N1362,(FIND("/",N1362)-1))</f>
        <v>publishing</v>
      </c>
      <c r="R1362" s="5" t="str">
        <f>RIGHT(N1362,LEN(N1362)-(FIND("/",N1362)))</f>
        <v>nonfiction</v>
      </c>
      <c r="S1362" s="13">
        <f>(J1362/86400)+25569+(-5/24)</f>
        <v>41095.692361111105</v>
      </c>
      <c r="T1362" s="13">
        <f>(I1362/86400)+25569+(-5/24)</f>
        <v>41123.692361111105</v>
      </c>
    </row>
    <row r="1363" spans="1:20" ht="14.75" customHeight="1" x14ac:dyDescent="0.2">
      <c r="A1363" s="5">
        <v>1361</v>
      </c>
      <c r="B1363" s="6" t="s">
        <v>1362</v>
      </c>
      <c r="C1363" s="6" t="s">
        <v>5471</v>
      </c>
      <c r="D1363" s="22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>E1363/D1363</f>
        <v>1.2598333333333334</v>
      </c>
      <c r="P1363" s="8">
        <f>IF(L1363=0,0,E1363/L1363)</f>
        <v>28.632575757575758</v>
      </c>
      <c r="Q1363" s="5" t="str">
        <f>LEFT(N1363,(FIND("/",N1363)-1))</f>
        <v>publishing</v>
      </c>
      <c r="R1363" s="5" t="str">
        <f>RIGHT(N1363,LEN(N1363)-(FIND("/",N1363)))</f>
        <v>nonfiction</v>
      </c>
      <c r="S1363" s="13">
        <f>(J1363/86400)+25569+(-5/24)</f>
        <v>41781.508935185186</v>
      </c>
      <c r="T1363" s="13">
        <f>(I1363/86400)+25569+(-5/24)</f>
        <v>41811.508935185186</v>
      </c>
    </row>
    <row r="1364" spans="1:20" ht="14.75" customHeight="1" x14ac:dyDescent="0.2">
      <c r="A1364" s="5">
        <v>1362</v>
      </c>
      <c r="B1364" s="6" t="s">
        <v>1363</v>
      </c>
      <c r="C1364" s="6" t="s">
        <v>5472</v>
      </c>
      <c r="D1364" s="22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>E1364/D1364</f>
        <v>1.091</v>
      </c>
      <c r="P1364" s="8">
        <f>IF(L1364=0,0,E1364/L1364)</f>
        <v>43.64</v>
      </c>
      <c r="Q1364" s="5" t="str">
        <f>LEFT(N1364,(FIND("/",N1364)-1))</f>
        <v>publishing</v>
      </c>
      <c r="R1364" s="5" t="str">
        <f>RIGHT(N1364,LEN(N1364)-(FIND("/",N1364)))</f>
        <v>nonfiction</v>
      </c>
      <c r="S1364" s="13">
        <f>(J1364/86400)+25569+(-5/24)</f>
        <v>41464.726053240738</v>
      </c>
      <c r="T1364" s="13">
        <f>(I1364/86400)+25569+(-5/24)</f>
        <v>41524.726053240738</v>
      </c>
    </row>
    <row r="1365" spans="1:20" ht="14.75" customHeight="1" x14ac:dyDescent="0.2">
      <c r="A1365" s="5">
        <v>1363</v>
      </c>
      <c r="B1365" s="6" t="s">
        <v>1364</v>
      </c>
      <c r="C1365" s="6" t="s">
        <v>5473</v>
      </c>
      <c r="D1365" s="22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>E1365/D1365</f>
        <v>1</v>
      </c>
      <c r="P1365" s="8">
        <f>IF(L1365=0,0,E1365/L1365)</f>
        <v>40</v>
      </c>
      <c r="Q1365" s="5" t="str">
        <f>LEFT(N1365,(FIND("/",N1365)-1))</f>
        <v>publishing</v>
      </c>
      <c r="R1365" s="5" t="str">
        <f>RIGHT(N1365,LEN(N1365)-(FIND("/",N1365)))</f>
        <v>nonfiction</v>
      </c>
      <c r="S1365" s="13">
        <f>(J1365/86400)+25569+(-5/24)</f>
        <v>42396.635729166665</v>
      </c>
      <c r="T1365" s="13">
        <f>(I1365/86400)+25569+(-5/24)</f>
        <v>42415.124305555553</v>
      </c>
    </row>
    <row r="1366" spans="1:20" ht="14.75" customHeight="1" x14ac:dyDescent="0.2">
      <c r="A1366" s="5">
        <v>1364</v>
      </c>
      <c r="B1366" s="6" t="s">
        <v>1365</v>
      </c>
      <c r="C1366" s="6" t="s">
        <v>5474</v>
      </c>
      <c r="D1366" s="22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>E1366/D1366</f>
        <v>1.1864285714285714</v>
      </c>
      <c r="P1366" s="8">
        <f>IF(L1366=0,0,E1366/L1366)</f>
        <v>346.04166666666669</v>
      </c>
      <c r="Q1366" s="5" t="str">
        <f>LEFT(N1366,(FIND("/",N1366)-1))</f>
        <v>music</v>
      </c>
      <c r="R1366" s="5" t="str">
        <f>RIGHT(N1366,LEN(N1366)-(FIND("/",N1366)))</f>
        <v>rock</v>
      </c>
      <c r="S1366" s="13">
        <f>(J1366/86400)+25569+(-5/24)</f>
        <v>41951.487337962964</v>
      </c>
      <c r="T1366" s="13">
        <f>(I1366/86400)+25569+(-5/24)</f>
        <v>42011.487337962964</v>
      </c>
    </row>
    <row r="1367" spans="1:20" ht="14.75" customHeight="1" x14ac:dyDescent="0.2">
      <c r="A1367" s="5">
        <v>1365</v>
      </c>
      <c r="B1367" s="6" t="s">
        <v>1366</v>
      </c>
      <c r="C1367" s="6" t="s">
        <v>5475</v>
      </c>
      <c r="D1367" s="22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>E1367/D1367</f>
        <v>1.0026666666666666</v>
      </c>
      <c r="P1367" s="8">
        <f>IF(L1367=0,0,E1367/L1367)</f>
        <v>81.739130434782609</v>
      </c>
      <c r="Q1367" s="5" t="str">
        <f>LEFT(N1367,(FIND("/",N1367)-1))</f>
        <v>music</v>
      </c>
      <c r="R1367" s="5" t="str">
        <f>RIGHT(N1367,LEN(N1367)-(FIND("/",N1367)))</f>
        <v>rock</v>
      </c>
      <c r="S1367" s="13">
        <f>(J1367/86400)+25569+(-5/24)</f>
        <v>42049.524907407402</v>
      </c>
      <c r="T1367" s="13">
        <f>(I1367/86400)+25569+(-5/24)</f>
        <v>42079.483240740738</v>
      </c>
    </row>
    <row r="1368" spans="1:20" ht="14.75" customHeight="1" x14ac:dyDescent="0.2">
      <c r="A1368" s="5">
        <v>1366</v>
      </c>
      <c r="B1368" s="6" t="s">
        <v>1367</v>
      </c>
      <c r="C1368" s="6" t="s">
        <v>5476</v>
      </c>
      <c r="D1368" s="22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>E1368/D1368</f>
        <v>1.2648920000000001</v>
      </c>
      <c r="P1368" s="8">
        <f>IF(L1368=0,0,E1368/L1368)</f>
        <v>64.535306122448986</v>
      </c>
      <c r="Q1368" s="5" t="str">
        <f>LEFT(N1368,(FIND("/",N1368)-1))</f>
        <v>music</v>
      </c>
      <c r="R1368" s="5" t="str">
        <f>RIGHT(N1368,LEN(N1368)-(FIND("/",N1368)))</f>
        <v>rock</v>
      </c>
      <c r="S1368" s="13">
        <f>(J1368/86400)+25569+(-5/24)</f>
        <v>41924.787766203699</v>
      </c>
      <c r="T1368" s="13">
        <f>(I1368/86400)+25569+(-5/24)</f>
        <v>41969.829432870371</v>
      </c>
    </row>
    <row r="1369" spans="1:20" ht="14.75" customHeight="1" x14ac:dyDescent="0.2">
      <c r="A1369" s="5">
        <v>1367</v>
      </c>
      <c r="B1369" s="6" t="s">
        <v>1368</v>
      </c>
      <c r="C1369" s="6" t="s">
        <v>5477</v>
      </c>
      <c r="D1369" s="22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>E1369/D1369</f>
        <v>1.1426000000000001</v>
      </c>
      <c r="P1369" s="8">
        <f>IF(L1369=0,0,E1369/L1369)</f>
        <v>63.477777777777774</v>
      </c>
      <c r="Q1369" s="5" t="str">
        <f>LEFT(N1369,(FIND("/",N1369)-1))</f>
        <v>music</v>
      </c>
      <c r="R1369" s="5" t="str">
        <f>RIGHT(N1369,LEN(N1369)-(FIND("/",N1369)))</f>
        <v>rock</v>
      </c>
      <c r="S1369" s="13">
        <f>(J1369/86400)+25569+(-5/24)</f>
        <v>42291.794560185182</v>
      </c>
      <c r="T1369" s="13">
        <f>(I1369/86400)+25569+(-5/24)</f>
        <v>42321.836226851847</v>
      </c>
    </row>
    <row r="1370" spans="1:20" ht="14.75" customHeight="1" x14ac:dyDescent="0.2">
      <c r="A1370" s="5">
        <v>1368</v>
      </c>
      <c r="B1370" s="6" t="s">
        <v>1369</v>
      </c>
      <c r="C1370" s="6" t="s">
        <v>5478</v>
      </c>
      <c r="D1370" s="22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>E1370/D1370</f>
        <v>1.107</v>
      </c>
      <c r="P1370" s="8">
        <f>IF(L1370=0,0,E1370/L1370)</f>
        <v>63.620689655172413</v>
      </c>
      <c r="Q1370" s="5" t="str">
        <f>LEFT(N1370,(FIND("/",N1370)-1))</f>
        <v>music</v>
      </c>
      <c r="R1370" s="5" t="str">
        <f>RIGHT(N1370,LEN(N1370)-(FIND("/",N1370)))</f>
        <v>rock</v>
      </c>
      <c r="S1370" s="13">
        <f>(J1370/86400)+25569+(-5/24)</f>
        <v>42145.982569444437</v>
      </c>
      <c r="T1370" s="13">
        <f>(I1370/86400)+25569+(-5/24)</f>
        <v>42169.982569444437</v>
      </c>
    </row>
    <row r="1371" spans="1:20" ht="14.75" customHeight="1" x14ac:dyDescent="0.2">
      <c r="A1371" s="5">
        <v>1369</v>
      </c>
      <c r="B1371" s="6" t="s">
        <v>1370</v>
      </c>
      <c r="C1371" s="6" t="s">
        <v>5479</v>
      </c>
      <c r="D1371" s="22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>E1371/D1371</f>
        <v>1.0534805315203954</v>
      </c>
      <c r="P1371" s="8">
        <f>IF(L1371=0,0,E1371/L1371)</f>
        <v>83.967068965517228</v>
      </c>
      <c r="Q1371" s="5" t="str">
        <f>LEFT(N1371,(FIND("/",N1371)-1))</f>
        <v>music</v>
      </c>
      <c r="R1371" s="5" t="str">
        <f>RIGHT(N1371,LEN(N1371)-(FIND("/",N1371)))</f>
        <v>rock</v>
      </c>
      <c r="S1371" s="13">
        <f>(J1371/86400)+25569+(-5/24)</f>
        <v>41710.385949074072</v>
      </c>
      <c r="T1371" s="13">
        <f>(I1371/86400)+25569+(-5/24)</f>
        <v>41740.385949074072</v>
      </c>
    </row>
    <row r="1372" spans="1:20" ht="14.75" customHeight="1" x14ac:dyDescent="0.2">
      <c r="A1372" s="5">
        <v>1370</v>
      </c>
      <c r="B1372" s="6" t="s">
        <v>1371</v>
      </c>
      <c r="C1372" s="6" t="s">
        <v>5480</v>
      </c>
      <c r="D1372" s="22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>E1372/D1372</f>
        <v>1.0366666666666666</v>
      </c>
      <c r="P1372" s="8">
        <f>IF(L1372=0,0,E1372/L1372)</f>
        <v>77.75</v>
      </c>
      <c r="Q1372" s="5" t="str">
        <f>LEFT(N1372,(FIND("/",N1372)-1))</f>
        <v>music</v>
      </c>
      <c r="R1372" s="5" t="str">
        <f>RIGHT(N1372,LEN(N1372)-(FIND("/",N1372)))</f>
        <v>rock</v>
      </c>
      <c r="S1372" s="13">
        <f>(J1372/86400)+25569+(-5/24)</f>
        <v>41547.795023148145</v>
      </c>
      <c r="T1372" s="13">
        <f>(I1372/86400)+25569+(-5/24)</f>
        <v>41562.795023148145</v>
      </c>
    </row>
    <row r="1373" spans="1:20" ht="14.75" customHeight="1" x14ac:dyDescent="0.2">
      <c r="A1373" s="5">
        <v>1371</v>
      </c>
      <c r="B1373" s="6" t="s">
        <v>1372</v>
      </c>
      <c r="C1373" s="6" t="s">
        <v>5481</v>
      </c>
      <c r="D1373" s="22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>E1373/D1373</f>
        <v>1.0708672667523933</v>
      </c>
      <c r="P1373" s="8">
        <f>IF(L1373=0,0,E1373/L1373)</f>
        <v>107.07142857142857</v>
      </c>
      <c r="Q1373" s="5" t="str">
        <f>LEFT(N1373,(FIND("/",N1373)-1))</f>
        <v>music</v>
      </c>
      <c r="R1373" s="5" t="str">
        <f>RIGHT(N1373,LEN(N1373)-(FIND("/",N1373)))</f>
        <v>rock</v>
      </c>
      <c r="S1373" s="13">
        <f>(J1373/86400)+25569+(-5/24)</f>
        <v>42101.550254629627</v>
      </c>
      <c r="T1373" s="13">
        <f>(I1373/86400)+25569+(-5/24)</f>
        <v>42131.550254629627</v>
      </c>
    </row>
    <row r="1374" spans="1:20" ht="14.75" customHeight="1" x14ac:dyDescent="0.2">
      <c r="A1374" s="5">
        <v>1372</v>
      </c>
      <c r="B1374" s="6" t="s">
        <v>1373</v>
      </c>
      <c r="C1374" s="6" t="s">
        <v>5482</v>
      </c>
      <c r="D1374" s="22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>E1374/D1374</f>
        <v>1.24</v>
      </c>
      <c r="P1374" s="8">
        <f>IF(L1374=0,0,E1374/L1374)</f>
        <v>38.75</v>
      </c>
      <c r="Q1374" s="5" t="str">
        <f>LEFT(N1374,(FIND("/",N1374)-1))</f>
        <v>music</v>
      </c>
      <c r="R1374" s="5" t="str">
        <f>RIGHT(N1374,LEN(N1374)-(FIND("/",N1374)))</f>
        <v>rock</v>
      </c>
      <c r="S1374" s="13">
        <f>(J1374/86400)+25569+(-5/24)</f>
        <v>41072.53162037037</v>
      </c>
      <c r="T1374" s="13">
        <f>(I1374/86400)+25569+(-5/24)</f>
        <v>41102.53162037037</v>
      </c>
    </row>
    <row r="1375" spans="1:20" ht="14.75" customHeight="1" x14ac:dyDescent="0.2">
      <c r="A1375" s="5">
        <v>1373</v>
      </c>
      <c r="B1375" s="6" t="s">
        <v>1374</v>
      </c>
      <c r="C1375" s="6" t="s">
        <v>5483</v>
      </c>
      <c r="D1375" s="22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>E1375/D1375</f>
        <v>1.0501</v>
      </c>
      <c r="P1375" s="8">
        <f>IF(L1375=0,0,E1375/L1375)</f>
        <v>201.94230769230768</v>
      </c>
      <c r="Q1375" s="5" t="str">
        <f>LEFT(N1375,(FIND("/",N1375)-1))</f>
        <v>music</v>
      </c>
      <c r="R1375" s="5" t="str">
        <f>RIGHT(N1375,LEN(N1375)-(FIND("/",N1375)))</f>
        <v>rock</v>
      </c>
      <c r="S1375" s="13">
        <f>(J1375/86400)+25569+(-5/24)</f>
        <v>42704.743437499994</v>
      </c>
      <c r="T1375" s="13">
        <f>(I1375/86400)+25569+(-5/24)</f>
        <v>42734.743437499994</v>
      </c>
    </row>
    <row r="1376" spans="1:20" ht="14.75" customHeight="1" x14ac:dyDescent="0.2">
      <c r="A1376" s="5">
        <v>1374</v>
      </c>
      <c r="B1376" s="6" t="s">
        <v>1375</v>
      </c>
      <c r="C1376" s="6" t="s">
        <v>5484</v>
      </c>
      <c r="D1376" s="22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>E1376/D1376</f>
        <v>1.8946666666666667</v>
      </c>
      <c r="P1376" s="8">
        <f>IF(L1376=0,0,E1376/L1376)</f>
        <v>43.060606060606062</v>
      </c>
      <c r="Q1376" s="5" t="str">
        <f>LEFT(N1376,(FIND("/",N1376)-1))</f>
        <v>music</v>
      </c>
      <c r="R1376" s="5" t="str">
        <f>RIGHT(N1376,LEN(N1376)-(FIND("/",N1376)))</f>
        <v>rock</v>
      </c>
      <c r="S1376" s="13">
        <f>(J1376/86400)+25569+(-5/24)</f>
        <v>42423.953564814808</v>
      </c>
      <c r="T1376" s="13">
        <f>(I1376/86400)+25569+(-5/24)</f>
        <v>42453.911898148144</v>
      </c>
    </row>
    <row r="1377" spans="1:20" ht="14.75" customHeight="1" x14ac:dyDescent="0.2">
      <c r="A1377" s="5">
        <v>1375</v>
      </c>
      <c r="B1377" s="6" t="s">
        <v>1376</v>
      </c>
      <c r="C1377" s="6" t="s">
        <v>5485</v>
      </c>
      <c r="D1377" s="22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>E1377/D1377</f>
        <v>1.7132499999999999</v>
      </c>
      <c r="P1377" s="8">
        <f>IF(L1377=0,0,E1377/L1377)</f>
        <v>62.871559633027523</v>
      </c>
      <c r="Q1377" s="5" t="str">
        <f>LEFT(N1377,(FIND("/",N1377)-1))</f>
        <v>music</v>
      </c>
      <c r="R1377" s="5" t="str">
        <f>RIGHT(N1377,LEN(N1377)-(FIND("/",N1377)))</f>
        <v>rock</v>
      </c>
      <c r="S1377" s="13">
        <f>(J1377/86400)+25569+(-5/24)</f>
        <v>42719.857858796291</v>
      </c>
      <c r="T1377" s="13">
        <f>(I1377/86400)+25569+(-5/24)</f>
        <v>42749.857858796291</v>
      </c>
    </row>
    <row r="1378" spans="1:20" ht="14.75" customHeight="1" x14ac:dyDescent="0.2">
      <c r="A1378" s="5">
        <v>1376</v>
      </c>
      <c r="B1378" s="6" t="s">
        <v>1377</v>
      </c>
      <c r="C1378" s="6" t="s">
        <v>5486</v>
      </c>
      <c r="D1378" s="22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>E1378/D1378</f>
        <v>2.5248648648648651</v>
      </c>
      <c r="P1378" s="8">
        <f>IF(L1378=0,0,E1378/L1378)</f>
        <v>55.607142857142854</v>
      </c>
      <c r="Q1378" s="5" t="str">
        <f>LEFT(N1378,(FIND("/",N1378)-1))</f>
        <v>music</v>
      </c>
      <c r="R1378" s="5" t="str">
        <f>RIGHT(N1378,LEN(N1378)-(FIND("/",N1378)))</f>
        <v>rock</v>
      </c>
      <c r="S1378" s="13">
        <f>(J1378/86400)+25569+(-5/24)</f>
        <v>42677.460717592585</v>
      </c>
      <c r="T1378" s="13">
        <f>(I1378/86400)+25569+(-5/24)</f>
        <v>42707.502384259256</v>
      </c>
    </row>
    <row r="1379" spans="1:20" ht="14.75" customHeight="1" x14ac:dyDescent="0.2">
      <c r="A1379" s="5">
        <v>1377</v>
      </c>
      <c r="B1379" s="6" t="s">
        <v>1378</v>
      </c>
      <c r="C1379" s="6" t="s">
        <v>5487</v>
      </c>
      <c r="D1379" s="22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>E1379/D1379</f>
        <v>1.1615384615384616</v>
      </c>
      <c r="P1379" s="8">
        <f>IF(L1379=0,0,E1379/L1379)</f>
        <v>48.70967741935484</v>
      </c>
      <c r="Q1379" s="5" t="str">
        <f>LEFT(N1379,(FIND("/",N1379)-1))</f>
        <v>music</v>
      </c>
      <c r="R1379" s="5" t="str">
        <f>RIGHT(N1379,LEN(N1379)-(FIND("/",N1379)))</f>
        <v>rock</v>
      </c>
      <c r="S1379" s="13">
        <f>(J1379/86400)+25569+(-5/24)</f>
        <v>42747.01122685185</v>
      </c>
      <c r="T1379" s="13">
        <f>(I1379/86400)+25569+(-5/24)</f>
        <v>42768.96597222222</v>
      </c>
    </row>
    <row r="1380" spans="1:20" ht="14.75" customHeight="1" x14ac:dyDescent="0.2">
      <c r="A1380" s="5">
        <v>1378</v>
      </c>
      <c r="B1380" s="6" t="s">
        <v>1379</v>
      </c>
      <c r="C1380" s="6" t="s">
        <v>5488</v>
      </c>
      <c r="D1380" s="22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>E1380/D1380</f>
        <v>2.0335000000000001</v>
      </c>
      <c r="P1380" s="8">
        <f>IF(L1380=0,0,E1380/L1380)</f>
        <v>30.578947368421051</v>
      </c>
      <c r="Q1380" s="5" t="str">
        <f>LEFT(N1380,(FIND("/",N1380)-1))</f>
        <v>music</v>
      </c>
      <c r="R1380" s="5" t="str">
        <f>RIGHT(N1380,LEN(N1380)-(FIND("/",N1380)))</f>
        <v>rock</v>
      </c>
      <c r="S1380" s="13">
        <f>(J1380/86400)+25569+(-5/24)</f>
        <v>42568.551041666666</v>
      </c>
      <c r="T1380" s="13">
        <f>(I1380/86400)+25569+(-5/24)</f>
        <v>42583.551041666666</v>
      </c>
    </row>
    <row r="1381" spans="1:20" ht="14.75" customHeight="1" x14ac:dyDescent="0.2">
      <c r="A1381" s="5">
        <v>1379</v>
      </c>
      <c r="B1381" s="6" t="s">
        <v>1380</v>
      </c>
      <c r="C1381" s="6" t="s">
        <v>5489</v>
      </c>
      <c r="D1381" s="22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>E1381/D1381</f>
        <v>1.1160000000000001</v>
      </c>
      <c r="P1381" s="8">
        <f>IF(L1381=0,0,E1381/L1381)</f>
        <v>73.907284768211923</v>
      </c>
      <c r="Q1381" s="5" t="str">
        <f>LEFT(N1381,(FIND("/",N1381)-1))</f>
        <v>music</v>
      </c>
      <c r="R1381" s="5" t="str">
        <f>RIGHT(N1381,LEN(N1381)-(FIND("/",N1381)))</f>
        <v>rock</v>
      </c>
      <c r="S1381" s="13">
        <f>(J1381/86400)+25569+(-5/24)</f>
        <v>42130.283287037033</v>
      </c>
      <c r="T1381" s="13">
        <f>(I1381/86400)+25569+(-5/24)</f>
        <v>42160.283287037033</v>
      </c>
    </row>
    <row r="1382" spans="1:20" ht="14.75" customHeight="1" x14ac:dyDescent="0.2">
      <c r="A1382" s="5">
        <v>1380</v>
      </c>
      <c r="B1382" s="6" t="s">
        <v>1381</v>
      </c>
      <c r="C1382" s="6" t="s">
        <v>5490</v>
      </c>
      <c r="D1382" s="22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>E1382/D1382</f>
        <v>4.24</v>
      </c>
      <c r="P1382" s="8">
        <f>IF(L1382=0,0,E1382/L1382)</f>
        <v>21.2</v>
      </c>
      <c r="Q1382" s="5" t="str">
        <f>LEFT(N1382,(FIND("/",N1382)-1))</f>
        <v>music</v>
      </c>
      <c r="R1382" s="5" t="str">
        <f>RIGHT(N1382,LEN(N1382)-(FIND("/",N1382)))</f>
        <v>rock</v>
      </c>
      <c r="S1382" s="13">
        <f>(J1382/86400)+25569+(-5/24)</f>
        <v>42141.554467592585</v>
      </c>
      <c r="T1382" s="13">
        <f>(I1382/86400)+25569+(-5/24)</f>
        <v>42163.874999999993</v>
      </c>
    </row>
    <row r="1383" spans="1:20" ht="14.75" customHeight="1" x14ac:dyDescent="0.2">
      <c r="A1383" s="5">
        <v>1381</v>
      </c>
      <c r="B1383" s="6" t="s">
        <v>1382</v>
      </c>
      <c r="C1383" s="6" t="s">
        <v>5491</v>
      </c>
      <c r="D1383" s="22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>E1383/D1383</f>
        <v>1.071</v>
      </c>
      <c r="P1383" s="8">
        <f>IF(L1383=0,0,E1383/L1383)</f>
        <v>73.356164383561648</v>
      </c>
      <c r="Q1383" s="5" t="str">
        <f>LEFT(N1383,(FIND("/",N1383)-1))</f>
        <v>music</v>
      </c>
      <c r="R1383" s="5" t="str">
        <f>RIGHT(N1383,LEN(N1383)-(FIND("/",N1383)))</f>
        <v>rock</v>
      </c>
      <c r="S1383" s="13">
        <f>(J1383/86400)+25569+(-5/24)</f>
        <v>42703.006076388883</v>
      </c>
      <c r="T1383" s="13">
        <f>(I1383/86400)+25569+(-5/24)</f>
        <v>42733.006076388883</v>
      </c>
    </row>
    <row r="1384" spans="1:20" ht="14.75" customHeight="1" x14ac:dyDescent="0.2">
      <c r="A1384" s="5">
        <v>1382</v>
      </c>
      <c r="B1384" s="6" t="s">
        <v>1383</v>
      </c>
      <c r="C1384" s="6" t="s">
        <v>5492</v>
      </c>
      <c r="D1384" s="22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>E1384/D1384</f>
        <v>1.043625</v>
      </c>
      <c r="P1384" s="8">
        <f>IF(L1384=0,0,E1384/L1384)</f>
        <v>56.412162162162161</v>
      </c>
      <c r="Q1384" s="5" t="str">
        <f>LEFT(N1384,(FIND("/",N1384)-1))</f>
        <v>music</v>
      </c>
      <c r="R1384" s="5" t="str">
        <f>RIGHT(N1384,LEN(N1384)-(FIND("/",N1384)))</f>
        <v>rock</v>
      </c>
      <c r="S1384" s="13">
        <f>(J1384/86400)+25569+(-5/24)</f>
        <v>41370.591851851852</v>
      </c>
      <c r="T1384" s="13">
        <f>(I1384/86400)+25569+(-5/24)</f>
        <v>41400.591851851852</v>
      </c>
    </row>
    <row r="1385" spans="1:20" ht="14.75" customHeight="1" x14ac:dyDescent="0.2">
      <c r="A1385" s="5">
        <v>1383</v>
      </c>
      <c r="B1385" s="6" t="s">
        <v>1384</v>
      </c>
      <c r="C1385" s="6" t="s">
        <v>5493</v>
      </c>
      <c r="D1385" s="22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>E1385/D1385</f>
        <v>2.124090909090909</v>
      </c>
      <c r="P1385" s="8">
        <f>IF(L1385=0,0,E1385/L1385)</f>
        <v>50.247311827956992</v>
      </c>
      <c r="Q1385" s="5" t="str">
        <f>LEFT(N1385,(FIND("/",N1385)-1))</f>
        <v>music</v>
      </c>
      <c r="R1385" s="5" t="str">
        <f>RIGHT(N1385,LEN(N1385)-(FIND("/",N1385)))</f>
        <v>rock</v>
      </c>
      <c r="S1385" s="13">
        <f>(J1385/86400)+25569+(-5/24)</f>
        <v>42706.866643518515</v>
      </c>
      <c r="T1385" s="13">
        <f>(I1385/86400)+25569+(-5/24)</f>
        <v>42726.866643518515</v>
      </c>
    </row>
    <row r="1386" spans="1:20" ht="14.75" customHeight="1" x14ac:dyDescent="0.2">
      <c r="A1386" s="5">
        <v>1384</v>
      </c>
      <c r="B1386" s="6" t="s">
        <v>1385</v>
      </c>
      <c r="C1386" s="6" t="s">
        <v>5494</v>
      </c>
      <c r="D1386" s="22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>E1386/D1386</f>
        <v>1.2408571428571429</v>
      </c>
      <c r="P1386" s="8">
        <f>IF(L1386=0,0,E1386/L1386)</f>
        <v>68.936507936507937</v>
      </c>
      <c r="Q1386" s="5" t="str">
        <f>LEFT(N1386,(FIND("/",N1386)-1))</f>
        <v>music</v>
      </c>
      <c r="R1386" s="5" t="str">
        <f>RIGHT(N1386,LEN(N1386)-(FIND("/",N1386)))</f>
        <v>rock</v>
      </c>
      <c r="S1386" s="13">
        <f>(J1386/86400)+25569+(-5/24)</f>
        <v>42160.526874999996</v>
      </c>
      <c r="T1386" s="13">
        <f>(I1386/86400)+25569+(-5/24)</f>
        <v>42190.526874999996</v>
      </c>
    </row>
    <row r="1387" spans="1:20" ht="14.75" customHeight="1" x14ac:dyDescent="0.2">
      <c r="A1387" s="5">
        <v>1385</v>
      </c>
      <c r="B1387" s="6" t="s">
        <v>1386</v>
      </c>
      <c r="C1387" s="6" t="s">
        <v>5495</v>
      </c>
      <c r="D1387" s="22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>E1387/D1387</f>
        <v>1.10406125</v>
      </c>
      <c r="P1387" s="8">
        <f>IF(L1387=0,0,E1387/L1387)</f>
        <v>65.914104477611943</v>
      </c>
      <c r="Q1387" s="5" t="str">
        <f>LEFT(N1387,(FIND("/",N1387)-1))</f>
        <v>music</v>
      </c>
      <c r="R1387" s="5" t="str">
        <f>RIGHT(N1387,LEN(N1387)-(FIND("/",N1387)))</f>
        <v>rock</v>
      </c>
      <c r="S1387" s="13">
        <f>(J1387/86400)+25569+(-5/24)</f>
        <v>42433.480567129627</v>
      </c>
      <c r="T1387" s="13">
        <f>(I1387/86400)+25569+(-5/24)</f>
        <v>42489.299305555549</v>
      </c>
    </row>
    <row r="1388" spans="1:20" ht="14.75" customHeight="1" x14ac:dyDescent="0.2">
      <c r="A1388" s="5">
        <v>1386</v>
      </c>
      <c r="B1388" s="6" t="s">
        <v>1387</v>
      </c>
      <c r="C1388" s="6" t="s">
        <v>5496</v>
      </c>
      <c r="D1388" s="22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>E1388/D1388</f>
        <v>2.1875</v>
      </c>
      <c r="P1388" s="8">
        <f>IF(L1388=0,0,E1388/L1388)</f>
        <v>62.5</v>
      </c>
      <c r="Q1388" s="5" t="str">
        <f>LEFT(N1388,(FIND("/",N1388)-1))</f>
        <v>music</v>
      </c>
      <c r="R1388" s="5" t="str">
        <f>RIGHT(N1388,LEN(N1388)-(FIND("/",N1388)))</f>
        <v>rock</v>
      </c>
      <c r="S1388" s="13">
        <f>(J1388/86400)+25569+(-5/24)</f>
        <v>42184.438530092586</v>
      </c>
      <c r="T1388" s="13">
        <f>(I1388/86400)+25569+(-5/24)</f>
        <v>42214.438530092586</v>
      </c>
    </row>
    <row r="1389" spans="1:20" ht="14.75" customHeight="1" x14ac:dyDescent="0.2">
      <c r="A1389" s="5">
        <v>1387</v>
      </c>
      <c r="B1389" s="6" t="s">
        <v>1388</v>
      </c>
      <c r="C1389" s="6" t="s">
        <v>5497</v>
      </c>
      <c r="D1389" s="22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>E1389/D1389</f>
        <v>1.36625</v>
      </c>
      <c r="P1389" s="8">
        <f>IF(L1389=0,0,E1389/L1389)</f>
        <v>70.064102564102569</v>
      </c>
      <c r="Q1389" s="5" t="str">
        <f>LEFT(N1389,(FIND("/",N1389)-1))</f>
        <v>music</v>
      </c>
      <c r="R1389" s="5" t="str">
        <f>RIGHT(N1389,LEN(N1389)-(FIND("/",N1389)))</f>
        <v>rock</v>
      </c>
      <c r="S1389" s="13">
        <f>(J1389/86400)+25569+(-5/24)</f>
        <v>42126.712905092594</v>
      </c>
      <c r="T1389" s="13">
        <f>(I1389/86400)+25569+(-5/24)</f>
        <v>42157.979166666664</v>
      </c>
    </row>
    <row r="1390" spans="1:20" ht="14.75" customHeight="1" x14ac:dyDescent="0.2">
      <c r="A1390" s="5">
        <v>1388</v>
      </c>
      <c r="B1390" s="6" t="s">
        <v>1389</v>
      </c>
      <c r="C1390" s="6" t="s">
        <v>5498</v>
      </c>
      <c r="D1390" s="22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>E1390/D1390</f>
        <v>1.348074</v>
      </c>
      <c r="P1390" s="8">
        <f>IF(L1390=0,0,E1390/L1390)</f>
        <v>60.181874999999998</v>
      </c>
      <c r="Q1390" s="5" t="str">
        <f>LEFT(N1390,(FIND("/",N1390)-1))</f>
        <v>music</v>
      </c>
      <c r="R1390" s="5" t="str">
        <f>RIGHT(N1390,LEN(N1390)-(FIND("/",N1390)))</f>
        <v>rock</v>
      </c>
      <c r="S1390" s="13">
        <f>(J1390/86400)+25569+(-5/24)</f>
        <v>42634.406446759262</v>
      </c>
      <c r="T1390" s="13">
        <f>(I1390/86400)+25569+(-5/24)</f>
        <v>42660.468055555553</v>
      </c>
    </row>
    <row r="1391" spans="1:20" ht="14.75" customHeight="1" x14ac:dyDescent="0.2">
      <c r="A1391" s="5">
        <v>1389</v>
      </c>
      <c r="B1391" s="6" t="s">
        <v>1390</v>
      </c>
      <c r="C1391" s="6" t="s">
        <v>5499</v>
      </c>
      <c r="D1391" s="22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>E1391/D1391</f>
        <v>1.454</v>
      </c>
      <c r="P1391" s="8">
        <f>IF(L1391=0,0,E1391/L1391)</f>
        <v>21.382352941176471</v>
      </c>
      <c r="Q1391" s="5" t="str">
        <f>LEFT(N1391,(FIND("/",N1391)-1))</f>
        <v>music</v>
      </c>
      <c r="R1391" s="5" t="str">
        <f>RIGHT(N1391,LEN(N1391)-(FIND("/",N1391)))</f>
        <v>rock</v>
      </c>
      <c r="S1391" s="13">
        <f>(J1391/86400)+25569+(-5/24)</f>
        <v>42565.272650462961</v>
      </c>
      <c r="T1391" s="13">
        <f>(I1391/86400)+25569+(-5/24)</f>
        <v>42595.272650462961</v>
      </c>
    </row>
    <row r="1392" spans="1:20" ht="14.75" customHeight="1" x14ac:dyDescent="0.2">
      <c r="A1392" s="5">
        <v>1390</v>
      </c>
      <c r="B1392" s="6" t="s">
        <v>1391</v>
      </c>
      <c r="C1392" s="6" t="s">
        <v>5500</v>
      </c>
      <c r="D1392" s="22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>E1392/D1392</f>
        <v>1.0910714285714285</v>
      </c>
      <c r="P1392" s="8">
        <f>IF(L1392=0,0,E1392/L1392)</f>
        <v>160.78947368421052</v>
      </c>
      <c r="Q1392" s="5" t="str">
        <f>LEFT(N1392,(FIND("/",N1392)-1))</f>
        <v>music</v>
      </c>
      <c r="R1392" s="5" t="str">
        <f>RIGHT(N1392,LEN(N1392)-(FIND("/",N1392)))</f>
        <v>rock</v>
      </c>
      <c r="S1392" s="13">
        <f>(J1392/86400)+25569+(-5/24)</f>
        <v>42087.594976851855</v>
      </c>
      <c r="T1392" s="13">
        <f>(I1392/86400)+25569+(-5/24)</f>
        <v>42121.508333333331</v>
      </c>
    </row>
    <row r="1393" spans="1:20" ht="14.75" customHeight="1" x14ac:dyDescent="0.2">
      <c r="A1393" s="5">
        <v>1391</v>
      </c>
      <c r="B1393" s="6" t="s">
        <v>1392</v>
      </c>
      <c r="C1393" s="6" t="s">
        <v>5501</v>
      </c>
      <c r="D1393" s="22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>E1393/D1393</f>
        <v>1.1020000000000001</v>
      </c>
      <c r="P1393" s="8">
        <f>IF(L1393=0,0,E1393/L1393)</f>
        <v>42.384615384615387</v>
      </c>
      <c r="Q1393" s="5" t="str">
        <f>LEFT(N1393,(FIND("/",N1393)-1))</f>
        <v>music</v>
      </c>
      <c r="R1393" s="5" t="str">
        <f>RIGHT(N1393,LEN(N1393)-(FIND("/",N1393)))</f>
        <v>rock</v>
      </c>
      <c r="S1393" s="13">
        <f>(J1393/86400)+25569+(-5/24)</f>
        <v>42193.442337962959</v>
      </c>
      <c r="T1393" s="13">
        <f>(I1393/86400)+25569+(-5/24)</f>
        <v>42237.999305555553</v>
      </c>
    </row>
    <row r="1394" spans="1:20" ht="14.75" customHeight="1" x14ac:dyDescent="0.2">
      <c r="A1394" s="5">
        <v>1392</v>
      </c>
      <c r="B1394" s="6" t="s">
        <v>1393</v>
      </c>
      <c r="C1394" s="6" t="s">
        <v>5502</v>
      </c>
      <c r="D1394" s="22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>E1394/D1394</f>
        <v>1.1364000000000001</v>
      </c>
      <c r="P1394" s="8">
        <f>IF(L1394=0,0,E1394/L1394)</f>
        <v>27.317307692307693</v>
      </c>
      <c r="Q1394" s="5" t="str">
        <f>LEFT(N1394,(FIND("/",N1394)-1))</f>
        <v>music</v>
      </c>
      <c r="R1394" s="5" t="str">
        <f>RIGHT(N1394,LEN(N1394)-(FIND("/",N1394)))</f>
        <v>rock</v>
      </c>
      <c r="S1394" s="13">
        <f>(J1394/86400)+25569+(-5/24)</f>
        <v>42400.946597222217</v>
      </c>
      <c r="T1394" s="13">
        <f>(I1394/86400)+25569+(-5/24)</f>
        <v>42431.946597222217</v>
      </c>
    </row>
    <row r="1395" spans="1:20" ht="14.75" customHeight="1" x14ac:dyDescent="0.2">
      <c r="A1395" s="5">
        <v>1393</v>
      </c>
      <c r="B1395" s="6" t="s">
        <v>1394</v>
      </c>
      <c r="C1395" s="6" t="s">
        <v>5503</v>
      </c>
      <c r="D1395" s="22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>E1395/D1395</f>
        <v>1.0235000000000001</v>
      </c>
      <c r="P1395" s="8">
        <f>IF(L1395=0,0,E1395/L1395)</f>
        <v>196.82692307692307</v>
      </c>
      <c r="Q1395" s="5" t="str">
        <f>LEFT(N1395,(FIND("/",N1395)-1))</f>
        <v>music</v>
      </c>
      <c r="R1395" s="5" t="str">
        <f>RIGHT(N1395,LEN(N1395)-(FIND("/",N1395)))</f>
        <v>rock</v>
      </c>
      <c r="S1395" s="13">
        <f>(J1395/86400)+25569+(-5/24)</f>
        <v>42553.473645833328</v>
      </c>
      <c r="T1395" s="13">
        <f>(I1395/86400)+25569+(-5/24)</f>
        <v>42583.473645833328</v>
      </c>
    </row>
    <row r="1396" spans="1:20" ht="14.75" customHeight="1" x14ac:dyDescent="0.2">
      <c r="A1396" s="5">
        <v>1394</v>
      </c>
      <c r="B1396" s="6" t="s">
        <v>1395</v>
      </c>
      <c r="C1396" s="6" t="s">
        <v>5504</v>
      </c>
      <c r="D1396" s="22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>E1396/D1396</f>
        <v>1.2213333333333334</v>
      </c>
      <c r="P1396" s="8">
        <f>IF(L1396=0,0,E1396/L1396)</f>
        <v>53.882352941176471</v>
      </c>
      <c r="Q1396" s="5" t="str">
        <f>LEFT(N1396,(FIND("/",N1396)-1))</f>
        <v>music</v>
      </c>
      <c r="R1396" s="5" t="str">
        <f>RIGHT(N1396,LEN(N1396)-(FIND("/",N1396)))</f>
        <v>rock</v>
      </c>
      <c r="S1396" s="13">
        <f>(J1396/86400)+25569+(-5/24)</f>
        <v>42751.936643518515</v>
      </c>
      <c r="T1396" s="13">
        <f>(I1396/86400)+25569+(-5/24)</f>
        <v>42794.916666666664</v>
      </c>
    </row>
    <row r="1397" spans="1:20" ht="14.75" customHeight="1" x14ac:dyDescent="0.2">
      <c r="A1397" s="5">
        <v>1395</v>
      </c>
      <c r="B1397" s="6" t="s">
        <v>1396</v>
      </c>
      <c r="C1397" s="6" t="s">
        <v>5505</v>
      </c>
      <c r="D1397" s="22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>E1397/D1397</f>
        <v>1.1188571428571428</v>
      </c>
      <c r="P1397" s="8">
        <f>IF(L1397=0,0,E1397/L1397)</f>
        <v>47.756097560975611</v>
      </c>
      <c r="Q1397" s="5" t="str">
        <f>LEFT(N1397,(FIND("/",N1397)-1))</f>
        <v>music</v>
      </c>
      <c r="R1397" s="5" t="str">
        <f>RIGHT(N1397,LEN(N1397)-(FIND("/",N1397)))</f>
        <v>rock</v>
      </c>
      <c r="S1397" s="13">
        <f>(J1397/86400)+25569+(-5/24)</f>
        <v>42719.700011574074</v>
      </c>
      <c r="T1397" s="13">
        <f>(I1397/86400)+25569+(-5/24)</f>
        <v>42749.700011574074</v>
      </c>
    </row>
    <row r="1398" spans="1:20" ht="14.75" customHeight="1" x14ac:dyDescent="0.2">
      <c r="A1398" s="5">
        <v>1396</v>
      </c>
      <c r="B1398" s="6" t="s">
        <v>1397</v>
      </c>
      <c r="C1398" s="6" t="s">
        <v>5506</v>
      </c>
      <c r="D1398" s="22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>E1398/D1398</f>
        <v>1.073</v>
      </c>
      <c r="P1398" s="8">
        <f>IF(L1398=0,0,E1398/L1398)</f>
        <v>88.191780821917803</v>
      </c>
      <c r="Q1398" s="5" t="str">
        <f>LEFT(N1398,(FIND("/",N1398)-1))</f>
        <v>music</v>
      </c>
      <c r="R1398" s="5" t="str">
        <f>RIGHT(N1398,LEN(N1398)-(FIND("/",N1398)))</f>
        <v>rock</v>
      </c>
      <c r="S1398" s="13">
        <f>(J1398/86400)+25569+(-5/24)</f>
        <v>42018.790300925924</v>
      </c>
      <c r="T1398" s="13">
        <f>(I1398/86400)+25569+(-5/24)</f>
        <v>42048.790300925924</v>
      </c>
    </row>
    <row r="1399" spans="1:20" ht="14.75" customHeight="1" x14ac:dyDescent="0.2">
      <c r="A1399" s="5">
        <v>1397</v>
      </c>
      <c r="B1399" s="6" t="s">
        <v>1398</v>
      </c>
      <c r="C1399" s="6" t="s">
        <v>5507</v>
      </c>
      <c r="D1399" s="22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>E1399/D1399</f>
        <v>1.1385000000000001</v>
      </c>
      <c r="P1399" s="8">
        <f>IF(L1399=0,0,E1399/L1399)</f>
        <v>72.056962025316452</v>
      </c>
      <c r="Q1399" s="5" t="str">
        <f>LEFT(N1399,(FIND("/",N1399)-1))</f>
        <v>music</v>
      </c>
      <c r="R1399" s="5" t="str">
        <f>RIGHT(N1399,LEN(N1399)-(FIND("/",N1399)))</f>
        <v>rock</v>
      </c>
      <c r="S1399" s="13">
        <f>(J1399/86400)+25569+(-5/24)</f>
        <v>42640.709606481476</v>
      </c>
      <c r="T1399" s="13">
        <f>(I1399/86400)+25569+(-5/24)</f>
        <v>42670.679861111108</v>
      </c>
    </row>
    <row r="1400" spans="1:20" ht="14.75" customHeight="1" x14ac:dyDescent="0.2">
      <c r="A1400" s="5">
        <v>1398</v>
      </c>
      <c r="B1400" s="6" t="s">
        <v>1399</v>
      </c>
      <c r="C1400" s="6" t="s">
        <v>5508</v>
      </c>
      <c r="D1400" s="22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>E1400/D1400</f>
        <v>1.0968181818181819</v>
      </c>
      <c r="P1400" s="8">
        <f>IF(L1400=0,0,E1400/L1400)</f>
        <v>74.246153846153845</v>
      </c>
      <c r="Q1400" s="5" t="str">
        <f>LEFT(N1400,(FIND("/",N1400)-1))</f>
        <v>music</v>
      </c>
      <c r="R1400" s="5" t="str">
        <f>RIGHT(N1400,LEN(N1400)-(FIND("/",N1400)))</f>
        <v>rock</v>
      </c>
      <c r="S1400" s="13">
        <f>(J1400/86400)+25569+(-5/24)</f>
        <v>42526.665902777771</v>
      </c>
      <c r="T1400" s="13">
        <f>(I1400/86400)+25569+(-5/24)</f>
        <v>42556.665902777771</v>
      </c>
    </row>
    <row r="1401" spans="1:20" ht="14.75" customHeight="1" x14ac:dyDescent="0.2">
      <c r="A1401" s="5">
        <v>1399</v>
      </c>
      <c r="B1401" s="6" t="s">
        <v>1400</v>
      </c>
      <c r="C1401" s="6" t="s">
        <v>5509</v>
      </c>
      <c r="D1401" s="22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>E1401/D1401</f>
        <v>1.2614444444444444</v>
      </c>
      <c r="P1401" s="8">
        <f>IF(L1401=0,0,E1401/L1401)</f>
        <v>61.701086956521742</v>
      </c>
      <c r="Q1401" s="5" t="str">
        <f>LEFT(N1401,(FIND("/",N1401)-1))</f>
        <v>music</v>
      </c>
      <c r="R1401" s="5" t="str">
        <f>RIGHT(N1401,LEN(N1401)-(FIND("/",N1401)))</f>
        <v>rock</v>
      </c>
      <c r="S1401" s="13">
        <f>(J1401/86400)+25569+(-5/24)</f>
        <v>41888.795983796292</v>
      </c>
      <c r="T1401" s="13">
        <f>(I1401/86400)+25569+(-5/24)</f>
        <v>41918.795983796292</v>
      </c>
    </row>
    <row r="1402" spans="1:20" ht="14.75" customHeight="1" x14ac:dyDescent="0.2">
      <c r="A1402" s="5">
        <v>1400</v>
      </c>
      <c r="B1402" s="6" t="s">
        <v>1401</v>
      </c>
      <c r="C1402" s="6" t="s">
        <v>5510</v>
      </c>
      <c r="D1402" s="22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>E1402/D1402</f>
        <v>1.6742857142857144</v>
      </c>
      <c r="P1402" s="8">
        <f>IF(L1402=0,0,E1402/L1402)</f>
        <v>17.235294117647058</v>
      </c>
      <c r="Q1402" s="5" t="str">
        <f>LEFT(N1402,(FIND("/",N1402)-1))</f>
        <v>music</v>
      </c>
      <c r="R1402" s="5" t="str">
        <f>RIGHT(N1402,LEN(N1402)-(FIND("/",N1402)))</f>
        <v>rock</v>
      </c>
      <c r="S1402" s="13">
        <f>(J1402/86400)+25569+(-5/24)</f>
        <v>42498.132789351854</v>
      </c>
      <c r="T1402" s="13">
        <f>(I1402/86400)+25569+(-5/24)</f>
        <v>42533.020833333336</v>
      </c>
    </row>
    <row r="1403" spans="1:20" ht="14.75" customHeight="1" x14ac:dyDescent="0.2">
      <c r="A1403" s="5">
        <v>1401</v>
      </c>
      <c r="B1403" s="6" t="s">
        <v>1402</v>
      </c>
      <c r="C1403" s="6" t="s">
        <v>5511</v>
      </c>
      <c r="D1403" s="22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>E1403/D1403</f>
        <v>4.9652000000000003</v>
      </c>
      <c r="P1403" s="8">
        <f>IF(L1403=0,0,E1403/L1403)</f>
        <v>51.720833333333331</v>
      </c>
      <c r="Q1403" s="5" t="str">
        <f>LEFT(N1403,(FIND("/",N1403)-1))</f>
        <v>music</v>
      </c>
      <c r="R1403" s="5" t="str">
        <f>RIGHT(N1403,LEN(N1403)-(FIND("/",N1403)))</f>
        <v>rock</v>
      </c>
      <c r="S1403" s="13">
        <f>(J1403/86400)+25569+(-5/24)</f>
        <v>41399.787893518514</v>
      </c>
      <c r="T1403" s="13">
        <f>(I1403/86400)+25569+(-5/24)</f>
        <v>41420.787893518514</v>
      </c>
    </row>
    <row r="1404" spans="1:20" ht="14.75" customHeight="1" x14ac:dyDescent="0.2">
      <c r="A1404" s="5">
        <v>1402</v>
      </c>
      <c r="B1404" s="6" t="s">
        <v>1403</v>
      </c>
      <c r="C1404" s="6" t="s">
        <v>5512</v>
      </c>
      <c r="D1404" s="22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>E1404/D1404</f>
        <v>1.0915999999999999</v>
      </c>
      <c r="P1404" s="8">
        <f>IF(L1404=0,0,E1404/L1404)</f>
        <v>24.150442477876105</v>
      </c>
      <c r="Q1404" s="5" t="str">
        <f>LEFT(N1404,(FIND("/",N1404)-1))</f>
        <v>music</v>
      </c>
      <c r="R1404" s="5" t="str">
        <f>RIGHT(N1404,LEN(N1404)-(FIND("/",N1404)))</f>
        <v>rock</v>
      </c>
      <c r="S1404" s="13">
        <f>(J1404/86400)+25569+(-5/24)</f>
        <v>42064.845034722217</v>
      </c>
      <c r="T1404" s="13">
        <f>(I1404/86400)+25569+(-5/24)</f>
        <v>42124.803368055553</v>
      </c>
    </row>
    <row r="1405" spans="1:20" ht="14.75" customHeight="1" x14ac:dyDescent="0.2">
      <c r="A1405" s="5">
        <v>1403</v>
      </c>
      <c r="B1405" s="6" t="s">
        <v>1404</v>
      </c>
      <c r="C1405" s="6" t="s">
        <v>5513</v>
      </c>
      <c r="D1405" s="22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>E1405/D1405</f>
        <v>1.0257499999999999</v>
      </c>
      <c r="P1405" s="8">
        <f>IF(L1405=0,0,E1405/L1405)</f>
        <v>62.166666666666664</v>
      </c>
      <c r="Q1405" s="5" t="str">
        <f>LEFT(N1405,(FIND("/",N1405)-1))</f>
        <v>music</v>
      </c>
      <c r="R1405" s="5" t="str">
        <f>RIGHT(N1405,LEN(N1405)-(FIND("/",N1405)))</f>
        <v>rock</v>
      </c>
      <c r="S1405" s="13">
        <f>(J1405/86400)+25569+(-5/24)</f>
        <v>41450.854571759257</v>
      </c>
      <c r="T1405" s="13">
        <f>(I1405/86400)+25569+(-5/24)</f>
        <v>41480.854571759257</v>
      </c>
    </row>
    <row r="1406" spans="1:20" ht="14.75" customHeight="1" x14ac:dyDescent="0.2">
      <c r="A1406" s="5">
        <v>1404</v>
      </c>
      <c r="B1406" s="6" t="s">
        <v>1405</v>
      </c>
      <c r="C1406" s="6" t="s">
        <v>5514</v>
      </c>
      <c r="D1406" s="22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>E1406/D1406</f>
        <v>1.6620689655172414E-2</v>
      </c>
      <c r="P1406" s="8">
        <f>IF(L1406=0,0,E1406/L1406)</f>
        <v>48.2</v>
      </c>
      <c r="Q1406" s="5" t="str">
        <f>LEFT(N1406,(FIND("/",N1406)-1))</f>
        <v>publishing</v>
      </c>
      <c r="R1406" s="5" t="str">
        <f>RIGHT(N1406,LEN(N1406)-(FIND("/",N1406)))</f>
        <v>translations</v>
      </c>
      <c r="S1406" s="13">
        <f>(J1406/86400)+25569+(-5/24)</f>
        <v>42032.30190972222</v>
      </c>
      <c r="T1406" s="13">
        <f>(I1406/86400)+25569+(-5/24)</f>
        <v>42057.30190972222</v>
      </c>
    </row>
    <row r="1407" spans="1:20" ht="14.75" customHeight="1" x14ac:dyDescent="0.2">
      <c r="A1407" s="5">
        <v>1405</v>
      </c>
      <c r="B1407" s="6" t="s">
        <v>1406</v>
      </c>
      <c r="C1407" s="6" t="s">
        <v>5515</v>
      </c>
      <c r="D1407" s="22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>E1407/D1407</f>
        <v>4.1999999999999997E-3</v>
      </c>
      <c r="P1407" s="8">
        <f>IF(L1407=0,0,E1407/L1407)</f>
        <v>6.1764705882352944</v>
      </c>
      <c r="Q1407" s="5" t="str">
        <f>LEFT(N1407,(FIND("/",N1407)-1))</f>
        <v>publishing</v>
      </c>
      <c r="R1407" s="5" t="str">
        <f>RIGHT(N1407,LEN(N1407)-(FIND("/",N1407)))</f>
        <v>translations</v>
      </c>
      <c r="S1407" s="13">
        <f>(J1407/86400)+25569+(-5/24)</f>
        <v>41941.472233796296</v>
      </c>
      <c r="T1407" s="13">
        <f>(I1407/86400)+25569+(-5/24)</f>
        <v>41971.51390046296</v>
      </c>
    </row>
    <row r="1408" spans="1:20" ht="14.75" customHeight="1" x14ac:dyDescent="0.2">
      <c r="A1408" s="5">
        <v>1406</v>
      </c>
      <c r="B1408" s="6" t="s">
        <v>1407</v>
      </c>
      <c r="C1408" s="6" t="s">
        <v>5516</v>
      </c>
      <c r="D1408" s="22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>E1408/D1408</f>
        <v>1.25E-3</v>
      </c>
      <c r="P1408" s="8">
        <f>IF(L1408=0,0,E1408/L1408)</f>
        <v>5</v>
      </c>
      <c r="Q1408" s="5" t="str">
        <f>LEFT(N1408,(FIND("/",N1408)-1))</f>
        <v>publishing</v>
      </c>
      <c r="R1408" s="5" t="str">
        <f>RIGHT(N1408,LEN(N1408)-(FIND("/",N1408)))</f>
        <v>translations</v>
      </c>
      <c r="S1408" s="13">
        <f>(J1408/86400)+25569+(-5/24)</f>
        <v>42297.224618055552</v>
      </c>
      <c r="T1408" s="13">
        <f>(I1408/86400)+25569+(-5/24)</f>
        <v>42350.208333333336</v>
      </c>
    </row>
    <row r="1409" spans="1:20" ht="14.75" customHeight="1" x14ac:dyDescent="0.2">
      <c r="A1409" s="5">
        <v>1407</v>
      </c>
      <c r="B1409" s="6" t="s">
        <v>1408</v>
      </c>
      <c r="C1409" s="6" t="s">
        <v>5517</v>
      </c>
      <c r="D1409" s="22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>E1409/D1409</f>
        <v>5.0000000000000001E-3</v>
      </c>
      <c r="P1409" s="8">
        <f>IF(L1409=0,0,E1409/L1409)</f>
        <v>7.5</v>
      </c>
      <c r="Q1409" s="5" t="str">
        <f>LEFT(N1409,(FIND("/",N1409)-1))</f>
        <v>publishing</v>
      </c>
      <c r="R1409" s="5" t="str">
        <f>RIGHT(N1409,LEN(N1409)-(FIND("/",N1409)))</f>
        <v>translations</v>
      </c>
      <c r="S1409" s="13">
        <f>(J1409/86400)+25569+(-5/24)</f>
        <v>41838.32844907407</v>
      </c>
      <c r="T1409" s="13">
        <f>(I1409/86400)+25569+(-5/24)</f>
        <v>41863.32844907407</v>
      </c>
    </row>
    <row r="1410" spans="1:20" ht="14.75" customHeight="1" x14ac:dyDescent="0.2">
      <c r="A1410" s="5">
        <v>1408</v>
      </c>
      <c r="B1410" s="6" t="s">
        <v>1409</v>
      </c>
      <c r="C1410" s="6" t="s">
        <v>5518</v>
      </c>
      <c r="D1410" s="22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>E1410/D1410</f>
        <v>7.1999999999999995E-2</v>
      </c>
      <c r="P1410" s="8">
        <f>IF(L1410=0,0,E1410/L1410)</f>
        <v>12</v>
      </c>
      <c r="Q1410" s="5" t="str">
        <f>LEFT(N1410,(FIND("/",N1410)-1))</f>
        <v>publishing</v>
      </c>
      <c r="R1410" s="5" t="str">
        <f>RIGHT(N1410,LEN(N1410)-(FIND("/",N1410)))</f>
        <v>translations</v>
      </c>
      <c r="S1410" s="13">
        <f>(J1410/86400)+25569+(-5/24)</f>
        <v>42291.663842592585</v>
      </c>
      <c r="T1410" s="13">
        <f>(I1410/86400)+25569+(-5/24)</f>
        <v>42321.705509259256</v>
      </c>
    </row>
    <row r="1411" spans="1:20" ht="14.75" customHeight="1" x14ac:dyDescent="0.2">
      <c r="A1411" s="5">
        <v>1409</v>
      </c>
      <c r="B1411" s="6" t="s">
        <v>1410</v>
      </c>
      <c r="C1411" s="6" t="s">
        <v>5519</v>
      </c>
      <c r="D1411" s="22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>E1411/D1411</f>
        <v>0</v>
      </c>
      <c r="P1411" s="8">
        <f>IF(L1411=0,0,E1411/L1411)</f>
        <v>0</v>
      </c>
      <c r="Q1411" s="5" t="str">
        <f>LEFT(N1411,(FIND("/",N1411)-1))</f>
        <v>publishing</v>
      </c>
      <c r="R1411" s="5" t="str">
        <f>RIGHT(N1411,LEN(N1411)-(FIND("/",N1411)))</f>
        <v>translations</v>
      </c>
      <c r="S1411" s="13">
        <f>(J1411/86400)+25569+(-5/24)</f>
        <v>41944.925173611111</v>
      </c>
      <c r="T1411" s="13">
        <f>(I1411/86400)+25569+(-5/24)</f>
        <v>42004.966840277775</v>
      </c>
    </row>
    <row r="1412" spans="1:20" ht="14.75" customHeight="1" x14ac:dyDescent="0.2">
      <c r="A1412" s="5">
        <v>1410</v>
      </c>
      <c r="B1412" s="6" t="s">
        <v>1411</v>
      </c>
      <c r="C1412" s="6" t="s">
        <v>5520</v>
      </c>
      <c r="D1412" s="22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>E1412/D1412</f>
        <v>1.6666666666666666E-4</v>
      </c>
      <c r="P1412" s="8">
        <f>IF(L1412=0,0,E1412/L1412)</f>
        <v>1</v>
      </c>
      <c r="Q1412" s="5" t="str">
        <f>LEFT(N1412,(FIND("/",N1412)-1))</f>
        <v>publishing</v>
      </c>
      <c r="R1412" s="5" t="str">
        <f>RIGHT(N1412,LEN(N1412)-(FIND("/",N1412)))</f>
        <v>translations</v>
      </c>
      <c r="S1412" s="13">
        <f>(J1412/86400)+25569+(-5/24)</f>
        <v>42479.110185185178</v>
      </c>
      <c r="T1412" s="13">
        <f>(I1412/86400)+25569+(-5/24)</f>
        <v>42524.110185185178</v>
      </c>
    </row>
    <row r="1413" spans="1:20" ht="14.75" customHeight="1" x14ac:dyDescent="0.2">
      <c r="A1413" s="5">
        <v>1411</v>
      </c>
      <c r="B1413" s="6" t="s">
        <v>1412</v>
      </c>
      <c r="C1413" s="6" t="s">
        <v>5521</v>
      </c>
      <c r="D1413" s="22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>E1413/D1413</f>
        <v>2.3333333333333335E-3</v>
      </c>
      <c r="P1413" s="8">
        <f>IF(L1413=0,0,E1413/L1413)</f>
        <v>2.3333333333333335</v>
      </c>
      <c r="Q1413" s="5" t="str">
        <f>LEFT(N1413,(FIND("/",N1413)-1))</f>
        <v>publishing</v>
      </c>
      <c r="R1413" s="5" t="str">
        <f>RIGHT(N1413,LEN(N1413)-(FIND("/",N1413)))</f>
        <v>translations</v>
      </c>
      <c r="S1413" s="13">
        <f>(J1413/86400)+25569+(-5/24)</f>
        <v>42012.850694444445</v>
      </c>
      <c r="T1413" s="13">
        <f>(I1413/86400)+25569+(-5/24)</f>
        <v>42040.850694444445</v>
      </c>
    </row>
    <row r="1414" spans="1:20" ht="14.75" customHeight="1" x14ac:dyDescent="0.2">
      <c r="A1414" s="5">
        <v>1412</v>
      </c>
      <c r="B1414" s="6" t="s">
        <v>1413</v>
      </c>
      <c r="C1414" s="6" t="s">
        <v>5522</v>
      </c>
      <c r="D1414" s="22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>E1414/D1414</f>
        <v>4.5714285714285714E-2</v>
      </c>
      <c r="P1414" s="8">
        <f>IF(L1414=0,0,E1414/L1414)</f>
        <v>24.615384615384617</v>
      </c>
      <c r="Q1414" s="5" t="str">
        <f>LEFT(N1414,(FIND("/",N1414)-1))</f>
        <v>publishing</v>
      </c>
      <c r="R1414" s="5" t="str">
        <f>RIGHT(N1414,LEN(N1414)-(FIND("/",N1414)))</f>
        <v>translations</v>
      </c>
      <c r="S1414" s="13">
        <f>(J1414/86400)+25569+(-5/24)</f>
        <v>41946.855312499996</v>
      </c>
      <c r="T1414" s="13">
        <f>(I1414/86400)+25569+(-5/24)</f>
        <v>41976.855312499996</v>
      </c>
    </row>
    <row r="1415" spans="1:20" ht="14.75" customHeight="1" x14ac:dyDescent="0.2">
      <c r="A1415" s="5">
        <v>1413</v>
      </c>
      <c r="B1415" s="6" t="s">
        <v>1414</v>
      </c>
      <c r="C1415" s="6" t="s">
        <v>5523</v>
      </c>
      <c r="D1415" s="22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>E1415/D1415</f>
        <v>0.05</v>
      </c>
      <c r="P1415" s="8">
        <f>IF(L1415=0,0,E1415/L1415)</f>
        <v>100</v>
      </c>
      <c r="Q1415" s="5" t="str">
        <f>LEFT(N1415,(FIND("/",N1415)-1))</f>
        <v>publishing</v>
      </c>
      <c r="R1415" s="5" t="str">
        <f>RIGHT(N1415,LEN(N1415)-(FIND("/",N1415)))</f>
        <v>translations</v>
      </c>
      <c r="S1415" s="13">
        <f>(J1415/86400)+25569+(-5/24)</f>
        <v>42360.228819444441</v>
      </c>
      <c r="T1415" s="13">
        <f>(I1415/86400)+25569+(-5/24)</f>
        <v>42420.228819444441</v>
      </c>
    </row>
    <row r="1416" spans="1:20" ht="14.75" customHeight="1" x14ac:dyDescent="0.2">
      <c r="A1416" s="5">
        <v>1414</v>
      </c>
      <c r="B1416" s="6" t="s">
        <v>1415</v>
      </c>
      <c r="C1416" s="6" t="s">
        <v>5524</v>
      </c>
      <c r="D1416" s="22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>E1416/D1416</f>
        <v>2E-3</v>
      </c>
      <c r="P1416" s="8">
        <f>IF(L1416=0,0,E1416/L1416)</f>
        <v>1</v>
      </c>
      <c r="Q1416" s="5" t="str">
        <f>LEFT(N1416,(FIND("/",N1416)-1))</f>
        <v>publishing</v>
      </c>
      <c r="R1416" s="5" t="str">
        <f>RIGHT(N1416,LEN(N1416)-(FIND("/",N1416)))</f>
        <v>translations</v>
      </c>
      <c r="S1416" s="13">
        <f>(J1416/86400)+25569+(-5/24)</f>
        <v>42708.044756944444</v>
      </c>
      <c r="T1416" s="13">
        <f>(I1416/86400)+25569+(-5/24)</f>
        <v>42738.044756944444</v>
      </c>
    </row>
    <row r="1417" spans="1:20" ht="14.75" customHeight="1" x14ac:dyDescent="0.2">
      <c r="A1417" s="5">
        <v>1415</v>
      </c>
      <c r="B1417" s="6" t="s">
        <v>1416</v>
      </c>
      <c r="C1417" s="6" t="s">
        <v>5525</v>
      </c>
      <c r="D1417" s="22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>E1417/D1417</f>
        <v>0.18181818181818182</v>
      </c>
      <c r="P1417" s="8">
        <f>IF(L1417=0,0,E1417/L1417)</f>
        <v>88.888888888888886</v>
      </c>
      <c r="Q1417" s="5" t="str">
        <f>LEFT(N1417,(FIND("/",N1417)-1))</f>
        <v>publishing</v>
      </c>
      <c r="R1417" s="5" t="str">
        <f>RIGHT(N1417,LEN(N1417)-(FIND("/",N1417)))</f>
        <v>translations</v>
      </c>
      <c r="S1417" s="13">
        <f>(J1417/86400)+25569+(-5/24)</f>
        <v>42192.467488425922</v>
      </c>
      <c r="T1417" s="13">
        <f>(I1417/86400)+25569+(-5/24)</f>
        <v>42232.467488425922</v>
      </c>
    </row>
    <row r="1418" spans="1:20" ht="14.75" customHeight="1" x14ac:dyDescent="0.2">
      <c r="A1418" s="5">
        <v>1416</v>
      </c>
      <c r="B1418" s="6" t="s">
        <v>1417</v>
      </c>
      <c r="C1418" s="6" t="s">
        <v>5526</v>
      </c>
      <c r="D1418" s="22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>E1418/D1418</f>
        <v>0</v>
      </c>
      <c r="P1418" s="8">
        <f>IF(L1418=0,0,E1418/L1418)</f>
        <v>0</v>
      </c>
      <c r="Q1418" s="5" t="str">
        <f>LEFT(N1418,(FIND("/",N1418)-1))</f>
        <v>publishing</v>
      </c>
      <c r="R1418" s="5" t="str">
        <f>RIGHT(N1418,LEN(N1418)-(FIND("/",N1418)))</f>
        <v>translations</v>
      </c>
      <c r="S1418" s="13">
        <f>(J1418/86400)+25569+(-5/24)</f>
        <v>42299.717812499999</v>
      </c>
      <c r="T1418" s="13">
        <f>(I1418/86400)+25569+(-5/24)</f>
        <v>42329.759479166663</v>
      </c>
    </row>
    <row r="1419" spans="1:20" ht="14.75" customHeight="1" x14ac:dyDescent="0.2">
      <c r="A1419" s="5">
        <v>1417</v>
      </c>
      <c r="B1419" s="6" t="s">
        <v>1418</v>
      </c>
      <c r="C1419" s="6" t="s">
        <v>5527</v>
      </c>
      <c r="D1419" s="22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>E1419/D1419</f>
        <v>1.2222222222222223E-2</v>
      </c>
      <c r="P1419" s="8">
        <f>IF(L1419=0,0,E1419/L1419)</f>
        <v>27.5</v>
      </c>
      <c r="Q1419" s="5" t="str">
        <f>LEFT(N1419,(FIND("/",N1419)-1))</f>
        <v>publishing</v>
      </c>
      <c r="R1419" s="5" t="str">
        <f>RIGHT(N1419,LEN(N1419)-(FIND("/",N1419)))</f>
        <v>translations</v>
      </c>
      <c r="S1419" s="13">
        <f>(J1419/86400)+25569+(-5/24)</f>
        <v>42231.941828703704</v>
      </c>
      <c r="T1419" s="13">
        <f>(I1419/86400)+25569+(-5/24)</f>
        <v>42262.257638888885</v>
      </c>
    </row>
    <row r="1420" spans="1:20" ht="14.75" customHeight="1" x14ac:dyDescent="0.2">
      <c r="A1420" s="5">
        <v>1418</v>
      </c>
      <c r="B1420" s="6" t="s">
        <v>1419</v>
      </c>
      <c r="C1420" s="6" t="s">
        <v>5528</v>
      </c>
      <c r="D1420" s="22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>E1420/D1420</f>
        <v>2E-3</v>
      </c>
      <c r="P1420" s="8">
        <f>IF(L1420=0,0,E1420/L1420)</f>
        <v>6</v>
      </c>
      <c r="Q1420" s="5" t="str">
        <f>LEFT(N1420,(FIND("/",N1420)-1))</f>
        <v>publishing</v>
      </c>
      <c r="R1420" s="5" t="str">
        <f>RIGHT(N1420,LEN(N1420)-(FIND("/",N1420)))</f>
        <v>translations</v>
      </c>
      <c r="S1420" s="13">
        <f>(J1420/86400)+25569+(-5/24)</f>
        <v>42395.248078703698</v>
      </c>
      <c r="T1420" s="13">
        <f>(I1420/86400)+25569+(-5/24)</f>
        <v>42425.248078703698</v>
      </c>
    </row>
    <row r="1421" spans="1:20" ht="14.75" customHeight="1" x14ac:dyDescent="0.2">
      <c r="A1421" s="5">
        <v>1419</v>
      </c>
      <c r="B1421" s="6" t="s">
        <v>1420</v>
      </c>
      <c r="C1421" s="6" t="s">
        <v>5529</v>
      </c>
      <c r="D1421" s="22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>E1421/D1421</f>
        <v>7.0634920634920634E-2</v>
      </c>
      <c r="P1421" s="8">
        <f>IF(L1421=0,0,E1421/L1421)</f>
        <v>44.5</v>
      </c>
      <c r="Q1421" s="5" t="str">
        <f>LEFT(N1421,(FIND("/",N1421)-1))</f>
        <v>publishing</v>
      </c>
      <c r="R1421" s="5" t="str">
        <f>RIGHT(N1421,LEN(N1421)-(FIND("/",N1421)))</f>
        <v>translations</v>
      </c>
      <c r="S1421" s="13">
        <f>(J1421/86400)+25569+(-5/24)</f>
        <v>42622.24790509259</v>
      </c>
      <c r="T1421" s="13">
        <f>(I1421/86400)+25569+(-5/24)</f>
        <v>42652.24790509259</v>
      </c>
    </row>
    <row r="1422" spans="1:20" ht="14.75" customHeight="1" x14ac:dyDescent="0.2">
      <c r="A1422" s="5">
        <v>1420</v>
      </c>
      <c r="B1422" s="6" t="s">
        <v>1421</v>
      </c>
      <c r="C1422" s="6" t="s">
        <v>5530</v>
      </c>
      <c r="D1422" s="22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>E1422/D1422</f>
        <v>2.7272727272727271E-2</v>
      </c>
      <c r="P1422" s="8">
        <f>IF(L1422=0,0,E1422/L1422)</f>
        <v>1</v>
      </c>
      <c r="Q1422" s="5" t="str">
        <f>LEFT(N1422,(FIND("/",N1422)-1))</f>
        <v>publishing</v>
      </c>
      <c r="R1422" s="5" t="str">
        <f>RIGHT(N1422,LEN(N1422)-(FIND("/",N1422)))</f>
        <v>translations</v>
      </c>
      <c r="S1422" s="13">
        <f>(J1422/86400)+25569+(-5/24)</f>
        <v>42524.459328703706</v>
      </c>
      <c r="T1422" s="13">
        <f>(I1422/86400)+25569+(-5/24)</f>
        <v>42549.459328703706</v>
      </c>
    </row>
    <row r="1423" spans="1:20" ht="14.75" customHeight="1" x14ac:dyDescent="0.2">
      <c r="A1423" s="5">
        <v>1421</v>
      </c>
      <c r="B1423" s="6" t="s">
        <v>1422</v>
      </c>
      <c r="C1423" s="6" t="s">
        <v>5531</v>
      </c>
      <c r="D1423" s="22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>E1423/D1423</f>
        <v>1E-3</v>
      </c>
      <c r="P1423" s="8">
        <f>IF(L1423=0,0,E1423/L1423)</f>
        <v>100</v>
      </c>
      <c r="Q1423" s="5" t="str">
        <f>LEFT(N1423,(FIND("/",N1423)-1))</f>
        <v>publishing</v>
      </c>
      <c r="R1423" s="5" t="str">
        <f>RIGHT(N1423,LEN(N1423)-(FIND("/",N1423)))</f>
        <v>translations</v>
      </c>
      <c r="S1423" s="13">
        <f>(J1423/86400)+25569+(-5/24)</f>
        <v>42013.707280092589</v>
      </c>
      <c r="T1423" s="13">
        <f>(I1423/86400)+25569+(-5/24)</f>
        <v>42043.707280092589</v>
      </c>
    </row>
    <row r="1424" spans="1:20" ht="14.75" customHeight="1" x14ac:dyDescent="0.2">
      <c r="A1424" s="5">
        <v>1422</v>
      </c>
      <c r="B1424" s="6" t="s">
        <v>1423</v>
      </c>
      <c r="C1424" s="6" t="s">
        <v>5532</v>
      </c>
      <c r="D1424" s="22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>E1424/D1424</f>
        <v>1.0399999999999999E-3</v>
      </c>
      <c r="P1424" s="8">
        <f>IF(L1424=0,0,E1424/L1424)</f>
        <v>13</v>
      </c>
      <c r="Q1424" s="5" t="str">
        <f>LEFT(N1424,(FIND("/",N1424)-1))</f>
        <v>publishing</v>
      </c>
      <c r="R1424" s="5" t="str">
        <f>RIGHT(N1424,LEN(N1424)-(FIND("/",N1424)))</f>
        <v>translations</v>
      </c>
      <c r="S1424" s="13">
        <f>(J1424/86400)+25569+(-5/24)</f>
        <v>42604.031296296293</v>
      </c>
      <c r="T1424" s="13">
        <f>(I1424/86400)+25569+(-5/24)</f>
        <v>42634.031296296293</v>
      </c>
    </row>
    <row r="1425" spans="1:20" ht="14.75" customHeight="1" x14ac:dyDescent="0.2">
      <c r="A1425" s="5">
        <v>1423</v>
      </c>
      <c r="B1425" s="6" t="s">
        <v>1424</v>
      </c>
      <c r="C1425" s="6" t="s">
        <v>5533</v>
      </c>
      <c r="D1425" s="22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>E1425/D1425</f>
        <v>3.3333333333333335E-3</v>
      </c>
      <c r="P1425" s="8">
        <f>IF(L1425=0,0,E1425/L1425)</f>
        <v>100</v>
      </c>
      <c r="Q1425" s="5" t="str">
        <f>LEFT(N1425,(FIND("/",N1425)-1))</f>
        <v>publishing</v>
      </c>
      <c r="R1425" s="5" t="str">
        <f>RIGHT(N1425,LEN(N1425)-(FIND("/",N1425)))</f>
        <v>translations</v>
      </c>
      <c r="S1425" s="13">
        <f>(J1425/86400)+25569+(-5/24)</f>
        <v>42340.151979166665</v>
      </c>
      <c r="T1425" s="13">
        <f>(I1425/86400)+25569+(-5/24)</f>
        <v>42370.151979166665</v>
      </c>
    </row>
    <row r="1426" spans="1:20" ht="14.75" customHeight="1" x14ac:dyDescent="0.2">
      <c r="A1426" s="5">
        <v>1424</v>
      </c>
      <c r="B1426" s="6" t="s">
        <v>1425</v>
      </c>
      <c r="C1426" s="6" t="s">
        <v>5534</v>
      </c>
      <c r="D1426" s="22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>E1426/D1426</f>
        <v>0.2036</v>
      </c>
      <c r="P1426" s="8">
        <f>IF(L1426=0,0,E1426/L1426)</f>
        <v>109.07142857142857</v>
      </c>
      <c r="Q1426" s="5" t="str">
        <f>LEFT(N1426,(FIND("/",N1426)-1))</f>
        <v>publishing</v>
      </c>
      <c r="R1426" s="5" t="str">
        <f>RIGHT(N1426,LEN(N1426)-(FIND("/",N1426)))</f>
        <v>translations</v>
      </c>
      <c r="S1426" s="13">
        <f>(J1426/86400)+25569+(-5/24)</f>
        <v>42676.509282407402</v>
      </c>
      <c r="T1426" s="13">
        <f>(I1426/86400)+25569+(-5/24)</f>
        <v>42689.550949074073</v>
      </c>
    </row>
    <row r="1427" spans="1:20" ht="14.75" customHeight="1" x14ac:dyDescent="0.2">
      <c r="A1427" s="5">
        <v>1425</v>
      </c>
      <c r="B1427" s="6" t="s">
        <v>1426</v>
      </c>
      <c r="C1427" s="6" t="s">
        <v>5535</v>
      </c>
      <c r="D1427" s="22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>E1427/D1427</f>
        <v>0</v>
      </c>
      <c r="P1427" s="8">
        <f>IF(L1427=0,0,E1427/L1427)</f>
        <v>0</v>
      </c>
      <c r="Q1427" s="5" t="str">
        <f>LEFT(N1427,(FIND("/",N1427)-1))</f>
        <v>publishing</v>
      </c>
      <c r="R1427" s="5" t="str">
        <f>RIGHT(N1427,LEN(N1427)-(FIND("/",N1427)))</f>
        <v>translations</v>
      </c>
      <c r="S1427" s="13">
        <f>(J1427/86400)+25569+(-5/24)</f>
        <v>42092.923136574071</v>
      </c>
      <c r="T1427" s="13">
        <f>(I1427/86400)+25569+(-5/24)</f>
        <v>42122.923136574071</v>
      </c>
    </row>
    <row r="1428" spans="1:20" ht="14.75" customHeight="1" x14ac:dyDescent="0.2">
      <c r="A1428" s="5">
        <v>1426</v>
      </c>
      <c r="B1428" s="6" t="s">
        <v>1427</v>
      </c>
      <c r="C1428" s="6" t="s">
        <v>5536</v>
      </c>
      <c r="D1428" s="22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>E1428/D1428</f>
        <v>0</v>
      </c>
      <c r="P1428" s="8">
        <f>IF(L1428=0,0,E1428/L1428)</f>
        <v>0</v>
      </c>
      <c r="Q1428" s="5" t="str">
        <f>LEFT(N1428,(FIND("/",N1428)-1))</f>
        <v>publishing</v>
      </c>
      <c r="R1428" s="5" t="str">
        <f>RIGHT(N1428,LEN(N1428)-(FIND("/",N1428)))</f>
        <v>translations</v>
      </c>
      <c r="S1428" s="13">
        <f>(J1428/86400)+25569+(-5/24)</f>
        <v>42180.181944444441</v>
      </c>
      <c r="T1428" s="13">
        <f>(I1428/86400)+25569+(-5/24)</f>
        <v>42240.181944444441</v>
      </c>
    </row>
    <row r="1429" spans="1:20" ht="14.75" customHeight="1" x14ac:dyDescent="0.2">
      <c r="A1429" s="5">
        <v>1427</v>
      </c>
      <c r="B1429" s="6" t="s">
        <v>1428</v>
      </c>
      <c r="C1429" s="6" t="s">
        <v>5537</v>
      </c>
      <c r="D1429" s="22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>E1429/D1429</f>
        <v>8.3799999999999999E-2</v>
      </c>
      <c r="P1429" s="8">
        <f>IF(L1429=0,0,E1429/L1429)</f>
        <v>104.75</v>
      </c>
      <c r="Q1429" s="5" t="str">
        <f>LEFT(N1429,(FIND("/",N1429)-1))</f>
        <v>publishing</v>
      </c>
      <c r="R1429" s="5" t="str">
        <f>RIGHT(N1429,LEN(N1429)-(FIND("/",N1429)))</f>
        <v>translations</v>
      </c>
      <c r="S1429" s="13">
        <f>(J1429/86400)+25569+(-5/24)</f>
        <v>42601.643344907403</v>
      </c>
      <c r="T1429" s="13">
        <f>(I1429/86400)+25569+(-5/24)</f>
        <v>42631.643344907403</v>
      </c>
    </row>
    <row r="1430" spans="1:20" ht="14.75" customHeight="1" x14ac:dyDescent="0.2">
      <c r="A1430" s="5">
        <v>1428</v>
      </c>
      <c r="B1430" s="6" t="s">
        <v>1429</v>
      </c>
      <c r="C1430" s="6" t="s">
        <v>5538</v>
      </c>
      <c r="D1430" s="22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>E1430/D1430</f>
        <v>4.4999999999999998E-2</v>
      </c>
      <c r="P1430" s="8">
        <f>IF(L1430=0,0,E1430/L1430)</f>
        <v>15</v>
      </c>
      <c r="Q1430" s="5" t="str">
        <f>LEFT(N1430,(FIND("/",N1430)-1))</f>
        <v>publishing</v>
      </c>
      <c r="R1430" s="5" t="str">
        <f>RIGHT(N1430,LEN(N1430)-(FIND("/",N1430)))</f>
        <v>translations</v>
      </c>
      <c r="S1430" s="13">
        <f>(J1430/86400)+25569+(-5/24)</f>
        <v>42432.171493055554</v>
      </c>
      <c r="T1430" s="13">
        <f>(I1430/86400)+25569+(-5/24)</f>
        <v>42462.129826388882</v>
      </c>
    </row>
    <row r="1431" spans="1:20" ht="14.75" customHeight="1" x14ac:dyDescent="0.2">
      <c r="A1431" s="5">
        <v>1429</v>
      </c>
      <c r="B1431" s="6" t="s">
        <v>1430</v>
      </c>
      <c r="C1431" s="6" t="s">
        <v>5539</v>
      </c>
      <c r="D1431" s="22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>E1431/D1431</f>
        <v>0</v>
      </c>
      <c r="P1431" s="8">
        <f>IF(L1431=0,0,E1431/L1431)</f>
        <v>0</v>
      </c>
      <c r="Q1431" s="5" t="str">
        <f>LEFT(N1431,(FIND("/",N1431)-1))</f>
        <v>publishing</v>
      </c>
      <c r="R1431" s="5" t="str">
        <f>RIGHT(N1431,LEN(N1431)-(FIND("/",N1431)))</f>
        <v>translations</v>
      </c>
      <c r="S1431" s="13">
        <f>(J1431/86400)+25569+(-5/24)</f>
        <v>42073.852337962962</v>
      </c>
      <c r="T1431" s="13">
        <f>(I1431/86400)+25569+(-5/24)</f>
        <v>42103.852337962962</v>
      </c>
    </row>
    <row r="1432" spans="1:20" ht="14.75" customHeight="1" x14ac:dyDescent="0.2">
      <c r="A1432" s="5">
        <v>1430</v>
      </c>
      <c r="B1432" s="6" t="s">
        <v>1431</v>
      </c>
      <c r="C1432" s="6" t="s">
        <v>5540</v>
      </c>
      <c r="D1432" s="22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>E1432/D1432</f>
        <v>8.0600000000000005E-2</v>
      </c>
      <c r="P1432" s="8">
        <f>IF(L1432=0,0,E1432/L1432)</f>
        <v>80.599999999999994</v>
      </c>
      <c r="Q1432" s="5" t="str">
        <f>LEFT(N1432,(FIND("/",N1432)-1))</f>
        <v>publishing</v>
      </c>
      <c r="R1432" s="5" t="str">
        <f>RIGHT(N1432,LEN(N1432)-(FIND("/",N1432)))</f>
        <v>translations</v>
      </c>
      <c r="S1432" s="13">
        <f>(J1432/86400)+25569+(-5/24)</f>
        <v>41961.605185185188</v>
      </c>
      <c r="T1432" s="13">
        <f>(I1432/86400)+25569+(-5/24)</f>
        <v>41992.605185185188</v>
      </c>
    </row>
    <row r="1433" spans="1:20" ht="14.75" customHeight="1" x14ac:dyDescent="0.2">
      <c r="A1433" s="5">
        <v>1431</v>
      </c>
      <c r="B1433" s="6" t="s">
        <v>1432</v>
      </c>
      <c r="C1433" s="6" t="s">
        <v>5541</v>
      </c>
      <c r="D1433" s="22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>E1433/D1433</f>
        <v>0.31947058823529412</v>
      </c>
      <c r="P1433" s="8">
        <f>IF(L1433=0,0,E1433/L1433)</f>
        <v>115.55319148936171</v>
      </c>
      <c r="Q1433" s="5" t="str">
        <f>LEFT(N1433,(FIND("/",N1433)-1))</f>
        <v>publishing</v>
      </c>
      <c r="R1433" s="5" t="str">
        <f>RIGHT(N1433,LEN(N1433)-(FIND("/",N1433)))</f>
        <v>translations</v>
      </c>
      <c r="S1433" s="13">
        <f>(J1433/86400)+25569+(-5/24)</f>
        <v>42304.002499999995</v>
      </c>
      <c r="T1433" s="13">
        <f>(I1433/86400)+25569+(-5/24)</f>
        <v>42334.044166666667</v>
      </c>
    </row>
    <row r="1434" spans="1:20" ht="14.75" customHeight="1" x14ac:dyDescent="0.2">
      <c r="A1434" s="5">
        <v>1432</v>
      </c>
      <c r="B1434" s="6" t="s">
        <v>1433</v>
      </c>
      <c r="C1434" s="6" t="s">
        <v>5542</v>
      </c>
      <c r="D1434" s="22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>E1434/D1434</f>
        <v>0</v>
      </c>
      <c r="P1434" s="8">
        <f>IF(L1434=0,0,E1434/L1434)</f>
        <v>0</v>
      </c>
      <c r="Q1434" s="5" t="str">
        <f>LEFT(N1434,(FIND("/",N1434)-1))</f>
        <v>publishing</v>
      </c>
      <c r="R1434" s="5" t="str">
        <f>RIGHT(N1434,LEN(N1434)-(FIND("/",N1434)))</f>
        <v>translations</v>
      </c>
      <c r="S1434" s="13">
        <f>(J1434/86400)+25569+(-5/24)</f>
        <v>42175.572083333333</v>
      </c>
      <c r="T1434" s="13">
        <f>(I1434/86400)+25569+(-5/24)</f>
        <v>42205.572083333333</v>
      </c>
    </row>
    <row r="1435" spans="1:20" ht="14.75" customHeight="1" x14ac:dyDescent="0.2">
      <c r="A1435" s="5">
        <v>1433</v>
      </c>
      <c r="B1435" s="6" t="s">
        <v>1434</v>
      </c>
      <c r="C1435" s="6" t="s">
        <v>5543</v>
      </c>
      <c r="D1435" s="22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>E1435/D1435</f>
        <v>6.7083333333333328E-2</v>
      </c>
      <c r="P1435" s="8">
        <f>IF(L1435=0,0,E1435/L1435)</f>
        <v>80.5</v>
      </c>
      <c r="Q1435" s="5" t="str">
        <f>LEFT(N1435,(FIND("/",N1435)-1))</f>
        <v>publishing</v>
      </c>
      <c r="R1435" s="5" t="str">
        <f>RIGHT(N1435,LEN(N1435)-(FIND("/",N1435)))</f>
        <v>translations</v>
      </c>
      <c r="S1435" s="13">
        <f>(J1435/86400)+25569+(-5/24)</f>
        <v>42673.417534722219</v>
      </c>
      <c r="T1435" s="13">
        <f>(I1435/86400)+25569+(-5/24)</f>
        <v>42714.249999999993</v>
      </c>
    </row>
    <row r="1436" spans="1:20" ht="14.75" customHeight="1" x14ac:dyDescent="0.2">
      <c r="A1436" s="5">
        <v>1434</v>
      </c>
      <c r="B1436" s="6" t="s">
        <v>1435</v>
      </c>
      <c r="C1436" s="6" t="s">
        <v>5544</v>
      </c>
      <c r="D1436" s="22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>E1436/D1436</f>
        <v>9.987804878048781E-2</v>
      </c>
      <c r="P1436" s="8">
        <f>IF(L1436=0,0,E1436/L1436)</f>
        <v>744.5454545454545</v>
      </c>
      <c r="Q1436" s="5" t="str">
        <f>LEFT(N1436,(FIND("/",N1436)-1))</f>
        <v>publishing</v>
      </c>
      <c r="R1436" s="5" t="str">
        <f>RIGHT(N1436,LEN(N1436)-(FIND("/",N1436)))</f>
        <v>translations</v>
      </c>
      <c r="S1436" s="13">
        <f>(J1436/86400)+25569+(-5/24)</f>
        <v>42142.558773148143</v>
      </c>
      <c r="T1436" s="13">
        <f>(I1436/86400)+25569+(-5/24)</f>
        <v>42163.416666666664</v>
      </c>
    </row>
    <row r="1437" spans="1:20" ht="14.75" customHeight="1" x14ac:dyDescent="0.2">
      <c r="A1437" s="5">
        <v>1435</v>
      </c>
      <c r="B1437" s="6" t="s">
        <v>1436</v>
      </c>
      <c r="C1437" s="6" t="s">
        <v>5545</v>
      </c>
      <c r="D1437" s="22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>E1437/D1437</f>
        <v>1E-3</v>
      </c>
      <c r="P1437" s="8">
        <f>IF(L1437=0,0,E1437/L1437)</f>
        <v>7.5</v>
      </c>
      <c r="Q1437" s="5" t="str">
        <f>LEFT(N1437,(FIND("/",N1437)-1))</f>
        <v>publishing</v>
      </c>
      <c r="R1437" s="5" t="str">
        <f>RIGHT(N1437,LEN(N1437)-(FIND("/",N1437)))</f>
        <v>translations</v>
      </c>
      <c r="S1437" s="13">
        <f>(J1437/86400)+25569+(-5/24)</f>
        <v>42258.57199074074</v>
      </c>
      <c r="T1437" s="13">
        <f>(I1437/86400)+25569+(-5/24)</f>
        <v>42288.57199074074</v>
      </c>
    </row>
    <row r="1438" spans="1:20" ht="14.75" customHeight="1" x14ac:dyDescent="0.2">
      <c r="A1438" s="5">
        <v>1436</v>
      </c>
      <c r="B1438" s="6" t="s">
        <v>1437</v>
      </c>
      <c r="C1438" s="6" t="s">
        <v>5546</v>
      </c>
      <c r="D1438" s="22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>E1438/D1438</f>
        <v>7.7000000000000002E-3</v>
      </c>
      <c r="P1438" s="8">
        <f>IF(L1438=0,0,E1438/L1438)</f>
        <v>38.5</v>
      </c>
      <c r="Q1438" s="5" t="str">
        <f>LEFT(N1438,(FIND("/",N1438)-1))</f>
        <v>publishing</v>
      </c>
      <c r="R1438" s="5" t="str">
        <f>RIGHT(N1438,LEN(N1438)-(FIND("/",N1438)))</f>
        <v>translations</v>
      </c>
      <c r="S1438" s="13">
        <f>(J1438/86400)+25569+(-5/24)</f>
        <v>42391.141863425924</v>
      </c>
      <c r="T1438" s="13">
        <f>(I1438/86400)+25569+(-5/24)</f>
        <v>42421.141863425924</v>
      </c>
    </row>
    <row r="1439" spans="1:20" ht="14.75" customHeight="1" x14ac:dyDescent="0.2">
      <c r="A1439" s="5">
        <v>1437</v>
      </c>
      <c r="B1439" s="6" t="s">
        <v>1438</v>
      </c>
      <c r="C1439" s="6" t="s">
        <v>5547</v>
      </c>
      <c r="D1439" s="22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>E1439/D1439</f>
        <v>0.26900000000000002</v>
      </c>
      <c r="P1439" s="8">
        <f>IF(L1439=0,0,E1439/L1439)</f>
        <v>36.68181818181818</v>
      </c>
      <c r="Q1439" s="5" t="str">
        <f>LEFT(N1439,(FIND("/",N1439)-1))</f>
        <v>publishing</v>
      </c>
      <c r="R1439" s="5" t="str">
        <f>RIGHT(N1439,LEN(N1439)-(FIND("/",N1439)))</f>
        <v>translations</v>
      </c>
      <c r="S1439" s="13">
        <f>(J1439/86400)+25569+(-5/24)</f>
        <v>41796.32336805555</v>
      </c>
      <c r="T1439" s="13">
        <f>(I1439/86400)+25569+(-5/24)</f>
        <v>41832.999305555553</v>
      </c>
    </row>
    <row r="1440" spans="1:20" ht="14.75" customHeight="1" x14ac:dyDescent="0.2">
      <c r="A1440" s="5">
        <v>1438</v>
      </c>
      <c r="B1440" s="6" t="s">
        <v>1439</v>
      </c>
      <c r="C1440" s="6" t="s">
        <v>5548</v>
      </c>
      <c r="D1440" s="22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>E1440/D1440</f>
        <v>0.03</v>
      </c>
      <c r="P1440" s="8">
        <f>IF(L1440=0,0,E1440/L1440)</f>
        <v>75</v>
      </c>
      <c r="Q1440" s="5" t="str">
        <f>LEFT(N1440,(FIND("/",N1440)-1))</f>
        <v>publishing</v>
      </c>
      <c r="R1440" s="5" t="str">
        <f>RIGHT(N1440,LEN(N1440)-(FIND("/",N1440)))</f>
        <v>translations</v>
      </c>
      <c r="S1440" s="13">
        <f>(J1440/86400)+25569+(-5/24)</f>
        <v>42457.663182870368</v>
      </c>
      <c r="T1440" s="13">
        <f>(I1440/86400)+25569+(-5/24)</f>
        <v>42487.371527777774</v>
      </c>
    </row>
    <row r="1441" spans="1:20" ht="14.75" customHeight="1" x14ac:dyDescent="0.2">
      <c r="A1441" s="5">
        <v>1439</v>
      </c>
      <c r="B1441" s="6" t="s">
        <v>1440</v>
      </c>
      <c r="C1441" s="6" t="s">
        <v>5549</v>
      </c>
      <c r="D1441" s="22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>E1441/D1441</f>
        <v>6.6055045871559637E-2</v>
      </c>
      <c r="P1441" s="8">
        <f>IF(L1441=0,0,E1441/L1441)</f>
        <v>30</v>
      </c>
      <c r="Q1441" s="5" t="str">
        <f>LEFT(N1441,(FIND("/",N1441)-1))</f>
        <v>publishing</v>
      </c>
      <c r="R1441" s="5" t="str">
        <f>RIGHT(N1441,LEN(N1441)-(FIND("/",N1441)))</f>
        <v>translations</v>
      </c>
      <c r="S1441" s="13">
        <f>(J1441/86400)+25569+(-5/24)</f>
        <v>42040.621539351851</v>
      </c>
      <c r="T1441" s="13">
        <f>(I1441/86400)+25569+(-5/24)</f>
        <v>42070.621539351851</v>
      </c>
    </row>
    <row r="1442" spans="1:20" ht="14.75" customHeight="1" x14ac:dyDescent="0.2">
      <c r="A1442" s="5">
        <v>1440</v>
      </c>
      <c r="B1442" s="6" t="s">
        <v>1441</v>
      </c>
      <c r="C1442" s="6" t="s">
        <v>5550</v>
      </c>
      <c r="D1442" s="22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>E1442/D1442</f>
        <v>7.6923076923076926E-5</v>
      </c>
      <c r="P1442" s="8">
        <f>IF(L1442=0,0,E1442/L1442)</f>
        <v>1</v>
      </c>
      <c r="Q1442" s="5" t="str">
        <f>LEFT(N1442,(FIND("/",N1442)-1))</f>
        <v>publishing</v>
      </c>
      <c r="R1442" s="5" t="str">
        <f>RIGHT(N1442,LEN(N1442)-(FIND("/",N1442)))</f>
        <v>translations</v>
      </c>
      <c r="S1442" s="13">
        <f>(J1442/86400)+25569+(-5/24)</f>
        <v>42486.540081018517</v>
      </c>
      <c r="T1442" s="13">
        <f>(I1442/86400)+25569+(-5/24)</f>
        <v>42516.540081018517</v>
      </c>
    </row>
    <row r="1443" spans="1:20" ht="14.75" customHeight="1" x14ac:dyDescent="0.2">
      <c r="A1443" s="5">
        <v>1441</v>
      </c>
      <c r="B1443" s="6" t="s">
        <v>1442</v>
      </c>
      <c r="C1443" s="6" t="s">
        <v>5551</v>
      </c>
      <c r="D1443" s="22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>E1443/D1443</f>
        <v>1.1222222222222222E-2</v>
      </c>
      <c r="P1443" s="8">
        <f>IF(L1443=0,0,E1443/L1443)</f>
        <v>673.33333333333337</v>
      </c>
      <c r="Q1443" s="5" t="str">
        <f>LEFT(N1443,(FIND("/",N1443)-1))</f>
        <v>publishing</v>
      </c>
      <c r="R1443" s="5" t="str">
        <f>RIGHT(N1443,LEN(N1443)-(FIND("/",N1443)))</f>
        <v>translations</v>
      </c>
      <c r="S1443" s="13">
        <f>(J1443/86400)+25569+(-5/24)</f>
        <v>42198.557511574072</v>
      </c>
      <c r="T1443" s="13">
        <f>(I1443/86400)+25569+(-5/24)</f>
        <v>42258.557511574072</v>
      </c>
    </row>
    <row r="1444" spans="1:20" ht="14.75" customHeight="1" x14ac:dyDescent="0.2">
      <c r="A1444" s="5">
        <v>1442</v>
      </c>
      <c r="B1444" s="6" t="s">
        <v>1443</v>
      </c>
      <c r="C1444" s="6" t="s">
        <v>5552</v>
      </c>
      <c r="D1444" s="22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>E1444/D1444</f>
        <v>0</v>
      </c>
      <c r="P1444" s="8">
        <f>IF(L1444=0,0,E1444/L1444)</f>
        <v>0</v>
      </c>
      <c r="Q1444" s="5" t="str">
        <f>LEFT(N1444,(FIND("/",N1444)-1))</f>
        <v>publishing</v>
      </c>
      <c r="R1444" s="5" t="str">
        <f>RIGHT(N1444,LEN(N1444)-(FIND("/",N1444)))</f>
        <v>translations</v>
      </c>
      <c r="S1444" s="13">
        <f>(J1444/86400)+25569+(-5/24)</f>
        <v>42485.437013888884</v>
      </c>
      <c r="T1444" s="13">
        <f>(I1444/86400)+25569+(-5/24)</f>
        <v>42515.437013888884</v>
      </c>
    </row>
    <row r="1445" spans="1:20" ht="14.75" customHeight="1" x14ac:dyDescent="0.2">
      <c r="A1445" s="5">
        <v>1443</v>
      </c>
      <c r="B1445" s="6" t="s">
        <v>1444</v>
      </c>
      <c r="C1445" s="6" t="s">
        <v>5553</v>
      </c>
      <c r="D1445" s="22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>E1445/D1445</f>
        <v>0</v>
      </c>
      <c r="P1445" s="8">
        <f>IF(L1445=0,0,E1445/L1445)</f>
        <v>0</v>
      </c>
      <c r="Q1445" s="5" t="str">
        <f>LEFT(N1445,(FIND("/",N1445)-1))</f>
        <v>publishing</v>
      </c>
      <c r="R1445" s="5" t="str">
        <f>RIGHT(N1445,LEN(N1445)-(FIND("/",N1445)))</f>
        <v>translations</v>
      </c>
      <c r="S1445" s="13">
        <f>(J1445/86400)+25569+(-5/24)</f>
        <v>42707.71769675926</v>
      </c>
      <c r="T1445" s="13">
        <f>(I1445/86400)+25569+(-5/24)</f>
        <v>42737.71769675926</v>
      </c>
    </row>
    <row r="1446" spans="1:20" ht="14.75" customHeight="1" x14ac:dyDescent="0.2">
      <c r="A1446" s="5">
        <v>1444</v>
      </c>
      <c r="B1446" s="6" t="s">
        <v>1445</v>
      </c>
      <c r="C1446" s="6" t="s">
        <v>5554</v>
      </c>
      <c r="D1446" s="22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>E1446/D1446</f>
        <v>0</v>
      </c>
      <c r="P1446" s="8">
        <f>IF(L1446=0,0,E1446/L1446)</f>
        <v>0</v>
      </c>
      <c r="Q1446" s="5" t="str">
        <f>LEFT(N1446,(FIND("/",N1446)-1))</f>
        <v>publishing</v>
      </c>
      <c r="R1446" s="5" t="str">
        <f>RIGHT(N1446,LEN(N1446)-(FIND("/",N1446)))</f>
        <v>translations</v>
      </c>
      <c r="S1446" s="13">
        <f>(J1446/86400)+25569+(-5/24)</f>
        <v>42199.665069444447</v>
      </c>
      <c r="T1446" s="13">
        <f>(I1446/86400)+25569+(-5/24)</f>
        <v>42259.665069444447</v>
      </c>
    </row>
    <row r="1447" spans="1:20" ht="14.75" customHeight="1" x14ac:dyDescent="0.2">
      <c r="A1447" s="5">
        <v>1445</v>
      </c>
      <c r="B1447" s="6" t="s">
        <v>1446</v>
      </c>
      <c r="C1447" s="6" t="s">
        <v>5555</v>
      </c>
      <c r="D1447" s="22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>E1447/D1447</f>
        <v>0</v>
      </c>
      <c r="P1447" s="8">
        <f>IF(L1447=0,0,E1447/L1447)</f>
        <v>0</v>
      </c>
      <c r="Q1447" s="5" t="str">
        <f>LEFT(N1447,(FIND("/",N1447)-1))</f>
        <v>publishing</v>
      </c>
      <c r="R1447" s="5" t="str">
        <f>RIGHT(N1447,LEN(N1447)-(FIND("/",N1447)))</f>
        <v>translations</v>
      </c>
      <c r="S1447" s="13">
        <f>(J1447/86400)+25569+(-5/24)</f>
        <v>42139.333969907406</v>
      </c>
      <c r="T1447" s="13">
        <f>(I1447/86400)+25569+(-5/24)</f>
        <v>42169.333969907406</v>
      </c>
    </row>
    <row r="1448" spans="1:20" ht="14.75" customHeight="1" x14ac:dyDescent="0.2">
      <c r="A1448" s="5">
        <v>1446</v>
      </c>
      <c r="B1448" s="6" t="s">
        <v>1447</v>
      </c>
      <c r="C1448" s="6" t="s">
        <v>5556</v>
      </c>
      <c r="D1448" s="22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>E1448/D1448</f>
        <v>0</v>
      </c>
      <c r="P1448" s="8">
        <f>IF(L1448=0,0,E1448/L1448)</f>
        <v>0</v>
      </c>
      <c r="Q1448" s="5" t="str">
        <f>LEFT(N1448,(FIND("/",N1448)-1))</f>
        <v>publishing</v>
      </c>
      <c r="R1448" s="5" t="str">
        <f>RIGHT(N1448,LEN(N1448)-(FIND("/",N1448)))</f>
        <v>translations</v>
      </c>
      <c r="S1448" s="13">
        <f>(J1448/86400)+25569+(-5/24)</f>
        <v>42461.239328703705</v>
      </c>
      <c r="T1448" s="13">
        <f>(I1448/86400)+25569+(-5/24)</f>
        <v>42481.239328703705</v>
      </c>
    </row>
    <row r="1449" spans="1:20" ht="14.75" customHeight="1" x14ac:dyDescent="0.2">
      <c r="A1449" s="5">
        <v>1447</v>
      </c>
      <c r="B1449" s="6" t="s">
        <v>1448</v>
      </c>
      <c r="C1449" s="6" t="s">
        <v>5557</v>
      </c>
      <c r="D1449" s="22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>E1449/D1449</f>
        <v>1.4999999999999999E-4</v>
      </c>
      <c r="P1449" s="8">
        <f>IF(L1449=0,0,E1449/L1449)</f>
        <v>25</v>
      </c>
      <c r="Q1449" s="5" t="str">
        <f>LEFT(N1449,(FIND("/",N1449)-1))</f>
        <v>publishing</v>
      </c>
      <c r="R1449" s="5" t="str">
        <f>RIGHT(N1449,LEN(N1449)-(FIND("/",N1449)))</f>
        <v>translations</v>
      </c>
      <c r="S1449" s="13">
        <f>(J1449/86400)+25569+(-5/24)</f>
        <v>42529.52238425926</v>
      </c>
      <c r="T1449" s="13">
        <f>(I1449/86400)+25569+(-5/24)</f>
        <v>42559.52238425926</v>
      </c>
    </row>
    <row r="1450" spans="1:20" ht="14.75" customHeight="1" x14ac:dyDescent="0.2">
      <c r="A1450" s="5">
        <v>1448</v>
      </c>
      <c r="B1450" s="6" t="s">
        <v>1449</v>
      </c>
      <c r="C1450" s="6" t="s">
        <v>5558</v>
      </c>
      <c r="D1450" s="22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>E1450/D1450</f>
        <v>0</v>
      </c>
      <c r="P1450" s="8">
        <f>IF(L1450=0,0,E1450/L1450)</f>
        <v>0</v>
      </c>
      <c r="Q1450" s="5" t="str">
        <f>LEFT(N1450,(FIND("/",N1450)-1))</f>
        <v>publishing</v>
      </c>
      <c r="R1450" s="5" t="str">
        <f>RIGHT(N1450,LEN(N1450)-(FIND("/",N1450)))</f>
        <v>translations</v>
      </c>
      <c r="S1450" s="13">
        <f>(J1450/86400)+25569+(-5/24)</f>
        <v>42115.728217592587</v>
      </c>
      <c r="T1450" s="13">
        <f>(I1450/86400)+25569+(-5/24)</f>
        <v>42146.017361111109</v>
      </c>
    </row>
    <row r="1451" spans="1:20" ht="14.75" customHeight="1" x14ac:dyDescent="0.2">
      <c r="A1451" s="5">
        <v>1449</v>
      </c>
      <c r="B1451" s="6" t="s">
        <v>1450</v>
      </c>
      <c r="C1451" s="6" t="s">
        <v>5559</v>
      </c>
      <c r="D1451" s="22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>E1451/D1451</f>
        <v>0</v>
      </c>
      <c r="P1451" s="8">
        <f>IF(L1451=0,0,E1451/L1451)</f>
        <v>0</v>
      </c>
      <c r="Q1451" s="5" t="str">
        <f>LEFT(N1451,(FIND("/",N1451)-1))</f>
        <v>publishing</v>
      </c>
      <c r="R1451" s="5" t="str">
        <f>RIGHT(N1451,LEN(N1451)-(FIND("/",N1451)))</f>
        <v>translations</v>
      </c>
      <c r="S1451" s="13">
        <f>(J1451/86400)+25569+(-5/24)</f>
        <v>42086.603067129625</v>
      </c>
      <c r="T1451" s="13">
        <f>(I1451/86400)+25569+(-5/24)</f>
        <v>42134.603067129625</v>
      </c>
    </row>
    <row r="1452" spans="1:20" ht="14.75" customHeight="1" x14ac:dyDescent="0.2">
      <c r="A1452" s="5">
        <v>1450</v>
      </c>
      <c r="B1452" s="6" t="s">
        <v>1451</v>
      </c>
      <c r="C1452" s="6" t="s">
        <v>5560</v>
      </c>
      <c r="D1452" s="22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>E1452/D1452</f>
        <v>1.0000000000000001E-5</v>
      </c>
      <c r="P1452" s="8">
        <f>IF(L1452=0,0,E1452/L1452)</f>
        <v>1</v>
      </c>
      <c r="Q1452" s="5" t="str">
        <f>LEFT(N1452,(FIND("/",N1452)-1))</f>
        <v>publishing</v>
      </c>
      <c r="R1452" s="5" t="str">
        <f>RIGHT(N1452,LEN(N1452)-(FIND("/",N1452)))</f>
        <v>translations</v>
      </c>
      <c r="S1452" s="13">
        <f>(J1452/86400)+25569+(-5/24)</f>
        <v>42389.962928240733</v>
      </c>
      <c r="T1452" s="13">
        <f>(I1452/86400)+25569+(-5/24)</f>
        <v>42419.962928240733</v>
      </c>
    </row>
    <row r="1453" spans="1:20" ht="14.75" customHeight="1" x14ac:dyDescent="0.2">
      <c r="A1453" s="5">
        <v>1451</v>
      </c>
      <c r="B1453" s="6" t="s">
        <v>1452</v>
      </c>
      <c r="C1453" s="6" t="s">
        <v>5561</v>
      </c>
      <c r="D1453" s="22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>E1453/D1453</f>
        <v>1.0554089709762533E-4</v>
      </c>
      <c r="P1453" s="8">
        <f>IF(L1453=0,0,E1453/L1453)</f>
        <v>1</v>
      </c>
      <c r="Q1453" s="5" t="str">
        <f>LEFT(N1453,(FIND("/",N1453)-1))</f>
        <v>publishing</v>
      </c>
      <c r="R1453" s="5" t="str">
        <f>RIGHT(N1453,LEN(N1453)-(FIND("/",N1453)))</f>
        <v>translations</v>
      </c>
      <c r="S1453" s="13">
        <f>(J1453/86400)+25569+(-5/24)</f>
        <v>41931.75068287037</v>
      </c>
      <c r="T1453" s="13">
        <f>(I1453/86400)+25569+(-5/24)</f>
        <v>41961.792349537034</v>
      </c>
    </row>
    <row r="1454" spans="1:20" ht="14.75" customHeight="1" x14ac:dyDescent="0.2">
      <c r="A1454" s="5">
        <v>1452</v>
      </c>
      <c r="B1454" s="6" t="s">
        <v>1453</v>
      </c>
      <c r="C1454" s="6" t="s">
        <v>5562</v>
      </c>
      <c r="D1454" s="22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>E1454/D1454</f>
        <v>0</v>
      </c>
      <c r="P1454" s="8">
        <f>IF(L1454=0,0,E1454/L1454)</f>
        <v>0</v>
      </c>
      <c r="Q1454" s="5" t="str">
        <f>LEFT(N1454,(FIND("/",N1454)-1))</f>
        <v>publishing</v>
      </c>
      <c r="R1454" s="5" t="str">
        <f>RIGHT(N1454,LEN(N1454)-(FIND("/",N1454)))</f>
        <v>translations</v>
      </c>
      <c r="S1454" s="13">
        <f>(J1454/86400)+25569+(-5/24)</f>
        <v>41818.494942129626</v>
      </c>
      <c r="T1454" s="13">
        <f>(I1454/86400)+25569+(-5/24)</f>
        <v>41848.494942129626</v>
      </c>
    </row>
    <row r="1455" spans="1:20" ht="14.75" customHeight="1" x14ac:dyDescent="0.2">
      <c r="A1455" s="5">
        <v>1453</v>
      </c>
      <c r="B1455" s="6" t="s">
        <v>1454</v>
      </c>
      <c r="C1455" s="6" t="s">
        <v>5563</v>
      </c>
      <c r="D1455" s="22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>E1455/D1455</f>
        <v>0</v>
      </c>
      <c r="P1455" s="8">
        <f>IF(L1455=0,0,E1455/L1455)</f>
        <v>0</v>
      </c>
      <c r="Q1455" s="5" t="str">
        <f>LEFT(N1455,(FIND("/",N1455)-1))</f>
        <v>publishing</v>
      </c>
      <c r="R1455" s="5" t="str">
        <f>RIGHT(N1455,LEN(N1455)-(FIND("/",N1455)))</f>
        <v>translations</v>
      </c>
      <c r="S1455" s="13">
        <f>(J1455/86400)+25569+(-5/24)</f>
        <v>42795.487812499996</v>
      </c>
      <c r="T1455" s="13">
        <f>(I1455/86400)+25569+(-5/24)</f>
        <v>42840.446145833332</v>
      </c>
    </row>
    <row r="1456" spans="1:20" ht="14.75" customHeight="1" x14ac:dyDescent="0.2">
      <c r="A1456" s="5">
        <v>1454</v>
      </c>
      <c r="B1456" s="6" t="s">
        <v>1455</v>
      </c>
      <c r="C1456" s="6" t="s">
        <v>5564</v>
      </c>
      <c r="D1456" s="22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>E1456/D1456</f>
        <v>8.5714285714285719E-3</v>
      </c>
      <c r="P1456" s="8">
        <f>IF(L1456=0,0,E1456/L1456)</f>
        <v>15</v>
      </c>
      <c r="Q1456" s="5" t="str">
        <f>LEFT(N1456,(FIND("/",N1456)-1))</f>
        <v>publishing</v>
      </c>
      <c r="R1456" s="5" t="str">
        <f>RIGHT(N1456,LEN(N1456)-(FIND("/",N1456)))</f>
        <v>translations</v>
      </c>
      <c r="S1456" s="13">
        <f>(J1456/86400)+25569+(-5/24)</f>
        <v>42463.658333333333</v>
      </c>
      <c r="T1456" s="13">
        <f>(I1456/86400)+25569+(-5/24)</f>
        <v>42484.707638888889</v>
      </c>
    </row>
    <row r="1457" spans="1:20" ht="14.75" customHeight="1" x14ac:dyDescent="0.2">
      <c r="A1457" s="5">
        <v>1455</v>
      </c>
      <c r="B1457" s="6" t="s">
        <v>1456</v>
      </c>
      <c r="C1457" s="6" t="s">
        <v>5565</v>
      </c>
      <c r="D1457" s="22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>E1457/D1457</f>
        <v>0.105</v>
      </c>
      <c r="P1457" s="8">
        <f>IF(L1457=0,0,E1457/L1457)</f>
        <v>225</v>
      </c>
      <c r="Q1457" s="5" t="str">
        <f>LEFT(N1457,(FIND("/",N1457)-1))</f>
        <v>publishing</v>
      </c>
      <c r="R1457" s="5" t="str">
        <f>RIGHT(N1457,LEN(N1457)-(FIND("/",N1457)))</f>
        <v>translations</v>
      </c>
      <c r="S1457" s="13">
        <f>(J1457/86400)+25569+(-5/24)</f>
        <v>41832.46435185185</v>
      </c>
      <c r="T1457" s="13">
        <f>(I1457/86400)+25569+(-5/24)</f>
        <v>41887.360416666663</v>
      </c>
    </row>
    <row r="1458" spans="1:20" ht="14.75" customHeight="1" x14ac:dyDescent="0.2">
      <c r="A1458" s="5">
        <v>1456</v>
      </c>
      <c r="B1458" s="6" t="s">
        <v>1457</v>
      </c>
      <c r="C1458" s="6" t="s">
        <v>5566</v>
      </c>
      <c r="D1458" s="22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>E1458/D1458</f>
        <v>2.9000000000000001E-2</v>
      </c>
      <c r="P1458" s="8">
        <f>IF(L1458=0,0,E1458/L1458)</f>
        <v>48.333333333333336</v>
      </c>
      <c r="Q1458" s="5" t="str">
        <f>LEFT(N1458,(FIND("/",N1458)-1))</f>
        <v>publishing</v>
      </c>
      <c r="R1458" s="5" t="str">
        <f>RIGHT(N1458,LEN(N1458)-(FIND("/",N1458)))</f>
        <v>translations</v>
      </c>
      <c r="S1458" s="13">
        <f>(J1458/86400)+25569+(-5/24)</f>
        <v>42708.460243055553</v>
      </c>
      <c r="T1458" s="13">
        <f>(I1458/86400)+25569+(-5/24)</f>
        <v>42738.460243055553</v>
      </c>
    </row>
    <row r="1459" spans="1:20" ht="14.75" customHeight="1" x14ac:dyDescent="0.2">
      <c r="A1459" s="5">
        <v>1457</v>
      </c>
      <c r="B1459" s="6" t="s">
        <v>1458</v>
      </c>
      <c r="C1459" s="6" t="s">
        <v>5567</v>
      </c>
      <c r="D1459" s="22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>E1459/D1459</f>
        <v>0</v>
      </c>
      <c r="P1459" s="8">
        <f>IF(L1459=0,0,E1459/L1459)</f>
        <v>0</v>
      </c>
      <c r="Q1459" s="5" t="str">
        <f>LEFT(N1459,(FIND("/",N1459)-1))</f>
        <v>publishing</v>
      </c>
      <c r="R1459" s="5" t="str">
        <f>RIGHT(N1459,LEN(N1459)-(FIND("/",N1459)))</f>
        <v>translations</v>
      </c>
      <c r="S1459" s="13">
        <f>(J1459/86400)+25569+(-5/24)</f>
        <v>42289.688009259255</v>
      </c>
      <c r="T1459" s="13">
        <f>(I1459/86400)+25569+(-5/24)</f>
        <v>42319.729675925926</v>
      </c>
    </row>
    <row r="1460" spans="1:20" ht="14.75" customHeight="1" x14ac:dyDescent="0.2">
      <c r="A1460" s="5">
        <v>1458</v>
      </c>
      <c r="B1460" s="6" t="s">
        <v>1459</v>
      </c>
      <c r="C1460" s="6" t="s">
        <v>5568</v>
      </c>
      <c r="D1460" s="22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>E1460/D1460</f>
        <v>0</v>
      </c>
      <c r="P1460" s="8">
        <f>IF(L1460=0,0,E1460/L1460)</f>
        <v>0</v>
      </c>
      <c r="Q1460" s="5" t="str">
        <f>LEFT(N1460,(FIND("/",N1460)-1))</f>
        <v>publishing</v>
      </c>
      <c r="R1460" s="5" t="str">
        <f>RIGHT(N1460,LEN(N1460)-(FIND("/",N1460)))</f>
        <v>translations</v>
      </c>
      <c r="S1460" s="13">
        <f>(J1460/86400)+25569+(-5/24)</f>
        <v>41831.49722222222</v>
      </c>
      <c r="T1460" s="13">
        <f>(I1460/86400)+25569+(-5/24)</f>
        <v>41861.958333333328</v>
      </c>
    </row>
    <row r="1461" spans="1:20" ht="14.75" customHeight="1" x14ac:dyDescent="0.2">
      <c r="A1461" s="5">
        <v>1459</v>
      </c>
      <c r="B1461" s="6" t="s">
        <v>1460</v>
      </c>
      <c r="C1461" s="6" t="s">
        <v>5569</v>
      </c>
      <c r="D1461" s="22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>E1461/D1461</f>
        <v>0</v>
      </c>
      <c r="P1461" s="8">
        <f>IF(L1461=0,0,E1461/L1461)</f>
        <v>0</v>
      </c>
      <c r="Q1461" s="5" t="str">
        <f>LEFT(N1461,(FIND("/",N1461)-1))</f>
        <v>publishing</v>
      </c>
      <c r="R1461" s="5" t="str">
        <f>RIGHT(N1461,LEN(N1461)-(FIND("/",N1461)))</f>
        <v>translations</v>
      </c>
      <c r="S1461" s="13">
        <f>(J1461/86400)+25569+(-5/24)</f>
        <v>42311.996481481481</v>
      </c>
      <c r="T1461" s="13">
        <f>(I1461/86400)+25569+(-5/24)</f>
        <v>42340.517361111109</v>
      </c>
    </row>
    <row r="1462" spans="1:20" ht="14.75" customHeight="1" x14ac:dyDescent="0.2">
      <c r="A1462" s="5">
        <v>1460</v>
      </c>
      <c r="B1462" s="6" t="s">
        <v>1461</v>
      </c>
      <c r="C1462" s="6" t="s">
        <v>5570</v>
      </c>
      <c r="D1462" s="22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>E1462/D1462</f>
        <v>0</v>
      </c>
      <c r="P1462" s="8">
        <f>IF(L1462=0,0,E1462/L1462)</f>
        <v>0</v>
      </c>
      <c r="Q1462" s="5" t="str">
        <f>LEFT(N1462,(FIND("/",N1462)-1))</f>
        <v>publishing</v>
      </c>
      <c r="R1462" s="5" t="str">
        <f>RIGHT(N1462,LEN(N1462)-(FIND("/",N1462)))</f>
        <v>translations</v>
      </c>
      <c r="S1462" s="13">
        <f>(J1462/86400)+25569+(-5/24)</f>
        <v>41915.688634259255</v>
      </c>
      <c r="T1462" s="13">
        <f>(I1462/86400)+25569+(-5/24)</f>
        <v>41973.781249999993</v>
      </c>
    </row>
    <row r="1463" spans="1:20" ht="14.75" customHeight="1" x14ac:dyDescent="0.2">
      <c r="A1463" s="5">
        <v>1461</v>
      </c>
      <c r="B1463" s="6" t="s">
        <v>1462</v>
      </c>
      <c r="C1463" s="6" t="s">
        <v>5571</v>
      </c>
      <c r="D1463" s="22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>E1463/D1463</f>
        <v>1.012446</v>
      </c>
      <c r="P1463" s="8">
        <f>IF(L1463=0,0,E1463/L1463)</f>
        <v>44.66673529411765</v>
      </c>
      <c r="Q1463" s="5" t="str">
        <f>LEFT(N1463,(FIND("/",N1463)-1))</f>
        <v>publishing</v>
      </c>
      <c r="R1463" s="5" t="str">
        <f>RIGHT(N1463,LEN(N1463)-(FIND("/",N1463)))</f>
        <v>radio &amp; podcasts</v>
      </c>
      <c r="S1463" s="13">
        <f>(J1463/86400)+25569+(-5/24)</f>
        <v>41899.436967592592</v>
      </c>
      <c r="T1463" s="13">
        <f>(I1463/86400)+25569+(-5/24)</f>
        <v>41932.791666666664</v>
      </c>
    </row>
    <row r="1464" spans="1:20" ht="14.75" customHeight="1" x14ac:dyDescent="0.2">
      <c r="A1464" s="5">
        <v>1462</v>
      </c>
      <c r="B1464" s="6" t="s">
        <v>1463</v>
      </c>
      <c r="C1464" s="6" t="s">
        <v>5572</v>
      </c>
      <c r="D1464" s="22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>E1464/D1464</f>
        <v>1.085175</v>
      </c>
      <c r="P1464" s="8">
        <f>IF(L1464=0,0,E1464/L1464)</f>
        <v>28.937999999999999</v>
      </c>
      <c r="Q1464" s="5" t="str">
        <f>LEFT(N1464,(FIND("/",N1464)-1))</f>
        <v>publishing</v>
      </c>
      <c r="R1464" s="5" t="str">
        <f>RIGHT(N1464,LEN(N1464)-(FIND("/",N1464)))</f>
        <v>radio &amp; podcasts</v>
      </c>
      <c r="S1464" s="13">
        <f>(J1464/86400)+25569+(-5/24)</f>
        <v>41344.454525462963</v>
      </c>
      <c r="T1464" s="13">
        <f>(I1464/86400)+25569+(-5/24)</f>
        <v>41374.454525462963</v>
      </c>
    </row>
    <row r="1465" spans="1:20" ht="14.75" customHeight="1" x14ac:dyDescent="0.2">
      <c r="A1465" s="5">
        <v>1463</v>
      </c>
      <c r="B1465" s="6" t="s">
        <v>1464</v>
      </c>
      <c r="C1465" s="6" t="s">
        <v>5573</v>
      </c>
      <c r="D1465" s="22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>E1465/D1465</f>
        <v>1.4766666666666666</v>
      </c>
      <c r="P1465" s="8">
        <f>IF(L1465=0,0,E1465/L1465)</f>
        <v>35.44</v>
      </c>
      <c r="Q1465" s="5" t="str">
        <f>LEFT(N1465,(FIND("/",N1465)-1))</f>
        <v>publishing</v>
      </c>
      <c r="R1465" s="5" t="str">
        <f>RIGHT(N1465,LEN(N1465)-(FIND("/",N1465)))</f>
        <v>radio &amp; podcasts</v>
      </c>
      <c r="S1465" s="13">
        <f>(J1465/86400)+25569+(-5/24)</f>
        <v>41326.702986111108</v>
      </c>
      <c r="T1465" s="13">
        <f>(I1465/86400)+25569+(-5/24)</f>
        <v>41371.661319444444</v>
      </c>
    </row>
    <row r="1466" spans="1:20" ht="14.75" customHeight="1" x14ac:dyDescent="0.2">
      <c r="A1466" s="5">
        <v>1464</v>
      </c>
      <c r="B1466" s="6" t="s">
        <v>1465</v>
      </c>
      <c r="C1466" s="6" t="s">
        <v>5574</v>
      </c>
      <c r="D1466" s="22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>E1466/D1466</f>
        <v>1.6319999999999999</v>
      </c>
      <c r="P1466" s="8">
        <f>IF(L1466=0,0,E1466/L1466)</f>
        <v>34.871794871794869</v>
      </c>
      <c r="Q1466" s="5" t="str">
        <f>LEFT(N1466,(FIND("/",N1466)-1))</f>
        <v>publishing</v>
      </c>
      <c r="R1466" s="5" t="str">
        <f>RIGHT(N1466,LEN(N1466)-(FIND("/",N1466)))</f>
        <v>radio &amp; podcasts</v>
      </c>
      <c r="S1466" s="13">
        <f>(J1466/86400)+25569+(-5/24)</f>
        <v>41291.453217592592</v>
      </c>
      <c r="T1466" s="13">
        <f>(I1466/86400)+25569+(-5/24)</f>
        <v>41321.453217592592</v>
      </c>
    </row>
    <row r="1467" spans="1:20" ht="14.75" customHeight="1" x14ac:dyDescent="0.2">
      <c r="A1467" s="5">
        <v>1465</v>
      </c>
      <c r="B1467" s="6" t="s">
        <v>1466</v>
      </c>
      <c r="C1467" s="6" t="s">
        <v>5575</v>
      </c>
      <c r="D1467" s="22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>E1467/D1467</f>
        <v>4.5641449999999999</v>
      </c>
      <c r="P1467" s="8">
        <f>IF(L1467=0,0,E1467/L1467)</f>
        <v>52.622732513451197</v>
      </c>
      <c r="Q1467" s="5" t="str">
        <f>LEFT(N1467,(FIND("/",N1467)-1))</f>
        <v>publishing</v>
      </c>
      <c r="R1467" s="5" t="str">
        <f>RIGHT(N1467,LEN(N1467)-(FIND("/",N1467)))</f>
        <v>radio &amp; podcasts</v>
      </c>
      <c r="S1467" s="13">
        <f>(J1467/86400)+25569+(-5/24)</f>
        <v>40959.526064814811</v>
      </c>
      <c r="T1467" s="13">
        <f>(I1467/86400)+25569+(-5/24)</f>
        <v>40989.916666666664</v>
      </c>
    </row>
    <row r="1468" spans="1:20" ht="14.75" customHeight="1" x14ac:dyDescent="0.2">
      <c r="A1468" s="5">
        <v>1466</v>
      </c>
      <c r="B1468" s="6" t="s">
        <v>1467</v>
      </c>
      <c r="C1468" s="6" t="s">
        <v>5576</v>
      </c>
      <c r="D1468" s="22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>E1468/D1468</f>
        <v>1.0787731249999999</v>
      </c>
      <c r="P1468" s="8">
        <f>IF(L1468=0,0,E1468/L1468)</f>
        <v>69.598266129032254</v>
      </c>
      <c r="Q1468" s="5" t="str">
        <f>LEFT(N1468,(FIND("/",N1468)-1))</f>
        <v>publishing</v>
      </c>
      <c r="R1468" s="5" t="str">
        <f>RIGHT(N1468,LEN(N1468)-(FIND("/",N1468)))</f>
        <v>radio &amp; podcasts</v>
      </c>
      <c r="S1468" s="13">
        <f>(J1468/86400)+25569+(-5/24)</f>
        <v>42339.963726851849</v>
      </c>
      <c r="T1468" s="13">
        <f>(I1468/86400)+25569+(-5/24)</f>
        <v>42380.999999999993</v>
      </c>
    </row>
    <row r="1469" spans="1:20" ht="14.75" customHeight="1" x14ac:dyDescent="0.2">
      <c r="A1469" s="5">
        <v>1467</v>
      </c>
      <c r="B1469" s="6" t="s">
        <v>1468</v>
      </c>
      <c r="C1469" s="6" t="s">
        <v>5577</v>
      </c>
      <c r="D1469" s="22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>E1469/D1469</f>
        <v>1.1508</v>
      </c>
      <c r="P1469" s="8">
        <f>IF(L1469=0,0,E1469/L1469)</f>
        <v>76.72</v>
      </c>
      <c r="Q1469" s="5" t="str">
        <f>LEFT(N1469,(FIND("/",N1469)-1))</f>
        <v>publishing</v>
      </c>
      <c r="R1469" s="5" t="str">
        <f>RIGHT(N1469,LEN(N1469)-(FIND("/",N1469)))</f>
        <v>radio &amp; podcasts</v>
      </c>
      <c r="S1469" s="13">
        <f>(J1469/86400)+25569+(-5/24)</f>
        <v>40933.593576388885</v>
      </c>
      <c r="T1469" s="13">
        <f>(I1469/86400)+25569+(-5/24)</f>
        <v>40993.55190972222</v>
      </c>
    </row>
    <row r="1470" spans="1:20" ht="14.75" customHeight="1" x14ac:dyDescent="0.2">
      <c r="A1470" s="5">
        <v>1468</v>
      </c>
      <c r="B1470" s="6" t="s">
        <v>1469</v>
      </c>
      <c r="C1470" s="6" t="s">
        <v>5578</v>
      </c>
      <c r="D1470" s="22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>E1470/D1470</f>
        <v>1.0236842105263158</v>
      </c>
      <c r="P1470" s="8">
        <f>IF(L1470=0,0,E1470/L1470)</f>
        <v>33.191126279863482</v>
      </c>
      <c r="Q1470" s="5" t="str">
        <f>LEFT(N1470,(FIND("/",N1470)-1))</f>
        <v>publishing</v>
      </c>
      <c r="R1470" s="5" t="str">
        <f>RIGHT(N1470,LEN(N1470)-(FIND("/",N1470)))</f>
        <v>radio &amp; podcasts</v>
      </c>
      <c r="S1470" s="13">
        <f>(J1470/86400)+25569+(-5/24)</f>
        <v>40645.806122685179</v>
      </c>
      <c r="T1470" s="13">
        <f>(I1470/86400)+25569+(-5/24)</f>
        <v>40705.806122685179</v>
      </c>
    </row>
    <row r="1471" spans="1:20" ht="14.75" customHeight="1" x14ac:dyDescent="0.2">
      <c r="A1471" s="5">
        <v>1469</v>
      </c>
      <c r="B1471" s="6" t="s">
        <v>1470</v>
      </c>
      <c r="C1471" s="6" t="s">
        <v>5579</v>
      </c>
      <c r="D1471" s="22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>E1471/D1471</f>
        <v>1.0842485875706214</v>
      </c>
      <c r="P1471" s="8">
        <f>IF(L1471=0,0,E1471/L1471)</f>
        <v>149.46417445482865</v>
      </c>
      <c r="Q1471" s="5" t="str">
        <f>LEFT(N1471,(FIND("/",N1471)-1))</f>
        <v>publishing</v>
      </c>
      <c r="R1471" s="5" t="str">
        <f>RIGHT(N1471,LEN(N1471)-(FIND("/",N1471)))</f>
        <v>radio &amp; podcasts</v>
      </c>
      <c r="S1471" s="13">
        <f>(J1471/86400)+25569+(-5/24)</f>
        <v>41290.390150462961</v>
      </c>
      <c r="T1471" s="13">
        <f>(I1471/86400)+25569+(-5/24)</f>
        <v>41320.390150462961</v>
      </c>
    </row>
    <row r="1472" spans="1:20" ht="14.75" customHeight="1" x14ac:dyDescent="0.2">
      <c r="A1472" s="5">
        <v>1470</v>
      </c>
      <c r="B1472" s="6" t="s">
        <v>1471</v>
      </c>
      <c r="C1472" s="6" t="s">
        <v>5580</v>
      </c>
      <c r="D1472" s="22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>E1472/D1472</f>
        <v>1.2513333333333334</v>
      </c>
      <c r="P1472" s="8">
        <f>IF(L1472=0,0,E1472/L1472)</f>
        <v>23.172839506172838</v>
      </c>
      <c r="Q1472" s="5" t="str">
        <f>LEFT(N1472,(FIND("/",N1472)-1))</f>
        <v>publishing</v>
      </c>
      <c r="R1472" s="5" t="str">
        <f>RIGHT(N1472,LEN(N1472)-(FIND("/",N1472)))</f>
        <v>radio &amp; podcasts</v>
      </c>
      <c r="S1472" s="13">
        <f>(J1472/86400)+25569+(-5/24)</f>
        <v>41250.618784722217</v>
      </c>
      <c r="T1472" s="13">
        <f>(I1472/86400)+25569+(-5/24)</f>
        <v>41271.618784722217</v>
      </c>
    </row>
    <row r="1473" spans="1:20" ht="14.75" customHeight="1" x14ac:dyDescent="0.2">
      <c r="A1473" s="5">
        <v>1471</v>
      </c>
      <c r="B1473" s="6" t="s">
        <v>1472</v>
      </c>
      <c r="C1473" s="6" t="s">
        <v>5581</v>
      </c>
      <c r="D1473" s="22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>E1473/D1473</f>
        <v>1.03840625</v>
      </c>
      <c r="P1473" s="8">
        <f>IF(L1473=0,0,E1473/L1473)</f>
        <v>96.877551020408163</v>
      </c>
      <c r="Q1473" s="5" t="str">
        <f>LEFT(N1473,(FIND("/",N1473)-1))</f>
        <v>publishing</v>
      </c>
      <c r="R1473" s="5" t="str">
        <f>RIGHT(N1473,LEN(N1473)-(FIND("/",N1473)))</f>
        <v>radio &amp; podcasts</v>
      </c>
      <c r="S1473" s="13">
        <f>(J1473/86400)+25569+(-5/24)</f>
        <v>42073.749236111107</v>
      </c>
      <c r="T1473" s="13">
        <f>(I1473/86400)+25569+(-5/24)</f>
        <v>42103.749236111107</v>
      </c>
    </row>
    <row r="1474" spans="1:20" ht="14.75" customHeight="1" x14ac:dyDescent="0.2">
      <c r="A1474" s="5">
        <v>1472</v>
      </c>
      <c r="B1474" s="6" t="s">
        <v>1473</v>
      </c>
      <c r="C1474" s="6" t="s">
        <v>5582</v>
      </c>
      <c r="D1474" s="22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>E1474/D1474</f>
        <v>1.3870400000000001</v>
      </c>
      <c r="P1474" s="8">
        <f>IF(L1474=0,0,E1474/L1474)</f>
        <v>103.20238095238095</v>
      </c>
      <c r="Q1474" s="5" t="str">
        <f>LEFT(N1474,(FIND("/",N1474)-1))</f>
        <v>publishing</v>
      </c>
      <c r="R1474" s="5" t="str">
        <f>RIGHT(N1474,LEN(N1474)-(FIND("/",N1474)))</f>
        <v>radio &amp; podcasts</v>
      </c>
      <c r="S1474" s="13">
        <f>(J1474/86400)+25569+(-5/24)</f>
        <v>41533.33452546296</v>
      </c>
      <c r="T1474" s="13">
        <f>(I1474/86400)+25569+(-5/24)</f>
        <v>41563.33452546296</v>
      </c>
    </row>
    <row r="1475" spans="1:20" ht="14.75" customHeight="1" x14ac:dyDescent="0.2">
      <c r="A1475" s="5">
        <v>1473</v>
      </c>
      <c r="B1475" s="6" t="s">
        <v>1474</v>
      </c>
      <c r="C1475" s="6" t="s">
        <v>5583</v>
      </c>
      <c r="D1475" s="22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>E1475/D1475</f>
        <v>1.20516</v>
      </c>
      <c r="P1475" s="8">
        <f>IF(L1475=0,0,E1475/L1475)</f>
        <v>38.462553191489363</v>
      </c>
      <c r="Q1475" s="5" t="str">
        <f>LEFT(N1475,(FIND("/",N1475)-1))</f>
        <v>publishing</v>
      </c>
      <c r="R1475" s="5" t="str">
        <f>RIGHT(N1475,LEN(N1475)-(FIND("/",N1475)))</f>
        <v>radio &amp; podcasts</v>
      </c>
      <c r="S1475" s="13">
        <f>(J1475/86400)+25569+(-5/24)</f>
        <v>40939.771284722221</v>
      </c>
      <c r="T1475" s="13">
        <f>(I1475/86400)+25569+(-5/24)</f>
        <v>40969.771284722221</v>
      </c>
    </row>
    <row r="1476" spans="1:20" ht="14.75" customHeight="1" x14ac:dyDescent="0.2">
      <c r="A1476" s="5">
        <v>1474</v>
      </c>
      <c r="B1476" s="6" t="s">
        <v>1475</v>
      </c>
      <c r="C1476" s="6" t="s">
        <v>5584</v>
      </c>
      <c r="D1476" s="22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>E1476/D1476</f>
        <v>1.1226666666666667</v>
      </c>
      <c r="P1476" s="8">
        <f>IF(L1476=0,0,E1476/L1476)</f>
        <v>44.315789473684212</v>
      </c>
      <c r="Q1476" s="5" t="str">
        <f>LEFT(N1476,(FIND("/",N1476)-1))</f>
        <v>publishing</v>
      </c>
      <c r="R1476" s="5" t="str">
        <f>RIGHT(N1476,LEN(N1476)-(FIND("/",N1476)))</f>
        <v>radio &amp; podcasts</v>
      </c>
      <c r="S1476" s="13">
        <f>(J1476/86400)+25569+(-5/24)</f>
        <v>41500.519583333335</v>
      </c>
      <c r="T1476" s="13">
        <f>(I1476/86400)+25569+(-5/24)</f>
        <v>41530.519583333335</v>
      </c>
    </row>
    <row r="1477" spans="1:20" ht="14.75" customHeight="1" x14ac:dyDescent="0.2">
      <c r="A1477" s="5">
        <v>1475</v>
      </c>
      <c r="B1477" s="6" t="s">
        <v>1476</v>
      </c>
      <c r="C1477" s="6" t="s">
        <v>5585</v>
      </c>
      <c r="D1477" s="22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>E1477/D1477</f>
        <v>1.8866966666666667</v>
      </c>
      <c r="P1477" s="8">
        <f>IF(L1477=0,0,E1477/L1477)</f>
        <v>64.173356009070289</v>
      </c>
      <c r="Q1477" s="5" t="str">
        <f>LEFT(N1477,(FIND("/",N1477)-1))</f>
        <v>publishing</v>
      </c>
      <c r="R1477" s="5" t="str">
        <f>RIGHT(N1477,LEN(N1477)-(FIND("/",N1477)))</f>
        <v>radio &amp; podcasts</v>
      </c>
      <c r="S1477" s="13">
        <f>(J1477/86400)+25569+(-5/24)</f>
        <v>41960.514618055553</v>
      </c>
      <c r="T1477" s="13">
        <f>(I1477/86400)+25569+(-5/24)</f>
        <v>41992.999305555553</v>
      </c>
    </row>
    <row r="1478" spans="1:20" ht="14.75" customHeight="1" x14ac:dyDescent="0.2">
      <c r="A1478" s="5">
        <v>1476</v>
      </c>
      <c r="B1478" s="6" t="s">
        <v>1477</v>
      </c>
      <c r="C1478" s="6" t="s">
        <v>5586</v>
      </c>
      <c r="D1478" s="22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>E1478/D1478</f>
        <v>6.6155466666666669</v>
      </c>
      <c r="P1478" s="8">
        <f>IF(L1478=0,0,E1478/L1478)</f>
        <v>43.333275109170302</v>
      </c>
      <c r="Q1478" s="5" t="str">
        <f>LEFT(N1478,(FIND("/",N1478)-1))</f>
        <v>publishing</v>
      </c>
      <c r="R1478" s="5" t="str">
        <f>RIGHT(N1478,LEN(N1478)-(FIND("/",N1478)))</f>
        <v>radio &amp; podcasts</v>
      </c>
      <c r="S1478" s="13">
        <f>(J1478/86400)+25569+(-5/24)</f>
        <v>40765.833587962959</v>
      </c>
      <c r="T1478" s="13">
        <f>(I1478/86400)+25569+(-5/24)</f>
        <v>40795.833587962959</v>
      </c>
    </row>
    <row r="1479" spans="1:20" ht="14.75" customHeight="1" x14ac:dyDescent="0.2">
      <c r="A1479" s="5">
        <v>1477</v>
      </c>
      <c r="B1479" s="6" t="s">
        <v>1478</v>
      </c>
      <c r="C1479" s="6" t="s">
        <v>5587</v>
      </c>
      <c r="D1479" s="22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>E1479/D1479</f>
        <v>1.1131</v>
      </c>
      <c r="P1479" s="8">
        <f>IF(L1479=0,0,E1479/L1479)</f>
        <v>90.495934959349597</v>
      </c>
      <c r="Q1479" s="5" t="str">
        <f>LEFT(N1479,(FIND("/",N1479)-1))</f>
        <v>publishing</v>
      </c>
      <c r="R1479" s="5" t="str">
        <f>RIGHT(N1479,LEN(N1479)-(FIND("/",N1479)))</f>
        <v>radio &amp; podcasts</v>
      </c>
      <c r="S1479" s="13">
        <f>(J1479/86400)+25569+(-5/24)</f>
        <v>40840.407453703701</v>
      </c>
      <c r="T1479" s="13">
        <f>(I1479/86400)+25569+(-5/24)</f>
        <v>40899.916666666664</v>
      </c>
    </row>
    <row r="1480" spans="1:20" ht="14.75" customHeight="1" x14ac:dyDescent="0.2">
      <c r="A1480" s="5">
        <v>1478</v>
      </c>
      <c r="B1480" s="6" t="s">
        <v>1479</v>
      </c>
      <c r="C1480" s="6" t="s">
        <v>5588</v>
      </c>
      <c r="D1480" s="22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>E1480/D1480</f>
        <v>11.8161422</v>
      </c>
      <c r="P1480" s="8">
        <f>IF(L1480=0,0,E1480/L1480)</f>
        <v>29.187190495010373</v>
      </c>
      <c r="Q1480" s="5" t="str">
        <f>LEFT(N1480,(FIND("/",N1480)-1))</f>
        <v>publishing</v>
      </c>
      <c r="R1480" s="5" t="str">
        <f>RIGHT(N1480,LEN(N1480)-(FIND("/",N1480)))</f>
        <v>radio &amp; podcasts</v>
      </c>
      <c r="S1480" s="13">
        <f>(J1480/86400)+25569+(-5/24)</f>
        <v>41394.663344907407</v>
      </c>
      <c r="T1480" s="13">
        <f>(I1480/86400)+25569+(-5/24)</f>
        <v>41408.663344907407</v>
      </c>
    </row>
    <row r="1481" spans="1:20" ht="14.75" customHeight="1" x14ac:dyDescent="0.2">
      <c r="A1481" s="5">
        <v>1479</v>
      </c>
      <c r="B1481" s="6" t="s">
        <v>1480</v>
      </c>
      <c r="C1481" s="6" t="s">
        <v>5589</v>
      </c>
      <c r="D1481" s="22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>E1481/D1481</f>
        <v>1.37375</v>
      </c>
      <c r="P1481" s="8">
        <f>IF(L1481=0,0,E1481/L1481)</f>
        <v>30.95774647887324</v>
      </c>
      <c r="Q1481" s="5" t="str">
        <f>LEFT(N1481,(FIND("/",N1481)-1))</f>
        <v>publishing</v>
      </c>
      <c r="R1481" s="5" t="str">
        <f>RIGHT(N1481,LEN(N1481)-(FIND("/",N1481)))</f>
        <v>radio &amp; podcasts</v>
      </c>
      <c r="S1481" s="13">
        <f>(J1481/86400)+25569+(-5/24)</f>
        <v>41754.536909722221</v>
      </c>
      <c r="T1481" s="13">
        <f>(I1481/86400)+25569+(-5/24)</f>
        <v>41768.957638888889</v>
      </c>
    </row>
    <row r="1482" spans="1:20" ht="14.75" customHeight="1" x14ac:dyDescent="0.2">
      <c r="A1482" s="5">
        <v>1480</v>
      </c>
      <c r="B1482" s="6" t="s">
        <v>1481</v>
      </c>
      <c r="C1482" s="6" t="s">
        <v>5590</v>
      </c>
      <c r="D1482" s="22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>E1482/D1482</f>
        <v>1.170404</v>
      </c>
      <c r="P1482" s="8">
        <f>IF(L1482=0,0,E1482/L1482)</f>
        <v>92.157795275590544</v>
      </c>
      <c r="Q1482" s="5" t="str">
        <f>LEFT(N1482,(FIND("/",N1482)-1))</f>
        <v>publishing</v>
      </c>
      <c r="R1482" s="5" t="str">
        <f>RIGHT(N1482,LEN(N1482)-(FIND("/",N1482)))</f>
        <v>radio &amp; podcasts</v>
      </c>
      <c r="S1482" s="13">
        <f>(J1482/86400)+25569+(-5/24)</f>
        <v>41464.725682870368</v>
      </c>
      <c r="T1482" s="13">
        <f>(I1482/86400)+25569+(-5/24)</f>
        <v>41481.5</v>
      </c>
    </row>
    <row r="1483" spans="1:20" ht="14.75" customHeight="1" x14ac:dyDescent="0.2">
      <c r="A1483" s="5">
        <v>1481</v>
      </c>
      <c r="B1483" s="6" t="s">
        <v>1482</v>
      </c>
      <c r="C1483" s="6" t="s">
        <v>5591</v>
      </c>
      <c r="D1483" s="22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>E1483/D1483</f>
        <v>2.1000000000000001E-2</v>
      </c>
      <c r="P1483" s="8">
        <f>IF(L1483=0,0,E1483/L1483)</f>
        <v>17.5</v>
      </c>
      <c r="Q1483" s="5" t="str">
        <f>LEFT(N1483,(FIND("/",N1483)-1))</f>
        <v>publishing</v>
      </c>
      <c r="R1483" s="5" t="str">
        <f>RIGHT(N1483,LEN(N1483)-(FIND("/",N1483)))</f>
        <v>fiction</v>
      </c>
      <c r="S1483" s="13">
        <f>(J1483/86400)+25569+(-5/24)</f>
        <v>41550.714641203704</v>
      </c>
      <c r="T1483" s="13">
        <f>(I1483/86400)+25569+(-5/24)</f>
        <v>41580.714641203704</v>
      </c>
    </row>
    <row r="1484" spans="1:20" ht="14.75" customHeight="1" x14ac:dyDescent="0.2">
      <c r="A1484" s="5">
        <v>1482</v>
      </c>
      <c r="B1484" s="6" t="s">
        <v>1483</v>
      </c>
      <c r="C1484" s="6" t="s">
        <v>5592</v>
      </c>
      <c r="D1484" s="22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>E1484/D1484</f>
        <v>1E-3</v>
      </c>
      <c r="P1484" s="8">
        <f>IF(L1484=0,0,E1484/L1484)</f>
        <v>5</v>
      </c>
      <c r="Q1484" s="5" t="str">
        <f>LEFT(N1484,(FIND("/",N1484)-1))</f>
        <v>publishing</v>
      </c>
      <c r="R1484" s="5" t="str">
        <f>RIGHT(N1484,LEN(N1484)-(FIND("/",N1484)))</f>
        <v>fiction</v>
      </c>
      <c r="S1484" s="13">
        <f>(J1484/86400)+25569+(-5/24)</f>
        <v>41136.649722222217</v>
      </c>
      <c r="T1484" s="13">
        <f>(I1484/86400)+25569+(-5/24)</f>
        <v>41159.118750000001</v>
      </c>
    </row>
    <row r="1485" spans="1:20" ht="14.75" customHeight="1" x14ac:dyDescent="0.2">
      <c r="A1485" s="5">
        <v>1483</v>
      </c>
      <c r="B1485" s="6" t="s">
        <v>1484</v>
      </c>
      <c r="C1485" s="6" t="s">
        <v>5593</v>
      </c>
      <c r="D1485" s="22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>E1485/D1485</f>
        <v>7.1428571428571426E-3</v>
      </c>
      <c r="P1485" s="8">
        <f>IF(L1485=0,0,E1485/L1485)</f>
        <v>25</v>
      </c>
      <c r="Q1485" s="5" t="str">
        <f>LEFT(N1485,(FIND("/",N1485)-1))</f>
        <v>publishing</v>
      </c>
      <c r="R1485" s="5" t="str">
        <f>RIGHT(N1485,LEN(N1485)-(FIND("/",N1485)))</f>
        <v>fiction</v>
      </c>
      <c r="S1485" s="13">
        <f>(J1485/86400)+25569+(-5/24)</f>
        <v>42547.984664351847</v>
      </c>
      <c r="T1485" s="13">
        <f>(I1485/86400)+25569+(-5/24)</f>
        <v>42572.984664351847</v>
      </c>
    </row>
    <row r="1486" spans="1:20" ht="14.75" customHeight="1" x14ac:dyDescent="0.2">
      <c r="A1486" s="5">
        <v>1484</v>
      </c>
      <c r="B1486" s="6" t="s">
        <v>1485</v>
      </c>
      <c r="C1486" s="6" t="s">
        <v>5594</v>
      </c>
      <c r="D1486" s="22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>E1486/D1486</f>
        <v>0</v>
      </c>
      <c r="P1486" s="8">
        <f>IF(L1486=0,0,E1486/L1486)</f>
        <v>0</v>
      </c>
      <c r="Q1486" s="5" t="str">
        <f>LEFT(N1486,(FIND("/",N1486)-1))</f>
        <v>publishing</v>
      </c>
      <c r="R1486" s="5" t="str">
        <f>RIGHT(N1486,LEN(N1486)-(FIND("/",N1486)))</f>
        <v>fiction</v>
      </c>
      <c r="S1486" s="13">
        <f>(J1486/86400)+25569+(-5/24)</f>
        <v>41052.992627314808</v>
      </c>
      <c r="T1486" s="13">
        <f>(I1486/86400)+25569+(-5/24)</f>
        <v>41111.410416666666</v>
      </c>
    </row>
    <row r="1487" spans="1:20" ht="14.75" customHeight="1" x14ac:dyDescent="0.2">
      <c r="A1487" s="5">
        <v>1485</v>
      </c>
      <c r="B1487" s="6" t="s">
        <v>1486</v>
      </c>
      <c r="C1487" s="6" t="s">
        <v>5595</v>
      </c>
      <c r="D1487" s="22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>E1487/D1487</f>
        <v>2.2388059701492536E-2</v>
      </c>
      <c r="P1487" s="8">
        <f>IF(L1487=0,0,E1487/L1487)</f>
        <v>50</v>
      </c>
      <c r="Q1487" s="5" t="str">
        <f>LEFT(N1487,(FIND("/",N1487)-1))</f>
        <v>publishing</v>
      </c>
      <c r="R1487" s="5" t="str">
        <f>RIGHT(N1487,LEN(N1487)-(FIND("/",N1487)))</f>
        <v>fiction</v>
      </c>
      <c r="S1487" s="13">
        <f>(J1487/86400)+25569+(-5/24)</f>
        <v>42130.587650462963</v>
      </c>
      <c r="T1487" s="13">
        <f>(I1487/86400)+25569+(-5/24)</f>
        <v>42175.587650462963</v>
      </c>
    </row>
    <row r="1488" spans="1:20" ht="14.75" customHeight="1" x14ac:dyDescent="0.2">
      <c r="A1488" s="5">
        <v>1486</v>
      </c>
      <c r="B1488" s="6" t="s">
        <v>1487</v>
      </c>
      <c r="C1488" s="6" t="s">
        <v>5596</v>
      </c>
      <c r="D1488" s="22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>E1488/D1488</f>
        <v>2.3999999999999998E-3</v>
      </c>
      <c r="P1488" s="8">
        <f>IF(L1488=0,0,E1488/L1488)</f>
        <v>16</v>
      </c>
      <c r="Q1488" s="5" t="str">
        <f>LEFT(N1488,(FIND("/",N1488)-1))</f>
        <v>publishing</v>
      </c>
      <c r="R1488" s="5" t="str">
        <f>RIGHT(N1488,LEN(N1488)-(FIND("/",N1488)))</f>
        <v>fiction</v>
      </c>
      <c r="S1488" s="13">
        <f>(J1488/86400)+25569+(-5/24)</f>
        <v>42031.960196759253</v>
      </c>
      <c r="T1488" s="13">
        <f>(I1488/86400)+25569+(-5/24)</f>
        <v>42061.960196759253</v>
      </c>
    </row>
    <row r="1489" spans="1:20" ht="14.75" customHeight="1" x14ac:dyDescent="0.2">
      <c r="A1489" s="5">
        <v>1487</v>
      </c>
      <c r="B1489" s="6" t="s">
        <v>1488</v>
      </c>
      <c r="C1489" s="6" t="s">
        <v>5597</v>
      </c>
      <c r="D1489" s="22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>E1489/D1489</f>
        <v>0</v>
      </c>
      <c r="P1489" s="8">
        <f>IF(L1489=0,0,E1489/L1489)</f>
        <v>0</v>
      </c>
      <c r="Q1489" s="5" t="str">
        <f>LEFT(N1489,(FIND("/",N1489)-1))</f>
        <v>publishing</v>
      </c>
      <c r="R1489" s="5" t="str">
        <f>RIGHT(N1489,LEN(N1489)-(FIND("/",N1489)))</f>
        <v>fiction</v>
      </c>
      <c r="S1489" s="13">
        <f>(J1489/86400)+25569+(-5/24)</f>
        <v>42554.709155092591</v>
      </c>
      <c r="T1489" s="13">
        <f>(I1489/86400)+25569+(-5/24)</f>
        <v>42584.709155092591</v>
      </c>
    </row>
    <row r="1490" spans="1:20" ht="14.75" customHeight="1" x14ac:dyDescent="0.2">
      <c r="A1490" s="5">
        <v>1488</v>
      </c>
      <c r="B1490" s="6" t="s">
        <v>1489</v>
      </c>
      <c r="C1490" s="6" t="s">
        <v>5598</v>
      </c>
      <c r="D1490" s="22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>E1490/D1490</f>
        <v>2.4E-2</v>
      </c>
      <c r="P1490" s="8">
        <f>IF(L1490=0,0,E1490/L1490)</f>
        <v>60</v>
      </c>
      <c r="Q1490" s="5" t="str">
        <f>LEFT(N1490,(FIND("/",N1490)-1))</f>
        <v>publishing</v>
      </c>
      <c r="R1490" s="5" t="str">
        <f>RIGHT(N1490,LEN(N1490)-(FIND("/",N1490)))</f>
        <v>fiction</v>
      </c>
      <c r="S1490" s="13">
        <f>(J1490/86400)+25569+(-5/24)</f>
        <v>41614.354861111111</v>
      </c>
      <c r="T1490" s="13">
        <f>(I1490/86400)+25569+(-5/24)</f>
        <v>41644.354861111111</v>
      </c>
    </row>
    <row r="1491" spans="1:20" ht="14.75" customHeight="1" x14ac:dyDescent="0.2">
      <c r="A1491" s="5">
        <v>1489</v>
      </c>
      <c r="B1491" s="6" t="s">
        <v>1490</v>
      </c>
      <c r="C1491" s="6" t="s">
        <v>5599</v>
      </c>
      <c r="D1491" s="22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>E1491/D1491</f>
        <v>0</v>
      </c>
      <c r="P1491" s="8">
        <f>IF(L1491=0,0,E1491/L1491)</f>
        <v>0</v>
      </c>
      <c r="Q1491" s="5" t="str">
        <f>LEFT(N1491,(FIND("/",N1491)-1))</f>
        <v>publishing</v>
      </c>
      <c r="R1491" s="5" t="str">
        <f>RIGHT(N1491,LEN(N1491)-(FIND("/",N1491)))</f>
        <v>fiction</v>
      </c>
      <c r="S1491" s="13">
        <f>(J1491/86400)+25569+(-5/24)</f>
        <v>41198.403379629628</v>
      </c>
      <c r="T1491" s="13">
        <f>(I1491/86400)+25569+(-5/24)</f>
        <v>41228.445046296292</v>
      </c>
    </row>
    <row r="1492" spans="1:20" ht="14.75" customHeight="1" x14ac:dyDescent="0.2">
      <c r="A1492" s="5">
        <v>1490</v>
      </c>
      <c r="B1492" s="6" t="s">
        <v>1491</v>
      </c>
      <c r="C1492" s="6" t="s">
        <v>5600</v>
      </c>
      <c r="D1492" s="22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>E1492/D1492</f>
        <v>0.30862068965517242</v>
      </c>
      <c r="P1492" s="8">
        <f>IF(L1492=0,0,E1492/L1492)</f>
        <v>47.10526315789474</v>
      </c>
      <c r="Q1492" s="5" t="str">
        <f>LEFT(N1492,(FIND("/",N1492)-1))</f>
        <v>publishing</v>
      </c>
      <c r="R1492" s="5" t="str">
        <f>RIGHT(N1492,LEN(N1492)-(FIND("/",N1492)))</f>
        <v>fiction</v>
      </c>
      <c r="S1492" s="13">
        <f>(J1492/86400)+25569+(-5/24)</f>
        <v>41520.352708333332</v>
      </c>
      <c r="T1492" s="13">
        <f>(I1492/86400)+25569+(-5/24)</f>
        <v>41549.352708333332</v>
      </c>
    </row>
    <row r="1493" spans="1:20" ht="14.75" customHeight="1" x14ac:dyDescent="0.2">
      <c r="A1493" s="5">
        <v>1491</v>
      </c>
      <c r="B1493" s="6" t="s">
        <v>1492</v>
      </c>
      <c r="C1493" s="6" t="s">
        <v>5601</v>
      </c>
      <c r="D1493" s="22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>E1493/D1493</f>
        <v>8.3333333333333329E-2</v>
      </c>
      <c r="P1493" s="8">
        <f>IF(L1493=0,0,E1493/L1493)</f>
        <v>100</v>
      </c>
      <c r="Q1493" s="5" t="str">
        <f>LEFT(N1493,(FIND("/",N1493)-1))</f>
        <v>publishing</v>
      </c>
      <c r="R1493" s="5" t="str">
        <f>RIGHT(N1493,LEN(N1493)-(FIND("/",N1493)))</f>
        <v>fiction</v>
      </c>
      <c r="S1493" s="13">
        <f>(J1493/86400)+25569+(-5/24)</f>
        <v>41991.505127314813</v>
      </c>
      <c r="T1493" s="13">
        <f>(I1493/86400)+25569+(-5/24)</f>
        <v>42050.443055555552</v>
      </c>
    </row>
    <row r="1494" spans="1:20" ht="14.75" customHeight="1" x14ac:dyDescent="0.2">
      <c r="A1494" s="5">
        <v>1492</v>
      </c>
      <c r="B1494" s="6" t="s">
        <v>1493</v>
      </c>
      <c r="C1494" s="6" t="s">
        <v>5602</v>
      </c>
      <c r="D1494" s="22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>E1494/D1494</f>
        <v>7.4999999999999997E-3</v>
      </c>
      <c r="P1494" s="8">
        <f>IF(L1494=0,0,E1494/L1494)</f>
        <v>15</v>
      </c>
      <c r="Q1494" s="5" t="str">
        <f>LEFT(N1494,(FIND("/",N1494)-1))</f>
        <v>publishing</v>
      </c>
      <c r="R1494" s="5" t="str">
        <f>RIGHT(N1494,LEN(N1494)-(FIND("/",N1494)))</f>
        <v>fiction</v>
      </c>
      <c r="S1494" s="13">
        <f>(J1494/86400)+25569+(-5/24)</f>
        <v>40682.676458333335</v>
      </c>
      <c r="T1494" s="13">
        <f>(I1494/86400)+25569+(-5/24)</f>
        <v>40712.676458333335</v>
      </c>
    </row>
    <row r="1495" spans="1:20" ht="14.75" customHeight="1" x14ac:dyDescent="0.2">
      <c r="A1495" s="5">
        <v>1493</v>
      </c>
      <c r="B1495" s="6" t="s">
        <v>1494</v>
      </c>
      <c r="C1495" s="6" t="s">
        <v>5603</v>
      </c>
      <c r="D1495" s="22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>E1495/D1495</f>
        <v>0</v>
      </c>
      <c r="P1495" s="8">
        <f>IF(L1495=0,0,E1495/L1495)</f>
        <v>0</v>
      </c>
      <c r="Q1495" s="5" t="str">
        <f>LEFT(N1495,(FIND("/",N1495)-1))</f>
        <v>publishing</v>
      </c>
      <c r="R1495" s="5" t="str">
        <f>RIGHT(N1495,LEN(N1495)-(FIND("/",N1495)))</f>
        <v>fiction</v>
      </c>
      <c r="S1495" s="13">
        <f>(J1495/86400)+25569+(-5/24)</f>
        <v>41411.658275462956</v>
      </c>
      <c r="T1495" s="13">
        <f>(I1495/86400)+25569+(-5/24)</f>
        <v>41441.658275462956</v>
      </c>
    </row>
    <row r="1496" spans="1:20" ht="14.75" customHeight="1" x14ac:dyDescent="0.2">
      <c r="A1496" s="5">
        <v>1494</v>
      </c>
      <c r="B1496" s="6" t="s">
        <v>1495</v>
      </c>
      <c r="C1496" s="6" t="s">
        <v>5604</v>
      </c>
      <c r="D1496" s="22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>E1496/D1496</f>
        <v>8.8999999999999996E-2</v>
      </c>
      <c r="P1496" s="8">
        <f>IF(L1496=0,0,E1496/L1496)</f>
        <v>40.454545454545453</v>
      </c>
      <c r="Q1496" s="5" t="str">
        <f>LEFT(N1496,(FIND("/",N1496)-1))</f>
        <v>publishing</v>
      </c>
      <c r="R1496" s="5" t="str">
        <f>RIGHT(N1496,LEN(N1496)-(FIND("/",N1496)))</f>
        <v>fiction</v>
      </c>
      <c r="S1496" s="13">
        <f>(J1496/86400)+25569+(-5/24)</f>
        <v>42067.514039351845</v>
      </c>
      <c r="T1496" s="13">
        <f>(I1496/86400)+25569+(-5/24)</f>
        <v>42097.443055555552</v>
      </c>
    </row>
    <row r="1497" spans="1:20" ht="14.75" customHeight="1" x14ac:dyDescent="0.2">
      <c r="A1497" s="5">
        <v>1495</v>
      </c>
      <c r="B1497" s="6" t="s">
        <v>1496</v>
      </c>
      <c r="C1497" s="6" t="s">
        <v>5605</v>
      </c>
      <c r="D1497" s="22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>E1497/D1497</f>
        <v>0</v>
      </c>
      <c r="P1497" s="8">
        <f>IF(L1497=0,0,E1497/L1497)</f>
        <v>0</v>
      </c>
      <c r="Q1497" s="5" t="str">
        <f>LEFT(N1497,(FIND("/",N1497)-1))</f>
        <v>publishing</v>
      </c>
      <c r="R1497" s="5" t="str">
        <f>RIGHT(N1497,LEN(N1497)-(FIND("/",N1497)))</f>
        <v>fiction</v>
      </c>
      <c r="S1497" s="13">
        <f>(J1497/86400)+25569+(-5/24)</f>
        <v>40752.581377314811</v>
      </c>
      <c r="T1497" s="13">
        <f>(I1497/86400)+25569+(-5/24)</f>
        <v>40782.581377314811</v>
      </c>
    </row>
    <row r="1498" spans="1:20" ht="14.75" customHeight="1" x14ac:dyDescent="0.2">
      <c r="A1498" s="5">
        <v>1496</v>
      </c>
      <c r="B1498" s="6" t="s">
        <v>1497</v>
      </c>
      <c r="C1498" s="6" t="s">
        <v>5606</v>
      </c>
      <c r="D1498" s="22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>E1498/D1498</f>
        <v>0</v>
      </c>
      <c r="P1498" s="8">
        <f>IF(L1498=0,0,E1498/L1498)</f>
        <v>0</v>
      </c>
      <c r="Q1498" s="5" t="str">
        <f>LEFT(N1498,(FIND("/",N1498)-1))</f>
        <v>publishing</v>
      </c>
      <c r="R1498" s="5" t="str">
        <f>RIGHT(N1498,LEN(N1498)-(FIND("/",N1498)))</f>
        <v>fiction</v>
      </c>
      <c r="S1498" s="13">
        <f>(J1498/86400)+25569+(-5/24)</f>
        <v>41838.266886574071</v>
      </c>
      <c r="T1498" s="13">
        <f>(I1498/86400)+25569+(-5/24)</f>
        <v>41898.266886574071</v>
      </c>
    </row>
    <row r="1499" spans="1:20" ht="14.75" customHeight="1" x14ac:dyDescent="0.2">
      <c r="A1499" s="5">
        <v>1497</v>
      </c>
      <c r="B1499" s="6" t="s">
        <v>1498</v>
      </c>
      <c r="C1499" s="6" t="s">
        <v>5607</v>
      </c>
      <c r="D1499" s="22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>E1499/D1499</f>
        <v>6.666666666666667E-5</v>
      </c>
      <c r="P1499" s="8">
        <f>IF(L1499=0,0,E1499/L1499)</f>
        <v>1</v>
      </c>
      <c r="Q1499" s="5" t="str">
        <f>LEFT(N1499,(FIND("/",N1499)-1))</f>
        <v>publishing</v>
      </c>
      <c r="R1499" s="5" t="str">
        <f>RIGHT(N1499,LEN(N1499)-(FIND("/",N1499)))</f>
        <v>fiction</v>
      </c>
      <c r="S1499" s="13">
        <f>(J1499/86400)+25569+(-5/24)</f>
        <v>41444.434282407405</v>
      </c>
      <c r="T1499" s="13">
        <f>(I1499/86400)+25569+(-5/24)</f>
        <v>41486.613194444442</v>
      </c>
    </row>
    <row r="1500" spans="1:20" ht="14.75" customHeight="1" x14ac:dyDescent="0.2">
      <c r="A1500" s="5">
        <v>1498</v>
      </c>
      <c r="B1500" s="6" t="s">
        <v>1499</v>
      </c>
      <c r="C1500" s="6" t="s">
        <v>5608</v>
      </c>
      <c r="D1500" s="22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>E1500/D1500</f>
        <v>1.9E-2</v>
      </c>
      <c r="P1500" s="8">
        <f>IF(L1500=0,0,E1500/L1500)</f>
        <v>19</v>
      </c>
      <c r="Q1500" s="5" t="str">
        <f>LEFT(N1500,(FIND("/",N1500)-1))</f>
        <v>publishing</v>
      </c>
      <c r="R1500" s="5" t="str">
        <f>RIGHT(N1500,LEN(N1500)-(FIND("/",N1500)))</f>
        <v>fiction</v>
      </c>
      <c r="S1500" s="13">
        <f>(J1500/86400)+25569+(-5/24)</f>
        <v>41840.775208333333</v>
      </c>
      <c r="T1500" s="13">
        <f>(I1500/86400)+25569+(-5/24)</f>
        <v>41885.775208333333</v>
      </c>
    </row>
    <row r="1501" spans="1:20" ht="14.75" customHeight="1" x14ac:dyDescent="0.2">
      <c r="A1501" s="5">
        <v>1499</v>
      </c>
      <c r="B1501" s="6" t="s">
        <v>1500</v>
      </c>
      <c r="C1501" s="6" t="s">
        <v>5609</v>
      </c>
      <c r="D1501" s="22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>E1501/D1501</f>
        <v>2.5000000000000001E-3</v>
      </c>
      <c r="P1501" s="8">
        <f>IF(L1501=0,0,E1501/L1501)</f>
        <v>5</v>
      </c>
      <c r="Q1501" s="5" t="str">
        <f>LEFT(N1501,(FIND("/",N1501)-1))</f>
        <v>publishing</v>
      </c>
      <c r="R1501" s="5" t="str">
        <f>RIGHT(N1501,LEN(N1501)-(FIND("/",N1501)))</f>
        <v>fiction</v>
      </c>
      <c r="S1501" s="13">
        <f>(J1501/86400)+25569+(-5/24)</f>
        <v>42526.798993055556</v>
      </c>
      <c r="T1501" s="13">
        <f>(I1501/86400)+25569+(-5/24)</f>
        <v>42586.798993055556</v>
      </c>
    </row>
    <row r="1502" spans="1:20" ht="14.75" customHeight="1" x14ac:dyDescent="0.2">
      <c r="A1502" s="5">
        <v>1500</v>
      </c>
      <c r="B1502" s="6" t="s">
        <v>1501</v>
      </c>
      <c r="C1502" s="6" t="s">
        <v>5610</v>
      </c>
      <c r="D1502" s="22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>E1502/D1502</f>
        <v>0.25035714285714283</v>
      </c>
      <c r="P1502" s="8">
        <f>IF(L1502=0,0,E1502/L1502)</f>
        <v>46.733333333333334</v>
      </c>
      <c r="Q1502" s="5" t="str">
        <f>LEFT(N1502,(FIND("/",N1502)-1))</f>
        <v>publishing</v>
      </c>
      <c r="R1502" s="5" t="str">
        <f>RIGHT(N1502,LEN(N1502)-(FIND("/",N1502)))</f>
        <v>fiction</v>
      </c>
      <c r="S1502" s="13">
        <f>(J1502/86400)+25569+(-5/24)</f>
        <v>41365.69626157407</v>
      </c>
      <c r="T1502" s="13">
        <f>(I1502/86400)+25569+(-5/24)</f>
        <v>41395.69626157407</v>
      </c>
    </row>
    <row r="1503" spans="1:20" ht="14.75" customHeight="1" x14ac:dyDescent="0.2">
      <c r="A1503" s="5">
        <v>1501</v>
      </c>
      <c r="B1503" s="6" t="s">
        <v>1502</v>
      </c>
      <c r="C1503" s="6" t="s">
        <v>5611</v>
      </c>
      <c r="D1503" s="22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>E1503/D1503</f>
        <v>1.6633076923076924</v>
      </c>
      <c r="P1503" s="8">
        <f>IF(L1503=0,0,E1503/L1503)</f>
        <v>97.731073446327684</v>
      </c>
      <c r="Q1503" s="5" t="str">
        <f>LEFT(N1503,(FIND("/",N1503)-1))</f>
        <v>photography</v>
      </c>
      <c r="R1503" s="5" t="str">
        <f>RIGHT(N1503,LEN(N1503)-(FIND("/",N1503)))</f>
        <v>photobooks</v>
      </c>
      <c r="S1503" s="13">
        <f>(J1503/86400)+25569+(-5/24)</f>
        <v>42163.3752662037</v>
      </c>
      <c r="T1503" s="13">
        <f>(I1503/86400)+25569+(-5/24)</f>
        <v>42193.3752662037</v>
      </c>
    </row>
    <row r="1504" spans="1:20" ht="14.75" customHeight="1" x14ac:dyDescent="0.2">
      <c r="A1504" s="5">
        <v>1502</v>
      </c>
      <c r="B1504" s="6" t="s">
        <v>1503</v>
      </c>
      <c r="C1504" s="6" t="s">
        <v>5612</v>
      </c>
      <c r="D1504" s="22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>E1504/D1504</f>
        <v>1.0144545454545455</v>
      </c>
      <c r="P1504" s="8">
        <f>IF(L1504=0,0,E1504/L1504)</f>
        <v>67.835866261398181</v>
      </c>
      <c r="Q1504" s="5" t="str">
        <f>LEFT(N1504,(FIND("/",N1504)-1))</f>
        <v>photography</v>
      </c>
      <c r="R1504" s="5" t="str">
        <f>RIGHT(N1504,LEN(N1504)-(FIND("/",N1504)))</f>
        <v>photobooks</v>
      </c>
      <c r="S1504" s="13">
        <f>(J1504/86400)+25569+(-5/24)</f>
        <v>42426.33425925926</v>
      </c>
      <c r="T1504" s="13">
        <f>(I1504/86400)+25569+(-5/24)</f>
        <v>42454.708333333336</v>
      </c>
    </row>
    <row r="1505" spans="1:20" ht="14.75" customHeight="1" x14ac:dyDescent="0.2">
      <c r="A1505" s="5">
        <v>1503</v>
      </c>
      <c r="B1505" s="6" t="s">
        <v>1504</v>
      </c>
      <c r="C1505" s="6" t="s">
        <v>5613</v>
      </c>
      <c r="D1505" s="22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>E1505/D1505</f>
        <v>1.0789146666666667</v>
      </c>
      <c r="P1505" s="8">
        <f>IF(L1505=0,0,E1505/L1505)</f>
        <v>56.98492957746479</v>
      </c>
      <c r="Q1505" s="5" t="str">
        <f>LEFT(N1505,(FIND("/",N1505)-1))</f>
        <v>photography</v>
      </c>
      <c r="R1505" s="5" t="str">
        <f>RIGHT(N1505,LEN(N1505)-(FIND("/",N1505)))</f>
        <v>photobooks</v>
      </c>
      <c r="S1505" s="13">
        <f>(J1505/86400)+25569+(-5/24)</f>
        <v>42606.13890046296</v>
      </c>
      <c r="T1505" s="13">
        <f>(I1505/86400)+25569+(-5/24)</f>
        <v>42666.13890046296</v>
      </c>
    </row>
    <row r="1506" spans="1:20" ht="14.75" customHeight="1" x14ac:dyDescent="0.2">
      <c r="A1506" s="5">
        <v>1504</v>
      </c>
      <c r="B1506" s="6" t="s">
        <v>1505</v>
      </c>
      <c r="C1506" s="6" t="s">
        <v>5614</v>
      </c>
      <c r="D1506" s="22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>E1506/D1506</f>
        <v>2.7793846153846156</v>
      </c>
      <c r="P1506" s="8">
        <f>IF(L1506=0,0,E1506/L1506)</f>
        <v>67.159851301115239</v>
      </c>
      <c r="Q1506" s="5" t="str">
        <f>LEFT(N1506,(FIND("/",N1506)-1))</f>
        <v>photography</v>
      </c>
      <c r="R1506" s="5" t="str">
        <f>RIGHT(N1506,LEN(N1506)-(FIND("/",N1506)))</f>
        <v>photobooks</v>
      </c>
      <c r="S1506" s="13">
        <f>(J1506/86400)+25569+(-5/24)</f>
        <v>41772.44935185185</v>
      </c>
      <c r="T1506" s="13">
        <f>(I1506/86400)+25569+(-5/24)</f>
        <v>41800.147916666661</v>
      </c>
    </row>
    <row r="1507" spans="1:20" ht="14.75" customHeight="1" x14ac:dyDescent="0.2">
      <c r="A1507" s="5">
        <v>1505</v>
      </c>
      <c r="B1507" s="6" t="s">
        <v>1506</v>
      </c>
      <c r="C1507" s="6" t="s">
        <v>5615</v>
      </c>
      <c r="D1507" s="22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>E1507/D1507</f>
        <v>1.0358125</v>
      </c>
      <c r="P1507" s="8">
        <f>IF(L1507=0,0,E1507/L1507)</f>
        <v>48.037681159420288</v>
      </c>
      <c r="Q1507" s="5" t="str">
        <f>LEFT(N1507,(FIND("/",N1507)-1))</f>
        <v>photography</v>
      </c>
      <c r="R1507" s="5" t="str">
        <f>RIGHT(N1507,LEN(N1507)-(FIND("/",N1507)))</f>
        <v>photobooks</v>
      </c>
      <c r="S1507" s="13">
        <f>(J1507/86400)+25569+(-5/24)</f>
        <v>42414.234988425924</v>
      </c>
      <c r="T1507" s="13">
        <f>(I1507/86400)+25569+(-5/24)</f>
        <v>42451.625694444439</v>
      </c>
    </row>
    <row r="1508" spans="1:20" ht="14.75" customHeight="1" x14ac:dyDescent="0.2">
      <c r="A1508" s="5">
        <v>1506</v>
      </c>
      <c r="B1508" s="6" t="s">
        <v>1507</v>
      </c>
      <c r="C1508" s="6" t="s">
        <v>5616</v>
      </c>
      <c r="D1508" s="22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>E1508/D1508</f>
        <v>1.1140000000000001</v>
      </c>
      <c r="P1508" s="8">
        <f>IF(L1508=0,0,E1508/L1508)</f>
        <v>38.860465116279073</v>
      </c>
      <c r="Q1508" s="5" t="str">
        <f>LEFT(N1508,(FIND("/",N1508)-1))</f>
        <v>photography</v>
      </c>
      <c r="R1508" s="5" t="str">
        <f>RIGHT(N1508,LEN(N1508)-(FIND("/",N1508)))</f>
        <v>photobooks</v>
      </c>
      <c r="S1508" s="13">
        <f>(J1508/86400)+25569+(-5/24)</f>
        <v>41814.577592592592</v>
      </c>
      <c r="T1508" s="13">
        <f>(I1508/86400)+25569+(-5/24)</f>
        <v>41844.577592592592</v>
      </c>
    </row>
    <row r="1509" spans="1:20" ht="14.75" customHeight="1" x14ac:dyDescent="0.2">
      <c r="A1509" s="5">
        <v>1507</v>
      </c>
      <c r="B1509" s="6" t="s">
        <v>1508</v>
      </c>
      <c r="C1509" s="6" t="s">
        <v>5617</v>
      </c>
      <c r="D1509" s="22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>E1509/D1509</f>
        <v>2.15</v>
      </c>
      <c r="P1509" s="8">
        <f>IF(L1509=0,0,E1509/L1509)</f>
        <v>78.181818181818187</v>
      </c>
      <c r="Q1509" s="5" t="str">
        <f>LEFT(N1509,(FIND("/",N1509)-1))</f>
        <v>photography</v>
      </c>
      <c r="R1509" s="5" t="str">
        <f>RIGHT(N1509,LEN(N1509)-(FIND("/",N1509)))</f>
        <v>photobooks</v>
      </c>
      <c r="S1509" s="13">
        <f>(J1509/86400)+25569+(-5/24)</f>
        <v>40254.242002314808</v>
      </c>
      <c r="T1509" s="13">
        <f>(I1509/86400)+25569+(-5/24)</f>
        <v>40313.131944444445</v>
      </c>
    </row>
    <row r="1510" spans="1:20" ht="14.75" customHeight="1" x14ac:dyDescent="0.2">
      <c r="A1510" s="5">
        <v>1508</v>
      </c>
      <c r="B1510" s="6" t="s">
        <v>1509</v>
      </c>
      <c r="C1510" s="6" t="s">
        <v>5618</v>
      </c>
      <c r="D1510" s="22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>E1510/D1510</f>
        <v>1.1076216216216217</v>
      </c>
      <c r="P1510" s="8">
        <f>IF(L1510=0,0,E1510/L1510)</f>
        <v>97.113744075829388</v>
      </c>
      <c r="Q1510" s="5" t="str">
        <f>LEFT(N1510,(FIND("/",N1510)-1))</f>
        <v>photography</v>
      </c>
      <c r="R1510" s="5" t="str">
        <f>RIGHT(N1510,LEN(N1510)-(FIND("/",N1510)))</f>
        <v>photobooks</v>
      </c>
      <c r="S1510" s="13">
        <f>(J1510/86400)+25569+(-5/24)</f>
        <v>41786.406030092592</v>
      </c>
      <c r="T1510" s="13">
        <f>(I1510/86400)+25569+(-5/24)</f>
        <v>41817.406030092592</v>
      </c>
    </row>
    <row r="1511" spans="1:20" ht="14.75" customHeight="1" x14ac:dyDescent="0.2">
      <c r="A1511" s="5">
        <v>1509</v>
      </c>
      <c r="B1511" s="6" t="s">
        <v>1510</v>
      </c>
      <c r="C1511" s="6" t="s">
        <v>5619</v>
      </c>
      <c r="D1511" s="22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>E1511/D1511</f>
        <v>1.2364125714285714</v>
      </c>
      <c r="P1511" s="8">
        <f>IF(L1511=0,0,E1511/L1511)</f>
        <v>110.39397959183674</v>
      </c>
      <c r="Q1511" s="5" t="str">
        <f>LEFT(N1511,(FIND("/",N1511)-1))</f>
        <v>photography</v>
      </c>
      <c r="R1511" s="5" t="str">
        <f>RIGHT(N1511,LEN(N1511)-(FIND("/",N1511)))</f>
        <v>photobooks</v>
      </c>
      <c r="S1511" s="13">
        <f>(J1511/86400)+25569+(-5/24)</f>
        <v>42751.325057870366</v>
      </c>
      <c r="T1511" s="13">
        <f>(I1511/86400)+25569+(-5/24)</f>
        <v>42780.749305555553</v>
      </c>
    </row>
    <row r="1512" spans="1:20" ht="14.75" customHeight="1" x14ac:dyDescent="0.2">
      <c r="A1512" s="5">
        <v>1510</v>
      </c>
      <c r="B1512" s="6" t="s">
        <v>1511</v>
      </c>
      <c r="C1512" s="6" t="s">
        <v>5620</v>
      </c>
      <c r="D1512" s="22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>E1512/D1512</f>
        <v>1.0103500000000001</v>
      </c>
      <c r="P1512" s="8">
        <f>IF(L1512=0,0,E1512/L1512)</f>
        <v>39.91506172839506</v>
      </c>
      <c r="Q1512" s="5" t="str">
        <f>LEFT(N1512,(FIND("/",N1512)-1))</f>
        <v>photography</v>
      </c>
      <c r="R1512" s="5" t="str">
        <f>RIGHT(N1512,LEN(N1512)-(FIND("/",N1512)))</f>
        <v>photobooks</v>
      </c>
      <c r="S1512" s="13">
        <f>(J1512/86400)+25569+(-5/24)</f>
        <v>41809.176828703705</v>
      </c>
      <c r="T1512" s="13">
        <f>(I1512/86400)+25569+(-5/24)</f>
        <v>41839.176828703705</v>
      </c>
    </row>
    <row r="1513" spans="1:20" ht="14.75" customHeight="1" x14ac:dyDescent="0.2">
      <c r="A1513" s="5">
        <v>1511</v>
      </c>
      <c r="B1513" s="6" t="s">
        <v>1512</v>
      </c>
      <c r="C1513" s="6" t="s">
        <v>5621</v>
      </c>
      <c r="D1513" s="22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>E1513/D1513</f>
        <v>1.1179285714285714</v>
      </c>
      <c r="P1513" s="8">
        <f>IF(L1513=0,0,E1513/L1513)</f>
        <v>75.975728155339809</v>
      </c>
      <c r="Q1513" s="5" t="str">
        <f>LEFT(N1513,(FIND("/",N1513)-1))</f>
        <v>photography</v>
      </c>
      <c r="R1513" s="5" t="str">
        <f>RIGHT(N1513,LEN(N1513)-(FIND("/",N1513)))</f>
        <v>photobooks</v>
      </c>
      <c r="S1513" s="13">
        <f>(J1513/86400)+25569+(-5/24)</f>
        <v>42296.375046296293</v>
      </c>
      <c r="T1513" s="13">
        <f>(I1513/86400)+25569+(-5/24)</f>
        <v>42326.416712962957</v>
      </c>
    </row>
    <row r="1514" spans="1:20" ht="14.75" customHeight="1" x14ac:dyDescent="0.2">
      <c r="A1514" s="5">
        <v>1512</v>
      </c>
      <c r="B1514" s="6" t="s">
        <v>1513</v>
      </c>
      <c r="C1514" s="6" t="s">
        <v>5622</v>
      </c>
      <c r="D1514" s="22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>E1514/D1514</f>
        <v>5.5877142857142861</v>
      </c>
      <c r="P1514" s="8">
        <f>IF(L1514=0,0,E1514/L1514)</f>
        <v>58.379104477611939</v>
      </c>
      <c r="Q1514" s="5" t="str">
        <f>LEFT(N1514,(FIND("/",N1514)-1))</f>
        <v>photography</v>
      </c>
      <c r="R1514" s="5" t="str">
        <f>RIGHT(N1514,LEN(N1514)-(FIND("/",N1514)))</f>
        <v>photobooks</v>
      </c>
      <c r="S1514" s="13">
        <f>(J1514/86400)+25569+(-5/24)</f>
        <v>42741.476145833331</v>
      </c>
      <c r="T1514" s="13">
        <f>(I1514/86400)+25569+(-5/24)</f>
        <v>42771.476145833331</v>
      </c>
    </row>
    <row r="1515" spans="1:20" ht="14.75" customHeight="1" x14ac:dyDescent="0.2">
      <c r="A1515" s="5">
        <v>1513</v>
      </c>
      <c r="B1515" s="6" t="s">
        <v>1514</v>
      </c>
      <c r="C1515" s="6" t="s">
        <v>5623</v>
      </c>
      <c r="D1515" s="22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>E1515/D1515</f>
        <v>1.5001875</v>
      </c>
      <c r="P1515" s="8">
        <f>IF(L1515=0,0,E1515/L1515)</f>
        <v>55.82093023255814</v>
      </c>
      <c r="Q1515" s="5" t="str">
        <f>LEFT(N1515,(FIND("/",N1515)-1))</f>
        <v>photography</v>
      </c>
      <c r="R1515" s="5" t="str">
        <f>RIGHT(N1515,LEN(N1515)-(FIND("/",N1515)))</f>
        <v>photobooks</v>
      </c>
      <c r="S1515" s="13">
        <f>(J1515/86400)+25569+(-5/24)</f>
        <v>41806.42900462963</v>
      </c>
      <c r="T1515" s="13">
        <f>(I1515/86400)+25569+(-5/24)</f>
        <v>41836.42900462963</v>
      </c>
    </row>
    <row r="1516" spans="1:20" ht="14.75" customHeight="1" x14ac:dyDescent="0.2">
      <c r="A1516" s="5">
        <v>1514</v>
      </c>
      <c r="B1516" s="6" t="s">
        <v>1515</v>
      </c>
      <c r="C1516" s="6" t="s">
        <v>5624</v>
      </c>
      <c r="D1516" s="22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>E1516/D1516</f>
        <v>1.0647599999999999</v>
      </c>
      <c r="P1516" s="8">
        <f>IF(L1516=0,0,E1516/L1516)</f>
        <v>151.24431818181819</v>
      </c>
      <c r="Q1516" s="5" t="str">
        <f>LEFT(N1516,(FIND("/",N1516)-1))</f>
        <v>photography</v>
      </c>
      <c r="R1516" s="5" t="str">
        <f>RIGHT(N1516,LEN(N1516)-(FIND("/",N1516)))</f>
        <v>photobooks</v>
      </c>
      <c r="S1516" s="13">
        <f>(J1516/86400)+25569+(-5/24)</f>
        <v>42234.389351851853</v>
      </c>
      <c r="T1516" s="13">
        <f>(I1516/86400)+25569+(-5/24)</f>
        <v>42274.389351851853</v>
      </c>
    </row>
    <row r="1517" spans="1:20" ht="14.75" customHeight="1" x14ac:dyDescent="0.2">
      <c r="A1517" s="5">
        <v>1515</v>
      </c>
      <c r="B1517" s="6" t="s">
        <v>1516</v>
      </c>
      <c r="C1517" s="6" t="s">
        <v>5625</v>
      </c>
      <c r="D1517" s="22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>E1517/D1517</f>
        <v>1.57189</v>
      </c>
      <c r="P1517" s="8">
        <f>IF(L1517=0,0,E1517/L1517)</f>
        <v>849.67027027027029</v>
      </c>
      <c r="Q1517" s="5" t="str">
        <f>LEFT(N1517,(FIND("/",N1517)-1))</f>
        <v>photography</v>
      </c>
      <c r="R1517" s="5" t="str">
        <f>RIGHT(N1517,LEN(N1517)-(FIND("/",N1517)))</f>
        <v>photobooks</v>
      </c>
      <c r="S1517" s="13">
        <f>(J1517/86400)+25569+(-5/24)</f>
        <v>42415.04510416666</v>
      </c>
      <c r="T1517" s="13">
        <f>(I1517/86400)+25569+(-5/24)</f>
        <v>42445.003437499996</v>
      </c>
    </row>
    <row r="1518" spans="1:20" ht="14.75" customHeight="1" x14ac:dyDescent="0.2">
      <c r="A1518" s="5">
        <v>1516</v>
      </c>
      <c r="B1518" s="6" t="s">
        <v>1517</v>
      </c>
      <c r="C1518" s="6" t="s">
        <v>5626</v>
      </c>
      <c r="D1518" s="22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>E1518/D1518</f>
        <v>1.0865882352941176</v>
      </c>
      <c r="P1518" s="8">
        <f>IF(L1518=0,0,E1518/L1518)</f>
        <v>159.24137931034483</v>
      </c>
      <c r="Q1518" s="5" t="str">
        <f>LEFT(N1518,(FIND("/",N1518)-1))</f>
        <v>photography</v>
      </c>
      <c r="R1518" s="5" t="str">
        <f>RIGHT(N1518,LEN(N1518)-(FIND("/",N1518)))</f>
        <v>photobooks</v>
      </c>
      <c r="S1518" s="13">
        <f>(J1518/86400)+25569+(-5/24)</f>
        <v>42619.258009259262</v>
      </c>
      <c r="T1518" s="13">
        <f>(I1518/86400)+25569+(-5/24)</f>
        <v>42649.374999999993</v>
      </c>
    </row>
    <row r="1519" spans="1:20" ht="14.75" customHeight="1" x14ac:dyDescent="0.2">
      <c r="A1519" s="5">
        <v>1517</v>
      </c>
      <c r="B1519" s="6" t="s">
        <v>1518</v>
      </c>
      <c r="C1519" s="6" t="s">
        <v>5627</v>
      </c>
      <c r="D1519" s="22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>E1519/D1519</f>
        <v>1.6197999999999999</v>
      </c>
      <c r="P1519" s="8">
        <f>IF(L1519=0,0,E1519/L1519)</f>
        <v>39.507317073170732</v>
      </c>
      <c r="Q1519" s="5" t="str">
        <f>LEFT(N1519,(FIND("/",N1519)-1))</f>
        <v>photography</v>
      </c>
      <c r="R1519" s="5" t="str">
        <f>RIGHT(N1519,LEN(N1519)-(FIND("/",N1519)))</f>
        <v>photobooks</v>
      </c>
      <c r="S1519" s="13">
        <f>(J1519/86400)+25569+(-5/24)</f>
        <v>41948.358252314814</v>
      </c>
      <c r="T1519" s="13">
        <f>(I1519/86400)+25569+(-5/24)</f>
        <v>41979.041666666664</v>
      </c>
    </row>
    <row r="1520" spans="1:20" ht="14.75" customHeight="1" x14ac:dyDescent="0.2">
      <c r="A1520" s="5">
        <v>1518</v>
      </c>
      <c r="B1520" s="6" t="s">
        <v>1519</v>
      </c>
      <c r="C1520" s="6" t="s">
        <v>5628</v>
      </c>
      <c r="D1520" s="22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>E1520/D1520</f>
        <v>2.0536666666666665</v>
      </c>
      <c r="P1520" s="8">
        <f>IF(L1520=0,0,E1520/L1520)</f>
        <v>130.52966101694915</v>
      </c>
      <c r="Q1520" s="5" t="str">
        <f>LEFT(N1520,(FIND("/",N1520)-1))</f>
        <v>photography</v>
      </c>
      <c r="R1520" s="5" t="str">
        <f>RIGHT(N1520,LEN(N1520)-(FIND("/",N1520)))</f>
        <v>photobooks</v>
      </c>
      <c r="S1520" s="13">
        <f>(J1520/86400)+25569+(-5/24)</f>
        <v>41760.611712962964</v>
      </c>
      <c r="T1520" s="13">
        <f>(I1520/86400)+25569+(-5/24)</f>
        <v>41790.611712962964</v>
      </c>
    </row>
    <row r="1521" spans="1:20" ht="14.75" customHeight="1" x14ac:dyDescent="0.2">
      <c r="A1521" s="5">
        <v>1519</v>
      </c>
      <c r="B1521" s="6" t="s">
        <v>1520</v>
      </c>
      <c r="C1521" s="6" t="s">
        <v>5629</v>
      </c>
      <c r="D1521" s="22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>E1521/D1521</f>
        <v>1.033638888888889</v>
      </c>
      <c r="P1521" s="8">
        <f>IF(L1521=0,0,E1521/L1521)</f>
        <v>64.156896551724131</v>
      </c>
      <c r="Q1521" s="5" t="str">
        <f>LEFT(N1521,(FIND("/",N1521)-1))</f>
        <v>photography</v>
      </c>
      <c r="R1521" s="5" t="str">
        <f>RIGHT(N1521,LEN(N1521)-(FIND("/",N1521)))</f>
        <v>photobooks</v>
      </c>
      <c r="S1521" s="13">
        <f>(J1521/86400)+25569+(-5/24)</f>
        <v>41782.533368055556</v>
      </c>
      <c r="T1521" s="13">
        <f>(I1521/86400)+25569+(-5/24)</f>
        <v>41810.707638888889</v>
      </c>
    </row>
    <row r="1522" spans="1:20" ht="14.75" customHeight="1" x14ac:dyDescent="0.2">
      <c r="A1522" s="5">
        <v>1520</v>
      </c>
      <c r="B1522" s="6" t="s">
        <v>1521</v>
      </c>
      <c r="C1522" s="6" t="s">
        <v>5630</v>
      </c>
      <c r="D1522" s="22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>E1522/D1522</f>
        <v>1.0347222222222223</v>
      </c>
      <c r="P1522" s="8">
        <f>IF(L1522=0,0,E1522/L1522)</f>
        <v>111.52694610778443</v>
      </c>
      <c r="Q1522" s="5" t="str">
        <f>LEFT(N1522,(FIND("/",N1522)-1))</f>
        <v>photography</v>
      </c>
      <c r="R1522" s="5" t="str">
        <f>RIGHT(N1522,LEN(N1522)-(FIND("/",N1522)))</f>
        <v>photobooks</v>
      </c>
      <c r="S1522" s="13">
        <f>(J1522/86400)+25569+(-5/24)</f>
        <v>41955.649456018517</v>
      </c>
      <c r="T1522" s="13">
        <f>(I1522/86400)+25569+(-5/24)</f>
        <v>41991.958333333336</v>
      </c>
    </row>
    <row r="1523" spans="1:20" ht="14.75" customHeight="1" x14ac:dyDescent="0.2">
      <c r="A1523" s="5">
        <v>1521</v>
      </c>
      <c r="B1523" s="6" t="s">
        <v>1522</v>
      </c>
      <c r="C1523" s="6" t="s">
        <v>5631</v>
      </c>
      <c r="D1523" s="22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>E1523/D1523</f>
        <v>1.0681333333333334</v>
      </c>
      <c r="P1523" s="8">
        <f>IF(L1523=0,0,E1523/L1523)</f>
        <v>170.44680851063831</v>
      </c>
      <c r="Q1523" s="5" t="str">
        <f>LEFT(N1523,(FIND("/",N1523)-1))</f>
        <v>photography</v>
      </c>
      <c r="R1523" s="5" t="str">
        <f>RIGHT(N1523,LEN(N1523)-(FIND("/",N1523)))</f>
        <v>photobooks</v>
      </c>
      <c r="S1523" s="13">
        <f>(J1523/86400)+25569+(-5/24)</f>
        <v>42492.959386574068</v>
      </c>
      <c r="T1523" s="13">
        <f>(I1523/86400)+25569+(-5/24)</f>
        <v>42527.959386574068</v>
      </c>
    </row>
    <row r="1524" spans="1:20" ht="14.75" customHeight="1" x14ac:dyDescent="0.2">
      <c r="A1524" s="5">
        <v>1522</v>
      </c>
      <c r="B1524" s="6" t="s">
        <v>1523</v>
      </c>
      <c r="C1524" s="6" t="s">
        <v>5632</v>
      </c>
      <c r="D1524" s="22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>E1524/D1524</f>
        <v>1.3896574712643677</v>
      </c>
      <c r="P1524" s="8">
        <f>IF(L1524=0,0,E1524/L1524)</f>
        <v>133.7391592920354</v>
      </c>
      <c r="Q1524" s="5" t="str">
        <f>LEFT(N1524,(FIND("/",N1524)-1))</f>
        <v>photography</v>
      </c>
      <c r="R1524" s="5" t="str">
        <f>RIGHT(N1524,LEN(N1524)-(FIND("/",N1524)))</f>
        <v>photobooks</v>
      </c>
      <c r="S1524" s="13">
        <f>(J1524/86400)+25569+(-5/24)</f>
        <v>41899.621979166666</v>
      </c>
      <c r="T1524" s="13">
        <f>(I1524/86400)+25569+(-5/24)</f>
        <v>41929.621979166666</v>
      </c>
    </row>
    <row r="1525" spans="1:20" ht="14.75" customHeight="1" x14ac:dyDescent="0.2">
      <c r="A1525" s="5">
        <v>1523</v>
      </c>
      <c r="B1525" s="6" t="s">
        <v>1524</v>
      </c>
      <c r="C1525" s="6" t="s">
        <v>5633</v>
      </c>
      <c r="D1525" s="22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>E1525/D1525</f>
        <v>1.2484324324324325</v>
      </c>
      <c r="P1525" s="8">
        <f>IF(L1525=0,0,E1525/L1525)</f>
        <v>95.834024896265561</v>
      </c>
      <c r="Q1525" s="5" t="str">
        <f>LEFT(N1525,(FIND("/",N1525)-1))</f>
        <v>photography</v>
      </c>
      <c r="R1525" s="5" t="str">
        <f>RIGHT(N1525,LEN(N1525)-(FIND("/",N1525)))</f>
        <v>photobooks</v>
      </c>
      <c r="S1525" s="13">
        <f>(J1525/86400)+25569+(-5/24)</f>
        <v>41964.543009259258</v>
      </c>
      <c r="T1525" s="13">
        <f>(I1525/86400)+25569+(-5/24)</f>
        <v>41995.791666666664</v>
      </c>
    </row>
    <row r="1526" spans="1:20" ht="14.75" customHeight="1" x14ac:dyDescent="0.2">
      <c r="A1526" s="5">
        <v>1524</v>
      </c>
      <c r="B1526" s="6" t="s">
        <v>1525</v>
      </c>
      <c r="C1526" s="6" t="s">
        <v>5634</v>
      </c>
      <c r="D1526" s="22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>E1526/D1526</f>
        <v>2.0699999999999998</v>
      </c>
      <c r="P1526" s="8">
        <f>IF(L1526=0,0,E1526/L1526)</f>
        <v>221.78571428571428</v>
      </c>
      <c r="Q1526" s="5" t="str">
        <f>LEFT(N1526,(FIND("/",N1526)-1))</f>
        <v>photography</v>
      </c>
      <c r="R1526" s="5" t="str">
        <f>RIGHT(N1526,LEN(N1526)-(FIND("/",N1526)))</f>
        <v>photobooks</v>
      </c>
      <c r="S1526" s="13">
        <f>(J1526/86400)+25569+(-5/24)</f>
        <v>42756.292708333327</v>
      </c>
      <c r="T1526" s="13">
        <f>(I1526/86400)+25569+(-5/24)</f>
        <v>42786.292708333327</v>
      </c>
    </row>
    <row r="1527" spans="1:20" ht="14.75" customHeight="1" x14ac:dyDescent="0.2">
      <c r="A1527" s="5">
        <v>1525</v>
      </c>
      <c r="B1527" s="6" t="s">
        <v>1526</v>
      </c>
      <c r="C1527" s="6" t="s">
        <v>5635</v>
      </c>
      <c r="D1527" s="22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>E1527/D1527</f>
        <v>1.7400576923076922</v>
      </c>
      <c r="P1527" s="8">
        <f>IF(L1527=0,0,E1527/L1527)</f>
        <v>32.315357142857138</v>
      </c>
      <c r="Q1527" s="5" t="str">
        <f>LEFT(N1527,(FIND("/",N1527)-1))</f>
        <v>photography</v>
      </c>
      <c r="R1527" s="5" t="str">
        <f>RIGHT(N1527,LEN(N1527)-(FIND("/",N1527)))</f>
        <v>photobooks</v>
      </c>
      <c r="S1527" s="13">
        <f>(J1527/86400)+25569+(-5/24)</f>
        <v>42570.494652777772</v>
      </c>
      <c r="T1527" s="13">
        <f>(I1527/86400)+25569+(-5/24)</f>
        <v>42600.494652777772</v>
      </c>
    </row>
    <row r="1528" spans="1:20" ht="14.75" customHeight="1" x14ac:dyDescent="0.2">
      <c r="A1528" s="5">
        <v>1526</v>
      </c>
      <c r="B1528" s="6" t="s">
        <v>1527</v>
      </c>
      <c r="C1528" s="6" t="s">
        <v>5636</v>
      </c>
      <c r="D1528" s="22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>E1528/D1528</f>
        <v>1.2032608695652174</v>
      </c>
      <c r="P1528" s="8">
        <f>IF(L1528=0,0,E1528/L1528)</f>
        <v>98.839285714285708</v>
      </c>
      <c r="Q1528" s="5" t="str">
        <f>LEFT(N1528,(FIND("/",N1528)-1))</f>
        <v>photography</v>
      </c>
      <c r="R1528" s="5" t="str">
        <f>RIGHT(N1528,LEN(N1528)-(FIND("/",N1528)))</f>
        <v>photobooks</v>
      </c>
      <c r="S1528" s="13">
        <f>(J1528/86400)+25569+(-5/24)</f>
        <v>42339.067673611113</v>
      </c>
      <c r="T1528" s="13">
        <f>(I1528/86400)+25569+(-5/24)</f>
        <v>42388.067673611113</v>
      </c>
    </row>
    <row r="1529" spans="1:20" ht="14.75" customHeight="1" x14ac:dyDescent="0.2">
      <c r="A1529" s="5">
        <v>1527</v>
      </c>
      <c r="B1529" s="6" t="s">
        <v>1528</v>
      </c>
      <c r="C1529" s="6" t="s">
        <v>5637</v>
      </c>
      <c r="D1529" s="22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>E1529/D1529</f>
        <v>1.1044428571428573</v>
      </c>
      <c r="P1529" s="8">
        <f>IF(L1529=0,0,E1529/L1529)</f>
        <v>55.222142857142863</v>
      </c>
      <c r="Q1529" s="5" t="str">
        <f>LEFT(N1529,(FIND("/",N1529)-1))</f>
        <v>photography</v>
      </c>
      <c r="R1529" s="5" t="str">
        <f>RIGHT(N1529,LEN(N1529)-(FIND("/",N1529)))</f>
        <v>photobooks</v>
      </c>
      <c r="S1529" s="13">
        <f>(J1529/86400)+25569+(-5/24)</f>
        <v>42780.392199074071</v>
      </c>
      <c r="T1529" s="13">
        <f>(I1529/86400)+25569+(-5/24)</f>
        <v>42808.350532407407</v>
      </c>
    </row>
    <row r="1530" spans="1:20" ht="14.75" customHeight="1" x14ac:dyDescent="0.2">
      <c r="A1530" s="5">
        <v>1528</v>
      </c>
      <c r="B1530" s="6" t="s">
        <v>1529</v>
      </c>
      <c r="C1530" s="6" t="s">
        <v>5638</v>
      </c>
      <c r="D1530" s="22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>E1530/D1530</f>
        <v>2.8156666666666665</v>
      </c>
      <c r="P1530" s="8">
        <f>IF(L1530=0,0,E1530/L1530)</f>
        <v>52.793750000000003</v>
      </c>
      <c r="Q1530" s="5" t="str">
        <f>LEFT(N1530,(FIND("/",N1530)-1))</f>
        <v>photography</v>
      </c>
      <c r="R1530" s="5" t="str">
        <f>RIGHT(N1530,LEN(N1530)-(FIND("/",N1530)))</f>
        <v>photobooks</v>
      </c>
      <c r="S1530" s="13">
        <f>(J1530/86400)+25569+(-5/24)</f>
        <v>42736.524560185186</v>
      </c>
      <c r="T1530" s="13">
        <f>(I1530/86400)+25569+(-5/24)</f>
        <v>42766.791666666664</v>
      </c>
    </row>
    <row r="1531" spans="1:20" ht="14.75" customHeight="1" x14ac:dyDescent="0.2">
      <c r="A1531" s="5">
        <v>1529</v>
      </c>
      <c r="B1531" s="6" t="s">
        <v>1530</v>
      </c>
      <c r="C1531" s="6" t="s">
        <v>5639</v>
      </c>
      <c r="D1531" s="22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>E1531/D1531</f>
        <v>1.0067894736842105</v>
      </c>
      <c r="P1531" s="8">
        <f>IF(L1531=0,0,E1531/L1531)</f>
        <v>135.66666666666666</v>
      </c>
      <c r="Q1531" s="5" t="str">
        <f>LEFT(N1531,(FIND("/",N1531)-1))</f>
        <v>photography</v>
      </c>
      <c r="R1531" s="5" t="str">
        <f>RIGHT(N1531,LEN(N1531)-(FIND("/",N1531)))</f>
        <v>photobooks</v>
      </c>
      <c r="S1531" s="13">
        <f>(J1531/86400)+25569+(-5/24)</f>
        <v>42052.420370370368</v>
      </c>
      <c r="T1531" s="13">
        <f>(I1531/86400)+25569+(-5/24)</f>
        <v>42082.378703703704</v>
      </c>
    </row>
    <row r="1532" spans="1:20" ht="14.75" customHeight="1" x14ac:dyDescent="0.2">
      <c r="A1532" s="5">
        <v>1530</v>
      </c>
      <c r="B1532" s="6" t="s">
        <v>1531</v>
      </c>
      <c r="C1532" s="6" t="s">
        <v>5640</v>
      </c>
      <c r="D1532" s="22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>E1532/D1532</f>
        <v>1.3482571428571428</v>
      </c>
      <c r="P1532" s="8">
        <f>IF(L1532=0,0,E1532/L1532)</f>
        <v>53.991990846681922</v>
      </c>
      <c r="Q1532" s="5" t="str">
        <f>LEFT(N1532,(FIND("/",N1532)-1))</f>
        <v>photography</v>
      </c>
      <c r="R1532" s="5" t="str">
        <f>RIGHT(N1532,LEN(N1532)-(FIND("/",N1532)))</f>
        <v>photobooks</v>
      </c>
      <c r="S1532" s="13">
        <f>(J1532/86400)+25569+(-5/24)</f>
        <v>42275.558969907404</v>
      </c>
      <c r="T1532" s="13">
        <f>(I1532/86400)+25569+(-5/24)</f>
        <v>42300.558969907404</v>
      </c>
    </row>
    <row r="1533" spans="1:20" ht="14.75" customHeight="1" x14ac:dyDescent="0.2">
      <c r="A1533" s="5">
        <v>1531</v>
      </c>
      <c r="B1533" s="6" t="s">
        <v>1532</v>
      </c>
      <c r="C1533" s="6" t="s">
        <v>5641</v>
      </c>
      <c r="D1533" s="22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>E1533/D1533</f>
        <v>1.7595744680851064</v>
      </c>
      <c r="P1533" s="8">
        <f>IF(L1533=0,0,E1533/L1533)</f>
        <v>56.643835616438359</v>
      </c>
      <c r="Q1533" s="5" t="str">
        <f>LEFT(N1533,(FIND("/",N1533)-1))</f>
        <v>photography</v>
      </c>
      <c r="R1533" s="5" t="str">
        <f>RIGHT(N1533,LEN(N1533)-(FIND("/",N1533)))</f>
        <v>photobooks</v>
      </c>
      <c r="S1533" s="13">
        <f>(J1533/86400)+25569+(-5/24)</f>
        <v>41941.594050925924</v>
      </c>
      <c r="T1533" s="13">
        <f>(I1533/86400)+25569+(-5/24)</f>
        <v>41973.916666666664</v>
      </c>
    </row>
    <row r="1534" spans="1:20" ht="14.75" customHeight="1" x14ac:dyDescent="0.2">
      <c r="A1534" s="5">
        <v>1532</v>
      </c>
      <c r="B1534" s="6" t="s">
        <v>1533</v>
      </c>
      <c r="C1534" s="6" t="s">
        <v>5642</v>
      </c>
      <c r="D1534" s="22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>E1534/D1534</f>
        <v>4.8402000000000003</v>
      </c>
      <c r="P1534" s="8">
        <f>IF(L1534=0,0,E1534/L1534)</f>
        <v>82.316326530612244</v>
      </c>
      <c r="Q1534" s="5" t="str">
        <f>LEFT(N1534,(FIND("/",N1534)-1))</f>
        <v>photography</v>
      </c>
      <c r="R1534" s="5" t="str">
        <f>RIGHT(N1534,LEN(N1534)-(FIND("/",N1534)))</f>
        <v>photobooks</v>
      </c>
      <c r="S1534" s="13">
        <f>(J1534/86400)+25569+(-5/24)</f>
        <v>42391.266956018517</v>
      </c>
      <c r="T1534" s="13">
        <f>(I1534/86400)+25569+(-5/24)</f>
        <v>42415.416666666664</v>
      </c>
    </row>
    <row r="1535" spans="1:20" ht="14.75" customHeight="1" x14ac:dyDescent="0.2">
      <c r="A1535" s="5">
        <v>1533</v>
      </c>
      <c r="B1535" s="6" t="s">
        <v>1534</v>
      </c>
      <c r="C1535" s="6" t="s">
        <v>5643</v>
      </c>
      <c r="D1535" s="22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>E1535/D1535</f>
        <v>1.4514</v>
      </c>
      <c r="P1535" s="8">
        <f>IF(L1535=0,0,E1535/L1535)</f>
        <v>88.26081081081081</v>
      </c>
      <c r="Q1535" s="5" t="str">
        <f>LEFT(N1535,(FIND("/",N1535)-1))</f>
        <v>photography</v>
      </c>
      <c r="R1535" s="5" t="str">
        <f>RIGHT(N1535,LEN(N1535)-(FIND("/",N1535)))</f>
        <v>photobooks</v>
      </c>
      <c r="S1535" s="13">
        <f>(J1535/86400)+25569+(-5/24)</f>
        <v>42442.793715277774</v>
      </c>
      <c r="T1535" s="13">
        <f>(I1535/86400)+25569+(-5/24)</f>
        <v>42491.957638888889</v>
      </c>
    </row>
    <row r="1536" spans="1:20" ht="14.75" customHeight="1" x14ac:dyDescent="0.2">
      <c r="A1536" s="5">
        <v>1534</v>
      </c>
      <c r="B1536" s="6" t="s">
        <v>1535</v>
      </c>
      <c r="C1536" s="6" t="s">
        <v>5644</v>
      </c>
      <c r="D1536" s="22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>E1536/D1536</f>
        <v>4.1773333333333333</v>
      </c>
      <c r="P1536" s="8">
        <f>IF(L1536=0,0,E1536/L1536)</f>
        <v>84.905149051490511</v>
      </c>
      <c r="Q1536" s="5" t="str">
        <f>LEFT(N1536,(FIND("/",N1536)-1))</f>
        <v>photography</v>
      </c>
      <c r="R1536" s="5" t="str">
        <f>RIGHT(N1536,LEN(N1536)-(FIND("/",N1536)))</f>
        <v>photobooks</v>
      </c>
      <c r="S1536" s="13">
        <f>(J1536/86400)+25569+(-5/24)</f>
        <v>42221.465995370367</v>
      </c>
      <c r="T1536" s="13">
        <f>(I1536/86400)+25569+(-5/24)</f>
        <v>42251.465995370367</v>
      </c>
    </row>
    <row r="1537" spans="1:20" ht="14.75" customHeight="1" x14ac:dyDescent="0.2">
      <c r="A1537" s="5">
        <v>1535</v>
      </c>
      <c r="B1537" s="6" t="s">
        <v>1536</v>
      </c>
      <c r="C1537" s="6" t="s">
        <v>5645</v>
      </c>
      <c r="D1537" s="22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>E1537/D1537</f>
        <v>1.3242499999999999</v>
      </c>
      <c r="P1537" s="8">
        <f>IF(L1537=0,0,E1537/L1537)</f>
        <v>48.154545454545456</v>
      </c>
      <c r="Q1537" s="5" t="str">
        <f>LEFT(N1537,(FIND("/",N1537)-1))</f>
        <v>photography</v>
      </c>
      <c r="R1537" s="5" t="str">
        <f>RIGHT(N1537,LEN(N1537)-(FIND("/",N1537)))</f>
        <v>photobooks</v>
      </c>
      <c r="S1537" s="13">
        <f>(J1537/86400)+25569+(-5/24)</f>
        <v>42484.620729166665</v>
      </c>
      <c r="T1537" s="13">
        <f>(I1537/86400)+25569+(-5/24)</f>
        <v>42513.708333333336</v>
      </c>
    </row>
    <row r="1538" spans="1:20" ht="14.75" customHeight="1" x14ac:dyDescent="0.2">
      <c r="A1538" s="5">
        <v>1536</v>
      </c>
      <c r="B1538" s="6" t="s">
        <v>1537</v>
      </c>
      <c r="C1538" s="6" t="s">
        <v>5646</v>
      </c>
      <c r="D1538" s="22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>E1538/D1538</f>
        <v>2.5030841666666666</v>
      </c>
      <c r="P1538" s="8">
        <f>IF(L1538=0,0,E1538/L1538)</f>
        <v>66.015406593406595</v>
      </c>
      <c r="Q1538" s="5" t="str">
        <f>LEFT(N1538,(FIND("/",N1538)-1))</f>
        <v>photography</v>
      </c>
      <c r="R1538" s="5" t="str">
        <f>RIGHT(N1538,LEN(N1538)-(FIND("/",N1538)))</f>
        <v>photobooks</v>
      </c>
      <c r="S1538" s="13">
        <f>(J1538/86400)+25569+(-5/24)</f>
        <v>42213.593865740739</v>
      </c>
      <c r="T1538" s="13">
        <f>(I1538/86400)+25569+(-5/24)</f>
        <v>42243.593865740739</v>
      </c>
    </row>
    <row r="1539" spans="1:20" ht="14.75" customHeight="1" x14ac:dyDescent="0.2">
      <c r="A1539" s="5">
        <v>1537</v>
      </c>
      <c r="B1539" s="6" t="s">
        <v>1538</v>
      </c>
      <c r="C1539" s="6" t="s">
        <v>5647</v>
      </c>
      <c r="D1539" s="22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>E1539/D1539</f>
        <v>1.7989999999999999</v>
      </c>
      <c r="P1539" s="8">
        <f>IF(L1539=0,0,E1539/L1539)</f>
        <v>96.375</v>
      </c>
      <c r="Q1539" s="5" t="str">
        <f>LEFT(N1539,(FIND("/",N1539)-1))</f>
        <v>photography</v>
      </c>
      <c r="R1539" s="5" t="str">
        <f>RIGHT(N1539,LEN(N1539)-(FIND("/",N1539)))</f>
        <v>photobooks</v>
      </c>
      <c r="S1539" s="13">
        <f>(J1539/86400)+25569+(-5/24)</f>
        <v>42552.106793981475</v>
      </c>
      <c r="T1539" s="13">
        <f>(I1539/86400)+25569+(-5/24)</f>
        <v>42588.541666666664</v>
      </c>
    </row>
    <row r="1540" spans="1:20" ht="14.75" customHeight="1" x14ac:dyDescent="0.2">
      <c r="A1540" s="5">
        <v>1538</v>
      </c>
      <c r="B1540" s="6" t="s">
        <v>1539</v>
      </c>
      <c r="C1540" s="6" t="s">
        <v>5648</v>
      </c>
      <c r="D1540" s="22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>E1540/D1540</f>
        <v>1.0262857142857142</v>
      </c>
      <c r="P1540" s="8">
        <f>IF(L1540=0,0,E1540/L1540)</f>
        <v>156.17391304347825</v>
      </c>
      <c r="Q1540" s="5" t="str">
        <f>LEFT(N1540,(FIND("/",N1540)-1))</f>
        <v>photography</v>
      </c>
      <c r="R1540" s="5" t="str">
        <f>RIGHT(N1540,LEN(N1540)-(FIND("/",N1540)))</f>
        <v>photobooks</v>
      </c>
      <c r="S1540" s="13">
        <f>(J1540/86400)+25569+(-5/24)</f>
        <v>41981.57372685185</v>
      </c>
      <c r="T1540" s="13">
        <f>(I1540/86400)+25569+(-5/24)</f>
        <v>42026.57372685185</v>
      </c>
    </row>
    <row r="1541" spans="1:20" ht="14.75" customHeight="1" x14ac:dyDescent="0.2">
      <c r="A1541" s="5">
        <v>1539</v>
      </c>
      <c r="B1541" s="6" t="s">
        <v>1540</v>
      </c>
      <c r="C1541" s="6" t="s">
        <v>5649</v>
      </c>
      <c r="D1541" s="22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>E1541/D1541</f>
        <v>1.359861</v>
      </c>
      <c r="P1541" s="8">
        <f>IF(L1541=0,0,E1541/L1541)</f>
        <v>95.764859154929582</v>
      </c>
      <c r="Q1541" s="5" t="str">
        <f>LEFT(N1541,(FIND("/",N1541)-1))</f>
        <v>photography</v>
      </c>
      <c r="R1541" s="5" t="str">
        <f>RIGHT(N1541,LEN(N1541)-(FIND("/",N1541)))</f>
        <v>photobooks</v>
      </c>
      <c r="S1541" s="13">
        <f>(J1541/86400)+25569+(-5/24)</f>
        <v>42705.710868055554</v>
      </c>
      <c r="T1541" s="13">
        <f>(I1541/86400)+25569+(-5/24)</f>
        <v>42738.710868055554</v>
      </c>
    </row>
    <row r="1542" spans="1:20" ht="14.75" customHeight="1" x14ac:dyDescent="0.2">
      <c r="A1542" s="5">
        <v>1540</v>
      </c>
      <c r="B1542" s="6" t="s">
        <v>1541</v>
      </c>
      <c r="C1542" s="6" t="s">
        <v>5650</v>
      </c>
      <c r="D1542" s="22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>E1542/D1542</f>
        <v>1.1786666666666668</v>
      </c>
      <c r="P1542" s="8">
        <f>IF(L1542=0,0,E1542/L1542)</f>
        <v>180.40816326530611</v>
      </c>
      <c r="Q1542" s="5" t="str">
        <f>LEFT(N1542,(FIND("/",N1542)-1))</f>
        <v>photography</v>
      </c>
      <c r="R1542" s="5" t="str">
        <f>RIGHT(N1542,LEN(N1542)-(FIND("/",N1542)))</f>
        <v>photobooks</v>
      </c>
      <c r="S1542" s="13">
        <f>(J1542/86400)+25569+(-5/24)</f>
        <v>41938.798796296294</v>
      </c>
      <c r="T1542" s="13">
        <f>(I1542/86400)+25569+(-5/24)</f>
        <v>41968.843749999993</v>
      </c>
    </row>
    <row r="1543" spans="1:20" ht="14.75" customHeight="1" x14ac:dyDescent="0.2">
      <c r="A1543" s="5">
        <v>1541</v>
      </c>
      <c r="B1543" s="6" t="s">
        <v>1542</v>
      </c>
      <c r="C1543" s="6" t="s">
        <v>5651</v>
      </c>
      <c r="D1543" s="22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>E1543/D1543</f>
        <v>3.3333333333333332E-4</v>
      </c>
      <c r="P1543" s="8">
        <f>IF(L1543=0,0,E1543/L1543)</f>
        <v>3</v>
      </c>
      <c r="Q1543" s="5" t="str">
        <f>LEFT(N1543,(FIND("/",N1543)-1))</f>
        <v>photography</v>
      </c>
      <c r="R1543" s="5" t="str">
        <f>RIGHT(N1543,LEN(N1543)-(FIND("/",N1543)))</f>
        <v>nature</v>
      </c>
      <c r="S1543" s="13">
        <f>(J1543/86400)+25569+(-5/24)</f>
        <v>41974.503912037035</v>
      </c>
      <c r="T1543" s="13">
        <f>(I1543/86400)+25569+(-5/24)</f>
        <v>42004.503912037035</v>
      </c>
    </row>
    <row r="1544" spans="1:20" ht="14.75" customHeight="1" x14ac:dyDescent="0.2">
      <c r="A1544" s="5">
        <v>1542</v>
      </c>
      <c r="B1544" s="6" t="s">
        <v>1543</v>
      </c>
      <c r="C1544" s="6" t="s">
        <v>5652</v>
      </c>
      <c r="D1544" s="22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>E1544/D1544</f>
        <v>0.04</v>
      </c>
      <c r="P1544" s="8">
        <f>IF(L1544=0,0,E1544/L1544)</f>
        <v>20</v>
      </c>
      <c r="Q1544" s="5" t="str">
        <f>LEFT(N1544,(FIND("/",N1544)-1))</f>
        <v>photography</v>
      </c>
      <c r="R1544" s="5" t="str">
        <f>RIGHT(N1544,LEN(N1544)-(FIND("/",N1544)))</f>
        <v>nature</v>
      </c>
      <c r="S1544" s="13">
        <f>(J1544/86400)+25569+(-5/24)</f>
        <v>42170.788194444445</v>
      </c>
      <c r="T1544" s="13">
        <f>(I1544/86400)+25569+(-5/24)</f>
        <v>42185.788194444445</v>
      </c>
    </row>
    <row r="1545" spans="1:20" ht="14.75" customHeight="1" x14ac:dyDescent="0.2">
      <c r="A1545" s="5">
        <v>1543</v>
      </c>
      <c r="B1545" s="6" t="s">
        <v>1544</v>
      </c>
      <c r="C1545" s="6" t="s">
        <v>5653</v>
      </c>
      <c r="D1545" s="22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>E1545/D1545</f>
        <v>4.4444444444444444E-3</v>
      </c>
      <c r="P1545" s="8">
        <f>IF(L1545=0,0,E1545/L1545)</f>
        <v>10</v>
      </c>
      <c r="Q1545" s="5" t="str">
        <f>LEFT(N1545,(FIND("/",N1545)-1))</f>
        <v>photography</v>
      </c>
      <c r="R1545" s="5" t="str">
        <f>RIGHT(N1545,LEN(N1545)-(FIND("/",N1545)))</f>
        <v>nature</v>
      </c>
      <c r="S1545" s="13">
        <f>(J1545/86400)+25569+(-5/24)</f>
        <v>41935.301319444443</v>
      </c>
      <c r="T1545" s="13">
        <f>(I1545/86400)+25569+(-5/24)</f>
        <v>41965.342986111107</v>
      </c>
    </row>
    <row r="1546" spans="1:20" ht="14.75" customHeight="1" x14ac:dyDescent="0.2">
      <c r="A1546" s="5">
        <v>1544</v>
      </c>
      <c r="B1546" s="6" t="s">
        <v>1545</v>
      </c>
      <c r="C1546" s="6" t="s">
        <v>5654</v>
      </c>
      <c r="D1546" s="22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>E1546/D1546</f>
        <v>0</v>
      </c>
      <c r="P1546" s="8">
        <f>IF(L1546=0,0,E1546/L1546)</f>
        <v>0</v>
      </c>
      <c r="Q1546" s="5" t="str">
        <f>LEFT(N1546,(FIND("/",N1546)-1))</f>
        <v>photography</v>
      </c>
      <c r="R1546" s="5" t="str">
        <f>RIGHT(N1546,LEN(N1546)-(FIND("/",N1546)))</f>
        <v>nature</v>
      </c>
      <c r="S1546" s="13">
        <f>(J1546/86400)+25569+(-5/24)</f>
        <v>42052.842870370368</v>
      </c>
      <c r="T1546" s="13">
        <f>(I1546/86400)+25569+(-5/24)</f>
        <v>42094.804166666661</v>
      </c>
    </row>
    <row r="1547" spans="1:20" ht="14.75" customHeight="1" x14ac:dyDescent="0.2">
      <c r="A1547" s="5">
        <v>1545</v>
      </c>
      <c r="B1547" s="6" t="s">
        <v>1546</v>
      </c>
      <c r="C1547" s="6" t="s">
        <v>5655</v>
      </c>
      <c r="D1547" s="22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>E1547/D1547</f>
        <v>3.3333333333333332E-4</v>
      </c>
      <c r="P1547" s="8">
        <f>IF(L1547=0,0,E1547/L1547)</f>
        <v>1</v>
      </c>
      <c r="Q1547" s="5" t="str">
        <f>LEFT(N1547,(FIND("/",N1547)-1))</f>
        <v>photography</v>
      </c>
      <c r="R1547" s="5" t="str">
        <f>RIGHT(N1547,LEN(N1547)-(FIND("/",N1547)))</f>
        <v>nature</v>
      </c>
      <c r="S1547" s="13">
        <f>(J1547/86400)+25569+(-5/24)</f>
        <v>42031.676319444443</v>
      </c>
      <c r="T1547" s="13">
        <f>(I1547/86400)+25569+(-5/24)</f>
        <v>42065.677777777775</v>
      </c>
    </row>
    <row r="1548" spans="1:20" ht="14.75" customHeight="1" x14ac:dyDescent="0.2">
      <c r="A1548" s="5">
        <v>1546</v>
      </c>
      <c r="B1548" s="6" t="s">
        <v>1547</v>
      </c>
      <c r="C1548" s="6" t="s">
        <v>5656</v>
      </c>
      <c r="D1548" s="22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>E1548/D1548</f>
        <v>0.28899999999999998</v>
      </c>
      <c r="P1548" s="8">
        <f>IF(L1548=0,0,E1548/L1548)</f>
        <v>26.272727272727273</v>
      </c>
      <c r="Q1548" s="5" t="str">
        <f>LEFT(N1548,(FIND("/",N1548)-1))</f>
        <v>photography</v>
      </c>
      <c r="R1548" s="5" t="str">
        <f>RIGHT(N1548,LEN(N1548)-(FIND("/",N1548)))</f>
        <v>nature</v>
      </c>
      <c r="S1548" s="13">
        <f>(J1548/86400)+25569+(-5/24)</f>
        <v>41839.004618055551</v>
      </c>
      <c r="T1548" s="13">
        <f>(I1548/86400)+25569+(-5/24)</f>
        <v>41899.004618055551</v>
      </c>
    </row>
    <row r="1549" spans="1:20" ht="14.75" customHeight="1" x14ac:dyDescent="0.2">
      <c r="A1549" s="5">
        <v>1547</v>
      </c>
      <c r="B1549" s="6" t="s">
        <v>1548</v>
      </c>
      <c r="C1549" s="6" t="s">
        <v>5657</v>
      </c>
      <c r="D1549" s="22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>E1549/D1549</f>
        <v>0</v>
      </c>
      <c r="P1549" s="8">
        <f>IF(L1549=0,0,E1549/L1549)</f>
        <v>0</v>
      </c>
      <c r="Q1549" s="5" t="str">
        <f>LEFT(N1549,(FIND("/",N1549)-1))</f>
        <v>photography</v>
      </c>
      <c r="R1549" s="5" t="str">
        <f>RIGHT(N1549,LEN(N1549)-(FIND("/",N1549)))</f>
        <v>nature</v>
      </c>
      <c r="S1549" s="13">
        <f>(J1549/86400)+25569+(-5/24)</f>
        <v>42782.218541666669</v>
      </c>
      <c r="T1549" s="13">
        <f>(I1549/86400)+25569+(-5/24)</f>
        <v>42789.218541666669</v>
      </c>
    </row>
    <row r="1550" spans="1:20" ht="14.75" customHeight="1" x14ac:dyDescent="0.2">
      <c r="A1550" s="5">
        <v>1548</v>
      </c>
      <c r="B1550" s="6" t="s">
        <v>1549</v>
      </c>
      <c r="C1550" s="6" t="s">
        <v>5658</v>
      </c>
      <c r="D1550" s="22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>E1550/D1550</f>
        <v>8.5714285714285715E-2</v>
      </c>
      <c r="P1550" s="8">
        <f>IF(L1550=0,0,E1550/L1550)</f>
        <v>60</v>
      </c>
      <c r="Q1550" s="5" t="str">
        <f>LEFT(N1550,(FIND("/",N1550)-1))</f>
        <v>photography</v>
      </c>
      <c r="R1550" s="5" t="str">
        <f>RIGHT(N1550,LEN(N1550)-(FIND("/",N1550)))</f>
        <v>nature</v>
      </c>
      <c r="S1550" s="13">
        <f>(J1550/86400)+25569+(-5/24)</f>
        <v>42286.673842592594</v>
      </c>
      <c r="T1550" s="13">
        <f>(I1550/86400)+25569+(-5/24)</f>
        <v>42316.715509259258</v>
      </c>
    </row>
    <row r="1551" spans="1:20" ht="14.75" customHeight="1" x14ac:dyDescent="0.2">
      <c r="A1551" s="5">
        <v>1549</v>
      </c>
      <c r="B1551" s="6" t="s">
        <v>1550</v>
      </c>
      <c r="C1551" s="6" t="s">
        <v>5659</v>
      </c>
      <c r="D1551" s="22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>E1551/D1551</f>
        <v>0.34</v>
      </c>
      <c r="P1551" s="8">
        <f>IF(L1551=0,0,E1551/L1551)</f>
        <v>28.333333333333332</v>
      </c>
      <c r="Q1551" s="5" t="str">
        <f>LEFT(N1551,(FIND("/",N1551)-1))</f>
        <v>photography</v>
      </c>
      <c r="R1551" s="5" t="str">
        <f>RIGHT(N1551,LEN(N1551)-(FIND("/",N1551)))</f>
        <v>nature</v>
      </c>
      <c r="S1551" s="13">
        <f>(J1551/86400)+25569+(-5/24)</f>
        <v>42280.927766203698</v>
      </c>
      <c r="T1551" s="13">
        <f>(I1551/86400)+25569+(-5/24)</f>
        <v>42310.96943287037</v>
      </c>
    </row>
    <row r="1552" spans="1:20" ht="14.75" customHeight="1" x14ac:dyDescent="0.2">
      <c r="A1552" s="5">
        <v>1550</v>
      </c>
      <c r="B1552" s="6" t="s">
        <v>1551</v>
      </c>
      <c r="C1552" s="6" t="s">
        <v>5660</v>
      </c>
      <c r="D1552" s="22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>E1552/D1552</f>
        <v>0.13466666666666666</v>
      </c>
      <c r="P1552" s="8">
        <f>IF(L1552=0,0,E1552/L1552)</f>
        <v>14.428571428571429</v>
      </c>
      <c r="Q1552" s="5" t="str">
        <f>LEFT(N1552,(FIND("/",N1552)-1))</f>
        <v>photography</v>
      </c>
      <c r="R1552" s="5" t="str">
        <f>RIGHT(N1552,LEN(N1552)-(FIND("/",N1552)))</f>
        <v>nature</v>
      </c>
      <c r="S1552" s="13">
        <f>(J1552/86400)+25569+(-5/24)</f>
        <v>42472.24113425926</v>
      </c>
      <c r="T1552" s="13">
        <f>(I1552/86400)+25569+(-5/24)</f>
        <v>42502.24113425926</v>
      </c>
    </row>
    <row r="1553" spans="1:20" ht="14.75" customHeight="1" x14ac:dyDescent="0.2">
      <c r="A1553" s="5">
        <v>1551</v>
      </c>
      <c r="B1553" s="6" t="s">
        <v>1552</v>
      </c>
      <c r="C1553" s="6" t="s">
        <v>5661</v>
      </c>
      <c r="D1553" s="22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>E1553/D1553</f>
        <v>0</v>
      </c>
      <c r="P1553" s="8">
        <f>IF(L1553=0,0,E1553/L1553)</f>
        <v>0</v>
      </c>
      <c r="Q1553" s="5" t="str">
        <f>LEFT(N1553,(FIND("/",N1553)-1))</f>
        <v>photography</v>
      </c>
      <c r="R1553" s="5" t="str">
        <f>RIGHT(N1553,LEN(N1553)-(FIND("/",N1553)))</f>
        <v>nature</v>
      </c>
      <c r="S1553" s="13">
        <f>(J1553/86400)+25569+(-5/24)</f>
        <v>42121.616192129623</v>
      </c>
      <c r="T1553" s="13">
        <f>(I1553/86400)+25569+(-5/24)</f>
        <v>42151.616192129623</v>
      </c>
    </row>
    <row r="1554" spans="1:20" ht="14.75" customHeight="1" x14ac:dyDescent="0.2">
      <c r="A1554" s="5">
        <v>1552</v>
      </c>
      <c r="B1554" s="6" t="s">
        <v>1553</v>
      </c>
      <c r="C1554" s="6" t="s">
        <v>5662</v>
      </c>
      <c r="D1554" s="22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>E1554/D1554</f>
        <v>0.49186046511627907</v>
      </c>
      <c r="P1554" s="8">
        <f>IF(L1554=0,0,E1554/L1554)</f>
        <v>132.1875</v>
      </c>
      <c r="Q1554" s="5" t="str">
        <f>LEFT(N1554,(FIND("/",N1554)-1))</f>
        <v>photography</v>
      </c>
      <c r="R1554" s="5" t="str">
        <f>RIGHT(N1554,LEN(N1554)-(FIND("/",N1554)))</f>
        <v>nature</v>
      </c>
      <c r="S1554" s="13">
        <f>(J1554/86400)+25569+(-5/24)</f>
        <v>41892.480416666665</v>
      </c>
      <c r="T1554" s="13">
        <f>(I1554/86400)+25569+(-5/24)</f>
        <v>41912.957638888889</v>
      </c>
    </row>
    <row r="1555" spans="1:20" ht="14.75" customHeight="1" x14ac:dyDescent="0.2">
      <c r="A1555" s="5">
        <v>1553</v>
      </c>
      <c r="B1555" s="6" t="s">
        <v>1554</v>
      </c>
      <c r="C1555" s="6" t="s">
        <v>5663</v>
      </c>
      <c r="D1555" s="22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>E1555/D1555</f>
        <v>0</v>
      </c>
      <c r="P1555" s="8">
        <f>IF(L1555=0,0,E1555/L1555)</f>
        <v>0</v>
      </c>
      <c r="Q1555" s="5" t="str">
        <f>LEFT(N1555,(FIND("/",N1555)-1))</f>
        <v>photography</v>
      </c>
      <c r="R1555" s="5" t="str">
        <f>RIGHT(N1555,LEN(N1555)-(FIND("/",N1555)))</f>
        <v>nature</v>
      </c>
      <c r="S1555" s="13">
        <f>(J1555/86400)+25569+(-5/24)</f>
        <v>42219.074618055551</v>
      </c>
      <c r="T1555" s="13">
        <f>(I1555/86400)+25569+(-5/24)</f>
        <v>42249.074618055551</v>
      </c>
    </row>
    <row r="1556" spans="1:20" ht="14.75" customHeight="1" x14ac:dyDescent="0.2">
      <c r="A1556" s="5">
        <v>1554</v>
      </c>
      <c r="B1556" s="6" t="s">
        <v>1555</v>
      </c>
      <c r="C1556" s="6" t="s">
        <v>5664</v>
      </c>
      <c r="D1556" s="22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>E1556/D1556</f>
        <v>0</v>
      </c>
      <c r="P1556" s="8">
        <f>IF(L1556=0,0,E1556/L1556)</f>
        <v>0</v>
      </c>
      <c r="Q1556" s="5" t="str">
        <f>LEFT(N1556,(FIND("/",N1556)-1))</f>
        <v>photography</v>
      </c>
      <c r="R1556" s="5" t="str">
        <f>RIGHT(N1556,LEN(N1556)-(FIND("/",N1556)))</f>
        <v>nature</v>
      </c>
      <c r="S1556" s="13">
        <f>(J1556/86400)+25569+(-5/24)</f>
        <v>42188.043865740743</v>
      </c>
      <c r="T1556" s="13">
        <f>(I1556/86400)+25569+(-5/24)</f>
        <v>42218.043865740743</v>
      </c>
    </row>
    <row r="1557" spans="1:20" ht="14.75" customHeight="1" x14ac:dyDescent="0.2">
      <c r="A1557" s="5">
        <v>1555</v>
      </c>
      <c r="B1557" s="6" t="s">
        <v>1556</v>
      </c>
      <c r="C1557" s="6" t="s">
        <v>5665</v>
      </c>
      <c r="D1557" s="22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>E1557/D1557</f>
        <v>0</v>
      </c>
      <c r="P1557" s="8">
        <f>IF(L1557=0,0,E1557/L1557)</f>
        <v>0</v>
      </c>
      <c r="Q1557" s="5" t="str">
        <f>LEFT(N1557,(FIND("/",N1557)-1))</f>
        <v>photography</v>
      </c>
      <c r="R1557" s="5" t="str">
        <f>RIGHT(N1557,LEN(N1557)-(FIND("/",N1557)))</f>
        <v>nature</v>
      </c>
      <c r="S1557" s="13">
        <f>(J1557/86400)+25569+(-5/24)</f>
        <v>42241.405462962961</v>
      </c>
      <c r="T1557" s="13">
        <f>(I1557/86400)+25569+(-5/24)</f>
        <v>42264.499999999993</v>
      </c>
    </row>
    <row r="1558" spans="1:20" ht="14.75" customHeight="1" x14ac:dyDescent="0.2">
      <c r="A1558" s="5">
        <v>1556</v>
      </c>
      <c r="B1558" s="6" t="s">
        <v>1557</v>
      </c>
      <c r="C1558" s="6" t="s">
        <v>5666</v>
      </c>
      <c r="D1558" s="22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>E1558/D1558</f>
        <v>0.45133333333333331</v>
      </c>
      <c r="P1558" s="8">
        <f>IF(L1558=0,0,E1558/L1558)</f>
        <v>56.416666666666664</v>
      </c>
      <c r="Q1558" s="5" t="str">
        <f>LEFT(N1558,(FIND("/",N1558)-1))</f>
        <v>photography</v>
      </c>
      <c r="R1558" s="5" t="str">
        <f>RIGHT(N1558,LEN(N1558)-(FIND("/",N1558)))</f>
        <v>nature</v>
      </c>
      <c r="S1558" s="13">
        <f>(J1558/86400)+25569+(-5/24)</f>
        <v>42524.944722222215</v>
      </c>
      <c r="T1558" s="13">
        <f>(I1558/86400)+25569+(-5/24)</f>
        <v>42554.944722222215</v>
      </c>
    </row>
    <row r="1559" spans="1:20" ht="14.75" customHeight="1" x14ac:dyDescent="0.2">
      <c r="A1559" s="5">
        <v>1557</v>
      </c>
      <c r="B1559" s="6" t="s">
        <v>1558</v>
      </c>
      <c r="C1559" s="6" t="s">
        <v>5667</v>
      </c>
      <c r="D1559" s="22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>E1559/D1559</f>
        <v>0.04</v>
      </c>
      <c r="P1559" s="8">
        <f>IF(L1559=0,0,E1559/L1559)</f>
        <v>100</v>
      </c>
      <c r="Q1559" s="5" t="str">
        <f>LEFT(N1559,(FIND("/",N1559)-1))</f>
        <v>photography</v>
      </c>
      <c r="R1559" s="5" t="str">
        <f>RIGHT(N1559,LEN(N1559)-(FIND("/",N1559)))</f>
        <v>nature</v>
      </c>
      <c r="S1559" s="13">
        <f>(J1559/86400)+25569+(-5/24)</f>
        <v>41871.444826388884</v>
      </c>
      <c r="T1559" s="13">
        <f>(I1559/86400)+25569+(-5/24)</f>
        <v>41902.444826388884</v>
      </c>
    </row>
    <row r="1560" spans="1:20" ht="14.75" customHeight="1" x14ac:dyDescent="0.2">
      <c r="A1560" s="5">
        <v>1558</v>
      </c>
      <c r="B1560" s="6" t="s">
        <v>1559</v>
      </c>
      <c r="C1560" s="6" t="s">
        <v>5668</v>
      </c>
      <c r="D1560" s="22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>E1560/D1560</f>
        <v>4.6666666666666669E-2</v>
      </c>
      <c r="P1560" s="8">
        <f>IF(L1560=0,0,E1560/L1560)</f>
        <v>11.666666666666666</v>
      </c>
      <c r="Q1560" s="5" t="str">
        <f>LEFT(N1560,(FIND("/",N1560)-1))</f>
        <v>photography</v>
      </c>
      <c r="R1560" s="5" t="str">
        <f>RIGHT(N1560,LEN(N1560)-(FIND("/",N1560)))</f>
        <v>nature</v>
      </c>
      <c r="S1560" s="13">
        <f>(J1560/86400)+25569+(-5/24)</f>
        <v>42185.189340277771</v>
      </c>
      <c r="T1560" s="13">
        <f>(I1560/86400)+25569+(-5/24)</f>
        <v>42244.299999999996</v>
      </c>
    </row>
    <row r="1561" spans="1:20" ht="14.75" customHeight="1" x14ac:dyDescent="0.2">
      <c r="A1561" s="5">
        <v>1559</v>
      </c>
      <c r="B1561" s="6" t="s">
        <v>1560</v>
      </c>
      <c r="C1561" s="6" t="s">
        <v>5669</v>
      </c>
      <c r="D1561" s="22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>E1561/D1561</f>
        <v>3.3333333333333335E-3</v>
      </c>
      <c r="P1561" s="8">
        <f>IF(L1561=0,0,E1561/L1561)</f>
        <v>50</v>
      </c>
      <c r="Q1561" s="5" t="str">
        <f>LEFT(N1561,(FIND("/",N1561)-1))</f>
        <v>photography</v>
      </c>
      <c r="R1561" s="5" t="str">
        <f>RIGHT(N1561,LEN(N1561)-(FIND("/",N1561)))</f>
        <v>nature</v>
      </c>
      <c r="S1561" s="13">
        <f>(J1561/86400)+25569+(-5/24)</f>
        <v>42107.844895833332</v>
      </c>
      <c r="T1561" s="13">
        <f>(I1561/86400)+25569+(-5/24)</f>
        <v>42122.844895833332</v>
      </c>
    </row>
    <row r="1562" spans="1:20" ht="14.75" customHeight="1" x14ac:dyDescent="0.2">
      <c r="A1562" s="5">
        <v>1560</v>
      </c>
      <c r="B1562" s="6" t="s">
        <v>1561</v>
      </c>
      <c r="C1562" s="6" t="s">
        <v>5670</v>
      </c>
      <c r="D1562" s="22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>E1562/D1562</f>
        <v>3.7600000000000001E-2</v>
      </c>
      <c r="P1562" s="8">
        <f>IF(L1562=0,0,E1562/L1562)</f>
        <v>23.5</v>
      </c>
      <c r="Q1562" s="5" t="str">
        <f>LEFT(N1562,(FIND("/",N1562)-1))</f>
        <v>photography</v>
      </c>
      <c r="R1562" s="5" t="str">
        <f>RIGHT(N1562,LEN(N1562)-(FIND("/",N1562)))</f>
        <v>nature</v>
      </c>
      <c r="S1562" s="13">
        <f>(J1562/86400)+25569+(-5/24)</f>
        <v>41935.812418981477</v>
      </c>
      <c r="T1562" s="13">
        <f>(I1562/86400)+25569+(-5/24)</f>
        <v>41955.854085648149</v>
      </c>
    </row>
    <row r="1563" spans="1:20" ht="14.75" customHeight="1" x14ac:dyDescent="0.2">
      <c r="A1563" s="5">
        <v>1561</v>
      </c>
      <c r="B1563" s="6" t="s">
        <v>1562</v>
      </c>
      <c r="C1563" s="6" t="s">
        <v>5671</v>
      </c>
      <c r="D1563" s="22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>E1563/D1563</f>
        <v>6.7000000000000002E-3</v>
      </c>
      <c r="P1563" s="8">
        <f>IF(L1563=0,0,E1563/L1563)</f>
        <v>67</v>
      </c>
      <c r="Q1563" s="5" t="str">
        <f>LEFT(N1563,(FIND("/",N1563)-1))</f>
        <v>publishing</v>
      </c>
      <c r="R1563" s="5" t="str">
        <f>RIGHT(N1563,LEN(N1563)-(FIND("/",N1563)))</f>
        <v>art books</v>
      </c>
      <c r="S1563" s="13">
        <f>(J1563/86400)+25569+(-5/24)</f>
        <v>41554.833368055552</v>
      </c>
      <c r="T1563" s="13">
        <f>(I1563/86400)+25569+(-5/24)</f>
        <v>41584.875034722216</v>
      </c>
    </row>
    <row r="1564" spans="1:20" ht="14.75" customHeight="1" x14ac:dyDescent="0.2">
      <c r="A1564" s="5">
        <v>1562</v>
      </c>
      <c r="B1564" s="6" t="s">
        <v>1563</v>
      </c>
      <c r="C1564" s="6" t="s">
        <v>5672</v>
      </c>
      <c r="D1564" s="22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>E1564/D1564</f>
        <v>0</v>
      </c>
      <c r="P1564" s="8">
        <f>IF(L1564=0,0,E1564/L1564)</f>
        <v>0</v>
      </c>
      <c r="Q1564" s="5" t="str">
        <f>LEFT(N1564,(FIND("/",N1564)-1))</f>
        <v>publishing</v>
      </c>
      <c r="R1564" s="5" t="str">
        <f>RIGHT(N1564,LEN(N1564)-(FIND("/",N1564)))</f>
        <v>art books</v>
      </c>
      <c r="S1564" s="13">
        <f>(J1564/86400)+25569+(-5/24)</f>
        <v>40079.357824074068</v>
      </c>
      <c r="T1564" s="13">
        <f>(I1564/86400)+25569+(-5/24)</f>
        <v>40148.826388888883</v>
      </c>
    </row>
    <row r="1565" spans="1:20" ht="14.75" customHeight="1" x14ac:dyDescent="0.2">
      <c r="A1565" s="5">
        <v>1563</v>
      </c>
      <c r="B1565" s="6" t="s">
        <v>1564</v>
      </c>
      <c r="C1565" s="6" t="s">
        <v>5673</v>
      </c>
      <c r="D1565" s="22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>E1565/D1565</f>
        <v>1.4166666666666666E-2</v>
      </c>
      <c r="P1565" s="8">
        <f>IF(L1565=0,0,E1565/L1565)</f>
        <v>42.5</v>
      </c>
      <c r="Q1565" s="5" t="str">
        <f>LEFT(N1565,(FIND("/",N1565)-1))</f>
        <v>publishing</v>
      </c>
      <c r="R1565" s="5" t="str">
        <f>RIGHT(N1565,LEN(N1565)-(FIND("/",N1565)))</f>
        <v>art books</v>
      </c>
      <c r="S1565" s="13">
        <f>(J1565/86400)+25569+(-5/24)</f>
        <v>41652.534155092588</v>
      </c>
      <c r="T1565" s="13">
        <f>(I1565/86400)+25569+(-5/24)</f>
        <v>41712.492488425924</v>
      </c>
    </row>
    <row r="1566" spans="1:20" ht="14.75" customHeight="1" x14ac:dyDescent="0.2">
      <c r="A1566" s="5">
        <v>1564</v>
      </c>
      <c r="B1566" s="6" t="s">
        <v>1565</v>
      </c>
      <c r="C1566" s="6" t="s">
        <v>5674</v>
      </c>
      <c r="D1566" s="22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>E1566/D1566</f>
        <v>1E-3</v>
      </c>
      <c r="P1566" s="8">
        <f>IF(L1566=0,0,E1566/L1566)</f>
        <v>10</v>
      </c>
      <c r="Q1566" s="5" t="str">
        <f>LEFT(N1566,(FIND("/",N1566)-1))</f>
        <v>publishing</v>
      </c>
      <c r="R1566" s="5" t="str">
        <f>RIGHT(N1566,LEN(N1566)-(FIND("/",N1566)))</f>
        <v>art books</v>
      </c>
      <c r="S1566" s="13">
        <f>(J1566/86400)+25569+(-5/24)</f>
        <v>42121.158668981479</v>
      </c>
      <c r="T1566" s="13">
        <f>(I1566/86400)+25569+(-5/24)</f>
        <v>42152.628472222219</v>
      </c>
    </row>
    <row r="1567" spans="1:20" ht="14.75" customHeight="1" x14ac:dyDescent="0.2">
      <c r="A1567" s="5">
        <v>1565</v>
      </c>
      <c r="B1567" s="6" t="s">
        <v>1566</v>
      </c>
      <c r="C1567" s="6" t="s">
        <v>5675</v>
      </c>
      <c r="D1567" s="22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>E1567/D1567</f>
        <v>2.5000000000000001E-2</v>
      </c>
      <c r="P1567" s="8">
        <f>IF(L1567=0,0,E1567/L1567)</f>
        <v>100</v>
      </c>
      <c r="Q1567" s="5" t="str">
        <f>LEFT(N1567,(FIND("/",N1567)-1))</f>
        <v>publishing</v>
      </c>
      <c r="R1567" s="5" t="str">
        <f>RIGHT(N1567,LEN(N1567)-(FIND("/",N1567)))</f>
        <v>art books</v>
      </c>
      <c r="S1567" s="13">
        <f>(J1567/86400)+25569+(-5/24)</f>
        <v>40672.521539351852</v>
      </c>
      <c r="T1567" s="13">
        <f>(I1567/86400)+25569+(-5/24)</f>
        <v>40702.521539351852</v>
      </c>
    </row>
    <row r="1568" spans="1:20" ht="14.75" customHeight="1" x14ac:dyDescent="0.2">
      <c r="A1568" s="5">
        <v>1566</v>
      </c>
      <c r="B1568" s="6" t="s">
        <v>1567</v>
      </c>
      <c r="C1568" s="6" t="s">
        <v>5676</v>
      </c>
      <c r="D1568" s="22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>E1568/D1568</f>
        <v>0.21249999999999999</v>
      </c>
      <c r="P1568" s="8">
        <f>IF(L1568=0,0,E1568/L1568)</f>
        <v>108.05084745762711</v>
      </c>
      <c r="Q1568" s="5" t="str">
        <f>LEFT(N1568,(FIND("/",N1568)-1))</f>
        <v>publishing</v>
      </c>
      <c r="R1568" s="5" t="str">
        <f>RIGHT(N1568,LEN(N1568)-(FIND("/",N1568)))</f>
        <v>art books</v>
      </c>
      <c r="S1568" s="13">
        <f>(J1568/86400)+25569+(-5/24)</f>
        <v>42549.708379629628</v>
      </c>
      <c r="T1568" s="13">
        <f>(I1568/86400)+25569+(-5/24)</f>
        <v>42578.708333333336</v>
      </c>
    </row>
    <row r="1569" spans="1:20" ht="14.75" customHeight="1" x14ac:dyDescent="0.2">
      <c r="A1569" s="5">
        <v>1567</v>
      </c>
      <c r="B1569" s="6" t="s">
        <v>1568</v>
      </c>
      <c r="C1569" s="6" t="s">
        <v>5677</v>
      </c>
      <c r="D1569" s="22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>E1569/D1569</f>
        <v>4.1176470588235294E-2</v>
      </c>
      <c r="P1569" s="8">
        <f>IF(L1569=0,0,E1569/L1569)</f>
        <v>26.923076923076923</v>
      </c>
      <c r="Q1569" s="5" t="str">
        <f>LEFT(N1569,(FIND("/",N1569)-1))</f>
        <v>publishing</v>
      </c>
      <c r="R1569" s="5" t="str">
        <f>RIGHT(N1569,LEN(N1569)-(FIND("/",N1569)))</f>
        <v>art books</v>
      </c>
      <c r="S1569" s="13">
        <f>(J1569/86400)+25569+(-5/24)</f>
        <v>41671.728530092594</v>
      </c>
      <c r="T1569" s="13">
        <f>(I1569/86400)+25569+(-5/24)</f>
        <v>41686.791666666664</v>
      </c>
    </row>
    <row r="1570" spans="1:20" ht="14.75" customHeight="1" x14ac:dyDescent="0.2">
      <c r="A1570" s="5">
        <v>1568</v>
      </c>
      <c r="B1570" s="6" t="s">
        <v>1569</v>
      </c>
      <c r="C1570" s="6" t="s">
        <v>5678</v>
      </c>
      <c r="D1570" s="22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>E1570/D1570</f>
        <v>0.13639999999999999</v>
      </c>
      <c r="P1570" s="8">
        <f>IF(L1570=0,0,E1570/L1570)</f>
        <v>155</v>
      </c>
      <c r="Q1570" s="5" t="str">
        <f>LEFT(N1570,(FIND("/",N1570)-1))</f>
        <v>publishing</v>
      </c>
      <c r="R1570" s="5" t="str">
        <f>RIGHT(N1570,LEN(N1570)-(FIND("/",N1570)))</f>
        <v>art books</v>
      </c>
      <c r="S1570" s="13">
        <f>(J1570/86400)+25569+(-5/24)</f>
        <v>41961.853993055549</v>
      </c>
      <c r="T1570" s="13">
        <f>(I1570/86400)+25569+(-5/24)</f>
        <v>41996.853993055549</v>
      </c>
    </row>
    <row r="1571" spans="1:20" ht="14.75" customHeight="1" x14ac:dyDescent="0.2">
      <c r="A1571" s="5">
        <v>1569</v>
      </c>
      <c r="B1571" s="6" t="s">
        <v>1570</v>
      </c>
      <c r="C1571" s="6" t="s">
        <v>5679</v>
      </c>
      <c r="D1571" s="22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>E1571/D1571</f>
        <v>0</v>
      </c>
      <c r="P1571" s="8">
        <f>IF(L1571=0,0,E1571/L1571)</f>
        <v>0</v>
      </c>
      <c r="Q1571" s="5" t="str">
        <f>LEFT(N1571,(FIND("/",N1571)-1))</f>
        <v>publishing</v>
      </c>
      <c r="R1571" s="5" t="str">
        <f>RIGHT(N1571,LEN(N1571)-(FIND("/",N1571)))</f>
        <v>art books</v>
      </c>
      <c r="S1571" s="13">
        <f>(J1571/86400)+25569+(-5/24)</f>
        <v>41389.471226851849</v>
      </c>
      <c r="T1571" s="13">
        <f>(I1571/86400)+25569+(-5/24)</f>
        <v>41419.471226851849</v>
      </c>
    </row>
    <row r="1572" spans="1:20" ht="14.75" customHeight="1" x14ac:dyDescent="0.2">
      <c r="A1572" s="5">
        <v>1570</v>
      </c>
      <c r="B1572" s="6" t="s">
        <v>1571</v>
      </c>
      <c r="C1572" s="6" t="s">
        <v>5680</v>
      </c>
      <c r="D1572" s="22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>E1572/D1572</f>
        <v>0.41399999999999998</v>
      </c>
      <c r="P1572" s="8">
        <f>IF(L1572=0,0,E1572/L1572)</f>
        <v>47.769230769230766</v>
      </c>
      <c r="Q1572" s="5" t="str">
        <f>LEFT(N1572,(FIND("/",N1572)-1))</f>
        <v>publishing</v>
      </c>
      <c r="R1572" s="5" t="str">
        <f>RIGHT(N1572,LEN(N1572)-(FIND("/",N1572)))</f>
        <v>art books</v>
      </c>
      <c r="S1572" s="13">
        <f>(J1572/86400)+25569+(-5/24)</f>
        <v>42438.605115740742</v>
      </c>
      <c r="T1572" s="13">
        <f>(I1572/86400)+25569+(-5/24)</f>
        <v>42468.56344907407</v>
      </c>
    </row>
    <row r="1573" spans="1:20" ht="14.75" customHeight="1" x14ac:dyDescent="0.2">
      <c r="A1573" s="5">
        <v>1571</v>
      </c>
      <c r="B1573" s="6" t="s">
        <v>1572</v>
      </c>
      <c r="C1573" s="6" t="s">
        <v>5681</v>
      </c>
      <c r="D1573" s="22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>E1573/D1573</f>
        <v>6.6115702479338841E-3</v>
      </c>
      <c r="P1573" s="8">
        <f>IF(L1573=0,0,E1573/L1573)</f>
        <v>20</v>
      </c>
      <c r="Q1573" s="5" t="str">
        <f>LEFT(N1573,(FIND("/",N1573)-1))</f>
        <v>publishing</v>
      </c>
      <c r="R1573" s="5" t="str">
        <f>RIGHT(N1573,LEN(N1573)-(FIND("/",N1573)))</f>
        <v>art books</v>
      </c>
      <c r="S1573" s="13">
        <f>(J1573/86400)+25569+(-5/24)</f>
        <v>42144.56114583333</v>
      </c>
      <c r="T1573" s="13">
        <f>(I1573/86400)+25569+(-5/24)</f>
        <v>42174.56114583333</v>
      </c>
    </row>
    <row r="1574" spans="1:20" ht="14.75" customHeight="1" x14ac:dyDescent="0.2">
      <c r="A1574" s="5">
        <v>1572</v>
      </c>
      <c r="B1574" s="6" t="s">
        <v>1573</v>
      </c>
      <c r="C1574" s="6" t="s">
        <v>5682</v>
      </c>
      <c r="D1574" s="22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>E1574/D1574</f>
        <v>0.05</v>
      </c>
      <c r="P1574" s="8">
        <f>IF(L1574=0,0,E1574/L1574)</f>
        <v>41.666666666666664</v>
      </c>
      <c r="Q1574" s="5" t="str">
        <f>LEFT(N1574,(FIND("/",N1574)-1))</f>
        <v>publishing</v>
      </c>
      <c r="R1574" s="5" t="str">
        <f>RIGHT(N1574,LEN(N1574)-(FIND("/",N1574)))</f>
        <v>art books</v>
      </c>
      <c r="S1574" s="13">
        <f>(J1574/86400)+25569+(-5/24)</f>
        <v>42403.824756944443</v>
      </c>
      <c r="T1574" s="13">
        <f>(I1574/86400)+25569+(-5/24)</f>
        <v>42428.790972222218</v>
      </c>
    </row>
    <row r="1575" spans="1:20" ht="14.75" customHeight="1" x14ac:dyDescent="0.2">
      <c r="A1575" s="5">
        <v>1573</v>
      </c>
      <c r="B1575" s="6" t="s">
        <v>1574</v>
      </c>
      <c r="C1575" s="6" t="s">
        <v>5683</v>
      </c>
      <c r="D1575" s="22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>E1575/D1575</f>
        <v>2.4777777777777777E-2</v>
      </c>
      <c r="P1575" s="8">
        <f>IF(L1575=0,0,E1575/L1575)</f>
        <v>74.333333333333329</v>
      </c>
      <c r="Q1575" s="5" t="str">
        <f>LEFT(N1575,(FIND("/",N1575)-1))</f>
        <v>publishing</v>
      </c>
      <c r="R1575" s="5" t="str">
        <f>RIGHT(N1575,LEN(N1575)-(FIND("/",N1575)))</f>
        <v>art books</v>
      </c>
      <c r="S1575" s="13">
        <f>(J1575/86400)+25569+(-5/24)</f>
        <v>42785.791689814818</v>
      </c>
      <c r="T1575" s="13">
        <f>(I1575/86400)+25569+(-5/24)</f>
        <v>42825.957638888889</v>
      </c>
    </row>
    <row r="1576" spans="1:20" ht="14.75" customHeight="1" x14ac:dyDescent="0.2">
      <c r="A1576" s="5">
        <v>1574</v>
      </c>
      <c r="B1576" s="6" t="s">
        <v>1575</v>
      </c>
      <c r="C1576" s="6" t="s">
        <v>5684</v>
      </c>
      <c r="D1576" s="22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>E1576/D1576</f>
        <v>5.0599999999999999E-2</v>
      </c>
      <c r="P1576" s="8">
        <f>IF(L1576=0,0,E1576/L1576)</f>
        <v>84.333333333333329</v>
      </c>
      <c r="Q1576" s="5" t="str">
        <f>LEFT(N1576,(FIND("/",N1576)-1))</f>
        <v>publishing</v>
      </c>
      <c r="R1576" s="5" t="str">
        <f>RIGHT(N1576,LEN(N1576)-(FIND("/",N1576)))</f>
        <v>art books</v>
      </c>
      <c r="S1576" s="13">
        <f>(J1576/86400)+25569+(-5/24)</f>
        <v>42017.719085648147</v>
      </c>
      <c r="T1576" s="13">
        <f>(I1576/86400)+25569+(-5/24)</f>
        <v>42052.719085648147</v>
      </c>
    </row>
    <row r="1577" spans="1:20" ht="14.75" customHeight="1" x14ac:dyDescent="0.2">
      <c r="A1577" s="5">
        <v>1575</v>
      </c>
      <c r="B1577" s="6" t="s">
        <v>1576</v>
      </c>
      <c r="C1577" s="6" t="s">
        <v>5685</v>
      </c>
      <c r="D1577" s="22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>E1577/D1577</f>
        <v>0.2291</v>
      </c>
      <c r="P1577" s="8">
        <f>IF(L1577=0,0,E1577/L1577)</f>
        <v>65.457142857142856</v>
      </c>
      <c r="Q1577" s="5" t="str">
        <f>LEFT(N1577,(FIND("/",N1577)-1))</f>
        <v>publishing</v>
      </c>
      <c r="R1577" s="5" t="str">
        <f>RIGHT(N1577,LEN(N1577)-(FIND("/",N1577)))</f>
        <v>art books</v>
      </c>
      <c r="S1577" s="13">
        <f>(J1577/86400)+25569+(-5/24)</f>
        <v>41799.315925925919</v>
      </c>
      <c r="T1577" s="13">
        <f>(I1577/86400)+25569+(-5/24)</f>
        <v>41829.315925925919</v>
      </c>
    </row>
    <row r="1578" spans="1:20" ht="14.75" customHeight="1" x14ac:dyDescent="0.2">
      <c r="A1578" s="5">
        <v>1576</v>
      </c>
      <c r="B1578" s="6" t="s">
        <v>1577</v>
      </c>
      <c r="C1578" s="6" t="s">
        <v>5686</v>
      </c>
      <c r="D1578" s="22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>E1578/D1578</f>
        <v>0.13</v>
      </c>
      <c r="P1578" s="8">
        <f>IF(L1578=0,0,E1578/L1578)</f>
        <v>65</v>
      </c>
      <c r="Q1578" s="5" t="str">
        <f>LEFT(N1578,(FIND("/",N1578)-1))</f>
        <v>publishing</v>
      </c>
      <c r="R1578" s="5" t="str">
        <f>RIGHT(N1578,LEN(N1578)-(FIND("/",N1578)))</f>
        <v>art books</v>
      </c>
      <c r="S1578" s="13">
        <f>(J1578/86400)+25569+(-5/24)</f>
        <v>42140.670925925922</v>
      </c>
      <c r="T1578" s="13">
        <f>(I1578/86400)+25569+(-5/24)</f>
        <v>42185.670925925922</v>
      </c>
    </row>
    <row r="1579" spans="1:20" ht="14.75" customHeight="1" x14ac:dyDescent="0.2">
      <c r="A1579" s="5">
        <v>1577</v>
      </c>
      <c r="B1579" s="6" t="s">
        <v>1578</v>
      </c>
      <c r="C1579" s="6" t="s">
        <v>5687</v>
      </c>
      <c r="D1579" s="22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>E1579/D1579</f>
        <v>5.4999999999999997E-3</v>
      </c>
      <c r="P1579" s="8">
        <f>IF(L1579=0,0,E1579/L1579)</f>
        <v>27.5</v>
      </c>
      <c r="Q1579" s="5" t="str">
        <f>LEFT(N1579,(FIND("/",N1579)-1))</f>
        <v>publishing</v>
      </c>
      <c r="R1579" s="5" t="str">
        <f>RIGHT(N1579,LEN(N1579)-(FIND("/",N1579)))</f>
        <v>art books</v>
      </c>
      <c r="S1579" s="13">
        <f>(J1579/86400)+25569+(-5/24)</f>
        <v>41054.639444444438</v>
      </c>
      <c r="T1579" s="13">
        <f>(I1579/86400)+25569+(-5/24)</f>
        <v>41114.639444444438</v>
      </c>
    </row>
    <row r="1580" spans="1:20" ht="14.75" customHeight="1" x14ac:dyDescent="0.2">
      <c r="A1580" s="5">
        <v>1578</v>
      </c>
      <c r="B1580" s="6" t="s">
        <v>1579</v>
      </c>
      <c r="C1580" s="6" t="s">
        <v>5688</v>
      </c>
      <c r="D1580" s="22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>E1580/D1580</f>
        <v>0.10806536636794939</v>
      </c>
      <c r="P1580" s="8">
        <f>IF(L1580=0,0,E1580/L1580)</f>
        <v>51.25</v>
      </c>
      <c r="Q1580" s="5" t="str">
        <f>LEFT(N1580,(FIND("/",N1580)-1))</f>
        <v>publishing</v>
      </c>
      <c r="R1580" s="5" t="str">
        <f>RIGHT(N1580,LEN(N1580)-(FIND("/",N1580)))</f>
        <v>art books</v>
      </c>
      <c r="S1580" s="13">
        <f>(J1580/86400)+25569+(-5/24)</f>
        <v>40398.857534722221</v>
      </c>
      <c r="T1580" s="13">
        <f>(I1580/86400)+25569+(-5/24)</f>
        <v>40422.875</v>
      </c>
    </row>
    <row r="1581" spans="1:20" ht="14.75" customHeight="1" x14ac:dyDescent="0.2">
      <c r="A1581" s="5">
        <v>1579</v>
      </c>
      <c r="B1581" s="6" t="s">
        <v>1580</v>
      </c>
      <c r="C1581" s="6" t="s">
        <v>5689</v>
      </c>
      <c r="D1581" s="22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>E1581/D1581</f>
        <v>8.4008400840084006E-3</v>
      </c>
      <c r="P1581" s="8">
        <f>IF(L1581=0,0,E1581/L1581)</f>
        <v>14</v>
      </c>
      <c r="Q1581" s="5" t="str">
        <f>LEFT(N1581,(FIND("/",N1581)-1))</f>
        <v>publishing</v>
      </c>
      <c r="R1581" s="5" t="str">
        <f>RIGHT(N1581,LEN(N1581)-(FIND("/",N1581)))</f>
        <v>art books</v>
      </c>
      <c r="S1581" s="13">
        <f>(J1581/86400)+25569+(-5/24)</f>
        <v>41481.788090277776</v>
      </c>
      <c r="T1581" s="13">
        <f>(I1581/86400)+25569+(-5/24)</f>
        <v>41514.788090277776</v>
      </c>
    </row>
    <row r="1582" spans="1:20" ht="14.75" customHeight="1" x14ac:dyDescent="0.2">
      <c r="A1582" s="5">
        <v>1580</v>
      </c>
      <c r="B1582" s="6" t="s">
        <v>1581</v>
      </c>
      <c r="C1582" s="6" t="s">
        <v>5690</v>
      </c>
      <c r="D1582" s="22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>E1582/D1582</f>
        <v>0</v>
      </c>
      <c r="P1582" s="8">
        <f>IF(L1582=0,0,E1582/L1582)</f>
        <v>0</v>
      </c>
      <c r="Q1582" s="5" t="str">
        <f>LEFT(N1582,(FIND("/",N1582)-1))</f>
        <v>publishing</v>
      </c>
      <c r="R1582" s="5" t="str">
        <f>RIGHT(N1582,LEN(N1582)-(FIND("/",N1582)))</f>
        <v>art books</v>
      </c>
      <c r="S1582" s="13">
        <f>(J1582/86400)+25569+(-5/24)</f>
        <v>40989.841736111106</v>
      </c>
      <c r="T1582" s="13">
        <f>(I1582/86400)+25569+(-5/24)</f>
        <v>41049.841736111106</v>
      </c>
    </row>
    <row r="1583" spans="1:20" ht="14.75" customHeight="1" x14ac:dyDescent="0.2">
      <c r="A1583" s="5">
        <v>1581</v>
      </c>
      <c r="B1583" s="6" t="s">
        <v>1582</v>
      </c>
      <c r="C1583" s="6" t="s">
        <v>5691</v>
      </c>
      <c r="D1583" s="22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>E1583/D1583</f>
        <v>5.0000000000000001E-3</v>
      </c>
      <c r="P1583" s="8">
        <f>IF(L1583=0,0,E1583/L1583)</f>
        <v>5</v>
      </c>
      <c r="Q1583" s="5" t="str">
        <f>LEFT(N1583,(FIND("/",N1583)-1))</f>
        <v>photography</v>
      </c>
      <c r="R1583" s="5" t="str">
        <f>RIGHT(N1583,LEN(N1583)-(FIND("/",N1583)))</f>
        <v>places</v>
      </c>
      <c r="S1583" s="13">
        <f>(J1583/86400)+25569+(-5/24)</f>
        <v>42325.240624999999</v>
      </c>
      <c r="T1583" s="13">
        <f>(I1583/86400)+25569+(-5/24)</f>
        <v>42357.240624999999</v>
      </c>
    </row>
    <row r="1584" spans="1:20" ht="14.75" customHeight="1" x14ac:dyDescent="0.2">
      <c r="A1584" s="5">
        <v>1582</v>
      </c>
      <c r="B1584" s="6" t="s">
        <v>1583</v>
      </c>
      <c r="C1584" s="6" t="s">
        <v>5692</v>
      </c>
      <c r="D1584" s="22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>E1584/D1584</f>
        <v>9.2999999999999999E-2</v>
      </c>
      <c r="P1584" s="8">
        <f>IF(L1584=0,0,E1584/L1584)</f>
        <v>31</v>
      </c>
      <c r="Q1584" s="5" t="str">
        <f>LEFT(N1584,(FIND("/",N1584)-1))</f>
        <v>photography</v>
      </c>
      <c r="R1584" s="5" t="str">
        <f>RIGHT(N1584,LEN(N1584)-(FIND("/",N1584)))</f>
        <v>places</v>
      </c>
      <c r="S1584" s="13">
        <f>(J1584/86400)+25569+(-5/24)</f>
        <v>42246.581631944442</v>
      </c>
      <c r="T1584" s="13">
        <f>(I1584/86400)+25569+(-5/24)</f>
        <v>42303.680555555555</v>
      </c>
    </row>
    <row r="1585" spans="1:20" ht="14.75" customHeight="1" x14ac:dyDescent="0.2">
      <c r="A1585" s="5">
        <v>1583</v>
      </c>
      <c r="B1585" s="6" t="s">
        <v>1584</v>
      </c>
      <c r="C1585" s="6" t="s">
        <v>5693</v>
      </c>
      <c r="D1585" s="22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>E1585/D1585</f>
        <v>7.5000000000000002E-4</v>
      </c>
      <c r="P1585" s="8">
        <f>IF(L1585=0,0,E1585/L1585)</f>
        <v>15</v>
      </c>
      <c r="Q1585" s="5" t="str">
        <f>LEFT(N1585,(FIND("/",N1585)-1))</f>
        <v>photography</v>
      </c>
      <c r="R1585" s="5" t="str">
        <f>RIGHT(N1585,LEN(N1585)-(FIND("/",N1585)))</f>
        <v>places</v>
      </c>
      <c r="S1585" s="13">
        <f>(J1585/86400)+25569+(-5/24)</f>
        <v>41877.696655092594</v>
      </c>
      <c r="T1585" s="13">
        <f>(I1585/86400)+25569+(-5/24)</f>
        <v>41907.696655092594</v>
      </c>
    </row>
    <row r="1586" spans="1:20" ht="14.75" customHeight="1" x14ac:dyDescent="0.2">
      <c r="A1586" s="5">
        <v>1584</v>
      </c>
      <c r="B1586" s="6" t="s">
        <v>1585</v>
      </c>
      <c r="C1586" s="6" t="s">
        <v>5694</v>
      </c>
      <c r="D1586" s="22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>E1586/D1586</f>
        <v>0</v>
      </c>
      <c r="P1586" s="8">
        <f>IF(L1586=0,0,E1586/L1586)</f>
        <v>0</v>
      </c>
      <c r="Q1586" s="5" t="str">
        <f>LEFT(N1586,(FIND("/",N1586)-1))</f>
        <v>photography</v>
      </c>
      <c r="R1586" s="5" t="str">
        <f>RIGHT(N1586,LEN(N1586)-(FIND("/",N1586)))</f>
        <v>places</v>
      </c>
      <c r="S1586" s="13">
        <f>(J1586/86400)+25569+(-5/24)</f>
        <v>41779.440983796296</v>
      </c>
      <c r="T1586" s="13">
        <f>(I1586/86400)+25569+(-5/24)</f>
        <v>41789.440983796296</v>
      </c>
    </row>
    <row r="1587" spans="1:20" ht="14.75" customHeight="1" x14ac:dyDescent="0.2">
      <c r="A1587" s="5">
        <v>1585</v>
      </c>
      <c r="B1587" s="6" t="s">
        <v>1586</v>
      </c>
      <c r="C1587" s="6" t="s">
        <v>5695</v>
      </c>
      <c r="D1587" s="22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>E1587/D1587</f>
        <v>0.79</v>
      </c>
      <c r="P1587" s="8">
        <f>IF(L1587=0,0,E1587/L1587)</f>
        <v>131.66666666666666</v>
      </c>
      <c r="Q1587" s="5" t="str">
        <f>LEFT(N1587,(FIND("/",N1587)-1))</f>
        <v>photography</v>
      </c>
      <c r="R1587" s="5" t="str">
        <f>RIGHT(N1587,LEN(N1587)-(FIND("/",N1587)))</f>
        <v>places</v>
      </c>
      <c r="S1587" s="13">
        <f>(J1587/86400)+25569+(-5/24)</f>
        <v>42707.687129629623</v>
      </c>
      <c r="T1587" s="13">
        <f>(I1587/86400)+25569+(-5/24)</f>
        <v>42729.249999999993</v>
      </c>
    </row>
    <row r="1588" spans="1:20" ht="14.75" customHeight="1" x14ac:dyDescent="0.2">
      <c r="A1588" s="5">
        <v>1586</v>
      </c>
      <c r="B1588" s="6" t="s">
        <v>1587</v>
      </c>
      <c r="C1588" s="6" t="s">
        <v>5696</v>
      </c>
      <c r="D1588" s="22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>E1588/D1588</f>
        <v>0</v>
      </c>
      <c r="P1588" s="8">
        <f>IF(L1588=0,0,E1588/L1588)</f>
        <v>0</v>
      </c>
      <c r="Q1588" s="5" t="str">
        <f>LEFT(N1588,(FIND("/",N1588)-1))</f>
        <v>photography</v>
      </c>
      <c r="R1588" s="5" t="str">
        <f>RIGHT(N1588,LEN(N1588)-(FIND("/",N1588)))</f>
        <v>places</v>
      </c>
      <c r="S1588" s="13">
        <f>(J1588/86400)+25569+(-5/24)</f>
        <v>42068.896087962959</v>
      </c>
      <c r="T1588" s="13">
        <f>(I1588/86400)+25569+(-5/24)</f>
        <v>42098.854421296295</v>
      </c>
    </row>
    <row r="1589" spans="1:20" ht="14.75" customHeight="1" x14ac:dyDescent="0.2">
      <c r="A1589" s="5">
        <v>1587</v>
      </c>
      <c r="B1589" s="6" t="s">
        <v>1588</v>
      </c>
      <c r="C1589" s="6" t="s">
        <v>5697</v>
      </c>
      <c r="D1589" s="22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>E1589/D1589</f>
        <v>1.3333333333333334E-4</v>
      </c>
      <c r="P1589" s="8">
        <f>IF(L1589=0,0,E1589/L1589)</f>
        <v>1</v>
      </c>
      <c r="Q1589" s="5" t="str">
        <f>LEFT(N1589,(FIND("/",N1589)-1))</f>
        <v>photography</v>
      </c>
      <c r="R1589" s="5" t="str">
        <f>RIGHT(N1589,LEN(N1589)-(FIND("/",N1589)))</f>
        <v>places</v>
      </c>
      <c r="S1589" s="13">
        <f>(J1589/86400)+25569+(-5/24)</f>
        <v>41956.742650462962</v>
      </c>
      <c r="T1589" s="13">
        <f>(I1589/86400)+25569+(-5/24)</f>
        <v>41986.742650462962</v>
      </c>
    </row>
    <row r="1590" spans="1:20" ht="14.75" customHeight="1" x14ac:dyDescent="0.2">
      <c r="A1590" s="5">
        <v>1588</v>
      </c>
      <c r="B1590" s="6" t="s">
        <v>1589</v>
      </c>
      <c r="C1590" s="6" t="s">
        <v>5698</v>
      </c>
      <c r="D1590" s="22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>E1590/D1590</f>
        <v>0</v>
      </c>
      <c r="P1590" s="8">
        <f>IF(L1590=0,0,E1590/L1590)</f>
        <v>0</v>
      </c>
      <c r="Q1590" s="5" t="str">
        <f>LEFT(N1590,(FIND("/",N1590)-1))</f>
        <v>photography</v>
      </c>
      <c r="R1590" s="5" t="str">
        <f>RIGHT(N1590,LEN(N1590)-(FIND("/",N1590)))</f>
        <v>places</v>
      </c>
      <c r="S1590" s="13">
        <f>(J1590/86400)+25569+(-5/24)</f>
        <v>42005.041655092595</v>
      </c>
      <c r="T1590" s="13">
        <f>(I1590/86400)+25569+(-5/24)</f>
        <v>42035.633333333331</v>
      </c>
    </row>
    <row r="1591" spans="1:20" ht="14.75" customHeight="1" x14ac:dyDescent="0.2">
      <c r="A1591" s="5">
        <v>1589</v>
      </c>
      <c r="B1591" s="6" t="s">
        <v>1590</v>
      </c>
      <c r="C1591" s="6" t="s">
        <v>5699</v>
      </c>
      <c r="D1591" s="22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>E1591/D1591</f>
        <v>0</v>
      </c>
      <c r="P1591" s="8">
        <f>IF(L1591=0,0,E1591/L1591)</f>
        <v>0</v>
      </c>
      <c r="Q1591" s="5" t="str">
        <f>LEFT(N1591,(FIND("/",N1591)-1))</f>
        <v>photography</v>
      </c>
      <c r="R1591" s="5" t="str">
        <f>RIGHT(N1591,LEN(N1591)-(FIND("/",N1591)))</f>
        <v>places</v>
      </c>
      <c r="S1591" s="13">
        <f>(J1591/86400)+25569+(-5/24)</f>
        <v>42256.776458333326</v>
      </c>
      <c r="T1591" s="13">
        <f>(I1591/86400)+25569+(-5/24)</f>
        <v>42286.776458333326</v>
      </c>
    </row>
    <row r="1592" spans="1:20" ht="14.75" customHeight="1" x14ac:dyDescent="0.2">
      <c r="A1592" s="5">
        <v>1590</v>
      </c>
      <c r="B1592" s="6" t="s">
        <v>1591</v>
      </c>
      <c r="C1592" s="6" t="s">
        <v>5700</v>
      </c>
      <c r="D1592" s="22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>E1592/D1592</f>
        <v>1.7000000000000001E-2</v>
      </c>
      <c r="P1592" s="8">
        <f>IF(L1592=0,0,E1592/L1592)</f>
        <v>510</v>
      </c>
      <c r="Q1592" s="5" t="str">
        <f>LEFT(N1592,(FIND("/",N1592)-1))</f>
        <v>photography</v>
      </c>
      <c r="R1592" s="5" t="str">
        <f>RIGHT(N1592,LEN(N1592)-(FIND("/",N1592)))</f>
        <v>places</v>
      </c>
      <c r="S1592" s="13">
        <f>(J1592/86400)+25569+(-5/24)</f>
        <v>42240.648888888885</v>
      </c>
      <c r="T1592" s="13">
        <f>(I1592/86400)+25569+(-5/24)</f>
        <v>42270.648888888885</v>
      </c>
    </row>
    <row r="1593" spans="1:20" ht="14.75" customHeight="1" x14ac:dyDescent="0.2">
      <c r="A1593" s="5">
        <v>1591</v>
      </c>
      <c r="B1593" s="6" t="s">
        <v>1592</v>
      </c>
      <c r="C1593" s="6" t="s">
        <v>5701</v>
      </c>
      <c r="D1593" s="22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>E1593/D1593</f>
        <v>0.29228571428571426</v>
      </c>
      <c r="P1593" s="8">
        <f>IF(L1593=0,0,E1593/L1593)</f>
        <v>44.478260869565219</v>
      </c>
      <c r="Q1593" s="5" t="str">
        <f>LEFT(N1593,(FIND("/",N1593)-1))</f>
        <v>photography</v>
      </c>
      <c r="R1593" s="5" t="str">
        <f>RIGHT(N1593,LEN(N1593)-(FIND("/",N1593)))</f>
        <v>places</v>
      </c>
      <c r="S1593" s="13">
        <f>(J1593/86400)+25569+(-5/24)</f>
        <v>42433.517835648141</v>
      </c>
      <c r="T1593" s="13">
        <f>(I1593/86400)+25569+(-5/24)</f>
        <v>42463.476168981484</v>
      </c>
    </row>
    <row r="1594" spans="1:20" ht="14.75" customHeight="1" x14ac:dyDescent="0.2">
      <c r="A1594" s="5">
        <v>1592</v>
      </c>
      <c r="B1594" s="6" t="s">
        <v>1593</v>
      </c>
      <c r="C1594" s="6" t="s">
        <v>5702</v>
      </c>
      <c r="D1594" s="22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>E1594/D1594</f>
        <v>0</v>
      </c>
      <c r="P1594" s="8">
        <f>IF(L1594=0,0,E1594/L1594)</f>
        <v>0</v>
      </c>
      <c r="Q1594" s="5" t="str">
        <f>LEFT(N1594,(FIND("/",N1594)-1))</f>
        <v>photography</v>
      </c>
      <c r="R1594" s="5" t="str">
        <f>RIGHT(N1594,LEN(N1594)-(FIND("/",N1594)))</f>
        <v>places</v>
      </c>
      <c r="S1594" s="13">
        <f>(J1594/86400)+25569+(-5/24)</f>
        <v>42045.86440972222</v>
      </c>
      <c r="T1594" s="13">
        <f>(I1594/86400)+25569+(-5/24)</f>
        <v>42090.822743055549</v>
      </c>
    </row>
    <row r="1595" spans="1:20" ht="14.75" customHeight="1" x14ac:dyDescent="0.2">
      <c r="A1595" s="5">
        <v>1593</v>
      </c>
      <c r="B1595" s="6" t="s">
        <v>1594</v>
      </c>
      <c r="C1595" s="6" t="s">
        <v>5703</v>
      </c>
      <c r="D1595" s="22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>E1595/D1595</f>
        <v>1.3636363636363637E-4</v>
      </c>
      <c r="P1595" s="8">
        <f>IF(L1595=0,0,E1595/L1595)</f>
        <v>1</v>
      </c>
      <c r="Q1595" s="5" t="str">
        <f>LEFT(N1595,(FIND("/",N1595)-1))</f>
        <v>photography</v>
      </c>
      <c r="R1595" s="5" t="str">
        <f>RIGHT(N1595,LEN(N1595)-(FIND("/",N1595)))</f>
        <v>places</v>
      </c>
      <c r="S1595" s="13">
        <f>(J1595/86400)+25569+(-5/24)</f>
        <v>42033.63721064815</v>
      </c>
      <c r="T1595" s="13">
        <f>(I1595/86400)+25569+(-5/24)</f>
        <v>42063.63721064815</v>
      </c>
    </row>
    <row r="1596" spans="1:20" ht="14.75" customHeight="1" x14ac:dyDescent="0.2">
      <c r="A1596" s="5">
        <v>1594</v>
      </c>
      <c r="B1596" s="6" t="s">
        <v>1595</v>
      </c>
      <c r="C1596" s="6" t="s">
        <v>5704</v>
      </c>
      <c r="D1596" s="22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>E1596/D1596</f>
        <v>0.20499999999999999</v>
      </c>
      <c r="P1596" s="8">
        <f>IF(L1596=0,0,E1596/L1596)</f>
        <v>20.5</v>
      </c>
      <c r="Q1596" s="5" t="str">
        <f>LEFT(N1596,(FIND("/",N1596)-1))</f>
        <v>photography</v>
      </c>
      <c r="R1596" s="5" t="str">
        <f>RIGHT(N1596,LEN(N1596)-(FIND("/",N1596)))</f>
        <v>places</v>
      </c>
      <c r="S1596" s="13">
        <f>(J1596/86400)+25569+(-5/24)</f>
        <v>42445.504421296289</v>
      </c>
      <c r="T1596" s="13">
        <f>(I1596/86400)+25569+(-5/24)</f>
        <v>42505.472916666666</v>
      </c>
    </row>
    <row r="1597" spans="1:20" ht="14.75" customHeight="1" x14ac:dyDescent="0.2">
      <c r="A1597" s="5">
        <v>1595</v>
      </c>
      <c r="B1597" s="6" t="s">
        <v>1596</v>
      </c>
      <c r="C1597" s="6" t="s">
        <v>5705</v>
      </c>
      <c r="D1597" s="22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>E1597/D1597</f>
        <v>2.8E-3</v>
      </c>
      <c r="P1597" s="8">
        <f>IF(L1597=0,0,E1597/L1597)</f>
        <v>40</v>
      </c>
      <c r="Q1597" s="5" t="str">
        <f>LEFT(N1597,(FIND("/",N1597)-1))</f>
        <v>photography</v>
      </c>
      <c r="R1597" s="5" t="str">
        <f>RIGHT(N1597,LEN(N1597)-(FIND("/",N1597)))</f>
        <v>places</v>
      </c>
      <c r="S1597" s="13">
        <f>(J1597/86400)+25569+(-5/24)</f>
        <v>41779.84175925926</v>
      </c>
      <c r="T1597" s="13">
        <f>(I1597/86400)+25569+(-5/24)</f>
        <v>41808.634027777771</v>
      </c>
    </row>
    <row r="1598" spans="1:20" ht="14.75" customHeight="1" x14ac:dyDescent="0.2">
      <c r="A1598" s="5">
        <v>1596</v>
      </c>
      <c r="B1598" s="6" t="s">
        <v>1597</v>
      </c>
      <c r="C1598" s="6" t="s">
        <v>5706</v>
      </c>
      <c r="D1598" s="22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>E1598/D1598</f>
        <v>2.3076923076923078E-2</v>
      </c>
      <c r="P1598" s="8">
        <f>IF(L1598=0,0,E1598/L1598)</f>
        <v>25</v>
      </c>
      <c r="Q1598" s="5" t="str">
        <f>LEFT(N1598,(FIND("/",N1598)-1))</f>
        <v>photography</v>
      </c>
      <c r="R1598" s="5" t="str">
        <f>RIGHT(N1598,LEN(N1598)-(FIND("/",N1598)))</f>
        <v>places</v>
      </c>
      <c r="S1598" s="13">
        <f>(J1598/86400)+25569+(-5/24)</f>
        <v>41941.221863425926</v>
      </c>
      <c r="T1598" s="13">
        <f>(I1598/86400)+25569+(-5/24)</f>
        <v>41986.26353009259</v>
      </c>
    </row>
    <row r="1599" spans="1:20" ht="14.75" customHeight="1" x14ac:dyDescent="0.2">
      <c r="A1599" s="5">
        <v>1597</v>
      </c>
      <c r="B1599" s="6" t="s">
        <v>1598</v>
      </c>
      <c r="C1599" s="6" t="s">
        <v>5707</v>
      </c>
      <c r="D1599" s="22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>E1599/D1599</f>
        <v>0</v>
      </c>
      <c r="P1599" s="8">
        <f>IF(L1599=0,0,E1599/L1599)</f>
        <v>0</v>
      </c>
      <c r="Q1599" s="5" t="str">
        <f>LEFT(N1599,(FIND("/",N1599)-1))</f>
        <v>photography</v>
      </c>
      <c r="R1599" s="5" t="str">
        <f>RIGHT(N1599,LEN(N1599)-(FIND("/",N1599)))</f>
        <v>places</v>
      </c>
      <c r="S1599" s="13">
        <f>(J1599/86400)+25569+(-5/24)</f>
        <v>42603.145798611113</v>
      </c>
      <c r="T1599" s="13">
        <f>(I1599/86400)+25569+(-5/24)</f>
        <v>42633.145798611113</v>
      </c>
    </row>
    <row r="1600" spans="1:20" ht="14.75" customHeight="1" x14ac:dyDescent="0.2">
      <c r="A1600" s="5">
        <v>1598</v>
      </c>
      <c r="B1600" s="6" t="s">
        <v>1599</v>
      </c>
      <c r="C1600" s="6" t="s">
        <v>5708</v>
      </c>
      <c r="D1600" s="22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>E1600/D1600</f>
        <v>1.25E-3</v>
      </c>
      <c r="P1600" s="8">
        <f>IF(L1600=0,0,E1600/L1600)</f>
        <v>1</v>
      </c>
      <c r="Q1600" s="5" t="str">
        <f>LEFT(N1600,(FIND("/",N1600)-1))</f>
        <v>photography</v>
      </c>
      <c r="R1600" s="5" t="str">
        <f>RIGHT(N1600,LEN(N1600)-(FIND("/",N1600)))</f>
        <v>places</v>
      </c>
      <c r="S1600" s="13">
        <f>(J1600/86400)+25569+(-5/24)</f>
        <v>42151.459004629629</v>
      </c>
      <c r="T1600" s="13">
        <f>(I1600/86400)+25569+(-5/24)</f>
        <v>42211.459004629629</v>
      </c>
    </row>
    <row r="1601" spans="1:20" ht="14.75" customHeight="1" x14ac:dyDescent="0.2">
      <c r="A1601" s="5">
        <v>1599</v>
      </c>
      <c r="B1601" s="6" t="s">
        <v>1600</v>
      </c>
      <c r="C1601" s="6" t="s">
        <v>5709</v>
      </c>
      <c r="D1601" s="22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>E1601/D1601</f>
        <v>0</v>
      </c>
      <c r="P1601" s="8">
        <f>IF(L1601=0,0,E1601/L1601)</f>
        <v>0</v>
      </c>
      <c r="Q1601" s="5" t="str">
        <f>LEFT(N1601,(FIND("/",N1601)-1))</f>
        <v>photography</v>
      </c>
      <c r="R1601" s="5" t="str">
        <f>RIGHT(N1601,LEN(N1601)-(FIND("/",N1601)))</f>
        <v>places</v>
      </c>
      <c r="S1601" s="13">
        <f>(J1601/86400)+25569+(-5/24)</f>
        <v>42438.330740740734</v>
      </c>
      <c r="T1601" s="13">
        <f>(I1601/86400)+25569+(-5/24)</f>
        <v>42468.289074074077</v>
      </c>
    </row>
    <row r="1602" spans="1:20" ht="14.75" customHeight="1" x14ac:dyDescent="0.2">
      <c r="A1602" s="5">
        <v>1600</v>
      </c>
      <c r="B1602" s="6" t="s">
        <v>1601</v>
      </c>
      <c r="C1602" s="6" t="s">
        <v>5710</v>
      </c>
      <c r="D1602" s="22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>E1602/D1602</f>
        <v>7.3400000000000007E-2</v>
      </c>
      <c r="P1602" s="8">
        <f>IF(L1602=0,0,E1602/L1602)</f>
        <v>40.777777777777779</v>
      </c>
      <c r="Q1602" s="5" t="str">
        <f>LEFT(N1602,(FIND("/",N1602)-1))</f>
        <v>photography</v>
      </c>
      <c r="R1602" s="5" t="str">
        <f>RIGHT(N1602,LEN(N1602)-(FIND("/",N1602)))</f>
        <v>places</v>
      </c>
      <c r="S1602" s="13">
        <f>(J1602/86400)+25569+(-5/24)</f>
        <v>41790.848981481475</v>
      </c>
      <c r="T1602" s="13">
        <f>(I1602/86400)+25569+(-5/24)</f>
        <v>41835.007638888885</v>
      </c>
    </row>
    <row r="1603" spans="1:20" ht="14.75" customHeight="1" x14ac:dyDescent="0.2">
      <c r="A1603" s="5">
        <v>1601</v>
      </c>
      <c r="B1603" s="6" t="s">
        <v>1602</v>
      </c>
      <c r="C1603" s="6" t="s">
        <v>5711</v>
      </c>
      <c r="D1603" s="22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>E1603/D1603</f>
        <v>1.082492</v>
      </c>
      <c r="P1603" s="8">
        <f>IF(L1603=0,0,E1603/L1603)</f>
        <v>48.325535714285714</v>
      </c>
      <c r="Q1603" s="5" t="str">
        <f>LEFT(N1603,(FIND("/",N1603)-1))</f>
        <v>music</v>
      </c>
      <c r="R1603" s="5" t="str">
        <f>RIGHT(N1603,LEN(N1603)-(FIND("/",N1603)))</f>
        <v>rock</v>
      </c>
      <c r="S1603" s="13">
        <f>(J1603/86400)+25569+(-5/24)</f>
        <v>40637.884641203702</v>
      </c>
      <c r="T1603" s="13">
        <f>(I1603/86400)+25569+(-5/24)</f>
        <v>40667.884641203702</v>
      </c>
    </row>
    <row r="1604" spans="1:20" ht="14.75" customHeight="1" x14ac:dyDescent="0.2">
      <c r="A1604" s="5">
        <v>1602</v>
      </c>
      <c r="B1604" s="6" t="s">
        <v>1603</v>
      </c>
      <c r="C1604" s="6" t="s">
        <v>5712</v>
      </c>
      <c r="D1604" s="22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>E1604/D1604</f>
        <v>1.0016666666666667</v>
      </c>
      <c r="P1604" s="8">
        <f>IF(L1604=0,0,E1604/L1604)</f>
        <v>46.953125</v>
      </c>
      <c r="Q1604" s="5" t="str">
        <f>LEFT(N1604,(FIND("/",N1604)-1))</f>
        <v>music</v>
      </c>
      <c r="R1604" s="5" t="str">
        <f>RIGHT(N1604,LEN(N1604)-(FIND("/",N1604)))</f>
        <v>rock</v>
      </c>
      <c r="S1604" s="13">
        <f>(J1604/86400)+25569+(-5/24)</f>
        <v>40788.089317129627</v>
      </c>
      <c r="T1604" s="13">
        <f>(I1604/86400)+25569+(-5/24)</f>
        <v>40830.75</v>
      </c>
    </row>
    <row r="1605" spans="1:20" ht="14.75" customHeight="1" x14ac:dyDescent="0.2">
      <c r="A1605" s="5">
        <v>1603</v>
      </c>
      <c r="B1605" s="6" t="s">
        <v>1604</v>
      </c>
      <c r="C1605" s="6" t="s">
        <v>5713</v>
      </c>
      <c r="D1605" s="22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>E1605/D1605</f>
        <v>1.0003299999999999</v>
      </c>
      <c r="P1605" s="8">
        <f>IF(L1605=0,0,E1605/L1605)</f>
        <v>66.688666666666663</v>
      </c>
      <c r="Q1605" s="5" t="str">
        <f>LEFT(N1605,(FIND("/",N1605)-1))</f>
        <v>music</v>
      </c>
      <c r="R1605" s="5" t="str">
        <f>RIGHT(N1605,LEN(N1605)-(FIND("/",N1605)))</f>
        <v>rock</v>
      </c>
      <c r="S1605" s="13">
        <f>(J1605/86400)+25569+(-5/24)</f>
        <v>40875.961331018516</v>
      </c>
      <c r="T1605" s="13">
        <f>(I1605/86400)+25569+(-5/24)</f>
        <v>40935.961331018516</v>
      </c>
    </row>
    <row r="1606" spans="1:20" ht="14.75" customHeight="1" x14ac:dyDescent="0.2">
      <c r="A1606" s="5">
        <v>1604</v>
      </c>
      <c r="B1606" s="6" t="s">
        <v>1605</v>
      </c>
      <c r="C1606" s="6" t="s">
        <v>5714</v>
      </c>
      <c r="D1606" s="22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>E1606/D1606</f>
        <v>1.2210714285714286</v>
      </c>
      <c r="P1606" s="8">
        <f>IF(L1606=0,0,E1606/L1606)</f>
        <v>48.842857142857142</v>
      </c>
      <c r="Q1606" s="5" t="str">
        <f>LEFT(N1606,(FIND("/",N1606)-1))</f>
        <v>music</v>
      </c>
      <c r="R1606" s="5" t="str">
        <f>RIGHT(N1606,LEN(N1606)-(FIND("/",N1606)))</f>
        <v>rock</v>
      </c>
      <c r="S1606" s="13">
        <f>(J1606/86400)+25569+(-5/24)</f>
        <v>40945.636979166666</v>
      </c>
      <c r="T1606" s="13">
        <f>(I1606/86400)+25569+(-5/24)</f>
        <v>40985.595312500001</v>
      </c>
    </row>
    <row r="1607" spans="1:20" ht="14.75" customHeight="1" x14ac:dyDescent="0.2">
      <c r="A1607" s="5">
        <v>1605</v>
      </c>
      <c r="B1607" s="6" t="s">
        <v>1606</v>
      </c>
      <c r="C1607" s="6" t="s">
        <v>5715</v>
      </c>
      <c r="D1607" s="22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>E1607/D1607</f>
        <v>1.0069333333333335</v>
      </c>
      <c r="P1607" s="8">
        <f>IF(L1607=0,0,E1607/L1607)</f>
        <v>137.30909090909091</v>
      </c>
      <c r="Q1607" s="5" t="str">
        <f>LEFT(N1607,(FIND("/",N1607)-1))</f>
        <v>music</v>
      </c>
      <c r="R1607" s="5" t="str">
        <f>RIGHT(N1607,LEN(N1607)-(FIND("/",N1607)))</f>
        <v>rock</v>
      </c>
      <c r="S1607" s="13">
        <f>(J1607/86400)+25569+(-5/24)</f>
        <v>40746.804548611108</v>
      </c>
      <c r="T1607" s="13">
        <f>(I1607/86400)+25569+(-5/24)</f>
        <v>40756.083333333328</v>
      </c>
    </row>
    <row r="1608" spans="1:20" ht="14.75" customHeight="1" x14ac:dyDescent="0.2">
      <c r="A1608" s="5">
        <v>1606</v>
      </c>
      <c r="B1608" s="6" t="s">
        <v>1607</v>
      </c>
      <c r="C1608" s="6" t="s">
        <v>5716</v>
      </c>
      <c r="D1608" s="22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>E1608/D1608</f>
        <v>1.01004125</v>
      </c>
      <c r="P1608" s="8">
        <f>IF(L1608=0,0,E1608/L1608)</f>
        <v>87.829673913043479</v>
      </c>
      <c r="Q1608" s="5" t="str">
        <f>LEFT(N1608,(FIND("/",N1608)-1))</f>
        <v>music</v>
      </c>
      <c r="R1608" s="5" t="str">
        <f>RIGHT(N1608,LEN(N1608)-(FIND("/",N1608)))</f>
        <v>rock</v>
      </c>
      <c r="S1608" s="13">
        <f>(J1608/86400)+25569+(-5/24)</f>
        <v>40535.903217592589</v>
      </c>
      <c r="T1608" s="13">
        <f>(I1608/86400)+25569+(-5/24)</f>
        <v>40625.861550925925</v>
      </c>
    </row>
    <row r="1609" spans="1:20" ht="14.75" customHeight="1" x14ac:dyDescent="0.2">
      <c r="A1609" s="5">
        <v>1607</v>
      </c>
      <c r="B1609" s="6" t="s">
        <v>1608</v>
      </c>
      <c r="C1609" s="6" t="s">
        <v>5717</v>
      </c>
      <c r="D1609" s="22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>E1609/D1609</f>
        <v>1.4511000000000001</v>
      </c>
      <c r="P1609" s="8">
        <f>IF(L1609=0,0,E1609/L1609)</f>
        <v>70.785365853658533</v>
      </c>
      <c r="Q1609" s="5" t="str">
        <f>LEFT(N1609,(FIND("/",N1609)-1))</f>
        <v>music</v>
      </c>
      <c r="R1609" s="5" t="str">
        <f>RIGHT(N1609,LEN(N1609)-(FIND("/",N1609)))</f>
        <v>rock</v>
      </c>
      <c r="S1609" s="13">
        <f>(J1609/86400)+25569+(-5/24)</f>
        <v>41053.600127314814</v>
      </c>
      <c r="T1609" s="13">
        <f>(I1609/86400)+25569+(-5/24)</f>
        <v>41074.600127314814</v>
      </c>
    </row>
    <row r="1610" spans="1:20" ht="14.75" customHeight="1" x14ac:dyDescent="0.2">
      <c r="A1610" s="5">
        <v>1608</v>
      </c>
      <c r="B1610" s="6" t="s">
        <v>1609</v>
      </c>
      <c r="C1610" s="6" t="s">
        <v>5718</v>
      </c>
      <c r="D1610" s="22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>E1610/D1610</f>
        <v>1.0125</v>
      </c>
      <c r="P1610" s="8">
        <f>IF(L1610=0,0,E1610/L1610)</f>
        <v>52.826086956521742</v>
      </c>
      <c r="Q1610" s="5" t="str">
        <f>LEFT(N1610,(FIND("/",N1610)-1))</f>
        <v>music</v>
      </c>
      <c r="R1610" s="5" t="str">
        <f>RIGHT(N1610,LEN(N1610)-(FIND("/",N1610)))</f>
        <v>rock</v>
      </c>
      <c r="S1610" s="13">
        <f>(J1610/86400)+25569+(-5/24)</f>
        <v>41607.622523148144</v>
      </c>
      <c r="T1610" s="13">
        <f>(I1610/86400)+25569+(-5/24)</f>
        <v>41640.018055555549</v>
      </c>
    </row>
    <row r="1611" spans="1:20" ht="14.75" customHeight="1" x14ac:dyDescent="0.2">
      <c r="A1611" s="5">
        <v>1609</v>
      </c>
      <c r="B1611" s="6" t="s">
        <v>1610</v>
      </c>
      <c r="C1611" s="6" t="s">
        <v>5719</v>
      </c>
      <c r="D1611" s="22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>E1611/D1611</f>
        <v>1.1833333333333333</v>
      </c>
      <c r="P1611" s="8">
        <f>IF(L1611=0,0,E1611/L1611)</f>
        <v>443.75</v>
      </c>
      <c r="Q1611" s="5" t="str">
        <f>LEFT(N1611,(FIND("/",N1611)-1))</f>
        <v>music</v>
      </c>
      <c r="R1611" s="5" t="str">
        <f>RIGHT(N1611,LEN(N1611)-(FIND("/",N1611)))</f>
        <v>rock</v>
      </c>
      <c r="S1611" s="13">
        <f>(J1611/86400)+25569+(-5/24)</f>
        <v>40795.792928240735</v>
      </c>
      <c r="T1611" s="13">
        <f>(I1611/86400)+25569+(-5/24)</f>
        <v>40849.125</v>
      </c>
    </row>
    <row r="1612" spans="1:20" ht="14.75" customHeight="1" x14ac:dyDescent="0.2">
      <c r="A1612" s="5">
        <v>1610</v>
      </c>
      <c r="B1612" s="6" t="s">
        <v>1611</v>
      </c>
      <c r="C1612" s="6" t="s">
        <v>5720</v>
      </c>
      <c r="D1612" s="22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>E1612/D1612</f>
        <v>2.7185000000000001</v>
      </c>
      <c r="P1612" s="8">
        <f>IF(L1612=0,0,E1612/L1612)</f>
        <v>48.544642857142854</v>
      </c>
      <c r="Q1612" s="5" t="str">
        <f>LEFT(N1612,(FIND("/",N1612)-1))</f>
        <v>music</v>
      </c>
      <c r="R1612" s="5" t="str">
        <f>RIGHT(N1612,LEN(N1612)-(FIND("/",N1612)))</f>
        <v>rock</v>
      </c>
      <c r="S1612" s="13">
        <f>(J1612/86400)+25569+(-5/24)</f>
        <v>41228.716550925921</v>
      </c>
      <c r="T1612" s="13">
        <f>(I1612/86400)+25569+(-5/24)</f>
        <v>41258.716550925921</v>
      </c>
    </row>
    <row r="1613" spans="1:20" ht="14.75" customHeight="1" x14ac:dyDescent="0.2">
      <c r="A1613" s="5">
        <v>1611</v>
      </c>
      <c r="B1613" s="6" t="s">
        <v>1612</v>
      </c>
      <c r="C1613" s="6" t="s">
        <v>5721</v>
      </c>
      <c r="D1613" s="22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>E1613/D1613</f>
        <v>1.25125</v>
      </c>
      <c r="P1613" s="8">
        <f>IF(L1613=0,0,E1613/L1613)</f>
        <v>37.074074074074076</v>
      </c>
      <c r="Q1613" s="5" t="str">
        <f>LEFT(N1613,(FIND("/",N1613)-1))</f>
        <v>music</v>
      </c>
      <c r="R1613" s="5" t="str">
        <f>RIGHT(N1613,LEN(N1613)-(FIND("/",N1613)))</f>
        <v>rock</v>
      </c>
      <c r="S1613" s="13">
        <f>(J1613/86400)+25569+(-5/24)</f>
        <v>41408.792037037034</v>
      </c>
      <c r="T1613" s="13">
        <f>(I1613/86400)+25569+(-5/24)</f>
        <v>41429.792037037034</v>
      </c>
    </row>
    <row r="1614" spans="1:20" ht="14.75" customHeight="1" x14ac:dyDescent="0.2">
      <c r="A1614" s="5">
        <v>1612</v>
      </c>
      <c r="B1614" s="6" t="s">
        <v>1613</v>
      </c>
      <c r="C1614" s="6" t="s">
        <v>5722</v>
      </c>
      <c r="D1614" s="22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>E1614/D1614</f>
        <v>1.1000000000000001</v>
      </c>
      <c r="P1614" s="8">
        <f>IF(L1614=0,0,E1614/L1614)</f>
        <v>50</v>
      </c>
      <c r="Q1614" s="5" t="str">
        <f>LEFT(N1614,(FIND("/",N1614)-1))</f>
        <v>music</v>
      </c>
      <c r="R1614" s="5" t="str">
        <f>RIGHT(N1614,LEN(N1614)-(FIND("/",N1614)))</f>
        <v>rock</v>
      </c>
      <c r="S1614" s="13">
        <f>(J1614/86400)+25569+(-5/24)</f>
        <v>41246.666481481479</v>
      </c>
      <c r="T1614" s="13">
        <f>(I1614/86400)+25569+(-5/24)</f>
        <v>41276.666481481479</v>
      </c>
    </row>
    <row r="1615" spans="1:20" ht="14.75" customHeight="1" x14ac:dyDescent="0.2">
      <c r="A1615" s="5">
        <v>1613</v>
      </c>
      <c r="B1615" s="6" t="s">
        <v>1614</v>
      </c>
      <c r="C1615" s="6" t="s">
        <v>5723</v>
      </c>
      <c r="D1615" s="22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>E1615/D1615</f>
        <v>1.0149999999999999</v>
      </c>
      <c r="P1615" s="8">
        <f>IF(L1615=0,0,E1615/L1615)</f>
        <v>39.03846153846154</v>
      </c>
      <c r="Q1615" s="5" t="str">
        <f>LEFT(N1615,(FIND("/",N1615)-1))</f>
        <v>music</v>
      </c>
      <c r="R1615" s="5" t="str">
        <f>RIGHT(N1615,LEN(N1615)-(FIND("/",N1615)))</f>
        <v>rock</v>
      </c>
      <c r="S1615" s="13">
        <f>(J1615/86400)+25569+(-5/24)</f>
        <v>41081.861134259256</v>
      </c>
      <c r="T1615" s="13">
        <f>(I1615/86400)+25569+(-5/24)</f>
        <v>41111.861134259256</v>
      </c>
    </row>
    <row r="1616" spans="1:20" ht="14.75" customHeight="1" x14ac:dyDescent="0.2">
      <c r="A1616" s="5">
        <v>1614</v>
      </c>
      <c r="B1616" s="6" t="s">
        <v>1615</v>
      </c>
      <c r="C1616" s="6" t="s">
        <v>5724</v>
      </c>
      <c r="D1616" s="22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>E1616/D1616</f>
        <v>1.0269999999999999</v>
      </c>
      <c r="P1616" s="8">
        <f>IF(L1616=0,0,E1616/L1616)</f>
        <v>66.688311688311686</v>
      </c>
      <c r="Q1616" s="5" t="str">
        <f>LEFT(N1616,(FIND("/",N1616)-1))</f>
        <v>music</v>
      </c>
      <c r="R1616" s="5" t="str">
        <f>RIGHT(N1616,LEN(N1616)-(FIND("/",N1616)))</f>
        <v>rock</v>
      </c>
      <c r="S1616" s="13">
        <f>(J1616/86400)+25569+(-5/24)</f>
        <v>41794.772789351853</v>
      </c>
      <c r="T1616" s="13">
        <f>(I1616/86400)+25569+(-5/24)</f>
        <v>41854.5</v>
      </c>
    </row>
    <row r="1617" spans="1:20" ht="14.75" customHeight="1" x14ac:dyDescent="0.2">
      <c r="A1617" s="5">
        <v>1615</v>
      </c>
      <c r="B1617" s="6" t="s">
        <v>1616</v>
      </c>
      <c r="C1617" s="6" t="s">
        <v>5725</v>
      </c>
      <c r="D1617" s="22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>E1617/D1617</f>
        <v>1.1412500000000001</v>
      </c>
      <c r="P1617" s="8">
        <f>IF(L1617=0,0,E1617/L1617)</f>
        <v>67.132352941176464</v>
      </c>
      <c r="Q1617" s="5" t="str">
        <f>LEFT(N1617,(FIND("/",N1617)-1))</f>
        <v>music</v>
      </c>
      <c r="R1617" s="5" t="str">
        <f>RIGHT(N1617,LEN(N1617)-(FIND("/",N1617)))</f>
        <v>rock</v>
      </c>
      <c r="S1617" s="13">
        <f>(J1617/86400)+25569+(-5/24)</f>
        <v>40844.842546296291</v>
      </c>
      <c r="T1617" s="13">
        <f>(I1617/86400)+25569+(-5/24)</f>
        <v>40889.884212962963</v>
      </c>
    </row>
    <row r="1618" spans="1:20" ht="14.75" customHeight="1" x14ac:dyDescent="0.2">
      <c r="A1618" s="5">
        <v>1616</v>
      </c>
      <c r="B1618" s="6" t="s">
        <v>1617</v>
      </c>
      <c r="C1618" s="6" t="s">
        <v>5726</v>
      </c>
      <c r="D1618" s="22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>E1618/D1618</f>
        <v>1.042</v>
      </c>
      <c r="P1618" s="8">
        <f>IF(L1618=0,0,E1618/L1618)</f>
        <v>66.369426751592357</v>
      </c>
      <c r="Q1618" s="5" t="str">
        <f>LEFT(N1618,(FIND("/",N1618)-1))</f>
        <v>music</v>
      </c>
      <c r="R1618" s="5" t="str">
        <f>RIGHT(N1618,LEN(N1618)-(FIND("/",N1618)))</f>
        <v>rock</v>
      </c>
      <c r="S1618" s="13">
        <f>(J1618/86400)+25569+(-5/24)</f>
        <v>41194.507187499999</v>
      </c>
      <c r="T1618" s="13">
        <f>(I1618/86400)+25569+(-5/24)</f>
        <v>41235.708333333328</v>
      </c>
    </row>
    <row r="1619" spans="1:20" ht="14.75" customHeight="1" x14ac:dyDescent="0.2">
      <c r="A1619" s="5">
        <v>1617</v>
      </c>
      <c r="B1619" s="6" t="s">
        <v>1618</v>
      </c>
      <c r="C1619" s="6" t="s">
        <v>5727</v>
      </c>
      <c r="D1619" s="22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>E1619/D1619</f>
        <v>1.4585714285714286</v>
      </c>
      <c r="P1619" s="8">
        <f>IF(L1619=0,0,E1619/L1619)</f>
        <v>64.620253164556956</v>
      </c>
      <c r="Q1619" s="5" t="str">
        <f>LEFT(N1619,(FIND("/",N1619)-1))</f>
        <v>music</v>
      </c>
      <c r="R1619" s="5" t="str">
        <f>RIGHT(N1619,LEN(N1619)-(FIND("/",N1619)))</f>
        <v>rock</v>
      </c>
      <c r="S1619" s="13">
        <f>(J1619/86400)+25569+(-5/24)</f>
        <v>41546.455879629626</v>
      </c>
      <c r="T1619" s="13">
        <f>(I1619/86400)+25569+(-5/24)</f>
        <v>41579.583333333328</v>
      </c>
    </row>
    <row r="1620" spans="1:20" ht="14.75" customHeight="1" x14ac:dyDescent="0.2">
      <c r="A1620" s="5">
        <v>1618</v>
      </c>
      <c r="B1620" s="6" t="s">
        <v>1619</v>
      </c>
      <c r="C1620" s="6" t="s">
        <v>5728</v>
      </c>
      <c r="D1620" s="22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>E1620/D1620</f>
        <v>1.0506666666666666</v>
      </c>
      <c r="P1620" s="8">
        <f>IF(L1620=0,0,E1620/L1620)</f>
        <v>58.370370370370374</v>
      </c>
      <c r="Q1620" s="5" t="str">
        <f>LEFT(N1620,(FIND("/",N1620)-1))</f>
        <v>music</v>
      </c>
      <c r="R1620" s="5" t="str">
        <f>RIGHT(N1620,LEN(N1620)-(FIND("/",N1620)))</f>
        <v>rock</v>
      </c>
      <c r="S1620" s="13">
        <f>(J1620/86400)+25569+(-5/24)</f>
        <v>41301.446006944439</v>
      </c>
      <c r="T1620" s="13">
        <f>(I1620/86400)+25569+(-5/24)</f>
        <v>41341.446006944439</v>
      </c>
    </row>
    <row r="1621" spans="1:20" ht="14.75" customHeight="1" x14ac:dyDescent="0.2">
      <c r="A1621" s="5">
        <v>1619</v>
      </c>
      <c r="B1621" s="6" t="s">
        <v>1620</v>
      </c>
      <c r="C1621" s="6" t="s">
        <v>5729</v>
      </c>
      <c r="D1621" s="22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>E1621/D1621</f>
        <v>1.3333333333333333</v>
      </c>
      <c r="P1621" s="8">
        <f>IF(L1621=0,0,E1621/L1621)</f>
        <v>86.956521739130437</v>
      </c>
      <c r="Q1621" s="5" t="str">
        <f>LEFT(N1621,(FIND("/",N1621)-1))</f>
        <v>music</v>
      </c>
      <c r="R1621" s="5" t="str">
        <f>RIGHT(N1621,LEN(N1621)-(FIND("/",N1621)))</f>
        <v>rock</v>
      </c>
      <c r="S1621" s="13">
        <f>(J1621/86400)+25569+(-5/24)</f>
        <v>41875.977847222217</v>
      </c>
      <c r="T1621" s="13">
        <f>(I1621/86400)+25569+(-5/24)</f>
        <v>41896.977847222217</v>
      </c>
    </row>
    <row r="1622" spans="1:20" ht="14.75" customHeight="1" x14ac:dyDescent="0.2">
      <c r="A1622" s="5">
        <v>1620</v>
      </c>
      <c r="B1622" s="6" t="s">
        <v>1621</v>
      </c>
      <c r="C1622" s="6" t="s">
        <v>5730</v>
      </c>
      <c r="D1622" s="22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>E1622/D1622</f>
        <v>1.1299999999999999</v>
      </c>
      <c r="P1622" s="8">
        <f>IF(L1622=0,0,E1622/L1622)</f>
        <v>66.470588235294116</v>
      </c>
      <c r="Q1622" s="5" t="str">
        <f>LEFT(N1622,(FIND("/",N1622)-1))</f>
        <v>music</v>
      </c>
      <c r="R1622" s="5" t="str">
        <f>RIGHT(N1622,LEN(N1622)-(FIND("/",N1622)))</f>
        <v>rock</v>
      </c>
      <c r="S1622" s="13">
        <f>(J1622/86400)+25569+(-5/24)</f>
        <v>41321.131249999999</v>
      </c>
      <c r="T1622" s="13">
        <f>(I1622/86400)+25569+(-5/24)</f>
        <v>41328.131249999999</v>
      </c>
    </row>
    <row r="1623" spans="1:20" ht="14.75" customHeight="1" x14ac:dyDescent="0.2">
      <c r="A1623" s="5">
        <v>1621</v>
      </c>
      <c r="B1623" s="6" t="s">
        <v>1622</v>
      </c>
      <c r="C1623" s="6" t="s">
        <v>5731</v>
      </c>
      <c r="D1623" s="22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>E1623/D1623</f>
        <v>1.212</v>
      </c>
      <c r="P1623" s="8">
        <f>IF(L1623=0,0,E1623/L1623)</f>
        <v>163.78378378378378</v>
      </c>
      <c r="Q1623" s="5" t="str">
        <f>LEFT(N1623,(FIND("/",N1623)-1))</f>
        <v>music</v>
      </c>
      <c r="R1623" s="5" t="str">
        <f>RIGHT(N1623,LEN(N1623)-(FIND("/",N1623)))</f>
        <v>rock</v>
      </c>
      <c r="S1623" s="13">
        <f>(J1623/86400)+25569+(-5/24)</f>
        <v>41003.398321759254</v>
      </c>
      <c r="T1623" s="13">
        <f>(I1623/86400)+25569+(-5/24)</f>
        <v>41056.957638888889</v>
      </c>
    </row>
    <row r="1624" spans="1:20" ht="14.75" customHeight="1" x14ac:dyDescent="0.2">
      <c r="A1624" s="5">
        <v>1622</v>
      </c>
      <c r="B1624" s="6" t="s">
        <v>1623</v>
      </c>
      <c r="C1624" s="6" t="s">
        <v>5732</v>
      </c>
      <c r="D1624" s="22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>E1624/D1624</f>
        <v>1.0172463768115942</v>
      </c>
      <c r="P1624" s="8">
        <f>IF(L1624=0,0,E1624/L1624)</f>
        <v>107.98461538461538</v>
      </c>
      <c r="Q1624" s="5" t="str">
        <f>LEFT(N1624,(FIND("/",N1624)-1))</f>
        <v>music</v>
      </c>
      <c r="R1624" s="5" t="str">
        <f>RIGHT(N1624,LEN(N1624)-(FIND("/",N1624)))</f>
        <v>rock</v>
      </c>
      <c r="S1624" s="13">
        <f>(J1624/86400)+25569+(-5/24)</f>
        <v>41950.086504629631</v>
      </c>
      <c r="T1624" s="13">
        <f>(I1624/86400)+25569+(-5/24)</f>
        <v>41990.124305555553</v>
      </c>
    </row>
    <row r="1625" spans="1:20" ht="14.75" customHeight="1" x14ac:dyDescent="0.2">
      <c r="A1625" s="5">
        <v>1623</v>
      </c>
      <c r="B1625" s="6" t="s">
        <v>1624</v>
      </c>
      <c r="C1625" s="6" t="s">
        <v>5733</v>
      </c>
      <c r="D1625" s="22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>E1625/D1625</f>
        <v>1.0106666666666666</v>
      </c>
      <c r="P1625" s="8">
        <f>IF(L1625=0,0,E1625/L1625)</f>
        <v>42.111111111111114</v>
      </c>
      <c r="Q1625" s="5" t="str">
        <f>LEFT(N1625,(FIND("/",N1625)-1))</f>
        <v>music</v>
      </c>
      <c r="R1625" s="5" t="str">
        <f>RIGHT(N1625,LEN(N1625)-(FIND("/",N1625)))</f>
        <v>rock</v>
      </c>
      <c r="S1625" s="13">
        <f>(J1625/86400)+25569+(-5/24)</f>
        <v>41453.480196759258</v>
      </c>
      <c r="T1625" s="13">
        <f>(I1625/86400)+25569+(-5/24)</f>
        <v>41513.480196759258</v>
      </c>
    </row>
    <row r="1626" spans="1:20" ht="14.75" customHeight="1" x14ac:dyDescent="0.2">
      <c r="A1626" s="5">
        <v>1624</v>
      </c>
      <c r="B1626" s="6" t="s">
        <v>1625</v>
      </c>
      <c r="C1626" s="6" t="s">
        <v>5734</v>
      </c>
      <c r="D1626" s="22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>E1626/D1626</f>
        <v>1.18</v>
      </c>
      <c r="P1626" s="8">
        <f>IF(L1626=0,0,E1626/L1626)</f>
        <v>47.2</v>
      </c>
      <c r="Q1626" s="5" t="str">
        <f>LEFT(N1626,(FIND("/",N1626)-1))</f>
        <v>music</v>
      </c>
      <c r="R1626" s="5" t="str">
        <f>RIGHT(N1626,LEN(N1626)-(FIND("/",N1626)))</f>
        <v>rock</v>
      </c>
      <c r="S1626" s="13">
        <f>(J1626/86400)+25569+(-5/24)</f>
        <v>41243.158969907403</v>
      </c>
      <c r="T1626" s="13">
        <f>(I1626/86400)+25569+(-5/24)</f>
        <v>41283.158969907403</v>
      </c>
    </row>
    <row r="1627" spans="1:20" ht="14.75" customHeight="1" x14ac:dyDescent="0.2">
      <c r="A1627" s="5">
        <v>1625</v>
      </c>
      <c r="B1627" s="6" t="s">
        <v>1626</v>
      </c>
      <c r="C1627" s="6" t="s">
        <v>5735</v>
      </c>
      <c r="D1627" s="22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>E1627/D1627</f>
        <v>1.5533333333333332</v>
      </c>
      <c r="P1627" s="8">
        <f>IF(L1627=0,0,E1627/L1627)</f>
        <v>112.01923076923077</v>
      </c>
      <c r="Q1627" s="5" t="str">
        <f>LEFT(N1627,(FIND("/",N1627)-1))</f>
        <v>music</v>
      </c>
      <c r="R1627" s="5" t="str">
        <f>RIGHT(N1627,LEN(N1627)-(FIND("/",N1627)))</f>
        <v>rock</v>
      </c>
      <c r="S1627" s="13">
        <f>(J1627/86400)+25569+(-5/24)</f>
        <v>41135.491354166668</v>
      </c>
      <c r="T1627" s="13">
        <f>(I1627/86400)+25569+(-5/24)</f>
        <v>41163.491354166668</v>
      </c>
    </row>
    <row r="1628" spans="1:20" ht="14.75" customHeight="1" x14ac:dyDescent="0.2">
      <c r="A1628" s="5">
        <v>1626</v>
      </c>
      <c r="B1628" s="6" t="s">
        <v>1627</v>
      </c>
      <c r="C1628" s="6" t="s">
        <v>5736</v>
      </c>
      <c r="D1628" s="22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>E1628/D1628</f>
        <v>1.0118750000000001</v>
      </c>
      <c r="P1628" s="8">
        <f>IF(L1628=0,0,E1628/L1628)</f>
        <v>74.953703703703709</v>
      </c>
      <c r="Q1628" s="5" t="str">
        <f>LEFT(N1628,(FIND("/",N1628)-1))</f>
        <v>music</v>
      </c>
      <c r="R1628" s="5" t="str">
        <f>RIGHT(N1628,LEN(N1628)-(FIND("/",N1628)))</f>
        <v>rock</v>
      </c>
      <c r="S1628" s="13">
        <f>(J1628/86400)+25569+(-5/24)</f>
        <v>41579.639664351846</v>
      </c>
      <c r="T1628" s="13">
        <f>(I1628/86400)+25569+(-5/24)</f>
        <v>41609.681331018517</v>
      </c>
    </row>
    <row r="1629" spans="1:20" ht="14.75" customHeight="1" x14ac:dyDescent="0.2">
      <c r="A1629" s="5">
        <v>1627</v>
      </c>
      <c r="B1629" s="6" t="s">
        <v>1628</v>
      </c>
      <c r="C1629" s="6" t="s">
        <v>5737</v>
      </c>
      <c r="D1629" s="22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>E1629/D1629</f>
        <v>1.17</v>
      </c>
      <c r="P1629" s="8">
        <f>IF(L1629=0,0,E1629/L1629)</f>
        <v>61.578947368421055</v>
      </c>
      <c r="Q1629" s="5" t="str">
        <f>LEFT(N1629,(FIND("/",N1629)-1))</f>
        <v>music</v>
      </c>
      <c r="R1629" s="5" t="str">
        <f>RIGHT(N1629,LEN(N1629)-(FIND("/",N1629)))</f>
        <v>rock</v>
      </c>
      <c r="S1629" s="13">
        <f>(J1629/86400)+25569+(-5/24)</f>
        <v>41205.498715277776</v>
      </c>
      <c r="T1629" s="13">
        <f>(I1629/86400)+25569+(-5/24)</f>
        <v>41238.999305555553</v>
      </c>
    </row>
    <row r="1630" spans="1:20" ht="14.75" customHeight="1" x14ac:dyDescent="0.2">
      <c r="A1630" s="5">
        <v>1628</v>
      </c>
      <c r="B1630" s="6" t="s">
        <v>1629</v>
      </c>
      <c r="C1630" s="6" t="s">
        <v>5738</v>
      </c>
      <c r="D1630" s="22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>E1630/D1630</f>
        <v>1.00925</v>
      </c>
      <c r="P1630" s="8">
        <f>IF(L1630=0,0,E1630/L1630)</f>
        <v>45.875</v>
      </c>
      <c r="Q1630" s="5" t="str">
        <f>LEFT(N1630,(FIND("/",N1630)-1))</f>
        <v>music</v>
      </c>
      <c r="R1630" s="5" t="str">
        <f>RIGHT(N1630,LEN(N1630)-(FIND("/",N1630)))</f>
        <v>rock</v>
      </c>
      <c r="S1630" s="13">
        <f>(J1630/86400)+25569+(-5/24)</f>
        <v>41774.528726851851</v>
      </c>
      <c r="T1630" s="13">
        <f>(I1630/86400)+25569+(-5/24)</f>
        <v>41807.528726851851</v>
      </c>
    </row>
    <row r="1631" spans="1:20" ht="14.75" customHeight="1" x14ac:dyDescent="0.2">
      <c r="A1631" s="5">
        <v>1629</v>
      </c>
      <c r="B1631" s="6" t="s">
        <v>1630</v>
      </c>
      <c r="C1631" s="6" t="s">
        <v>5739</v>
      </c>
      <c r="D1631" s="22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>E1631/D1631</f>
        <v>1.0366666666666666</v>
      </c>
      <c r="P1631" s="8">
        <f>IF(L1631=0,0,E1631/L1631)</f>
        <v>75.853658536585371</v>
      </c>
      <c r="Q1631" s="5" t="str">
        <f>LEFT(N1631,(FIND("/",N1631)-1))</f>
        <v>music</v>
      </c>
      <c r="R1631" s="5" t="str">
        <f>RIGHT(N1631,LEN(N1631)-(FIND("/",N1631)))</f>
        <v>rock</v>
      </c>
      <c r="S1631" s="13">
        <f>(J1631/86400)+25569+(-5/24)</f>
        <v>41645.658946759257</v>
      </c>
      <c r="T1631" s="13">
        <f>(I1631/86400)+25569+(-5/24)</f>
        <v>41690.658946759257</v>
      </c>
    </row>
    <row r="1632" spans="1:20" ht="14.75" customHeight="1" x14ac:dyDescent="0.2">
      <c r="A1632" s="5">
        <v>1630</v>
      </c>
      <c r="B1632" s="6" t="s">
        <v>1631</v>
      </c>
      <c r="C1632" s="6" t="s">
        <v>5740</v>
      </c>
      <c r="D1632" s="22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>E1632/D1632</f>
        <v>2.6524999999999999</v>
      </c>
      <c r="P1632" s="8">
        <f>IF(L1632=0,0,E1632/L1632)</f>
        <v>84.206349206349202</v>
      </c>
      <c r="Q1632" s="5" t="str">
        <f>LEFT(N1632,(FIND("/",N1632)-1))</f>
        <v>music</v>
      </c>
      <c r="R1632" s="5" t="str">
        <f>RIGHT(N1632,LEN(N1632)-(FIND("/",N1632)))</f>
        <v>rock</v>
      </c>
      <c r="S1632" s="13">
        <f>(J1632/86400)+25569+(-5/24)</f>
        <v>40939.629340277774</v>
      </c>
      <c r="T1632" s="13">
        <f>(I1632/86400)+25569+(-5/24)</f>
        <v>40970.082638888889</v>
      </c>
    </row>
    <row r="1633" spans="1:20" ht="14.75" customHeight="1" x14ac:dyDescent="0.2">
      <c r="A1633" s="5">
        <v>1631</v>
      </c>
      <c r="B1633" s="6" t="s">
        <v>1632</v>
      </c>
      <c r="C1633" s="6" t="s">
        <v>5741</v>
      </c>
      <c r="D1633" s="22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>E1633/D1633</f>
        <v>1.5590999999999999</v>
      </c>
      <c r="P1633" s="8">
        <f>IF(L1633=0,0,E1633/L1633)</f>
        <v>117.22556390977444</v>
      </c>
      <c r="Q1633" s="5" t="str">
        <f>LEFT(N1633,(FIND("/",N1633)-1))</f>
        <v>music</v>
      </c>
      <c r="R1633" s="5" t="str">
        <f>RIGHT(N1633,LEN(N1633)-(FIND("/",N1633)))</f>
        <v>rock</v>
      </c>
      <c r="S1633" s="13">
        <f>(J1633/86400)+25569+(-5/24)</f>
        <v>41164.65116898148</v>
      </c>
      <c r="T1633" s="13">
        <f>(I1633/86400)+25569+(-5/24)</f>
        <v>41194.65116898148</v>
      </c>
    </row>
    <row r="1634" spans="1:20" ht="14.75" customHeight="1" x14ac:dyDescent="0.2">
      <c r="A1634" s="5">
        <v>1632</v>
      </c>
      <c r="B1634" s="6" t="s">
        <v>1633</v>
      </c>
      <c r="C1634" s="6" t="s">
        <v>5742</v>
      </c>
      <c r="D1634" s="22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>E1634/D1634</f>
        <v>1.0162500000000001</v>
      </c>
      <c r="P1634" s="8">
        <f>IF(L1634=0,0,E1634/L1634)</f>
        <v>86.489361702127653</v>
      </c>
      <c r="Q1634" s="5" t="str">
        <f>LEFT(N1634,(FIND("/",N1634)-1))</f>
        <v>music</v>
      </c>
      <c r="R1634" s="5" t="str">
        <f>RIGHT(N1634,LEN(N1634)-(FIND("/",N1634)))</f>
        <v>rock</v>
      </c>
      <c r="S1634" s="13">
        <f>(J1634/86400)+25569+(-5/24)</f>
        <v>40750.132569444446</v>
      </c>
      <c r="T1634" s="13">
        <f>(I1634/86400)+25569+(-5/24)</f>
        <v>40810.132569444446</v>
      </c>
    </row>
    <row r="1635" spans="1:20" ht="14.75" customHeight="1" x14ac:dyDescent="0.2">
      <c r="A1635" s="5">
        <v>1633</v>
      </c>
      <c r="B1635" s="6" t="s">
        <v>1634</v>
      </c>
      <c r="C1635" s="6" t="s">
        <v>5743</v>
      </c>
      <c r="D1635" s="22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>E1635/D1635</f>
        <v>1</v>
      </c>
      <c r="P1635" s="8">
        <f>IF(L1635=0,0,E1635/L1635)</f>
        <v>172.41379310344828</v>
      </c>
      <c r="Q1635" s="5" t="str">
        <f>LEFT(N1635,(FIND("/",N1635)-1))</f>
        <v>music</v>
      </c>
      <c r="R1635" s="5" t="str">
        <f>RIGHT(N1635,LEN(N1635)-(FIND("/",N1635)))</f>
        <v>rock</v>
      </c>
      <c r="S1635" s="13">
        <f>(J1635/86400)+25569+(-5/24)</f>
        <v>40896.675416666665</v>
      </c>
      <c r="T1635" s="13">
        <f>(I1635/86400)+25569+(-5/24)</f>
        <v>40924</v>
      </c>
    </row>
    <row r="1636" spans="1:20" ht="14.75" customHeight="1" x14ac:dyDescent="0.2">
      <c r="A1636" s="5">
        <v>1634</v>
      </c>
      <c r="B1636" s="6" t="s">
        <v>1635</v>
      </c>
      <c r="C1636" s="6" t="s">
        <v>5744</v>
      </c>
      <c r="D1636" s="22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>E1636/D1636</f>
        <v>1.0049999999999999</v>
      </c>
      <c r="P1636" s="8">
        <f>IF(L1636=0,0,E1636/L1636)</f>
        <v>62.8125</v>
      </c>
      <c r="Q1636" s="5" t="str">
        <f>LEFT(N1636,(FIND("/",N1636)-1))</f>
        <v>music</v>
      </c>
      <c r="R1636" s="5" t="str">
        <f>RIGHT(N1636,LEN(N1636)-(FIND("/",N1636)))</f>
        <v>rock</v>
      </c>
      <c r="S1636" s="13">
        <f>(J1636/86400)+25569+(-5/24)</f>
        <v>40657.981493055551</v>
      </c>
      <c r="T1636" s="13">
        <f>(I1636/86400)+25569+(-5/24)</f>
        <v>40696.040972222218</v>
      </c>
    </row>
    <row r="1637" spans="1:20" ht="14.75" customHeight="1" x14ac:dyDescent="0.2">
      <c r="A1637" s="5">
        <v>1635</v>
      </c>
      <c r="B1637" s="6" t="s">
        <v>1636</v>
      </c>
      <c r="C1637" s="6" t="s">
        <v>5745</v>
      </c>
      <c r="D1637" s="22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>E1637/D1637</f>
        <v>1.2529999999999999</v>
      </c>
      <c r="P1637" s="8">
        <f>IF(L1637=0,0,E1637/L1637)</f>
        <v>67.729729729729726</v>
      </c>
      <c r="Q1637" s="5" t="str">
        <f>LEFT(N1637,(FIND("/",N1637)-1))</f>
        <v>music</v>
      </c>
      <c r="R1637" s="5" t="str">
        <f>RIGHT(N1637,LEN(N1637)-(FIND("/",N1637)))</f>
        <v>rock</v>
      </c>
      <c r="S1637" s="13">
        <f>(J1637/86400)+25569+(-5/24)</f>
        <v>42502.660428240742</v>
      </c>
      <c r="T1637" s="13">
        <f>(I1637/86400)+25569+(-5/24)</f>
        <v>42562.660428240742</v>
      </c>
    </row>
    <row r="1638" spans="1:20" ht="14.75" customHeight="1" x14ac:dyDescent="0.2">
      <c r="A1638" s="5">
        <v>1636</v>
      </c>
      <c r="B1638" s="6" t="s">
        <v>1637</v>
      </c>
      <c r="C1638" s="6" t="s">
        <v>5746</v>
      </c>
      <c r="D1638" s="22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>E1638/D1638</f>
        <v>1.0355555555555556</v>
      </c>
      <c r="P1638" s="8">
        <f>IF(L1638=0,0,E1638/L1638)</f>
        <v>53.5632183908046</v>
      </c>
      <c r="Q1638" s="5" t="str">
        <f>LEFT(N1638,(FIND("/",N1638)-1))</f>
        <v>music</v>
      </c>
      <c r="R1638" s="5" t="str">
        <f>RIGHT(N1638,LEN(N1638)-(FIND("/",N1638)))</f>
        <v>rock</v>
      </c>
      <c r="S1638" s="13">
        <f>(J1638/86400)+25569+(-5/24)</f>
        <v>40662.878333333334</v>
      </c>
      <c r="T1638" s="13">
        <f>(I1638/86400)+25569+(-5/24)</f>
        <v>40705.958333333328</v>
      </c>
    </row>
    <row r="1639" spans="1:20" ht="14.75" customHeight="1" x14ac:dyDescent="0.2">
      <c r="A1639" s="5">
        <v>1637</v>
      </c>
      <c r="B1639" s="6" t="s">
        <v>1638</v>
      </c>
      <c r="C1639" s="6" t="s">
        <v>5747</v>
      </c>
      <c r="D1639" s="22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>E1639/D1639</f>
        <v>1.038</v>
      </c>
      <c r="P1639" s="8">
        <f>IF(L1639=0,0,E1639/L1639)</f>
        <v>34.6</v>
      </c>
      <c r="Q1639" s="5" t="str">
        <f>LEFT(N1639,(FIND("/",N1639)-1))</f>
        <v>music</v>
      </c>
      <c r="R1639" s="5" t="str">
        <f>RIGHT(N1639,LEN(N1639)-(FIND("/",N1639)))</f>
        <v>rock</v>
      </c>
      <c r="S1639" s="13">
        <f>(J1639/86400)+25569+(-5/24)</f>
        <v>40122.543287037035</v>
      </c>
      <c r="T1639" s="13">
        <f>(I1639/86400)+25569+(-5/24)</f>
        <v>40178.777083333327</v>
      </c>
    </row>
    <row r="1640" spans="1:20" ht="14.75" customHeight="1" x14ac:dyDescent="0.2">
      <c r="A1640" s="5">
        <v>1638</v>
      </c>
      <c r="B1640" s="6" t="s">
        <v>1639</v>
      </c>
      <c r="C1640" s="6" t="s">
        <v>5748</v>
      </c>
      <c r="D1640" s="22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>E1640/D1640</f>
        <v>1.05</v>
      </c>
      <c r="P1640" s="8">
        <f>IF(L1640=0,0,E1640/L1640)</f>
        <v>38.888888888888886</v>
      </c>
      <c r="Q1640" s="5" t="str">
        <f>LEFT(N1640,(FIND("/",N1640)-1))</f>
        <v>music</v>
      </c>
      <c r="R1640" s="5" t="str">
        <f>RIGHT(N1640,LEN(N1640)-(FIND("/",N1640)))</f>
        <v>rock</v>
      </c>
      <c r="S1640" s="13">
        <f>(J1640/86400)+25569+(-5/24)</f>
        <v>41288.478796296295</v>
      </c>
      <c r="T1640" s="13">
        <f>(I1640/86400)+25569+(-5/24)</f>
        <v>41333.684027777774</v>
      </c>
    </row>
    <row r="1641" spans="1:20" ht="14.75" customHeight="1" x14ac:dyDescent="0.2">
      <c r="A1641" s="5">
        <v>1639</v>
      </c>
      <c r="B1641" s="6" t="s">
        <v>1640</v>
      </c>
      <c r="C1641" s="6" t="s">
        <v>5749</v>
      </c>
      <c r="D1641" s="22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>E1641/D1641</f>
        <v>1</v>
      </c>
      <c r="P1641" s="8">
        <f>IF(L1641=0,0,E1641/L1641)</f>
        <v>94.736842105263165</v>
      </c>
      <c r="Q1641" s="5" t="str">
        <f>LEFT(N1641,(FIND("/",N1641)-1))</f>
        <v>music</v>
      </c>
      <c r="R1641" s="5" t="str">
        <f>RIGHT(N1641,LEN(N1641)-(FIND("/",N1641)))</f>
        <v>rock</v>
      </c>
      <c r="S1641" s="13">
        <f>(J1641/86400)+25569+(-5/24)</f>
        <v>40941.444039351853</v>
      </c>
      <c r="T1641" s="13">
        <f>(I1641/86400)+25569+(-5/24)</f>
        <v>40971.444039351853</v>
      </c>
    </row>
    <row r="1642" spans="1:20" ht="14.75" customHeight="1" x14ac:dyDescent="0.2">
      <c r="A1642" s="5">
        <v>1640</v>
      </c>
      <c r="B1642" s="6" t="s">
        <v>1641</v>
      </c>
      <c r="C1642" s="6" t="s">
        <v>5750</v>
      </c>
      <c r="D1642" s="22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>E1642/D1642</f>
        <v>1.6986000000000001</v>
      </c>
      <c r="P1642" s="8">
        <f>IF(L1642=0,0,E1642/L1642)</f>
        <v>39.967058823529413</v>
      </c>
      <c r="Q1642" s="5" t="str">
        <f>LEFT(N1642,(FIND("/",N1642)-1))</f>
        <v>music</v>
      </c>
      <c r="R1642" s="5" t="str">
        <f>RIGHT(N1642,LEN(N1642)-(FIND("/",N1642)))</f>
        <v>rock</v>
      </c>
      <c r="S1642" s="13">
        <f>(J1642/86400)+25569+(-5/24)</f>
        <v>40379.022627314815</v>
      </c>
      <c r="T1642" s="13">
        <f>(I1642/86400)+25569+(-5/24)</f>
        <v>40392.874305555553</v>
      </c>
    </row>
    <row r="1643" spans="1:20" ht="14.75" customHeight="1" x14ac:dyDescent="0.2">
      <c r="A1643" s="5">
        <v>1641</v>
      </c>
      <c r="B1643" s="6" t="s">
        <v>1642</v>
      </c>
      <c r="C1643" s="6" t="s">
        <v>5751</v>
      </c>
      <c r="D1643" s="22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>E1643/D1643</f>
        <v>1.014</v>
      </c>
      <c r="P1643" s="8">
        <f>IF(L1643=0,0,E1643/L1643)</f>
        <v>97.5</v>
      </c>
      <c r="Q1643" s="5" t="str">
        <f>LEFT(N1643,(FIND("/",N1643)-1))</f>
        <v>music</v>
      </c>
      <c r="R1643" s="5" t="str">
        <f>RIGHT(N1643,LEN(N1643)-(FIND("/",N1643)))</f>
        <v>pop</v>
      </c>
      <c r="S1643" s="13">
        <f>(J1643/86400)+25569+(-5/24)</f>
        <v>41962.388240740744</v>
      </c>
      <c r="T1643" s="13">
        <f>(I1643/86400)+25569+(-5/24)</f>
        <v>41992.388240740744</v>
      </c>
    </row>
    <row r="1644" spans="1:20" ht="14.75" customHeight="1" x14ac:dyDescent="0.2">
      <c r="A1644" s="5">
        <v>1642</v>
      </c>
      <c r="B1644" s="6" t="s">
        <v>1643</v>
      </c>
      <c r="C1644" s="6" t="s">
        <v>5752</v>
      </c>
      <c r="D1644" s="22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>E1644/D1644</f>
        <v>1</v>
      </c>
      <c r="P1644" s="8">
        <f>IF(L1644=0,0,E1644/L1644)</f>
        <v>42.857142857142854</v>
      </c>
      <c r="Q1644" s="5" t="str">
        <f>LEFT(N1644,(FIND("/",N1644)-1))</f>
        <v>music</v>
      </c>
      <c r="R1644" s="5" t="str">
        <f>RIGHT(N1644,LEN(N1644)-(FIND("/",N1644)))</f>
        <v>pop</v>
      </c>
      <c r="S1644" s="13">
        <f>(J1644/86400)+25569+(-5/24)</f>
        <v>40687.816284722219</v>
      </c>
      <c r="T1644" s="13">
        <f>(I1644/86400)+25569+(-5/24)</f>
        <v>40707.816284722219</v>
      </c>
    </row>
    <row r="1645" spans="1:20" ht="14.75" customHeight="1" x14ac:dyDescent="0.2">
      <c r="A1645" s="5">
        <v>1643</v>
      </c>
      <c r="B1645" s="6" t="s">
        <v>1644</v>
      </c>
      <c r="C1645" s="6" t="s">
        <v>5753</v>
      </c>
      <c r="D1645" s="22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>E1645/D1645</f>
        <v>1.2470000000000001</v>
      </c>
      <c r="P1645" s="8">
        <f>IF(L1645=0,0,E1645/L1645)</f>
        <v>168.51351351351352</v>
      </c>
      <c r="Q1645" s="5" t="str">
        <f>LEFT(N1645,(FIND("/",N1645)-1))</f>
        <v>music</v>
      </c>
      <c r="R1645" s="5" t="str">
        <f>RIGHT(N1645,LEN(N1645)-(FIND("/",N1645)))</f>
        <v>pop</v>
      </c>
      <c r="S1645" s="13">
        <f>(J1645/86400)+25569+(-5/24)</f>
        <v>41146.615879629629</v>
      </c>
      <c r="T1645" s="13">
        <f>(I1645/86400)+25569+(-5/24)</f>
        <v>41176.615879629629</v>
      </c>
    </row>
    <row r="1646" spans="1:20" ht="14.75" customHeight="1" x14ac:dyDescent="0.2">
      <c r="A1646" s="5">
        <v>1644</v>
      </c>
      <c r="B1646" s="6" t="s">
        <v>1645</v>
      </c>
      <c r="C1646" s="6" t="s">
        <v>5754</v>
      </c>
      <c r="D1646" s="22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>E1646/D1646</f>
        <v>1.095</v>
      </c>
      <c r="P1646" s="8">
        <f>IF(L1646=0,0,E1646/L1646)</f>
        <v>85.546875</v>
      </c>
      <c r="Q1646" s="5" t="str">
        <f>LEFT(N1646,(FIND("/",N1646)-1))</f>
        <v>music</v>
      </c>
      <c r="R1646" s="5" t="str">
        <f>RIGHT(N1646,LEN(N1646)-(FIND("/",N1646)))</f>
        <v>pop</v>
      </c>
      <c r="S1646" s="13">
        <f>(J1646/86400)+25569+(-5/24)</f>
        <v>41174.851388888885</v>
      </c>
      <c r="T1646" s="13">
        <f>(I1646/86400)+25569+(-5/24)</f>
        <v>41234.893055555549</v>
      </c>
    </row>
    <row r="1647" spans="1:20" ht="14.75" customHeight="1" x14ac:dyDescent="0.2">
      <c r="A1647" s="5">
        <v>1645</v>
      </c>
      <c r="B1647" s="6" t="s">
        <v>1646</v>
      </c>
      <c r="C1647" s="6" t="s">
        <v>5755</v>
      </c>
      <c r="D1647" s="22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>E1647/D1647</f>
        <v>1.1080000000000001</v>
      </c>
      <c r="P1647" s="8">
        <f>IF(L1647=0,0,E1647/L1647)</f>
        <v>554</v>
      </c>
      <c r="Q1647" s="5" t="str">
        <f>LEFT(N1647,(FIND("/",N1647)-1))</f>
        <v>music</v>
      </c>
      <c r="R1647" s="5" t="str">
        <f>RIGHT(N1647,LEN(N1647)-(FIND("/",N1647)))</f>
        <v>pop</v>
      </c>
      <c r="S1647" s="13">
        <f>(J1647/86400)+25569+(-5/24)</f>
        <v>41521.40902777778</v>
      </c>
      <c r="T1647" s="13">
        <f>(I1647/86400)+25569+(-5/24)</f>
        <v>41535.40902777778</v>
      </c>
    </row>
    <row r="1648" spans="1:20" ht="14.75" customHeight="1" x14ac:dyDescent="0.2">
      <c r="A1648" s="5">
        <v>1646</v>
      </c>
      <c r="B1648" s="6" t="s">
        <v>1647</v>
      </c>
      <c r="C1648" s="6" t="s">
        <v>5756</v>
      </c>
      <c r="D1648" s="22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>E1648/D1648</f>
        <v>1.1020000000000001</v>
      </c>
      <c r="P1648" s="8">
        <f>IF(L1648=0,0,E1648/L1648)</f>
        <v>26.554216867469879</v>
      </c>
      <c r="Q1648" s="5" t="str">
        <f>LEFT(N1648,(FIND("/",N1648)-1))</f>
        <v>music</v>
      </c>
      <c r="R1648" s="5" t="str">
        <f>RIGHT(N1648,LEN(N1648)-(FIND("/",N1648)))</f>
        <v>pop</v>
      </c>
      <c r="S1648" s="13">
        <f>(J1648/86400)+25569+(-5/24)</f>
        <v>41833.241932870369</v>
      </c>
      <c r="T1648" s="13">
        <f>(I1648/86400)+25569+(-5/24)</f>
        <v>41865.549305555549</v>
      </c>
    </row>
    <row r="1649" spans="1:20" ht="14.75" customHeight="1" x14ac:dyDescent="0.2">
      <c r="A1649" s="5">
        <v>1647</v>
      </c>
      <c r="B1649" s="6" t="s">
        <v>1648</v>
      </c>
      <c r="C1649" s="6" t="s">
        <v>5757</v>
      </c>
      <c r="D1649" s="22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>E1649/D1649</f>
        <v>1.0471999999999999</v>
      </c>
      <c r="P1649" s="8">
        <f>IF(L1649=0,0,E1649/L1649)</f>
        <v>113.82608695652173</v>
      </c>
      <c r="Q1649" s="5" t="str">
        <f>LEFT(N1649,(FIND("/",N1649)-1))</f>
        <v>music</v>
      </c>
      <c r="R1649" s="5" t="str">
        <f>RIGHT(N1649,LEN(N1649)-(FIND("/",N1649)))</f>
        <v>pop</v>
      </c>
      <c r="S1649" s="13">
        <f>(J1649/86400)+25569+(-5/24)</f>
        <v>41039.201122685183</v>
      </c>
      <c r="T1649" s="13">
        <f>(I1649/86400)+25569+(-5/24)</f>
        <v>41069.201122685183</v>
      </c>
    </row>
    <row r="1650" spans="1:20" ht="14.75" customHeight="1" x14ac:dyDescent="0.2">
      <c r="A1650" s="5">
        <v>1648</v>
      </c>
      <c r="B1650" s="6" t="s">
        <v>1649</v>
      </c>
      <c r="C1650" s="6" t="s">
        <v>5758</v>
      </c>
      <c r="D1650" s="22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>E1650/D1650</f>
        <v>1.2526086956521738</v>
      </c>
      <c r="P1650" s="8">
        <f>IF(L1650=0,0,E1650/L1650)</f>
        <v>32.011111111111113</v>
      </c>
      <c r="Q1650" s="5" t="str">
        <f>LEFT(N1650,(FIND("/",N1650)-1))</f>
        <v>music</v>
      </c>
      <c r="R1650" s="5" t="str">
        <f>RIGHT(N1650,LEN(N1650)-(FIND("/",N1650)))</f>
        <v>pop</v>
      </c>
      <c r="S1650" s="13">
        <f>(J1650/86400)+25569+(-5/24)</f>
        <v>40592.496319444443</v>
      </c>
      <c r="T1650" s="13">
        <f>(I1650/86400)+25569+(-5/24)</f>
        <v>40622.454652777778</v>
      </c>
    </row>
    <row r="1651" spans="1:20" ht="14.75" customHeight="1" x14ac:dyDescent="0.2">
      <c r="A1651" s="5">
        <v>1649</v>
      </c>
      <c r="B1651" s="6" t="s">
        <v>1650</v>
      </c>
      <c r="C1651" s="6" t="s">
        <v>5759</v>
      </c>
      <c r="D1651" s="22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>E1651/D1651</f>
        <v>1.0058763157894737</v>
      </c>
      <c r="P1651" s="8">
        <f>IF(L1651=0,0,E1651/L1651)</f>
        <v>47.189259259259259</v>
      </c>
      <c r="Q1651" s="5" t="str">
        <f>LEFT(N1651,(FIND("/",N1651)-1))</f>
        <v>music</v>
      </c>
      <c r="R1651" s="5" t="str">
        <f>RIGHT(N1651,LEN(N1651)-(FIND("/",N1651)))</f>
        <v>pop</v>
      </c>
      <c r="S1651" s="13">
        <f>(J1651/86400)+25569+(-5/24)</f>
        <v>41737.476331018515</v>
      </c>
      <c r="T1651" s="13">
        <f>(I1651/86400)+25569+(-5/24)</f>
        <v>41782.476331018515</v>
      </c>
    </row>
    <row r="1652" spans="1:20" ht="14.75" customHeight="1" x14ac:dyDescent="0.2">
      <c r="A1652" s="5">
        <v>1650</v>
      </c>
      <c r="B1652" s="6" t="s">
        <v>1651</v>
      </c>
      <c r="C1652" s="6" t="s">
        <v>5760</v>
      </c>
      <c r="D1652" s="22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>E1652/D1652</f>
        <v>1.4155</v>
      </c>
      <c r="P1652" s="8">
        <f>IF(L1652=0,0,E1652/L1652)</f>
        <v>88.46875</v>
      </c>
      <c r="Q1652" s="5" t="str">
        <f>LEFT(N1652,(FIND("/",N1652)-1))</f>
        <v>music</v>
      </c>
      <c r="R1652" s="5" t="str">
        <f>RIGHT(N1652,LEN(N1652)-(FIND("/",N1652)))</f>
        <v>pop</v>
      </c>
      <c r="S1652" s="13">
        <f>(J1652/86400)+25569+(-5/24)</f>
        <v>41526.227280092593</v>
      </c>
      <c r="T1652" s="13">
        <f>(I1652/86400)+25569+(-5/24)</f>
        <v>41556.227280092593</v>
      </c>
    </row>
    <row r="1653" spans="1:20" ht="14.75" customHeight="1" x14ac:dyDescent="0.2">
      <c r="A1653" s="5">
        <v>1651</v>
      </c>
      <c r="B1653" s="6" t="s">
        <v>1652</v>
      </c>
      <c r="C1653" s="6" t="s">
        <v>5761</v>
      </c>
      <c r="D1653" s="22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>E1653/D1653</f>
        <v>1.0075000000000001</v>
      </c>
      <c r="P1653" s="8">
        <f>IF(L1653=0,0,E1653/L1653)</f>
        <v>100.75</v>
      </c>
      <c r="Q1653" s="5" t="str">
        <f>LEFT(N1653,(FIND("/",N1653)-1))</f>
        <v>music</v>
      </c>
      <c r="R1653" s="5" t="str">
        <f>RIGHT(N1653,LEN(N1653)-(FIND("/",N1653)))</f>
        <v>pop</v>
      </c>
      <c r="S1653" s="13">
        <f>(J1653/86400)+25569+(-5/24)</f>
        <v>40625.692361111105</v>
      </c>
      <c r="T1653" s="13">
        <f>(I1653/86400)+25569+(-5/24)</f>
        <v>40659.082638888889</v>
      </c>
    </row>
    <row r="1654" spans="1:20" ht="14.75" customHeight="1" x14ac:dyDescent="0.2">
      <c r="A1654" s="5">
        <v>1652</v>
      </c>
      <c r="B1654" s="6" t="s">
        <v>1653</v>
      </c>
      <c r="C1654" s="6" t="s">
        <v>5762</v>
      </c>
      <c r="D1654" s="22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>E1654/D1654</f>
        <v>1.0066666666666666</v>
      </c>
      <c r="P1654" s="8">
        <f>IF(L1654=0,0,E1654/L1654)</f>
        <v>64.714285714285708</v>
      </c>
      <c r="Q1654" s="5" t="str">
        <f>LEFT(N1654,(FIND("/",N1654)-1))</f>
        <v>music</v>
      </c>
      <c r="R1654" s="5" t="str">
        <f>RIGHT(N1654,LEN(N1654)-(FIND("/",N1654)))</f>
        <v>pop</v>
      </c>
      <c r="S1654" s="13">
        <f>(J1654/86400)+25569+(-5/24)</f>
        <v>41572.284641203703</v>
      </c>
      <c r="T1654" s="13">
        <f>(I1654/86400)+25569+(-5/24)</f>
        <v>41602.326307870368</v>
      </c>
    </row>
    <row r="1655" spans="1:20" ht="14.75" customHeight="1" x14ac:dyDescent="0.2">
      <c r="A1655" s="5">
        <v>1653</v>
      </c>
      <c r="B1655" s="6" t="s">
        <v>1654</v>
      </c>
      <c r="C1655" s="6" t="s">
        <v>5763</v>
      </c>
      <c r="D1655" s="22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>E1655/D1655</f>
        <v>1.7423040000000001</v>
      </c>
      <c r="P1655" s="8">
        <f>IF(L1655=0,0,E1655/L1655)</f>
        <v>51.854285714285716</v>
      </c>
      <c r="Q1655" s="5" t="str">
        <f>LEFT(N1655,(FIND("/",N1655)-1))</f>
        <v>music</v>
      </c>
      <c r="R1655" s="5" t="str">
        <f>RIGHT(N1655,LEN(N1655)-(FIND("/",N1655)))</f>
        <v>pop</v>
      </c>
      <c r="S1655" s="13">
        <f>(J1655/86400)+25569+(-5/24)</f>
        <v>40626.626111111109</v>
      </c>
      <c r="T1655" s="13">
        <f>(I1655/86400)+25569+(-5/24)</f>
        <v>40657.626111111109</v>
      </c>
    </row>
    <row r="1656" spans="1:20" ht="14.75" customHeight="1" x14ac:dyDescent="0.2">
      <c r="A1656" s="5">
        <v>1654</v>
      </c>
      <c r="B1656" s="6" t="s">
        <v>1655</v>
      </c>
      <c r="C1656" s="6" t="s">
        <v>5764</v>
      </c>
      <c r="D1656" s="22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>E1656/D1656</f>
        <v>1.199090909090909</v>
      </c>
      <c r="P1656" s="8">
        <f>IF(L1656=0,0,E1656/L1656)</f>
        <v>38.794117647058826</v>
      </c>
      <c r="Q1656" s="5" t="str">
        <f>LEFT(N1656,(FIND("/",N1656)-1))</f>
        <v>music</v>
      </c>
      <c r="R1656" s="5" t="str">
        <f>RIGHT(N1656,LEN(N1656)-(FIND("/",N1656)))</f>
        <v>pop</v>
      </c>
      <c r="S1656" s="13">
        <f>(J1656/86400)+25569+(-5/24)</f>
        <v>40987.682407407403</v>
      </c>
      <c r="T1656" s="13">
        <f>(I1656/86400)+25569+(-5/24)</f>
        <v>41017.682407407403</v>
      </c>
    </row>
    <row r="1657" spans="1:20" ht="14.75" customHeight="1" x14ac:dyDescent="0.2">
      <c r="A1657" s="5">
        <v>1655</v>
      </c>
      <c r="B1657" s="6" t="s">
        <v>1656</v>
      </c>
      <c r="C1657" s="6" t="s">
        <v>5765</v>
      </c>
      <c r="D1657" s="22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>E1657/D1657</f>
        <v>1.4286666666666668</v>
      </c>
      <c r="P1657" s="8">
        <f>IF(L1657=0,0,E1657/L1657)</f>
        <v>44.645833333333336</v>
      </c>
      <c r="Q1657" s="5" t="str">
        <f>LEFT(N1657,(FIND("/",N1657)-1))</f>
        <v>music</v>
      </c>
      <c r="R1657" s="5" t="str">
        <f>RIGHT(N1657,LEN(N1657)-(FIND("/",N1657)))</f>
        <v>pop</v>
      </c>
      <c r="S1657" s="13">
        <f>(J1657/86400)+25569+(-5/24)</f>
        <v>40974.583564814813</v>
      </c>
      <c r="T1657" s="13">
        <f>(I1657/86400)+25569+(-5/24)</f>
        <v>41004.541898148142</v>
      </c>
    </row>
    <row r="1658" spans="1:20" ht="14.75" customHeight="1" x14ac:dyDescent="0.2">
      <c r="A1658" s="5">
        <v>1656</v>
      </c>
      <c r="B1658" s="6" t="s">
        <v>1657</v>
      </c>
      <c r="C1658" s="6" t="s">
        <v>5766</v>
      </c>
      <c r="D1658" s="22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>E1658/D1658</f>
        <v>1.0033493333333334</v>
      </c>
      <c r="P1658" s="8">
        <f>IF(L1658=0,0,E1658/L1658)</f>
        <v>156.77333333333334</v>
      </c>
      <c r="Q1658" s="5" t="str">
        <f>LEFT(N1658,(FIND("/",N1658)-1))</f>
        <v>music</v>
      </c>
      <c r="R1658" s="5" t="str">
        <f>RIGHT(N1658,LEN(N1658)-(FIND("/",N1658)))</f>
        <v>pop</v>
      </c>
      <c r="S1658" s="13">
        <f>(J1658/86400)+25569+(-5/24)</f>
        <v>41226.720509259256</v>
      </c>
      <c r="T1658" s="13">
        <f>(I1658/86400)+25569+(-5/24)</f>
        <v>41256.720509259256</v>
      </c>
    </row>
    <row r="1659" spans="1:20" ht="14.75" customHeight="1" x14ac:dyDescent="0.2">
      <c r="A1659" s="5">
        <v>1657</v>
      </c>
      <c r="B1659" s="6" t="s">
        <v>1658</v>
      </c>
      <c r="C1659" s="6" t="s">
        <v>5767</v>
      </c>
      <c r="D1659" s="22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>E1659/D1659</f>
        <v>1.0493380000000001</v>
      </c>
      <c r="P1659" s="8">
        <f>IF(L1659=0,0,E1659/L1659)</f>
        <v>118.70339366515837</v>
      </c>
      <c r="Q1659" s="5" t="str">
        <f>LEFT(N1659,(FIND("/",N1659)-1))</f>
        <v>music</v>
      </c>
      <c r="R1659" s="5" t="str">
        <f>RIGHT(N1659,LEN(N1659)-(FIND("/",N1659)))</f>
        <v>pop</v>
      </c>
      <c r="S1659" s="13">
        <f>(J1659/86400)+25569+(-5/24)</f>
        <v>41023.573703703703</v>
      </c>
      <c r="T1659" s="13">
        <f>(I1659/86400)+25569+(-5/24)</f>
        <v>41053.573703703703</v>
      </c>
    </row>
    <row r="1660" spans="1:20" ht="14.75" customHeight="1" x14ac:dyDescent="0.2">
      <c r="A1660" s="5">
        <v>1658</v>
      </c>
      <c r="B1660" s="6" t="s">
        <v>1659</v>
      </c>
      <c r="C1660" s="6" t="s">
        <v>5768</v>
      </c>
      <c r="D1660" s="22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>E1660/D1660</f>
        <v>1.3223333333333334</v>
      </c>
      <c r="P1660" s="8">
        <f>IF(L1660=0,0,E1660/L1660)</f>
        <v>74.149532710280369</v>
      </c>
      <c r="Q1660" s="5" t="str">
        <f>LEFT(N1660,(FIND("/",N1660)-1))</f>
        <v>music</v>
      </c>
      <c r="R1660" s="5" t="str">
        <f>RIGHT(N1660,LEN(N1660)-(FIND("/",N1660)))</f>
        <v>pop</v>
      </c>
      <c r="S1660" s="13">
        <f>(J1660/86400)+25569+(-5/24)</f>
        <v>41223.013506944444</v>
      </c>
      <c r="T1660" s="13">
        <f>(I1660/86400)+25569+(-5/24)</f>
        <v>41261.388888888883</v>
      </c>
    </row>
    <row r="1661" spans="1:20" ht="14.75" customHeight="1" x14ac:dyDescent="0.2">
      <c r="A1661" s="5">
        <v>1659</v>
      </c>
      <c r="B1661" s="6" t="s">
        <v>1660</v>
      </c>
      <c r="C1661" s="6" t="s">
        <v>5769</v>
      </c>
      <c r="D1661" s="22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>E1661/D1661</f>
        <v>1.1279999999999999</v>
      </c>
      <c r="P1661" s="8">
        <f>IF(L1661=0,0,E1661/L1661)</f>
        <v>12.533333333333333</v>
      </c>
      <c r="Q1661" s="5" t="str">
        <f>LEFT(N1661,(FIND("/",N1661)-1))</f>
        <v>music</v>
      </c>
      <c r="R1661" s="5" t="str">
        <f>RIGHT(N1661,LEN(N1661)-(FIND("/",N1661)))</f>
        <v>pop</v>
      </c>
      <c r="S1661" s="13">
        <f>(J1661/86400)+25569+(-5/24)</f>
        <v>41596.705104166664</v>
      </c>
      <c r="T1661" s="13">
        <f>(I1661/86400)+25569+(-5/24)</f>
        <v>41625.291666666664</v>
      </c>
    </row>
    <row r="1662" spans="1:20" ht="14.75" customHeight="1" x14ac:dyDescent="0.2">
      <c r="A1662" s="5">
        <v>1660</v>
      </c>
      <c r="B1662" s="6" t="s">
        <v>1661</v>
      </c>
      <c r="C1662" s="6" t="s">
        <v>5770</v>
      </c>
      <c r="D1662" s="22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>E1662/D1662</f>
        <v>12.5375</v>
      </c>
      <c r="P1662" s="8">
        <f>IF(L1662=0,0,E1662/L1662)</f>
        <v>27.861111111111111</v>
      </c>
      <c r="Q1662" s="5" t="str">
        <f>LEFT(N1662,(FIND("/",N1662)-1))</f>
        <v>music</v>
      </c>
      <c r="R1662" s="5" t="str">
        <f>RIGHT(N1662,LEN(N1662)-(FIND("/",N1662)))</f>
        <v>pop</v>
      </c>
      <c r="S1662" s="13">
        <f>(J1662/86400)+25569+(-5/24)</f>
        <v>42459.485532407409</v>
      </c>
      <c r="T1662" s="13">
        <f>(I1662/86400)+25569+(-5/24)</f>
        <v>42490.707638888889</v>
      </c>
    </row>
    <row r="1663" spans="1:20" ht="14.75" customHeight="1" x14ac:dyDescent="0.2">
      <c r="A1663" s="5">
        <v>1661</v>
      </c>
      <c r="B1663" s="6" t="s">
        <v>1662</v>
      </c>
      <c r="C1663" s="6" t="s">
        <v>5771</v>
      </c>
      <c r="D1663" s="22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>E1663/D1663</f>
        <v>1.0250632911392406</v>
      </c>
      <c r="P1663" s="8">
        <f>IF(L1663=0,0,E1663/L1663)</f>
        <v>80.178217821782184</v>
      </c>
      <c r="Q1663" s="5" t="str">
        <f>LEFT(N1663,(FIND("/",N1663)-1))</f>
        <v>music</v>
      </c>
      <c r="R1663" s="5" t="str">
        <f>RIGHT(N1663,LEN(N1663)-(FIND("/",N1663)))</f>
        <v>pop</v>
      </c>
      <c r="S1663" s="13">
        <f>(J1663/86400)+25569+(-5/24)</f>
        <v>42343.789710648147</v>
      </c>
      <c r="T1663" s="13">
        <f>(I1663/86400)+25569+(-5/24)</f>
        <v>42386.666666666664</v>
      </c>
    </row>
    <row r="1664" spans="1:20" ht="14.75" customHeight="1" x14ac:dyDescent="0.2">
      <c r="A1664" s="5">
        <v>1662</v>
      </c>
      <c r="B1664" s="6" t="s">
        <v>1663</v>
      </c>
      <c r="C1664" s="6" t="s">
        <v>5772</v>
      </c>
      <c r="D1664" s="22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>E1664/D1664</f>
        <v>1.026375</v>
      </c>
      <c r="P1664" s="8">
        <f>IF(L1664=0,0,E1664/L1664)</f>
        <v>132.43548387096774</v>
      </c>
      <c r="Q1664" s="5" t="str">
        <f>LEFT(N1664,(FIND("/",N1664)-1))</f>
        <v>music</v>
      </c>
      <c r="R1664" s="5" t="str">
        <f>RIGHT(N1664,LEN(N1664)-(FIND("/",N1664)))</f>
        <v>pop</v>
      </c>
      <c r="S1664" s="13">
        <f>(J1664/86400)+25569+(-5/24)</f>
        <v>40847.99</v>
      </c>
      <c r="T1664" s="13">
        <f>(I1664/86400)+25569+(-5/24)</f>
        <v>40908.031666666662</v>
      </c>
    </row>
    <row r="1665" spans="1:20" ht="14.75" customHeight="1" x14ac:dyDescent="0.2">
      <c r="A1665" s="5">
        <v>1663</v>
      </c>
      <c r="B1665" s="6" t="s">
        <v>1664</v>
      </c>
      <c r="C1665" s="6" t="s">
        <v>5773</v>
      </c>
      <c r="D1665" s="22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>E1665/D1665</f>
        <v>1.08</v>
      </c>
      <c r="P1665" s="8">
        <f>IF(L1665=0,0,E1665/L1665)</f>
        <v>33.75</v>
      </c>
      <c r="Q1665" s="5" t="str">
        <f>LEFT(N1665,(FIND("/",N1665)-1))</f>
        <v>music</v>
      </c>
      <c r="R1665" s="5" t="str">
        <f>RIGHT(N1665,LEN(N1665)-(FIND("/",N1665)))</f>
        <v>pop</v>
      </c>
      <c r="S1665" s="13">
        <f>(J1665/86400)+25569+(-5/24)</f>
        <v>42005.813738425924</v>
      </c>
      <c r="T1665" s="13">
        <f>(I1665/86400)+25569+(-5/24)</f>
        <v>42035.813738425924</v>
      </c>
    </row>
    <row r="1666" spans="1:20" ht="14.75" customHeight="1" x14ac:dyDescent="0.2">
      <c r="A1666" s="5">
        <v>1664</v>
      </c>
      <c r="B1666" s="6" t="s">
        <v>1665</v>
      </c>
      <c r="C1666" s="6" t="s">
        <v>5774</v>
      </c>
      <c r="D1666" s="22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>E1666/D1666</f>
        <v>1.2240879999999998</v>
      </c>
      <c r="P1666" s="8">
        <f>IF(L1666=0,0,E1666/L1666)</f>
        <v>34.384494382022467</v>
      </c>
      <c r="Q1666" s="5" t="str">
        <f>LEFT(N1666,(FIND("/",N1666)-1))</f>
        <v>music</v>
      </c>
      <c r="R1666" s="5" t="str">
        <f>RIGHT(N1666,LEN(N1666)-(FIND("/",N1666)))</f>
        <v>pop</v>
      </c>
      <c r="S1666" s="13">
        <f>(J1666/86400)+25569+(-5/24)</f>
        <v>40939.553449074076</v>
      </c>
      <c r="T1666" s="13">
        <f>(I1666/86400)+25569+(-5/24)</f>
        <v>40983.957638888889</v>
      </c>
    </row>
    <row r="1667" spans="1:20" ht="14.75" customHeight="1" x14ac:dyDescent="0.2">
      <c r="A1667" s="5">
        <v>1665</v>
      </c>
      <c r="B1667" s="6" t="s">
        <v>1666</v>
      </c>
      <c r="C1667" s="6" t="s">
        <v>5775</v>
      </c>
      <c r="D1667" s="22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>E1667/D1667</f>
        <v>1.1945714285714286</v>
      </c>
      <c r="P1667" s="8">
        <f>IF(L1667=0,0,E1667/L1667)</f>
        <v>44.956989247311824</v>
      </c>
      <c r="Q1667" s="5" t="str">
        <f>LEFT(N1667,(FIND("/",N1667)-1))</f>
        <v>music</v>
      </c>
      <c r="R1667" s="5" t="str">
        <f>RIGHT(N1667,LEN(N1667)-(FIND("/",N1667)))</f>
        <v>pop</v>
      </c>
      <c r="S1667" s="13">
        <f>(J1667/86400)+25569+(-5/24)</f>
        <v>40564.441122685181</v>
      </c>
      <c r="T1667" s="13">
        <f>(I1667/86400)+25569+(-5/24)</f>
        <v>40595.916666666664</v>
      </c>
    </row>
    <row r="1668" spans="1:20" ht="14.75" customHeight="1" x14ac:dyDescent="0.2">
      <c r="A1668" s="5">
        <v>1666</v>
      </c>
      <c r="B1668" s="6" t="s">
        <v>1667</v>
      </c>
      <c r="C1668" s="6" t="s">
        <v>5776</v>
      </c>
      <c r="D1668" s="22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>E1668/D1668</f>
        <v>1.6088</v>
      </c>
      <c r="P1668" s="8">
        <f>IF(L1668=0,0,E1668/L1668)</f>
        <v>41.04081632653061</v>
      </c>
      <c r="Q1668" s="5" t="str">
        <f>LEFT(N1668,(FIND("/",N1668)-1))</f>
        <v>music</v>
      </c>
      <c r="R1668" s="5" t="str">
        <f>RIGHT(N1668,LEN(N1668)-(FIND("/",N1668)))</f>
        <v>pop</v>
      </c>
      <c r="S1668" s="13">
        <f>(J1668/86400)+25569+(-5/24)</f>
        <v>41331.04482638889</v>
      </c>
      <c r="T1668" s="13">
        <f>(I1668/86400)+25569+(-5/24)</f>
        <v>41361.003159722219</v>
      </c>
    </row>
    <row r="1669" spans="1:20" ht="14.75" customHeight="1" x14ac:dyDescent="0.2">
      <c r="A1669" s="5">
        <v>1667</v>
      </c>
      <c r="B1669" s="6" t="s">
        <v>1668</v>
      </c>
      <c r="C1669" s="6" t="s">
        <v>5777</v>
      </c>
      <c r="D1669" s="22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>E1669/D1669</f>
        <v>1.2685294117647059</v>
      </c>
      <c r="P1669" s="8">
        <f>IF(L1669=0,0,E1669/L1669)</f>
        <v>52.597560975609753</v>
      </c>
      <c r="Q1669" s="5" t="str">
        <f>LEFT(N1669,(FIND("/",N1669)-1))</f>
        <v>music</v>
      </c>
      <c r="R1669" s="5" t="str">
        <f>RIGHT(N1669,LEN(N1669)-(FIND("/",N1669)))</f>
        <v>pop</v>
      </c>
      <c r="S1669" s="13">
        <f>(J1669/86400)+25569+(-5/24)</f>
        <v>41681.862245370365</v>
      </c>
      <c r="T1669" s="13">
        <f>(I1669/86400)+25569+(-5/24)</f>
        <v>41709.082638888889</v>
      </c>
    </row>
    <row r="1670" spans="1:20" ht="14.75" customHeight="1" x14ac:dyDescent="0.2">
      <c r="A1670" s="5">
        <v>1668</v>
      </c>
      <c r="B1670" s="6" t="s">
        <v>1669</v>
      </c>
      <c r="C1670" s="6" t="s">
        <v>5778</v>
      </c>
      <c r="D1670" s="22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>E1670/D1670</f>
        <v>1.026375</v>
      </c>
      <c r="P1670" s="8">
        <f>IF(L1670=0,0,E1670/L1670)</f>
        <v>70.784482758620683</v>
      </c>
      <c r="Q1670" s="5" t="str">
        <f>LEFT(N1670,(FIND("/",N1670)-1))</f>
        <v>music</v>
      </c>
      <c r="R1670" s="5" t="str">
        <f>RIGHT(N1670,LEN(N1670)-(FIND("/",N1670)))</f>
        <v>pop</v>
      </c>
      <c r="S1670" s="13">
        <f>(J1670/86400)+25569+(-5/24)</f>
        <v>40844.941423611112</v>
      </c>
      <c r="T1670" s="13">
        <f>(I1670/86400)+25569+(-5/24)</f>
        <v>40874.983090277776</v>
      </c>
    </row>
    <row r="1671" spans="1:20" ht="14.75" customHeight="1" x14ac:dyDescent="0.2">
      <c r="A1671" s="5">
        <v>1669</v>
      </c>
      <c r="B1671" s="6" t="s">
        <v>1670</v>
      </c>
      <c r="C1671" s="6" t="s">
        <v>5779</v>
      </c>
      <c r="D1671" s="22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>E1671/D1671</f>
        <v>1.3975</v>
      </c>
      <c r="P1671" s="8">
        <f>IF(L1671=0,0,E1671/L1671)</f>
        <v>53.75</v>
      </c>
      <c r="Q1671" s="5" t="str">
        <f>LEFT(N1671,(FIND("/",N1671)-1))</f>
        <v>music</v>
      </c>
      <c r="R1671" s="5" t="str">
        <f>RIGHT(N1671,LEN(N1671)-(FIND("/",N1671)))</f>
        <v>pop</v>
      </c>
      <c r="S1671" s="13">
        <f>(J1671/86400)+25569+(-5/24)</f>
        <v>42461.676805555551</v>
      </c>
      <c r="T1671" s="13">
        <f>(I1671/86400)+25569+(-5/24)</f>
        <v>42521.676805555551</v>
      </c>
    </row>
    <row r="1672" spans="1:20" ht="14.75" customHeight="1" x14ac:dyDescent="0.2">
      <c r="A1672" s="5">
        <v>1670</v>
      </c>
      <c r="B1672" s="6" t="s">
        <v>1671</v>
      </c>
      <c r="C1672" s="6" t="s">
        <v>5780</v>
      </c>
      <c r="D1672" s="22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>E1672/D1672</f>
        <v>1.026</v>
      </c>
      <c r="P1672" s="8">
        <f>IF(L1672=0,0,E1672/L1672)</f>
        <v>44.608695652173914</v>
      </c>
      <c r="Q1672" s="5" t="str">
        <f>LEFT(N1672,(FIND("/",N1672)-1))</f>
        <v>music</v>
      </c>
      <c r="R1672" s="5" t="str">
        <f>RIGHT(N1672,LEN(N1672)-(FIND("/",N1672)))</f>
        <v>pop</v>
      </c>
      <c r="S1672" s="13">
        <f>(J1672/86400)+25569+(-5/24)</f>
        <v>40313.722210648142</v>
      </c>
      <c r="T1672" s="13">
        <f>(I1672/86400)+25569+(-5/24)</f>
        <v>40363.958333333328</v>
      </c>
    </row>
    <row r="1673" spans="1:20" ht="14.75" customHeight="1" x14ac:dyDescent="0.2">
      <c r="A1673" s="5">
        <v>1671</v>
      </c>
      <c r="B1673" s="6" t="s">
        <v>1672</v>
      </c>
      <c r="C1673" s="6" t="s">
        <v>5781</v>
      </c>
      <c r="D1673" s="22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>E1673/D1673</f>
        <v>1.0067349999999999</v>
      </c>
      <c r="P1673" s="8">
        <f>IF(L1673=0,0,E1673/L1673)</f>
        <v>26.148961038961041</v>
      </c>
      <c r="Q1673" s="5" t="str">
        <f>LEFT(N1673,(FIND("/",N1673)-1))</f>
        <v>music</v>
      </c>
      <c r="R1673" s="5" t="str">
        <f>RIGHT(N1673,LEN(N1673)-(FIND("/",N1673)))</f>
        <v>pop</v>
      </c>
      <c r="S1673" s="13">
        <f>(J1673/86400)+25569+(-5/24)</f>
        <v>42553.335810185185</v>
      </c>
      <c r="T1673" s="13">
        <f>(I1673/86400)+25569+(-5/24)</f>
        <v>42583.335810185185</v>
      </c>
    </row>
    <row r="1674" spans="1:20" ht="14.75" customHeight="1" x14ac:dyDescent="0.2">
      <c r="A1674" s="5">
        <v>1672</v>
      </c>
      <c r="B1674" s="6" t="s">
        <v>1673</v>
      </c>
      <c r="C1674" s="6" t="s">
        <v>5782</v>
      </c>
      <c r="D1674" s="22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>E1674/D1674</f>
        <v>1.1294117647058823</v>
      </c>
      <c r="P1674" s="8">
        <f>IF(L1674=0,0,E1674/L1674)</f>
        <v>39.183673469387756</v>
      </c>
      <c r="Q1674" s="5" t="str">
        <f>LEFT(N1674,(FIND("/",N1674)-1))</f>
        <v>music</v>
      </c>
      <c r="R1674" s="5" t="str">
        <f>RIGHT(N1674,LEN(N1674)-(FIND("/",N1674)))</f>
        <v>pop</v>
      </c>
      <c r="S1674" s="13">
        <f>(J1674/86400)+25569+(-5/24)</f>
        <v>41034.448263888888</v>
      </c>
      <c r="T1674" s="13">
        <f>(I1674/86400)+25569+(-5/24)</f>
        <v>41064.448263888888</v>
      </c>
    </row>
    <row r="1675" spans="1:20" ht="14.75" customHeight="1" x14ac:dyDescent="0.2">
      <c r="A1675" s="5">
        <v>1673</v>
      </c>
      <c r="B1675" s="6" t="s">
        <v>1674</v>
      </c>
      <c r="C1675" s="6" t="s">
        <v>5783</v>
      </c>
      <c r="D1675" s="22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>E1675/D1675</f>
        <v>1.2809523809523808</v>
      </c>
      <c r="P1675" s="8">
        <f>IF(L1675=0,0,E1675/L1675)</f>
        <v>45.593220338983052</v>
      </c>
      <c r="Q1675" s="5" t="str">
        <f>LEFT(N1675,(FIND("/",N1675)-1))</f>
        <v>music</v>
      </c>
      <c r="R1675" s="5" t="str">
        <f>RIGHT(N1675,LEN(N1675)-(FIND("/",N1675)))</f>
        <v>pop</v>
      </c>
      <c r="S1675" s="13">
        <f>(J1675/86400)+25569+(-5/24)</f>
        <v>42039.670046296298</v>
      </c>
      <c r="T1675" s="13">
        <f>(I1675/86400)+25569+(-5/24)</f>
        <v>42069.670046296298</v>
      </c>
    </row>
    <row r="1676" spans="1:20" ht="14.75" customHeight="1" x14ac:dyDescent="0.2">
      <c r="A1676" s="5">
        <v>1674</v>
      </c>
      <c r="B1676" s="6" t="s">
        <v>1675</v>
      </c>
      <c r="C1676" s="6" t="s">
        <v>5784</v>
      </c>
      <c r="D1676" s="22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>E1676/D1676</f>
        <v>2.0169999999999999</v>
      </c>
      <c r="P1676" s="8">
        <f>IF(L1676=0,0,E1676/L1676)</f>
        <v>89.247787610619469</v>
      </c>
      <c r="Q1676" s="5" t="str">
        <f>LEFT(N1676,(FIND("/",N1676)-1))</f>
        <v>music</v>
      </c>
      <c r="R1676" s="5" t="str">
        <f>RIGHT(N1676,LEN(N1676)-(FIND("/",N1676)))</f>
        <v>pop</v>
      </c>
      <c r="S1676" s="13">
        <f>(J1676/86400)+25569+(-5/24)</f>
        <v>42569.397060185183</v>
      </c>
      <c r="T1676" s="13">
        <f>(I1676/86400)+25569+(-5/24)</f>
        <v>42600.082638888889</v>
      </c>
    </row>
    <row r="1677" spans="1:20" ht="14.75" customHeight="1" x14ac:dyDescent="0.2">
      <c r="A1677" s="5">
        <v>1675</v>
      </c>
      <c r="B1677" s="6" t="s">
        <v>1676</v>
      </c>
      <c r="C1677" s="6" t="s">
        <v>5785</v>
      </c>
      <c r="D1677" s="22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>E1677/D1677</f>
        <v>1.37416</v>
      </c>
      <c r="P1677" s="8">
        <f>IF(L1677=0,0,E1677/L1677)</f>
        <v>40.416470588235299</v>
      </c>
      <c r="Q1677" s="5" t="str">
        <f>LEFT(N1677,(FIND("/",N1677)-1))</f>
        <v>music</v>
      </c>
      <c r="R1677" s="5" t="str">
        <f>RIGHT(N1677,LEN(N1677)-(FIND("/",N1677)))</f>
        <v>pop</v>
      </c>
      <c r="S1677" s="13">
        <f>(J1677/86400)+25569+(-5/24)</f>
        <v>40802.524768518517</v>
      </c>
      <c r="T1677" s="13">
        <f>(I1677/86400)+25569+(-5/24)</f>
        <v>40832.710416666661</v>
      </c>
    </row>
    <row r="1678" spans="1:20" ht="14.75" customHeight="1" x14ac:dyDescent="0.2">
      <c r="A1678" s="5">
        <v>1676</v>
      </c>
      <c r="B1678" s="6" t="s">
        <v>1677</v>
      </c>
      <c r="C1678" s="6" t="s">
        <v>5786</v>
      </c>
      <c r="D1678" s="22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>E1678/D1678</f>
        <v>1.1533333333333333</v>
      </c>
      <c r="P1678" s="8">
        <f>IF(L1678=0,0,E1678/L1678)</f>
        <v>82.38095238095238</v>
      </c>
      <c r="Q1678" s="5" t="str">
        <f>LEFT(N1678,(FIND("/",N1678)-1))</f>
        <v>music</v>
      </c>
      <c r="R1678" s="5" t="str">
        <f>RIGHT(N1678,LEN(N1678)-(FIND("/",N1678)))</f>
        <v>pop</v>
      </c>
      <c r="S1678" s="13">
        <f>(J1678/86400)+25569+(-5/24)</f>
        <v>40973.517905092587</v>
      </c>
      <c r="T1678" s="13">
        <f>(I1678/86400)+25569+(-5/24)</f>
        <v>41019.957638888889</v>
      </c>
    </row>
    <row r="1679" spans="1:20" ht="14.75" customHeight="1" x14ac:dyDescent="0.2">
      <c r="A1679" s="5">
        <v>1677</v>
      </c>
      <c r="B1679" s="6" t="s">
        <v>1678</v>
      </c>
      <c r="C1679" s="6" t="s">
        <v>5787</v>
      </c>
      <c r="D1679" s="22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>E1679/D1679</f>
        <v>1.1166666666666667</v>
      </c>
      <c r="P1679" s="8">
        <f>IF(L1679=0,0,E1679/L1679)</f>
        <v>159.52380952380952</v>
      </c>
      <c r="Q1679" s="5" t="str">
        <f>LEFT(N1679,(FIND("/",N1679)-1))</f>
        <v>music</v>
      </c>
      <c r="R1679" s="5" t="str">
        <f>RIGHT(N1679,LEN(N1679)-(FIND("/",N1679)))</f>
        <v>pop</v>
      </c>
      <c r="S1679" s="13">
        <f>(J1679/86400)+25569+(-5/24)</f>
        <v>42416.198796296296</v>
      </c>
      <c r="T1679" s="13">
        <f>(I1679/86400)+25569+(-5/24)</f>
        <v>42476.040972222218</v>
      </c>
    </row>
    <row r="1680" spans="1:20" ht="14.75" customHeight="1" x14ac:dyDescent="0.2">
      <c r="A1680" s="5">
        <v>1678</v>
      </c>
      <c r="B1680" s="6" t="s">
        <v>1679</v>
      </c>
      <c r="C1680" s="6" t="s">
        <v>5788</v>
      </c>
      <c r="D1680" s="22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>E1680/D1680</f>
        <v>1.1839999999999999</v>
      </c>
      <c r="P1680" s="8">
        <f>IF(L1680=0,0,E1680/L1680)</f>
        <v>36.244897959183675</v>
      </c>
      <c r="Q1680" s="5" t="str">
        <f>LEFT(N1680,(FIND("/",N1680)-1))</f>
        <v>music</v>
      </c>
      <c r="R1680" s="5" t="str">
        <f>RIGHT(N1680,LEN(N1680)-(FIND("/",N1680)))</f>
        <v>pop</v>
      </c>
      <c r="S1680" s="13">
        <f>(J1680/86400)+25569+(-5/24)</f>
        <v>41662.646655092591</v>
      </c>
      <c r="T1680" s="13">
        <f>(I1680/86400)+25569+(-5/24)</f>
        <v>41676.646655092591</v>
      </c>
    </row>
    <row r="1681" spans="1:20" ht="14.75" customHeight="1" x14ac:dyDescent="0.2">
      <c r="A1681" s="5">
        <v>1679</v>
      </c>
      <c r="B1681" s="6" t="s">
        <v>1680</v>
      </c>
      <c r="C1681" s="6" t="s">
        <v>5789</v>
      </c>
      <c r="D1681" s="22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>E1681/D1681</f>
        <v>1.75</v>
      </c>
      <c r="P1681" s="8">
        <f>IF(L1681=0,0,E1681/L1681)</f>
        <v>62.5</v>
      </c>
      <c r="Q1681" s="5" t="str">
        <f>LEFT(N1681,(FIND("/",N1681)-1))</f>
        <v>music</v>
      </c>
      <c r="R1681" s="5" t="str">
        <f>RIGHT(N1681,LEN(N1681)-(FIND("/",N1681)))</f>
        <v>pop</v>
      </c>
      <c r="S1681" s="13">
        <f>(J1681/86400)+25569+(-5/24)</f>
        <v>40722.860474537032</v>
      </c>
      <c r="T1681" s="13">
        <f>(I1681/86400)+25569+(-5/24)</f>
        <v>40745.860474537032</v>
      </c>
    </row>
    <row r="1682" spans="1:20" ht="14.75" customHeight="1" x14ac:dyDescent="0.2">
      <c r="A1682" s="5">
        <v>1680</v>
      </c>
      <c r="B1682" s="6" t="s">
        <v>1681</v>
      </c>
      <c r="C1682" s="6" t="s">
        <v>5790</v>
      </c>
      <c r="D1682" s="22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>E1682/D1682</f>
        <v>1.175</v>
      </c>
      <c r="P1682" s="8">
        <f>IF(L1682=0,0,E1682/L1682)</f>
        <v>47</v>
      </c>
      <c r="Q1682" s="5" t="str">
        <f>LEFT(N1682,(FIND("/",N1682)-1))</f>
        <v>music</v>
      </c>
      <c r="R1682" s="5" t="str">
        <f>RIGHT(N1682,LEN(N1682)-(FIND("/",N1682)))</f>
        <v>pop</v>
      </c>
      <c r="S1682" s="13">
        <f>(J1682/86400)+25569+(-5/24)</f>
        <v>41802.549386574072</v>
      </c>
      <c r="T1682" s="13">
        <f>(I1682/86400)+25569+(-5/24)</f>
        <v>41832.549386574072</v>
      </c>
    </row>
    <row r="1683" spans="1:20" ht="14.75" customHeight="1" x14ac:dyDescent="0.2">
      <c r="A1683" s="5">
        <v>1681</v>
      </c>
      <c r="B1683" s="6" t="s">
        <v>1682</v>
      </c>
      <c r="C1683" s="6" t="s">
        <v>5791</v>
      </c>
      <c r="D1683" s="22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>E1683/D1683</f>
        <v>1.0142212307692309</v>
      </c>
      <c r="P1683" s="8">
        <f>IF(L1683=0,0,E1683/L1683)</f>
        <v>74.575090497737563</v>
      </c>
      <c r="Q1683" s="5" t="str">
        <f>LEFT(N1683,(FIND("/",N1683)-1))</f>
        <v>music</v>
      </c>
      <c r="R1683" s="5" t="str">
        <f>RIGHT(N1683,LEN(N1683)-(FIND("/",N1683)))</f>
        <v>faith</v>
      </c>
      <c r="S1683" s="13">
        <f>(J1683/86400)+25569+(-5/24)</f>
        <v>42773.91300925926</v>
      </c>
      <c r="T1683" s="13">
        <f>(I1683/86400)+25569+(-5/24)</f>
        <v>42822.874999999993</v>
      </c>
    </row>
    <row r="1684" spans="1:20" ht="14.75" customHeight="1" x14ac:dyDescent="0.2">
      <c r="A1684" s="5">
        <v>1682</v>
      </c>
      <c r="B1684" s="6" t="s">
        <v>1683</v>
      </c>
      <c r="C1684" s="6" t="s">
        <v>5792</v>
      </c>
      <c r="D1684" s="22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>E1684/D1684</f>
        <v>0</v>
      </c>
      <c r="P1684" s="8">
        <f>IF(L1684=0,0,E1684/L1684)</f>
        <v>0</v>
      </c>
      <c r="Q1684" s="5" t="str">
        <f>LEFT(N1684,(FIND("/",N1684)-1))</f>
        <v>music</v>
      </c>
      <c r="R1684" s="5" t="str">
        <f>RIGHT(N1684,LEN(N1684)-(FIND("/",N1684)))</f>
        <v>faith</v>
      </c>
      <c r="S1684" s="13">
        <f>(J1684/86400)+25569+(-5/24)</f>
        <v>42779.005324074074</v>
      </c>
      <c r="T1684" s="13">
        <f>(I1684/86400)+25569+(-5/24)</f>
        <v>42838.963657407403</v>
      </c>
    </row>
    <row r="1685" spans="1:20" ht="14.75" customHeight="1" x14ac:dyDescent="0.2">
      <c r="A1685" s="5">
        <v>1683</v>
      </c>
      <c r="B1685" s="6" t="s">
        <v>1684</v>
      </c>
      <c r="C1685" s="6" t="s">
        <v>5793</v>
      </c>
      <c r="D1685" s="22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>E1685/D1685</f>
        <v>0.21714285714285714</v>
      </c>
      <c r="P1685" s="8">
        <f>IF(L1685=0,0,E1685/L1685)</f>
        <v>76</v>
      </c>
      <c r="Q1685" s="5" t="str">
        <f>LEFT(N1685,(FIND("/",N1685)-1))</f>
        <v>music</v>
      </c>
      <c r="R1685" s="5" t="str">
        <f>RIGHT(N1685,LEN(N1685)-(FIND("/",N1685)))</f>
        <v>faith</v>
      </c>
      <c r="S1685" s="13">
        <f>(J1685/86400)+25569+(-5/24)</f>
        <v>42808.57335648148</v>
      </c>
      <c r="T1685" s="13">
        <f>(I1685/86400)+25569+(-5/24)</f>
        <v>42832.57335648148</v>
      </c>
    </row>
    <row r="1686" spans="1:20" ht="14.75" customHeight="1" x14ac:dyDescent="0.2">
      <c r="A1686" s="5">
        <v>1684</v>
      </c>
      <c r="B1686" s="6" t="s">
        <v>1685</v>
      </c>
      <c r="C1686" s="6" t="s">
        <v>5794</v>
      </c>
      <c r="D1686" s="22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>E1686/D1686</f>
        <v>1.0912500000000001</v>
      </c>
      <c r="P1686" s="8">
        <f>IF(L1686=0,0,E1686/L1686)</f>
        <v>86.43564356435644</v>
      </c>
      <c r="Q1686" s="5" t="str">
        <f>LEFT(N1686,(FIND("/",N1686)-1))</f>
        <v>music</v>
      </c>
      <c r="R1686" s="5" t="str">
        <f>RIGHT(N1686,LEN(N1686)-(FIND("/",N1686)))</f>
        <v>faith</v>
      </c>
      <c r="S1686" s="13">
        <f>(J1686/86400)+25569+(-5/24)</f>
        <v>42783.606956018521</v>
      </c>
      <c r="T1686" s="13">
        <f>(I1686/86400)+25569+(-5/24)</f>
        <v>42811.565289351849</v>
      </c>
    </row>
    <row r="1687" spans="1:20" ht="14.75" customHeight="1" x14ac:dyDescent="0.2">
      <c r="A1687" s="5">
        <v>1685</v>
      </c>
      <c r="B1687" s="6" t="s">
        <v>1686</v>
      </c>
      <c r="C1687" s="6" t="s">
        <v>5795</v>
      </c>
      <c r="D1687" s="22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>E1687/D1687</f>
        <v>1.0285714285714285</v>
      </c>
      <c r="P1687" s="8">
        <f>IF(L1687=0,0,E1687/L1687)</f>
        <v>24</v>
      </c>
      <c r="Q1687" s="5" t="str">
        <f>LEFT(N1687,(FIND("/",N1687)-1))</f>
        <v>music</v>
      </c>
      <c r="R1687" s="5" t="str">
        <f>RIGHT(N1687,LEN(N1687)-(FIND("/",N1687)))</f>
        <v>faith</v>
      </c>
      <c r="S1687" s="13">
        <f>(J1687/86400)+25569+(-5/24)</f>
        <v>42788.041932870365</v>
      </c>
      <c r="T1687" s="13">
        <f>(I1687/86400)+25569+(-5/24)</f>
        <v>42818.0002662037</v>
      </c>
    </row>
    <row r="1688" spans="1:20" ht="14.75" customHeight="1" x14ac:dyDescent="0.2">
      <c r="A1688" s="5">
        <v>1686</v>
      </c>
      <c r="B1688" s="6" t="s">
        <v>1687</v>
      </c>
      <c r="C1688" s="6" t="s">
        <v>5796</v>
      </c>
      <c r="D1688" s="22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>E1688/D1688</f>
        <v>3.5999999999999999E-3</v>
      </c>
      <c r="P1688" s="8">
        <f>IF(L1688=0,0,E1688/L1688)</f>
        <v>18</v>
      </c>
      <c r="Q1688" s="5" t="str">
        <f>LEFT(N1688,(FIND("/",N1688)-1))</f>
        <v>music</v>
      </c>
      <c r="R1688" s="5" t="str">
        <f>RIGHT(N1688,LEN(N1688)-(FIND("/",N1688)))</f>
        <v>faith</v>
      </c>
      <c r="S1688" s="13">
        <f>(J1688/86400)+25569+(-5/24)</f>
        <v>42792.635636574072</v>
      </c>
      <c r="T1688" s="13">
        <f>(I1688/86400)+25569+(-5/24)</f>
        <v>42852.593969907401</v>
      </c>
    </row>
    <row r="1689" spans="1:20" ht="14.75" customHeight="1" x14ac:dyDescent="0.2">
      <c r="A1689" s="5">
        <v>1687</v>
      </c>
      <c r="B1689" s="6" t="s">
        <v>1688</v>
      </c>
      <c r="C1689" s="6" t="s">
        <v>5797</v>
      </c>
      <c r="D1689" s="22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>E1689/D1689</f>
        <v>0.3125</v>
      </c>
      <c r="P1689" s="8">
        <f>IF(L1689=0,0,E1689/L1689)</f>
        <v>80.128205128205124</v>
      </c>
      <c r="Q1689" s="5" t="str">
        <f>LEFT(N1689,(FIND("/",N1689)-1))</f>
        <v>music</v>
      </c>
      <c r="R1689" s="5" t="str">
        <f>RIGHT(N1689,LEN(N1689)-(FIND("/",N1689)))</f>
        <v>faith</v>
      </c>
      <c r="S1689" s="13">
        <f>(J1689/86400)+25569+(-5/24)</f>
        <v>42801.838483796295</v>
      </c>
      <c r="T1689" s="13">
        <f>(I1689/86400)+25569+(-5/24)</f>
        <v>42835.635416666664</v>
      </c>
    </row>
    <row r="1690" spans="1:20" ht="14.75" customHeight="1" x14ac:dyDescent="0.2">
      <c r="A1690" s="5">
        <v>1688</v>
      </c>
      <c r="B1690" s="6" t="s">
        <v>1689</v>
      </c>
      <c r="C1690" s="6" t="s">
        <v>5798</v>
      </c>
      <c r="D1690" s="22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>E1690/D1690</f>
        <v>0.443</v>
      </c>
      <c r="P1690" s="8">
        <f>IF(L1690=0,0,E1690/L1690)</f>
        <v>253.14285714285714</v>
      </c>
      <c r="Q1690" s="5" t="str">
        <f>LEFT(N1690,(FIND("/",N1690)-1))</f>
        <v>music</v>
      </c>
      <c r="R1690" s="5" t="str">
        <f>RIGHT(N1690,LEN(N1690)-(FIND("/",N1690)))</f>
        <v>faith</v>
      </c>
      <c r="S1690" s="13">
        <f>(J1690/86400)+25569+(-5/24)</f>
        <v>42804.326319444437</v>
      </c>
      <c r="T1690" s="13">
        <f>(I1690/86400)+25569+(-5/24)</f>
        <v>42834.28465277778</v>
      </c>
    </row>
    <row r="1691" spans="1:20" ht="14.75" customHeight="1" x14ac:dyDescent="0.2">
      <c r="A1691" s="5">
        <v>1689</v>
      </c>
      <c r="B1691" s="6" t="s">
        <v>1690</v>
      </c>
      <c r="C1691" s="6" t="s">
        <v>5799</v>
      </c>
      <c r="D1691" s="22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>E1691/D1691</f>
        <v>1</v>
      </c>
      <c r="P1691" s="8">
        <f>IF(L1691=0,0,E1691/L1691)</f>
        <v>171.42857142857142</v>
      </c>
      <c r="Q1691" s="5" t="str">
        <f>LEFT(N1691,(FIND("/",N1691)-1))</f>
        <v>music</v>
      </c>
      <c r="R1691" s="5" t="str">
        <f>RIGHT(N1691,LEN(N1691)-(FIND("/",N1691)))</f>
        <v>faith</v>
      </c>
      <c r="S1691" s="13">
        <f>(J1691/86400)+25569+(-5/24)</f>
        <v>42780.734143518515</v>
      </c>
      <c r="T1691" s="13">
        <f>(I1691/86400)+25569+(-5/24)</f>
        <v>42810.692476851851</v>
      </c>
    </row>
    <row r="1692" spans="1:20" ht="14.75" customHeight="1" x14ac:dyDescent="0.2">
      <c r="A1692" s="5">
        <v>1690</v>
      </c>
      <c r="B1692" s="6" t="s">
        <v>1691</v>
      </c>
      <c r="C1692" s="6" t="s">
        <v>5800</v>
      </c>
      <c r="D1692" s="22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>E1692/D1692</f>
        <v>0.254</v>
      </c>
      <c r="P1692" s="8">
        <f>IF(L1692=0,0,E1692/L1692)</f>
        <v>57.727272727272727</v>
      </c>
      <c r="Q1692" s="5" t="str">
        <f>LEFT(N1692,(FIND("/",N1692)-1))</f>
        <v>music</v>
      </c>
      <c r="R1692" s="5" t="str">
        <f>RIGHT(N1692,LEN(N1692)-(FIND("/",N1692)))</f>
        <v>faith</v>
      </c>
      <c r="S1692" s="13">
        <f>(J1692/86400)+25569+(-5/24)</f>
        <v>42801.222708333335</v>
      </c>
      <c r="T1692" s="13">
        <f>(I1692/86400)+25569+(-5/24)</f>
        <v>42831.181041666663</v>
      </c>
    </row>
    <row r="1693" spans="1:20" ht="14.75" customHeight="1" x14ac:dyDescent="0.2">
      <c r="A1693" s="5">
        <v>1691</v>
      </c>
      <c r="B1693" s="6" t="s">
        <v>1692</v>
      </c>
      <c r="C1693" s="6" t="s">
        <v>5801</v>
      </c>
      <c r="D1693" s="22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>E1693/D1693</f>
        <v>0.33473333333333333</v>
      </c>
      <c r="P1693" s="8">
        <f>IF(L1693=0,0,E1693/L1693)</f>
        <v>264.26315789473682</v>
      </c>
      <c r="Q1693" s="5" t="str">
        <f>LEFT(N1693,(FIND("/",N1693)-1))</f>
        <v>music</v>
      </c>
      <c r="R1693" s="5" t="str">
        <f>RIGHT(N1693,LEN(N1693)-(FIND("/",N1693)))</f>
        <v>faith</v>
      </c>
      <c r="S1693" s="13">
        <f>(J1693/86400)+25569+(-5/24)</f>
        <v>42795.493148148147</v>
      </c>
      <c r="T1693" s="13">
        <f>(I1693/86400)+25569+(-5/24)</f>
        <v>42827.833333333336</v>
      </c>
    </row>
    <row r="1694" spans="1:20" ht="14.75" customHeight="1" x14ac:dyDescent="0.2">
      <c r="A1694" s="5">
        <v>1692</v>
      </c>
      <c r="B1694" s="6" t="s">
        <v>1693</v>
      </c>
      <c r="C1694" s="6" t="s">
        <v>5802</v>
      </c>
      <c r="D1694" s="22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>E1694/D1694</f>
        <v>0.47799999999999998</v>
      </c>
      <c r="P1694" s="8">
        <f>IF(L1694=0,0,E1694/L1694)</f>
        <v>159.33333333333334</v>
      </c>
      <c r="Q1694" s="5" t="str">
        <f>LEFT(N1694,(FIND("/",N1694)-1))</f>
        <v>music</v>
      </c>
      <c r="R1694" s="5" t="str">
        <f>RIGHT(N1694,LEN(N1694)-(FIND("/",N1694)))</f>
        <v>faith</v>
      </c>
      <c r="S1694" s="13">
        <f>(J1694/86400)+25569+(-5/24)</f>
        <v>42787.94290509259</v>
      </c>
      <c r="T1694" s="13">
        <f>(I1694/86400)+25569+(-5/24)</f>
        <v>42820.790972222218</v>
      </c>
    </row>
    <row r="1695" spans="1:20" ht="14.75" customHeight="1" x14ac:dyDescent="0.2">
      <c r="A1695" s="5">
        <v>1693</v>
      </c>
      <c r="B1695" s="6" t="s">
        <v>1694</v>
      </c>
      <c r="C1695" s="6" t="s">
        <v>5803</v>
      </c>
      <c r="D1695" s="22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>E1695/D1695</f>
        <v>9.3333333333333338E-2</v>
      </c>
      <c r="P1695" s="8">
        <f>IF(L1695=0,0,E1695/L1695)</f>
        <v>35</v>
      </c>
      <c r="Q1695" s="5" t="str">
        <f>LEFT(N1695,(FIND("/",N1695)-1))</f>
        <v>music</v>
      </c>
      <c r="R1695" s="5" t="str">
        <f>RIGHT(N1695,LEN(N1695)-(FIND("/",N1695)))</f>
        <v>faith</v>
      </c>
      <c r="S1695" s="13">
        <f>(J1695/86400)+25569+(-5/24)</f>
        <v>42803.711944444447</v>
      </c>
      <c r="T1695" s="13">
        <f>(I1695/86400)+25569+(-5/24)</f>
        <v>42834.624999999993</v>
      </c>
    </row>
    <row r="1696" spans="1:20" ht="14.75" customHeight="1" x14ac:dyDescent="0.2">
      <c r="A1696" s="5">
        <v>1694</v>
      </c>
      <c r="B1696" s="6" t="s">
        <v>1695</v>
      </c>
      <c r="C1696" s="6" t="s">
        <v>5804</v>
      </c>
      <c r="D1696" s="22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>E1696/D1696</f>
        <v>5.0000000000000001E-4</v>
      </c>
      <c r="P1696" s="8">
        <f>IF(L1696=0,0,E1696/L1696)</f>
        <v>5</v>
      </c>
      <c r="Q1696" s="5" t="str">
        <f>LEFT(N1696,(FIND("/",N1696)-1))</f>
        <v>music</v>
      </c>
      <c r="R1696" s="5" t="str">
        <f>RIGHT(N1696,LEN(N1696)-(FIND("/",N1696)))</f>
        <v>faith</v>
      </c>
      <c r="S1696" s="13">
        <f>(J1696/86400)+25569+(-5/24)</f>
        <v>42791.461504629631</v>
      </c>
      <c r="T1696" s="13">
        <f>(I1696/86400)+25569+(-5/24)</f>
        <v>42820.98333333333</v>
      </c>
    </row>
    <row r="1697" spans="1:20" ht="14.75" customHeight="1" x14ac:dyDescent="0.2">
      <c r="A1697" s="5">
        <v>1695</v>
      </c>
      <c r="B1697" s="6" t="s">
        <v>1696</v>
      </c>
      <c r="C1697" s="6" t="s">
        <v>5805</v>
      </c>
      <c r="D1697" s="22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>E1697/D1697</f>
        <v>0.11708333333333333</v>
      </c>
      <c r="P1697" s="8">
        <f>IF(L1697=0,0,E1697/L1697)</f>
        <v>61.086956521739133</v>
      </c>
      <c r="Q1697" s="5" t="str">
        <f>LEFT(N1697,(FIND("/",N1697)-1))</f>
        <v>music</v>
      </c>
      <c r="R1697" s="5" t="str">
        <f>RIGHT(N1697,LEN(N1697)-(FIND("/",N1697)))</f>
        <v>faith</v>
      </c>
      <c r="S1697" s="13">
        <f>(J1697/86400)+25569+(-5/24)</f>
        <v>42800.823078703703</v>
      </c>
      <c r="T1697" s="13">
        <f>(I1697/86400)+25569+(-5/24)</f>
        <v>42834.833333333336</v>
      </c>
    </row>
    <row r="1698" spans="1:20" ht="14.75" customHeight="1" x14ac:dyDescent="0.2">
      <c r="A1698" s="5">
        <v>1696</v>
      </c>
      <c r="B1698" s="6" t="s">
        <v>1697</v>
      </c>
      <c r="C1698" s="6" t="s">
        <v>5806</v>
      </c>
      <c r="D1698" s="22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>E1698/D1698</f>
        <v>0</v>
      </c>
      <c r="P1698" s="8">
        <f>IF(L1698=0,0,E1698/L1698)</f>
        <v>0</v>
      </c>
      <c r="Q1698" s="5" t="str">
        <f>LEFT(N1698,(FIND("/",N1698)-1))</f>
        <v>music</v>
      </c>
      <c r="R1698" s="5" t="str">
        <f>RIGHT(N1698,LEN(N1698)-(FIND("/",N1698)))</f>
        <v>faith</v>
      </c>
      <c r="S1698" s="13">
        <f>(J1698/86400)+25569+(-5/24)</f>
        <v>42795.861238425925</v>
      </c>
      <c r="T1698" s="13">
        <f>(I1698/86400)+25569+(-5/24)</f>
        <v>42825.819571759253</v>
      </c>
    </row>
    <row r="1699" spans="1:20" ht="14.75" customHeight="1" x14ac:dyDescent="0.2">
      <c r="A1699" s="5">
        <v>1697</v>
      </c>
      <c r="B1699" s="6" t="s">
        <v>1698</v>
      </c>
      <c r="C1699" s="6" t="s">
        <v>5807</v>
      </c>
      <c r="D1699" s="22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>E1699/D1699</f>
        <v>0.20208000000000001</v>
      </c>
      <c r="P1699" s="8">
        <f>IF(L1699=0,0,E1699/L1699)</f>
        <v>114.81818181818181</v>
      </c>
      <c r="Q1699" s="5" t="str">
        <f>LEFT(N1699,(FIND("/",N1699)-1))</f>
        <v>music</v>
      </c>
      <c r="R1699" s="5" t="str">
        <f>RIGHT(N1699,LEN(N1699)-(FIND("/",N1699)))</f>
        <v>faith</v>
      </c>
      <c r="S1699" s="13">
        <f>(J1699/86400)+25569+(-5/24)</f>
        <v>42804.824629629627</v>
      </c>
      <c r="T1699" s="13">
        <f>(I1699/86400)+25569+(-5/24)</f>
        <v>42834.782962962963</v>
      </c>
    </row>
    <row r="1700" spans="1:20" ht="14.75" customHeight="1" x14ac:dyDescent="0.2">
      <c r="A1700" s="5">
        <v>1698</v>
      </c>
      <c r="B1700" s="6" t="s">
        <v>1699</v>
      </c>
      <c r="C1700" s="6" t="s">
        <v>5808</v>
      </c>
      <c r="D1700" s="22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>E1700/D1700</f>
        <v>0</v>
      </c>
      <c r="P1700" s="8">
        <f>IF(L1700=0,0,E1700/L1700)</f>
        <v>0</v>
      </c>
      <c r="Q1700" s="5" t="str">
        <f>LEFT(N1700,(FIND("/",N1700)-1))</f>
        <v>music</v>
      </c>
      <c r="R1700" s="5" t="str">
        <f>RIGHT(N1700,LEN(N1700)-(FIND("/",N1700)))</f>
        <v>faith</v>
      </c>
      <c r="S1700" s="13">
        <f>(J1700/86400)+25569+(-5/24)</f>
        <v>42795.999537037038</v>
      </c>
      <c r="T1700" s="13">
        <f>(I1700/86400)+25569+(-5/24)</f>
        <v>42819.939583333333</v>
      </c>
    </row>
    <row r="1701" spans="1:20" ht="14.75" customHeight="1" x14ac:dyDescent="0.2">
      <c r="A1701" s="5">
        <v>1699</v>
      </c>
      <c r="B1701" s="6" t="s">
        <v>1700</v>
      </c>
      <c r="C1701" s="6" t="s">
        <v>5809</v>
      </c>
      <c r="D1701" s="22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>E1701/D1701</f>
        <v>4.2311459353574929E-2</v>
      </c>
      <c r="P1701" s="8">
        <f>IF(L1701=0,0,E1701/L1701)</f>
        <v>54</v>
      </c>
      <c r="Q1701" s="5" t="str">
        <f>LEFT(N1701,(FIND("/",N1701)-1))</f>
        <v>music</v>
      </c>
      <c r="R1701" s="5" t="str">
        <f>RIGHT(N1701,LEN(N1701)-(FIND("/",N1701)))</f>
        <v>faith</v>
      </c>
      <c r="S1701" s="13">
        <f>(J1701/86400)+25569+(-5/24)</f>
        <v>42806.655613425923</v>
      </c>
      <c r="T1701" s="13">
        <f>(I1701/86400)+25569+(-5/24)</f>
        <v>42836.655613425923</v>
      </c>
    </row>
    <row r="1702" spans="1:20" ht="14.75" customHeight="1" x14ac:dyDescent="0.2">
      <c r="A1702" s="5">
        <v>1700</v>
      </c>
      <c r="B1702" s="6" t="s">
        <v>1701</v>
      </c>
      <c r="C1702" s="6" t="s">
        <v>5810</v>
      </c>
      <c r="D1702" s="22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>E1702/D1702</f>
        <v>0.2606</v>
      </c>
      <c r="P1702" s="8">
        <f>IF(L1702=0,0,E1702/L1702)</f>
        <v>65.974683544303801</v>
      </c>
      <c r="Q1702" s="5" t="str">
        <f>LEFT(N1702,(FIND("/",N1702)-1))</f>
        <v>music</v>
      </c>
      <c r="R1702" s="5" t="str">
        <f>RIGHT(N1702,LEN(N1702)-(FIND("/",N1702)))</f>
        <v>faith</v>
      </c>
      <c r="S1702" s="13">
        <f>(J1702/86400)+25569+(-5/24)</f>
        <v>42795.863310185181</v>
      </c>
      <c r="T1702" s="13">
        <f>(I1702/86400)+25569+(-5/24)</f>
        <v>42825.958333333336</v>
      </c>
    </row>
    <row r="1703" spans="1:20" ht="14.75" customHeight="1" x14ac:dyDescent="0.2">
      <c r="A1703" s="5">
        <v>1701</v>
      </c>
      <c r="B1703" s="6" t="s">
        <v>1702</v>
      </c>
      <c r="C1703" s="6" t="s">
        <v>5811</v>
      </c>
      <c r="D1703" s="22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>E1703/D1703</f>
        <v>1.9801980198019802E-3</v>
      </c>
      <c r="P1703" s="8">
        <f>IF(L1703=0,0,E1703/L1703)</f>
        <v>5</v>
      </c>
      <c r="Q1703" s="5" t="str">
        <f>LEFT(N1703,(FIND("/",N1703)-1))</f>
        <v>music</v>
      </c>
      <c r="R1703" s="5" t="str">
        <f>RIGHT(N1703,LEN(N1703)-(FIND("/",N1703)))</f>
        <v>faith</v>
      </c>
      <c r="S1703" s="13">
        <f>(J1703/86400)+25569+(-5/24)</f>
        <v>41989.456076388888</v>
      </c>
      <c r="T1703" s="13">
        <f>(I1703/86400)+25569+(-5/24)</f>
        <v>42019.456076388888</v>
      </c>
    </row>
    <row r="1704" spans="1:20" ht="14.75" customHeight="1" x14ac:dyDescent="0.2">
      <c r="A1704" s="5">
        <v>1702</v>
      </c>
      <c r="B1704" s="6" t="s">
        <v>1703</v>
      </c>
      <c r="C1704" s="6" t="s">
        <v>5812</v>
      </c>
      <c r="D1704" s="22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>E1704/D1704</f>
        <v>6.0606060606060605E-5</v>
      </c>
      <c r="P1704" s="8">
        <f>IF(L1704=0,0,E1704/L1704)</f>
        <v>1</v>
      </c>
      <c r="Q1704" s="5" t="str">
        <f>LEFT(N1704,(FIND("/",N1704)-1))</f>
        <v>music</v>
      </c>
      <c r="R1704" s="5" t="str">
        <f>RIGHT(N1704,LEN(N1704)-(FIND("/",N1704)))</f>
        <v>faith</v>
      </c>
      <c r="S1704" s="13">
        <f>(J1704/86400)+25569+(-5/24)</f>
        <v>42063.661458333336</v>
      </c>
      <c r="T1704" s="13">
        <f>(I1704/86400)+25569+(-5/24)</f>
        <v>42093.619791666664</v>
      </c>
    </row>
    <row r="1705" spans="1:20" ht="14.75" customHeight="1" x14ac:dyDescent="0.2">
      <c r="A1705" s="5">
        <v>1703</v>
      </c>
      <c r="B1705" s="6" t="s">
        <v>1704</v>
      </c>
      <c r="C1705" s="6" t="s">
        <v>5813</v>
      </c>
      <c r="D1705" s="22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>E1705/D1705</f>
        <v>1.0200000000000001E-2</v>
      </c>
      <c r="P1705" s="8">
        <f>IF(L1705=0,0,E1705/L1705)</f>
        <v>25.5</v>
      </c>
      <c r="Q1705" s="5" t="str">
        <f>LEFT(N1705,(FIND("/",N1705)-1))</f>
        <v>music</v>
      </c>
      <c r="R1705" s="5" t="str">
        <f>RIGHT(N1705,LEN(N1705)-(FIND("/",N1705)))</f>
        <v>faith</v>
      </c>
      <c r="S1705" s="13">
        <f>(J1705/86400)+25569+(-5/24)</f>
        <v>42187.073344907403</v>
      </c>
      <c r="T1705" s="13">
        <f>(I1705/86400)+25569+(-5/24)</f>
        <v>42247.073344907403</v>
      </c>
    </row>
    <row r="1706" spans="1:20" ht="14.75" customHeight="1" x14ac:dyDescent="0.2">
      <c r="A1706" s="5">
        <v>1704</v>
      </c>
      <c r="B1706" s="6" t="s">
        <v>1705</v>
      </c>
      <c r="C1706" s="6" t="s">
        <v>5814</v>
      </c>
      <c r="D1706" s="22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>E1706/D1706</f>
        <v>0.65100000000000002</v>
      </c>
      <c r="P1706" s="8">
        <f>IF(L1706=0,0,E1706/L1706)</f>
        <v>118.36363636363636</v>
      </c>
      <c r="Q1706" s="5" t="str">
        <f>LEFT(N1706,(FIND("/",N1706)-1))</f>
        <v>music</v>
      </c>
      <c r="R1706" s="5" t="str">
        <f>RIGHT(N1706,LEN(N1706)-(FIND("/",N1706)))</f>
        <v>faith</v>
      </c>
      <c r="S1706" s="13">
        <f>(J1706/86400)+25569+(-5/24)</f>
        <v>42020.931400462963</v>
      </c>
      <c r="T1706" s="13">
        <f>(I1706/86400)+25569+(-5/24)</f>
        <v>42050.931400462963</v>
      </c>
    </row>
    <row r="1707" spans="1:20" ht="14.75" customHeight="1" x14ac:dyDescent="0.2">
      <c r="A1707" s="5">
        <v>1705</v>
      </c>
      <c r="B1707" s="6" t="s">
        <v>1706</v>
      </c>
      <c r="C1707" s="6" t="s">
        <v>5815</v>
      </c>
      <c r="D1707" s="22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>E1707/D1707</f>
        <v>0</v>
      </c>
      <c r="P1707" s="8">
        <f>IF(L1707=0,0,E1707/L1707)</f>
        <v>0</v>
      </c>
      <c r="Q1707" s="5" t="str">
        <f>LEFT(N1707,(FIND("/",N1707)-1))</f>
        <v>music</v>
      </c>
      <c r="R1707" s="5" t="str">
        <f>RIGHT(N1707,LEN(N1707)-(FIND("/",N1707)))</f>
        <v>faith</v>
      </c>
      <c r="S1707" s="13">
        <f>(J1707/86400)+25569+(-5/24)</f>
        <v>42244.808402777773</v>
      </c>
      <c r="T1707" s="13">
        <f>(I1707/86400)+25569+(-5/24)</f>
        <v>42256.458333333336</v>
      </c>
    </row>
    <row r="1708" spans="1:20" ht="14.75" customHeight="1" x14ac:dyDescent="0.2">
      <c r="A1708" s="5">
        <v>1706</v>
      </c>
      <c r="B1708" s="6" t="s">
        <v>1707</v>
      </c>
      <c r="C1708" s="6" t="s">
        <v>5816</v>
      </c>
      <c r="D1708" s="22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>E1708/D1708</f>
        <v>0</v>
      </c>
      <c r="P1708" s="8">
        <f>IF(L1708=0,0,E1708/L1708)</f>
        <v>0</v>
      </c>
      <c r="Q1708" s="5" t="str">
        <f>LEFT(N1708,(FIND("/",N1708)-1))</f>
        <v>music</v>
      </c>
      <c r="R1708" s="5" t="str">
        <f>RIGHT(N1708,LEN(N1708)-(FIND("/",N1708)))</f>
        <v>faith</v>
      </c>
      <c r="S1708" s="13">
        <f>(J1708/86400)+25569+(-5/24)</f>
        <v>42179.098055555551</v>
      </c>
      <c r="T1708" s="13">
        <f>(I1708/86400)+25569+(-5/24)</f>
        <v>42239.098055555551</v>
      </c>
    </row>
    <row r="1709" spans="1:20" ht="14.75" customHeight="1" x14ac:dyDescent="0.2">
      <c r="A1709" s="5">
        <v>1707</v>
      </c>
      <c r="B1709" s="6" t="s">
        <v>1708</v>
      </c>
      <c r="C1709" s="6" t="s">
        <v>5817</v>
      </c>
      <c r="D1709" s="22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>E1709/D1709</f>
        <v>9.74E-2</v>
      </c>
      <c r="P1709" s="8">
        <f>IF(L1709=0,0,E1709/L1709)</f>
        <v>54.111111111111114</v>
      </c>
      <c r="Q1709" s="5" t="str">
        <f>LEFT(N1709,(FIND("/",N1709)-1))</f>
        <v>music</v>
      </c>
      <c r="R1709" s="5" t="str">
        <f>RIGHT(N1709,LEN(N1709)-(FIND("/",N1709)))</f>
        <v>faith</v>
      </c>
      <c r="S1709" s="13">
        <f>(J1709/86400)+25569+(-5/24)</f>
        <v>42427.512673611105</v>
      </c>
      <c r="T1709" s="13">
        <f>(I1709/86400)+25569+(-5/24)</f>
        <v>42457.471006944441</v>
      </c>
    </row>
    <row r="1710" spans="1:20" ht="14.75" customHeight="1" x14ac:dyDescent="0.2">
      <c r="A1710" s="5">
        <v>1708</v>
      </c>
      <c r="B1710" s="6" t="s">
        <v>1709</v>
      </c>
      <c r="C1710" s="6" t="s">
        <v>5818</v>
      </c>
      <c r="D1710" s="22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>E1710/D1710</f>
        <v>0</v>
      </c>
      <c r="P1710" s="8">
        <f>IF(L1710=0,0,E1710/L1710)</f>
        <v>0</v>
      </c>
      <c r="Q1710" s="5" t="str">
        <f>LEFT(N1710,(FIND("/",N1710)-1))</f>
        <v>music</v>
      </c>
      <c r="R1710" s="5" t="str">
        <f>RIGHT(N1710,LEN(N1710)-(FIND("/",N1710)))</f>
        <v>faith</v>
      </c>
      <c r="S1710" s="13">
        <f>(J1710/86400)+25569+(-5/24)</f>
        <v>42451.658634259256</v>
      </c>
      <c r="T1710" s="13">
        <f>(I1710/86400)+25569+(-5/24)</f>
        <v>42491.658634259256</v>
      </c>
    </row>
    <row r="1711" spans="1:20" ht="14.75" customHeight="1" x14ac:dyDescent="0.2">
      <c r="A1711" s="5">
        <v>1709</v>
      </c>
      <c r="B1711" s="6" t="s">
        <v>1710</v>
      </c>
      <c r="C1711" s="6" t="s">
        <v>5819</v>
      </c>
      <c r="D1711" s="22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>E1711/D1711</f>
        <v>4.8571428571428571E-2</v>
      </c>
      <c r="P1711" s="8">
        <f>IF(L1711=0,0,E1711/L1711)</f>
        <v>21.25</v>
      </c>
      <c r="Q1711" s="5" t="str">
        <f>LEFT(N1711,(FIND("/",N1711)-1))</f>
        <v>music</v>
      </c>
      <c r="R1711" s="5" t="str">
        <f>RIGHT(N1711,LEN(N1711)-(FIND("/",N1711)))</f>
        <v>faith</v>
      </c>
      <c r="S1711" s="13">
        <f>(J1711/86400)+25569+(-5/24)</f>
        <v>41841.355486111112</v>
      </c>
      <c r="T1711" s="13">
        <f>(I1711/86400)+25569+(-5/24)</f>
        <v>41882.610416666663</v>
      </c>
    </row>
    <row r="1712" spans="1:20" ht="14.75" customHeight="1" x14ac:dyDescent="0.2">
      <c r="A1712" s="5">
        <v>1710</v>
      </c>
      <c r="B1712" s="6" t="s">
        <v>1711</v>
      </c>
      <c r="C1712" s="6" t="s">
        <v>5820</v>
      </c>
      <c r="D1712" s="22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>E1712/D1712</f>
        <v>6.7999999999999996E-3</v>
      </c>
      <c r="P1712" s="8">
        <f>IF(L1712=0,0,E1712/L1712)</f>
        <v>34</v>
      </c>
      <c r="Q1712" s="5" t="str">
        <f>LEFT(N1712,(FIND("/",N1712)-1))</f>
        <v>music</v>
      </c>
      <c r="R1712" s="5" t="str">
        <f>RIGHT(N1712,LEN(N1712)-(FIND("/",N1712)))</f>
        <v>faith</v>
      </c>
      <c r="S1712" s="13">
        <f>(J1712/86400)+25569+(-5/24)</f>
        <v>42341.382962962962</v>
      </c>
      <c r="T1712" s="13">
        <f>(I1712/86400)+25569+(-5/24)</f>
        <v>42387.333333333336</v>
      </c>
    </row>
    <row r="1713" spans="1:20" ht="14.75" customHeight="1" x14ac:dyDescent="0.2">
      <c r="A1713" s="5">
        <v>1711</v>
      </c>
      <c r="B1713" s="6" t="s">
        <v>1712</v>
      </c>
      <c r="C1713" s="6" t="s">
        <v>5821</v>
      </c>
      <c r="D1713" s="22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>E1713/D1713</f>
        <v>0.105</v>
      </c>
      <c r="P1713" s="8">
        <f>IF(L1713=0,0,E1713/L1713)</f>
        <v>525</v>
      </c>
      <c r="Q1713" s="5" t="str">
        <f>LEFT(N1713,(FIND("/",N1713)-1))</f>
        <v>music</v>
      </c>
      <c r="R1713" s="5" t="str">
        <f>RIGHT(N1713,LEN(N1713)-(FIND("/",N1713)))</f>
        <v>faith</v>
      </c>
      <c r="S1713" s="13">
        <f>(J1713/86400)+25569+(-5/24)</f>
        <v>41852.437893518516</v>
      </c>
      <c r="T1713" s="13">
        <f>(I1713/86400)+25569+(-5/24)</f>
        <v>41883.437893518516</v>
      </c>
    </row>
    <row r="1714" spans="1:20" ht="14.75" customHeight="1" x14ac:dyDescent="0.2">
      <c r="A1714" s="5">
        <v>1712</v>
      </c>
      <c r="B1714" s="6" t="s">
        <v>1713</v>
      </c>
      <c r="C1714" s="6" t="s">
        <v>5822</v>
      </c>
      <c r="D1714" s="22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>E1714/D1714</f>
        <v>0</v>
      </c>
      <c r="P1714" s="8">
        <f>IF(L1714=0,0,E1714/L1714)</f>
        <v>0</v>
      </c>
      <c r="Q1714" s="5" t="str">
        <f>LEFT(N1714,(FIND("/",N1714)-1))</f>
        <v>music</v>
      </c>
      <c r="R1714" s="5" t="str">
        <f>RIGHT(N1714,LEN(N1714)-(FIND("/",N1714)))</f>
        <v>faith</v>
      </c>
      <c r="S1714" s="13">
        <f>(J1714/86400)+25569+(-5/24)</f>
        <v>42125.705474537033</v>
      </c>
      <c r="T1714" s="13">
        <f>(I1714/86400)+25569+(-5/24)</f>
        <v>42185.705474537033</v>
      </c>
    </row>
    <row r="1715" spans="1:20" ht="14.75" customHeight="1" x14ac:dyDescent="0.2">
      <c r="A1715" s="5">
        <v>1713</v>
      </c>
      <c r="B1715" s="6" t="s">
        <v>1714</v>
      </c>
      <c r="C1715" s="6" t="s">
        <v>5823</v>
      </c>
      <c r="D1715" s="22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>E1715/D1715</f>
        <v>1.6666666666666666E-2</v>
      </c>
      <c r="P1715" s="8">
        <f>IF(L1715=0,0,E1715/L1715)</f>
        <v>50</v>
      </c>
      <c r="Q1715" s="5" t="str">
        <f>LEFT(N1715,(FIND("/",N1715)-1))</f>
        <v>music</v>
      </c>
      <c r="R1715" s="5" t="str">
        <f>RIGHT(N1715,LEN(N1715)-(FIND("/",N1715)))</f>
        <v>faith</v>
      </c>
      <c r="S1715" s="13">
        <f>(J1715/86400)+25569+(-5/24)</f>
        <v>41887.592731481483</v>
      </c>
      <c r="T1715" s="13">
        <f>(I1715/86400)+25569+(-5/24)</f>
        <v>41917.592731481483</v>
      </c>
    </row>
    <row r="1716" spans="1:20" ht="14.75" customHeight="1" x14ac:dyDescent="0.2">
      <c r="A1716" s="5">
        <v>1714</v>
      </c>
      <c r="B1716" s="6" t="s">
        <v>1715</v>
      </c>
      <c r="C1716" s="6" t="s">
        <v>5824</v>
      </c>
      <c r="D1716" s="22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>E1716/D1716</f>
        <v>7.868E-2</v>
      </c>
      <c r="P1716" s="8">
        <f>IF(L1716=0,0,E1716/L1716)</f>
        <v>115.70588235294117</v>
      </c>
      <c r="Q1716" s="5" t="str">
        <f>LEFT(N1716,(FIND("/",N1716)-1))</f>
        <v>music</v>
      </c>
      <c r="R1716" s="5" t="str">
        <f>RIGHT(N1716,LEN(N1716)-(FIND("/",N1716)))</f>
        <v>faith</v>
      </c>
      <c r="S1716" s="13">
        <f>(J1716/86400)+25569+(-5/24)</f>
        <v>42095.710196759253</v>
      </c>
      <c r="T1716" s="13">
        <f>(I1716/86400)+25569+(-5/24)</f>
        <v>42125.710196759253</v>
      </c>
    </row>
    <row r="1717" spans="1:20" ht="14.75" customHeight="1" x14ac:dyDescent="0.2">
      <c r="A1717" s="5">
        <v>1715</v>
      </c>
      <c r="B1717" s="6" t="s">
        <v>1716</v>
      </c>
      <c r="C1717" s="6" t="s">
        <v>5825</v>
      </c>
      <c r="D1717" s="22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>E1717/D1717</f>
        <v>2.2000000000000001E-3</v>
      </c>
      <c r="P1717" s="8">
        <f>IF(L1717=0,0,E1717/L1717)</f>
        <v>5.5</v>
      </c>
      <c r="Q1717" s="5" t="str">
        <f>LEFT(N1717,(FIND("/",N1717)-1))</f>
        <v>music</v>
      </c>
      <c r="R1717" s="5" t="str">
        <f>RIGHT(N1717,LEN(N1717)-(FIND("/",N1717)))</f>
        <v>faith</v>
      </c>
      <c r="S1717" s="13">
        <f>(J1717/86400)+25569+(-5/24)</f>
        <v>42064.009085648147</v>
      </c>
      <c r="T1717" s="13">
        <f>(I1717/86400)+25569+(-5/24)</f>
        <v>42093.931944444441</v>
      </c>
    </row>
    <row r="1718" spans="1:20" ht="14.75" customHeight="1" x14ac:dyDescent="0.2">
      <c r="A1718" s="5">
        <v>1716</v>
      </c>
      <c r="B1718" s="6" t="s">
        <v>1717</v>
      </c>
      <c r="C1718" s="6" t="s">
        <v>5826</v>
      </c>
      <c r="D1718" s="22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>E1718/D1718</f>
        <v>7.4999999999999997E-2</v>
      </c>
      <c r="P1718" s="8">
        <f>IF(L1718=0,0,E1718/L1718)</f>
        <v>50</v>
      </c>
      <c r="Q1718" s="5" t="str">
        <f>LEFT(N1718,(FIND("/",N1718)-1))</f>
        <v>music</v>
      </c>
      <c r="R1718" s="5" t="str">
        <f>RIGHT(N1718,LEN(N1718)-(FIND("/",N1718)))</f>
        <v>faith</v>
      </c>
      <c r="S1718" s="13">
        <f>(J1718/86400)+25569+(-5/24)</f>
        <v>42673.369201388887</v>
      </c>
      <c r="T1718" s="13">
        <f>(I1718/86400)+25569+(-5/24)</f>
        <v>42713.410868055558</v>
      </c>
    </row>
    <row r="1719" spans="1:20" ht="14.75" customHeight="1" x14ac:dyDescent="0.2">
      <c r="A1719" s="5">
        <v>1717</v>
      </c>
      <c r="B1719" s="6" t="s">
        <v>1718</v>
      </c>
      <c r="C1719" s="6" t="s">
        <v>5827</v>
      </c>
      <c r="D1719" s="22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>E1719/D1719</f>
        <v>0.42725880551301687</v>
      </c>
      <c r="P1719" s="8">
        <f>IF(L1719=0,0,E1719/L1719)</f>
        <v>34.024390243902438</v>
      </c>
      <c r="Q1719" s="5" t="str">
        <f>LEFT(N1719,(FIND("/",N1719)-1))</f>
        <v>music</v>
      </c>
      <c r="R1719" s="5" t="str">
        <f>RIGHT(N1719,LEN(N1719)-(FIND("/",N1719)))</f>
        <v>faith</v>
      </c>
      <c r="S1719" s="13">
        <f>(J1719/86400)+25569+(-5/24)</f>
        <v>42460.773587962962</v>
      </c>
      <c r="T1719" s="13">
        <f>(I1719/86400)+25569+(-5/24)</f>
        <v>42480.958333333336</v>
      </c>
    </row>
    <row r="1720" spans="1:20" ht="14.75" customHeight="1" x14ac:dyDescent="0.2">
      <c r="A1720" s="5">
        <v>1718</v>
      </c>
      <c r="B1720" s="6" t="s">
        <v>1719</v>
      </c>
      <c r="C1720" s="6" t="s">
        <v>5828</v>
      </c>
      <c r="D1720" s="22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>E1720/D1720</f>
        <v>2.142857142857143E-3</v>
      </c>
      <c r="P1720" s="8">
        <f>IF(L1720=0,0,E1720/L1720)</f>
        <v>37.5</v>
      </c>
      <c r="Q1720" s="5" t="str">
        <f>LEFT(N1720,(FIND("/",N1720)-1))</f>
        <v>music</v>
      </c>
      <c r="R1720" s="5" t="str">
        <f>RIGHT(N1720,LEN(N1720)-(FIND("/",N1720)))</f>
        <v>faith</v>
      </c>
      <c r="S1720" s="13">
        <f>(J1720/86400)+25569+(-5/24)</f>
        <v>42460.402187499996</v>
      </c>
      <c r="T1720" s="13">
        <f>(I1720/86400)+25569+(-5/24)</f>
        <v>42503.999305555553</v>
      </c>
    </row>
    <row r="1721" spans="1:20" ht="14.75" customHeight="1" x14ac:dyDescent="0.2">
      <c r="A1721" s="5">
        <v>1719</v>
      </c>
      <c r="B1721" s="6" t="s">
        <v>1720</v>
      </c>
      <c r="C1721" s="6" t="s">
        <v>5829</v>
      </c>
      <c r="D1721" s="22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>E1721/D1721</f>
        <v>8.7500000000000008E-3</v>
      </c>
      <c r="P1721" s="8">
        <f>IF(L1721=0,0,E1721/L1721)</f>
        <v>11.666666666666666</v>
      </c>
      <c r="Q1721" s="5" t="str">
        <f>LEFT(N1721,(FIND("/",N1721)-1))</f>
        <v>music</v>
      </c>
      <c r="R1721" s="5" t="str">
        <f>RIGHT(N1721,LEN(N1721)-(FIND("/",N1721)))</f>
        <v>faith</v>
      </c>
      <c r="S1721" s="13">
        <f>(J1721/86400)+25569+(-5/24)</f>
        <v>41869.326284722221</v>
      </c>
      <c r="T1721" s="13">
        <f>(I1721/86400)+25569+(-5/24)</f>
        <v>41899.326284722221</v>
      </c>
    </row>
    <row r="1722" spans="1:20" ht="14.75" customHeight="1" x14ac:dyDescent="0.2">
      <c r="A1722" s="5">
        <v>1720</v>
      </c>
      <c r="B1722" s="6" t="s">
        <v>1721</v>
      </c>
      <c r="C1722" s="6" t="s">
        <v>5830</v>
      </c>
      <c r="D1722" s="22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>E1722/D1722</f>
        <v>5.6250000000000001E-2</v>
      </c>
      <c r="P1722" s="8">
        <f>IF(L1722=0,0,E1722/L1722)</f>
        <v>28.125</v>
      </c>
      <c r="Q1722" s="5" t="str">
        <f>LEFT(N1722,(FIND("/",N1722)-1))</f>
        <v>music</v>
      </c>
      <c r="R1722" s="5" t="str">
        <f>RIGHT(N1722,LEN(N1722)-(FIND("/",N1722)))</f>
        <v>faith</v>
      </c>
      <c r="S1722" s="13">
        <f>(J1722/86400)+25569+(-5/24)</f>
        <v>41922.574895833335</v>
      </c>
      <c r="T1722" s="13">
        <f>(I1722/86400)+25569+(-5/24)</f>
        <v>41952.616562499999</v>
      </c>
    </row>
    <row r="1723" spans="1:20" ht="14.75" customHeight="1" x14ac:dyDescent="0.2">
      <c r="A1723" s="5">
        <v>1721</v>
      </c>
      <c r="B1723" s="6" t="s">
        <v>1722</v>
      </c>
      <c r="C1723" s="6" t="s">
        <v>5831</v>
      </c>
      <c r="D1723" s="22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>E1723/D1723</f>
        <v>0</v>
      </c>
      <c r="P1723" s="8">
        <f>IF(L1723=0,0,E1723/L1723)</f>
        <v>0</v>
      </c>
      <c r="Q1723" s="5" t="str">
        <f>LEFT(N1723,(FIND("/",N1723)-1))</f>
        <v>music</v>
      </c>
      <c r="R1723" s="5" t="str">
        <f>RIGHT(N1723,LEN(N1723)-(FIND("/",N1723)))</f>
        <v>faith</v>
      </c>
      <c r="S1723" s="13">
        <f>(J1723/86400)+25569+(-5/24)</f>
        <v>42319.25304398148</v>
      </c>
      <c r="T1723" s="13">
        <f>(I1723/86400)+25569+(-5/24)</f>
        <v>42349.25304398148</v>
      </c>
    </row>
    <row r="1724" spans="1:20" ht="14.75" customHeight="1" x14ac:dyDescent="0.2">
      <c r="A1724" s="5">
        <v>1722</v>
      </c>
      <c r="B1724" s="6" t="s">
        <v>1723</v>
      </c>
      <c r="C1724" s="6" t="s">
        <v>5832</v>
      </c>
      <c r="D1724" s="22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>E1724/D1724</f>
        <v>3.4722222222222224E-4</v>
      </c>
      <c r="P1724" s="8">
        <f>IF(L1724=0,0,E1724/L1724)</f>
        <v>1</v>
      </c>
      <c r="Q1724" s="5" t="str">
        <f>LEFT(N1724,(FIND("/",N1724)-1))</f>
        <v>music</v>
      </c>
      <c r="R1724" s="5" t="str">
        <f>RIGHT(N1724,LEN(N1724)-(FIND("/",N1724)))</f>
        <v>faith</v>
      </c>
      <c r="S1724" s="13">
        <f>(J1724/86400)+25569+(-5/24)</f>
        <v>42425.752650462957</v>
      </c>
      <c r="T1724" s="13">
        <f>(I1724/86400)+25569+(-5/24)</f>
        <v>42462.798611111109</v>
      </c>
    </row>
    <row r="1725" spans="1:20" ht="14.75" customHeight="1" x14ac:dyDescent="0.2">
      <c r="A1725" s="5">
        <v>1723</v>
      </c>
      <c r="B1725" s="6" t="s">
        <v>1724</v>
      </c>
      <c r="C1725" s="6" t="s">
        <v>5833</v>
      </c>
      <c r="D1725" s="22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>E1725/D1725</f>
        <v>6.5000000000000002E-2</v>
      </c>
      <c r="P1725" s="8">
        <f>IF(L1725=0,0,E1725/L1725)</f>
        <v>216.66666666666666</v>
      </c>
      <c r="Q1725" s="5" t="str">
        <f>LEFT(N1725,(FIND("/",N1725)-1))</f>
        <v>music</v>
      </c>
      <c r="R1725" s="5" t="str">
        <f>RIGHT(N1725,LEN(N1725)-(FIND("/",N1725)))</f>
        <v>faith</v>
      </c>
      <c r="S1725" s="13">
        <f>(J1725/86400)+25569+(-5/24)</f>
        <v>42129.617071759254</v>
      </c>
      <c r="T1725" s="13">
        <f>(I1725/86400)+25569+(-5/24)</f>
        <v>42186.041666666664</v>
      </c>
    </row>
    <row r="1726" spans="1:20" ht="14.75" customHeight="1" x14ac:dyDescent="0.2">
      <c r="A1726" s="5">
        <v>1724</v>
      </c>
      <c r="B1726" s="6" t="s">
        <v>1725</v>
      </c>
      <c r="C1726" s="6" t="s">
        <v>5834</v>
      </c>
      <c r="D1726" s="22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>E1726/D1726</f>
        <v>5.8333333333333336E-3</v>
      </c>
      <c r="P1726" s="8">
        <f>IF(L1726=0,0,E1726/L1726)</f>
        <v>8.75</v>
      </c>
      <c r="Q1726" s="5" t="str">
        <f>LEFT(N1726,(FIND("/",N1726)-1))</f>
        <v>music</v>
      </c>
      <c r="R1726" s="5" t="str">
        <f>RIGHT(N1726,LEN(N1726)-(FIND("/",N1726)))</f>
        <v>faith</v>
      </c>
      <c r="S1726" s="13">
        <f>(J1726/86400)+25569+(-5/24)</f>
        <v>41912.724097222221</v>
      </c>
      <c r="T1726" s="13">
        <f>(I1726/86400)+25569+(-5/24)</f>
        <v>41942.724097222221</v>
      </c>
    </row>
    <row r="1727" spans="1:20" ht="14.75" customHeight="1" x14ac:dyDescent="0.2">
      <c r="A1727" s="5">
        <v>1725</v>
      </c>
      <c r="B1727" s="6" t="s">
        <v>1726</v>
      </c>
      <c r="C1727" s="6" t="s">
        <v>5835</v>
      </c>
      <c r="D1727" s="22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>E1727/D1727</f>
        <v>0.10181818181818182</v>
      </c>
      <c r="P1727" s="8">
        <f>IF(L1727=0,0,E1727/L1727)</f>
        <v>62.222222222222221</v>
      </c>
      <c r="Q1727" s="5" t="str">
        <f>LEFT(N1727,(FIND("/",N1727)-1))</f>
        <v>music</v>
      </c>
      <c r="R1727" s="5" t="str">
        <f>RIGHT(N1727,LEN(N1727)-(FIND("/",N1727)))</f>
        <v>faith</v>
      </c>
      <c r="S1727" s="13">
        <f>(J1727/86400)+25569+(-5/24)</f>
        <v>41845.759826388887</v>
      </c>
      <c r="T1727" s="13">
        <f>(I1727/86400)+25569+(-5/24)</f>
        <v>41875.759826388887</v>
      </c>
    </row>
    <row r="1728" spans="1:20" ht="14.75" customHeight="1" x14ac:dyDescent="0.2">
      <c r="A1728" s="5">
        <v>1726</v>
      </c>
      <c r="B1728" s="6" t="s">
        <v>1727</v>
      </c>
      <c r="C1728" s="6" t="s">
        <v>5836</v>
      </c>
      <c r="D1728" s="22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>E1728/D1728</f>
        <v>0.33784615384615385</v>
      </c>
      <c r="P1728" s="8">
        <f>IF(L1728=0,0,E1728/L1728)</f>
        <v>137.25</v>
      </c>
      <c r="Q1728" s="5" t="str">
        <f>LEFT(N1728,(FIND("/",N1728)-1))</f>
        <v>music</v>
      </c>
      <c r="R1728" s="5" t="str">
        <f>RIGHT(N1728,LEN(N1728)-(FIND("/",N1728)))</f>
        <v>faith</v>
      </c>
      <c r="S1728" s="13">
        <f>(J1728/86400)+25569+(-5/24)</f>
        <v>41788.711388888885</v>
      </c>
      <c r="T1728" s="13">
        <f>(I1728/86400)+25569+(-5/24)</f>
        <v>41817.711388888885</v>
      </c>
    </row>
    <row r="1729" spans="1:20" ht="14.75" customHeight="1" x14ac:dyDescent="0.2">
      <c r="A1729" s="5">
        <v>1727</v>
      </c>
      <c r="B1729" s="6" t="s">
        <v>1728</v>
      </c>
      <c r="C1729" s="6" t="s">
        <v>5837</v>
      </c>
      <c r="D1729" s="22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>E1729/D1729</f>
        <v>3.3333333333333332E-4</v>
      </c>
      <c r="P1729" s="8">
        <f>IF(L1729=0,0,E1729/L1729)</f>
        <v>1</v>
      </c>
      <c r="Q1729" s="5" t="str">
        <f>LEFT(N1729,(FIND("/",N1729)-1))</f>
        <v>music</v>
      </c>
      <c r="R1729" s="5" t="str">
        <f>RIGHT(N1729,LEN(N1729)-(FIND("/",N1729)))</f>
        <v>faith</v>
      </c>
      <c r="S1729" s="13">
        <f>(J1729/86400)+25569+(-5/24)</f>
        <v>42044.719641203701</v>
      </c>
      <c r="T1729" s="13">
        <f>(I1729/86400)+25569+(-5/24)</f>
        <v>42099.249999999993</v>
      </c>
    </row>
    <row r="1730" spans="1:20" ht="14.75" customHeight="1" x14ac:dyDescent="0.2">
      <c r="A1730" s="5">
        <v>1728</v>
      </c>
      <c r="B1730" s="6" t="s">
        <v>1729</v>
      </c>
      <c r="C1730" s="6" t="s">
        <v>5838</v>
      </c>
      <c r="D1730" s="22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>E1730/D1730</f>
        <v>0.68400000000000005</v>
      </c>
      <c r="P1730" s="8">
        <f>IF(L1730=0,0,E1730/L1730)</f>
        <v>122.14285714285714</v>
      </c>
      <c r="Q1730" s="5" t="str">
        <f>LEFT(N1730,(FIND("/",N1730)-1))</f>
        <v>music</v>
      </c>
      <c r="R1730" s="5" t="str">
        <f>RIGHT(N1730,LEN(N1730)-(FIND("/",N1730)))</f>
        <v>faith</v>
      </c>
      <c r="S1730" s="13">
        <f>(J1730/86400)+25569+(-5/24)</f>
        <v>42268.417523148142</v>
      </c>
      <c r="T1730" s="13">
        <f>(I1730/86400)+25569+(-5/24)</f>
        <v>42298.417523148142</v>
      </c>
    </row>
    <row r="1731" spans="1:20" ht="14.75" customHeight="1" x14ac:dyDescent="0.2">
      <c r="A1731" s="5">
        <v>1729</v>
      </c>
      <c r="B1731" s="6" t="s">
        <v>1730</v>
      </c>
      <c r="C1731" s="6" t="s">
        <v>5839</v>
      </c>
      <c r="D1731" s="22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>E1731/D1731</f>
        <v>0</v>
      </c>
      <c r="P1731" s="8">
        <f>IF(L1731=0,0,E1731/L1731)</f>
        <v>0</v>
      </c>
      <c r="Q1731" s="5" t="str">
        <f>LEFT(N1731,(FIND("/",N1731)-1))</f>
        <v>music</v>
      </c>
      <c r="R1731" s="5" t="str">
        <f>RIGHT(N1731,LEN(N1731)-(FIND("/",N1731)))</f>
        <v>faith</v>
      </c>
      <c r="S1731" s="13">
        <f>(J1731/86400)+25569+(-5/24)</f>
        <v>42470.843819444439</v>
      </c>
      <c r="T1731" s="13">
        <f>(I1731/86400)+25569+(-5/24)</f>
        <v>42530.843819444439</v>
      </c>
    </row>
    <row r="1732" spans="1:20" ht="14.75" customHeight="1" x14ac:dyDescent="0.2">
      <c r="A1732" s="5">
        <v>1730</v>
      </c>
      <c r="B1732" s="6" t="s">
        <v>1731</v>
      </c>
      <c r="C1732" s="6" t="s">
        <v>5840</v>
      </c>
      <c r="D1732" s="22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>E1732/D1732</f>
        <v>0</v>
      </c>
      <c r="P1732" s="8">
        <f>IF(L1732=0,0,E1732/L1732)</f>
        <v>0</v>
      </c>
      <c r="Q1732" s="5" t="str">
        <f>LEFT(N1732,(FIND("/",N1732)-1))</f>
        <v>music</v>
      </c>
      <c r="R1732" s="5" t="str">
        <f>RIGHT(N1732,LEN(N1732)-(FIND("/",N1732)))</f>
        <v>faith</v>
      </c>
      <c r="S1732" s="13">
        <f>(J1732/86400)+25569+(-5/24)</f>
        <v>42271.879432870366</v>
      </c>
      <c r="T1732" s="13">
        <f>(I1732/86400)+25569+(-5/24)</f>
        <v>42301.879432870366</v>
      </c>
    </row>
    <row r="1733" spans="1:20" ht="14.75" customHeight="1" x14ac:dyDescent="0.2">
      <c r="A1733" s="5">
        <v>1731</v>
      </c>
      <c r="B1733" s="6" t="s">
        <v>1732</v>
      </c>
      <c r="C1733" s="6" t="s">
        <v>5841</v>
      </c>
      <c r="D1733" s="22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>E1733/D1733</f>
        <v>0</v>
      </c>
      <c r="P1733" s="8">
        <f>IF(L1733=0,0,E1733/L1733)</f>
        <v>0</v>
      </c>
      <c r="Q1733" s="5" t="str">
        <f>LEFT(N1733,(FIND("/",N1733)-1))</f>
        <v>music</v>
      </c>
      <c r="R1733" s="5" t="str">
        <f>RIGHT(N1733,LEN(N1733)-(FIND("/",N1733)))</f>
        <v>faith</v>
      </c>
      <c r="S1733" s="13">
        <f>(J1733/86400)+25569+(-5/24)</f>
        <v>42152.698518518511</v>
      </c>
      <c r="T1733" s="13">
        <f>(I1733/86400)+25569+(-5/24)</f>
        <v>42166.416666666664</v>
      </c>
    </row>
    <row r="1734" spans="1:20" ht="14.75" customHeight="1" x14ac:dyDescent="0.2">
      <c r="A1734" s="5">
        <v>1732</v>
      </c>
      <c r="B1734" s="6" t="s">
        <v>1733</v>
      </c>
      <c r="C1734" s="6" t="s">
        <v>5842</v>
      </c>
      <c r="D1734" s="22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>E1734/D1734</f>
        <v>0</v>
      </c>
      <c r="P1734" s="8">
        <f>IF(L1734=0,0,E1734/L1734)</f>
        <v>0</v>
      </c>
      <c r="Q1734" s="5" t="str">
        <f>LEFT(N1734,(FIND("/",N1734)-1))</f>
        <v>music</v>
      </c>
      <c r="R1734" s="5" t="str">
        <f>RIGHT(N1734,LEN(N1734)-(FIND("/",N1734)))</f>
        <v>faith</v>
      </c>
      <c r="S1734" s="13">
        <f>(J1734/86400)+25569+(-5/24)</f>
        <v>42325.475474537037</v>
      </c>
      <c r="T1734" s="13">
        <f>(I1734/86400)+25569+(-5/24)</f>
        <v>42384.999999999993</v>
      </c>
    </row>
    <row r="1735" spans="1:20" ht="14.75" customHeight="1" x14ac:dyDescent="0.2">
      <c r="A1735" s="5">
        <v>1733</v>
      </c>
      <c r="B1735" s="6" t="s">
        <v>1734</v>
      </c>
      <c r="C1735" s="6" t="s">
        <v>5843</v>
      </c>
      <c r="D1735" s="22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>E1735/D1735</f>
        <v>0</v>
      </c>
      <c r="P1735" s="8">
        <f>IF(L1735=0,0,E1735/L1735)</f>
        <v>0</v>
      </c>
      <c r="Q1735" s="5" t="str">
        <f>LEFT(N1735,(FIND("/",N1735)-1))</f>
        <v>music</v>
      </c>
      <c r="R1735" s="5" t="str">
        <f>RIGHT(N1735,LEN(N1735)-(FIND("/",N1735)))</f>
        <v>faith</v>
      </c>
      <c r="S1735" s="13">
        <f>(J1735/86400)+25569+(-5/24)</f>
        <v>42614.467291666668</v>
      </c>
      <c r="T1735" s="13">
        <f>(I1735/86400)+25569+(-5/24)</f>
        <v>42626.687499999993</v>
      </c>
    </row>
    <row r="1736" spans="1:20" ht="14.75" customHeight="1" x14ac:dyDescent="0.2">
      <c r="A1736" s="5">
        <v>1734</v>
      </c>
      <c r="B1736" s="6" t="s">
        <v>1735</v>
      </c>
      <c r="C1736" s="6" t="s">
        <v>5844</v>
      </c>
      <c r="D1736" s="22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>E1736/D1736</f>
        <v>2.2222222222222223E-4</v>
      </c>
      <c r="P1736" s="8">
        <f>IF(L1736=0,0,E1736/L1736)</f>
        <v>1</v>
      </c>
      <c r="Q1736" s="5" t="str">
        <f>LEFT(N1736,(FIND("/",N1736)-1))</f>
        <v>music</v>
      </c>
      <c r="R1736" s="5" t="str">
        <f>RIGHT(N1736,LEN(N1736)-(FIND("/",N1736)))</f>
        <v>faith</v>
      </c>
      <c r="S1736" s="13">
        <f>(J1736/86400)+25569+(-5/24)</f>
        <v>42101.828194444439</v>
      </c>
      <c r="T1736" s="13">
        <f>(I1736/86400)+25569+(-5/24)</f>
        <v>42131.828194444439</v>
      </c>
    </row>
    <row r="1737" spans="1:20" ht="14.75" customHeight="1" x14ac:dyDescent="0.2">
      <c r="A1737" s="5">
        <v>1735</v>
      </c>
      <c r="B1737" s="6" t="s">
        <v>1736</v>
      </c>
      <c r="C1737" s="6" t="s">
        <v>5845</v>
      </c>
      <c r="D1737" s="22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>E1737/D1737</f>
        <v>0.11</v>
      </c>
      <c r="P1737" s="8">
        <f>IF(L1737=0,0,E1737/L1737)</f>
        <v>55</v>
      </c>
      <c r="Q1737" s="5" t="str">
        <f>LEFT(N1737,(FIND("/",N1737)-1))</f>
        <v>music</v>
      </c>
      <c r="R1737" s="5" t="str">
        <f>RIGHT(N1737,LEN(N1737)-(FIND("/",N1737)))</f>
        <v>faith</v>
      </c>
      <c r="S1737" s="13">
        <f>(J1737/86400)+25569+(-5/24)</f>
        <v>42559.605844907404</v>
      </c>
      <c r="T1737" s="13">
        <f>(I1737/86400)+25569+(-5/24)</f>
        <v>42589.605844907404</v>
      </c>
    </row>
    <row r="1738" spans="1:20" ht="14.75" customHeight="1" x14ac:dyDescent="0.2">
      <c r="A1738" s="5">
        <v>1736</v>
      </c>
      <c r="B1738" s="6" t="s">
        <v>1737</v>
      </c>
      <c r="C1738" s="6" t="s">
        <v>5846</v>
      </c>
      <c r="D1738" s="22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>E1738/D1738</f>
        <v>7.3333333333333332E-3</v>
      </c>
      <c r="P1738" s="8">
        <f>IF(L1738=0,0,E1738/L1738)</f>
        <v>22</v>
      </c>
      <c r="Q1738" s="5" t="str">
        <f>LEFT(N1738,(FIND("/",N1738)-1))</f>
        <v>music</v>
      </c>
      <c r="R1738" s="5" t="str">
        <f>RIGHT(N1738,LEN(N1738)-(FIND("/",N1738)))</f>
        <v>faith</v>
      </c>
      <c r="S1738" s="13">
        <f>(J1738/86400)+25569+(-5/24)</f>
        <v>42286.65315972222</v>
      </c>
      <c r="T1738" s="13">
        <f>(I1738/86400)+25569+(-5/24)</f>
        <v>42316.694826388884</v>
      </c>
    </row>
    <row r="1739" spans="1:20" ht="14.75" customHeight="1" x14ac:dyDescent="0.2">
      <c r="A1739" s="5">
        <v>1737</v>
      </c>
      <c r="B1739" s="6" t="s">
        <v>1738</v>
      </c>
      <c r="C1739" s="6" t="s">
        <v>5847</v>
      </c>
      <c r="D1739" s="22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>E1739/D1739</f>
        <v>0.21249999999999999</v>
      </c>
      <c r="P1739" s="8">
        <f>IF(L1739=0,0,E1739/L1739)</f>
        <v>56.666666666666664</v>
      </c>
      <c r="Q1739" s="5" t="str">
        <f>LEFT(N1739,(FIND("/",N1739)-1))</f>
        <v>music</v>
      </c>
      <c r="R1739" s="5" t="str">
        <f>RIGHT(N1739,LEN(N1739)-(FIND("/",N1739)))</f>
        <v>faith</v>
      </c>
      <c r="S1739" s="13">
        <f>(J1739/86400)+25569+(-5/24)</f>
        <v>42175.740648148145</v>
      </c>
      <c r="T1739" s="13">
        <f>(I1739/86400)+25569+(-5/24)</f>
        <v>42205.740648148145</v>
      </c>
    </row>
    <row r="1740" spans="1:20" ht="14.75" customHeight="1" x14ac:dyDescent="0.2">
      <c r="A1740" s="5">
        <v>1738</v>
      </c>
      <c r="B1740" s="6" t="s">
        <v>1739</v>
      </c>
      <c r="C1740" s="6" t="s">
        <v>5848</v>
      </c>
      <c r="D1740" s="22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>E1740/D1740</f>
        <v>4.0000000000000001E-3</v>
      </c>
      <c r="P1740" s="8">
        <f>IF(L1740=0,0,E1740/L1740)</f>
        <v>20</v>
      </c>
      <c r="Q1740" s="5" t="str">
        <f>LEFT(N1740,(FIND("/",N1740)-1))</f>
        <v>music</v>
      </c>
      <c r="R1740" s="5" t="str">
        <f>RIGHT(N1740,LEN(N1740)-(FIND("/",N1740)))</f>
        <v>faith</v>
      </c>
      <c r="S1740" s="13">
        <f>(J1740/86400)+25569+(-5/24)</f>
        <v>41884.665995370371</v>
      </c>
      <c r="T1740" s="13">
        <f>(I1740/86400)+25569+(-5/24)</f>
        <v>41914.665995370371</v>
      </c>
    </row>
    <row r="1741" spans="1:20" ht="14.75" customHeight="1" x14ac:dyDescent="0.2">
      <c r="A1741" s="5">
        <v>1739</v>
      </c>
      <c r="B1741" s="6" t="s">
        <v>1740</v>
      </c>
      <c r="C1741" s="6" t="s">
        <v>5849</v>
      </c>
      <c r="D1741" s="22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>E1741/D1741</f>
        <v>1E-3</v>
      </c>
      <c r="P1741" s="8">
        <f>IF(L1741=0,0,E1741/L1741)</f>
        <v>1</v>
      </c>
      <c r="Q1741" s="5" t="str">
        <f>LEFT(N1741,(FIND("/",N1741)-1))</f>
        <v>music</v>
      </c>
      <c r="R1741" s="5" t="str">
        <f>RIGHT(N1741,LEN(N1741)-(FIND("/",N1741)))</f>
        <v>faith</v>
      </c>
      <c r="S1741" s="13">
        <f>(J1741/86400)+25569+(-5/24)</f>
        <v>42435.665879629632</v>
      </c>
      <c r="T1741" s="13">
        <f>(I1741/86400)+25569+(-5/24)</f>
        <v>42494.624212962961</v>
      </c>
    </row>
    <row r="1742" spans="1:20" ht="14.75" customHeight="1" x14ac:dyDescent="0.2">
      <c r="A1742" s="5">
        <v>1740</v>
      </c>
      <c r="B1742" s="6" t="s">
        <v>1741</v>
      </c>
      <c r="C1742" s="6" t="s">
        <v>5850</v>
      </c>
      <c r="D1742" s="22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>E1742/D1742</f>
        <v>0</v>
      </c>
      <c r="P1742" s="8">
        <f>IF(L1742=0,0,E1742/L1742)</f>
        <v>0</v>
      </c>
      <c r="Q1742" s="5" t="str">
        <f>LEFT(N1742,(FIND("/",N1742)-1))</f>
        <v>music</v>
      </c>
      <c r="R1742" s="5" t="str">
        <f>RIGHT(N1742,LEN(N1742)-(FIND("/",N1742)))</f>
        <v>faith</v>
      </c>
      <c r="S1742" s="13">
        <f>(J1742/86400)+25569+(-5/24)</f>
        <v>42171.609050925923</v>
      </c>
      <c r="T1742" s="13">
        <f>(I1742/86400)+25569+(-5/24)</f>
        <v>42201.609050925923</v>
      </c>
    </row>
    <row r="1743" spans="1:20" ht="14.75" customHeight="1" x14ac:dyDescent="0.2">
      <c r="A1743" s="5">
        <v>1741</v>
      </c>
      <c r="B1743" s="6" t="s">
        <v>1742</v>
      </c>
      <c r="C1743" s="6" t="s">
        <v>5851</v>
      </c>
      <c r="D1743" s="22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>E1743/D1743</f>
        <v>1.1083333333333334</v>
      </c>
      <c r="P1743" s="8">
        <f>IF(L1743=0,0,E1743/L1743)</f>
        <v>25.576923076923077</v>
      </c>
      <c r="Q1743" s="5" t="str">
        <f>LEFT(N1743,(FIND("/",N1743)-1))</f>
        <v>photography</v>
      </c>
      <c r="R1743" s="5" t="str">
        <f>RIGHT(N1743,LEN(N1743)-(FIND("/",N1743)))</f>
        <v>photobooks</v>
      </c>
      <c r="S1743" s="13">
        <f>(J1743/86400)+25569+(-5/24)</f>
        <v>42120.419803240737</v>
      </c>
      <c r="T1743" s="13">
        <f>(I1743/86400)+25569+(-5/24)</f>
        <v>42165.419803240737</v>
      </c>
    </row>
    <row r="1744" spans="1:20" ht="14.75" customHeight="1" x14ac:dyDescent="0.2">
      <c r="A1744" s="5">
        <v>1742</v>
      </c>
      <c r="B1744" s="6" t="s">
        <v>1743</v>
      </c>
      <c r="C1744" s="6" t="s">
        <v>5852</v>
      </c>
      <c r="D1744" s="22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>E1744/D1744</f>
        <v>1.0874999999999999</v>
      </c>
      <c r="P1744" s="8">
        <f>IF(L1744=0,0,E1744/L1744)</f>
        <v>63.970588235294116</v>
      </c>
      <c r="Q1744" s="5" t="str">
        <f>LEFT(N1744,(FIND("/",N1744)-1))</f>
        <v>photography</v>
      </c>
      <c r="R1744" s="5" t="str">
        <f>RIGHT(N1744,LEN(N1744)-(FIND("/",N1744)))</f>
        <v>photobooks</v>
      </c>
      <c r="S1744" s="13">
        <f>(J1744/86400)+25569+(-5/24)</f>
        <v>42710.668634259258</v>
      </c>
      <c r="T1744" s="13">
        <f>(I1744/86400)+25569+(-5/24)</f>
        <v>42742.666666666664</v>
      </c>
    </row>
    <row r="1745" spans="1:20" ht="14.75" customHeight="1" x14ac:dyDescent="0.2">
      <c r="A1745" s="5">
        <v>1743</v>
      </c>
      <c r="B1745" s="6" t="s">
        <v>1744</v>
      </c>
      <c r="C1745" s="6" t="s">
        <v>5853</v>
      </c>
      <c r="D1745" s="22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>E1745/D1745</f>
        <v>1.0041666666666667</v>
      </c>
      <c r="P1745" s="8">
        <f>IF(L1745=0,0,E1745/L1745)</f>
        <v>89.925373134328353</v>
      </c>
      <c r="Q1745" s="5" t="str">
        <f>LEFT(N1745,(FIND("/",N1745)-1))</f>
        <v>photography</v>
      </c>
      <c r="R1745" s="5" t="str">
        <f>RIGHT(N1745,LEN(N1745)-(FIND("/",N1745)))</f>
        <v>photobooks</v>
      </c>
      <c r="S1745" s="13">
        <f>(J1745/86400)+25569+(-5/24)</f>
        <v>42586.717303240737</v>
      </c>
      <c r="T1745" s="13">
        <f>(I1745/86400)+25569+(-5/24)</f>
        <v>42608.957638888889</v>
      </c>
    </row>
    <row r="1746" spans="1:20" ht="14.75" customHeight="1" x14ac:dyDescent="0.2">
      <c r="A1746" s="5">
        <v>1744</v>
      </c>
      <c r="B1746" s="6" t="s">
        <v>1745</v>
      </c>
      <c r="C1746" s="6" t="s">
        <v>5854</v>
      </c>
      <c r="D1746" s="22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>E1746/D1746</f>
        <v>1.1845454545454546</v>
      </c>
      <c r="P1746" s="8">
        <f>IF(L1746=0,0,E1746/L1746)</f>
        <v>93.071428571428569</v>
      </c>
      <c r="Q1746" s="5" t="str">
        <f>LEFT(N1746,(FIND("/",N1746)-1))</f>
        <v>photography</v>
      </c>
      <c r="R1746" s="5" t="str">
        <f>RIGHT(N1746,LEN(N1746)-(FIND("/",N1746)))</f>
        <v>photobooks</v>
      </c>
      <c r="S1746" s="13">
        <f>(J1746/86400)+25569+(-5/24)</f>
        <v>42026.396724537037</v>
      </c>
      <c r="T1746" s="13">
        <f>(I1746/86400)+25569+(-5/24)</f>
        <v>42071.355057870365</v>
      </c>
    </row>
    <row r="1747" spans="1:20" ht="14.75" customHeight="1" x14ac:dyDescent="0.2">
      <c r="A1747" s="5">
        <v>1745</v>
      </c>
      <c r="B1747" s="6" t="s">
        <v>1746</v>
      </c>
      <c r="C1747" s="6" t="s">
        <v>5855</v>
      </c>
      <c r="D1747" s="22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>E1747/D1747</f>
        <v>1.1401428571428571</v>
      </c>
      <c r="P1747" s="8">
        <f>IF(L1747=0,0,E1747/L1747)</f>
        <v>89.674157303370791</v>
      </c>
      <c r="Q1747" s="5" t="str">
        <f>LEFT(N1747,(FIND("/",N1747)-1))</f>
        <v>photography</v>
      </c>
      <c r="R1747" s="5" t="str">
        <f>RIGHT(N1747,LEN(N1747)-(FIND("/",N1747)))</f>
        <v>photobooks</v>
      </c>
      <c r="S1747" s="13">
        <f>(J1747/86400)+25569+(-5/24)</f>
        <v>42690.051365740735</v>
      </c>
      <c r="T1747" s="13">
        <f>(I1747/86400)+25569+(-5/24)</f>
        <v>42725.874999999993</v>
      </c>
    </row>
    <row r="1748" spans="1:20" ht="14.75" customHeight="1" x14ac:dyDescent="0.2">
      <c r="A1748" s="5">
        <v>1746</v>
      </c>
      <c r="B1748" s="6" t="s">
        <v>1747</v>
      </c>
      <c r="C1748" s="6" t="s">
        <v>5856</v>
      </c>
      <c r="D1748" s="22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>E1748/D1748</f>
        <v>1.4810000000000001</v>
      </c>
      <c r="P1748" s="8">
        <f>IF(L1748=0,0,E1748/L1748)</f>
        <v>207.61682242990653</v>
      </c>
      <c r="Q1748" s="5" t="str">
        <f>LEFT(N1748,(FIND("/",N1748)-1))</f>
        <v>photography</v>
      </c>
      <c r="R1748" s="5" t="str">
        <f>RIGHT(N1748,LEN(N1748)-(FIND("/",N1748)))</f>
        <v>photobooks</v>
      </c>
      <c r="S1748" s="13">
        <f>(J1748/86400)+25569+(-5/24)</f>
        <v>42667.968368055554</v>
      </c>
      <c r="T1748" s="13">
        <f>(I1748/86400)+25569+(-5/24)</f>
        <v>42697.874999999993</v>
      </c>
    </row>
    <row r="1749" spans="1:20" ht="14.75" customHeight="1" x14ac:dyDescent="0.2">
      <c r="A1749" s="5">
        <v>1747</v>
      </c>
      <c r="B1749" s="6" t="s">
        <v>1748</v>
      </c>
      <c r="C1749" s="6" t="s">
        <v>5857</v>
      </c>
      <c r="D1749" s="22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>E1749/D1749</f>
        <v>1.0495555555555556</v>
      </c>
      <c r="P1749" s="8">
        <f>IF(L1749=0,0,E1749/L1749)</f>
        <v>59.408805031446541</v>
      </c>
      <c r="Q1749" s="5" t="str">
        <f>LEFT(N1749,(FIND("/",N1749)-1))</f>
        <v>photography</v>
      </c>
      <c r="R1749" s="5" t="str">
        <f>RIGHT(N1749,LEN(N1749)-(FIND("/",N1749)))</f>
        <v>photobooks</v>
      </c>
      <c r="S1749" s="13">
        <f>(J1749/86400)+25569+(-5/24)</f>
        <v>42292.22719907407</v>
      </c>
      <c r="T1749" s="13">
        <f>(I1749/86400)+25569+(-5/24)</f>
        <v>42321.416666666664</v>
      </c>
    </row>
    <row r="1750" spans="1:20" ht="14.75" customHeight="1" x14ac:dyDescent="0.2">
      <c r="A1750" s="5">
        <v>1748</v>
      </c>
      <c r="B1750" s="6" t="s">
        <v>1749</v>
      </c>
      <c r="C1750" s="6" t="s">
        <v>5858</v>
      </c>
      <c r="D1750" s="22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>E1750/D1750</f>
        <v>1.29948</v>
      </c>
      <c r="P1750" s="8">
        <f>IF(L1750=0,0,E1750/L1750)</f>
        <v>358.97237569060775</v>
      </c>
      <c r="Q1750" s="5" t="str">
        <f>LEFT(N1750,(FIND("/",N1750)-1))</f>
        <v>photography</v>
      </c>
      <c r="R1750" s="5" t="str">
        <f>RIGHT(N1750,LEN(N1750)-(FIND("/",N1750)))</f>
        <v>photobooks</v>
      </c>
      <c r="S1750" s="13">
        <f>(J1750/86400)+25569+(-5/24)</f>
        <v>42219.742395833331</v>
      </c>
      <c r="T1750" s="13">
        <f>(I1750/86400)+25569+(-5/24)</f>
        <v>42249.742395833331</v>
      </c>
    </row>
    <row r="1751" spans="1:20" ht="14.75" customHeight="1" x14ac:dyDescent="0.2">
      <c r="A1751" s="5">
        <v>1749</v>
      </c>
      <c r="B1751" s="6" t="s">
        <v>1750</v>
      </c>
      <c r="C1751" s="6" t="s">
        <v>5859</v>
      </c>
      <c r="D1751" s="22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>E1751/D1751</f>
        <v>1.2348756218905472</v>
      </c>
      <c r="P1751" s="8">
        <f>IF(L1751=0,0,E1751/L1751)</f>
        <v>94.736641221374043</v>
      </c>
      <c r="Q1751" s="5" t="str">
        <f>LEFT(N1751,(FIND("/",N1751)-1))</f>
        <v>photography</v>
      </c>
      <c r="R1751" s="5" t="str">
        <f>RIGHT(N1751,LEN(N1751)-(FIND("/",N1751)))</f>
        <v>photobooks</v>
      </c>
      <c r="S1751" s="13">
        <f>(J1751/86400)+25569+(-5/24)</f>
        <v>42758.767604166664</v>
      </c>
      <c r="T1751" s="13">
        <f>(I1751/86400)+25569+(-5/24)</f>
        <v>42795.583333333336</v>
      </c>
    </row>
    <row r="1752" spans="1:20" ht="14.75" customHeight="1" x14ac:dyDescent="0.2">
      <c r="A1752" s="5">
        <v>1750</v>
      </c>
      <c r="B1752" s="6" t="s">
        <v>1751</v>
      </c>
      <c r="C1752" s="6" t="s">
        <v>5860</v>
      </c>
      <c r="D1752" s="22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>E1752/D1752</f>
        <v>2.0162</v>
      </c>
      <c r="P1752" s="8">
        <f>IF(L1752=0,0,E1752/L1752)</f>
        <v>80.647999999999996</v>
      </c>
      <c r="Q1752" s="5" t="str">
        <f>LEFT(N1752,(FIND("/",N1752)-1))</f>
        <v>photography</v>
      </c>
      <c r="R1752" s="5" t="str">
        <f>RIGHT(N1752,LEN(N1752)-(FIND("/",N1752)))</f>
        <v>photobooks</v>
      </c>
      <c r="S1752" s="13">
        <f>(J1752/86400)+25569+(-5/24)</f>
        <v>42454.628518518519</v>
      </c>
      <c r="T1752" s="13">
        <f>(I1752/86400)+25569+(-5/24)</f>
        <v>42479.628518518519</v>
      </c>
    </row>
    <row r="1753" spans="1:20" ht="14.75" customHeight="1" x14ac:dyDescent="0.2">
      <c r="A1753" s="5">
        <v>1751</v>
      </c>
      <c r="B1753" s="6" t="s">
        <v>1752</v>
      </c>
      <c r="C1753" s="6" t="s">
        <v>5861</v>
      </c>
      <c r="D1753" s="22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>E1753/D1753</f>
        <v>1.0289999999999999</v>
      </c>
      <c r="P1753" s="8">
        <f>IF(L1753=0,0,E1753/L1753)</f>
        <v>168.68852459016392</v>
      </c>
      <c r="Q1753" s="5" t="str">
        <f>LEFT(N1753,(FIND("/",N1753)-1))</f>
        <v>photography</v>
      </c>
      <c r="R1753" s="5" t="str">
        <f>RIGHT(N1753,LEN(N1753)-(FIND("/",N1753)))</f>
        <v>photobooks</v>
      </c>
      <c r="S1753" s="13">
        <f>(J1753/86400)+25569+(-5/24)</f>
        <v>42052.573182870365</v>
      </c>
      <c r="T1753" s="13">
        <f>(I1753/86400)+25569+(-5/24)</f>
        <v>42082.5315162037</v>
      </c>
    </row>
    <row r="1754" spans="1:20" ht="14.75" customHeight="1" x14ac:dyDescent="0.2">
      <c r="A1754" s="5">
        <v>1752</v>
      </c>
      <c r="B1754" s="6" t="s">
        <v>1753</v>
      </c>
      <c r="C1754" s="6" t="s">
        <v>5862</v>
      </c>
      <c r="D1754" s="22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>E1754/D1754</f>
        <v>2.6016666666666666</v>
      </c>
      <c r="P1754" s="8">
        <f>IF(L1754=0,0,E1754/L1754)</f>
        <v>34.68888888888889</v>
      </c>
      <c r="Q1754" s="5" t="str">
        <f>LEFT(N1754,(FIND("/",N1754)-1))</f>
        <v>photography</v>
      </c>
      <c r="R1754" s="5" t="str">
        <f>RIGHT(N1754,LEN(N1754)-(FIND("/",N1754)))</f>
        <v>photobooks</v>
      </c>
      <c r="S1754" s="13">
        <f>(J1754/86400)+25569+(-5/24)</f>
        <v>42627.044930555552</v>
      </c>
      <c r="T1754" s="13">
        <f>(I1754/86400)+25569+(-5/24)</f>
        <v>42657.044930555552</v>
      </c>
    </row>
    <row r="1755" spans="1:20" ht="14.75" customHeight="1" x14ac:dyDescent="0.2">
      <c r="A1755" s="5">
        <v>1753</v>
      </c>
      <c r="B1755" s="6" t="s">
        <v>1754</v>
      </c>
      <c r="C1755" s="6" t="s">
        <v>5863</v>
      </c>
      <c r="D1755" s="22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>E1755/D1755</f>
        <v>1.08</v>
      </c>
      <c r="P1755" s="8">
        <f>IF(L1755=0,0,E1755/L1755)</f>
        <v>462.85714285714283</v>
      </c>
      <c r="Q1755" s="5" t="str">
        <f>LEFT(N1755,(FIND("/",N1755)-1))</f>
        <v>photography</v>
      </c>
      <c r="R1755" s="5" t="str">
        <f>RIGHT(N1755,LEN(N1755)-(FIND("/",N1755)))</f>
        <v>photobooks</v>
      </c>
      <c r="S1755" s="13">
        <f>(J1755/86400)+25569+(-5/24)</f>
        <v>42420.541296296295</v>
      </c>
      <c r="T1755" s="13">
        <f>(I1755/86400)+25569+(-5/24)</f>
        <v>42450.499629629623</v>
      </c>
    </row>
    <row r="1756" spans="1:20" ht="14.75" customHeight="1" x14ac:dyDescent="0.2">
      <c r="A1756" s="5">
        <v>1754</v>
      </c>
      <c r="B1756" s="6" t="s">
        <v>1755</v>
      </c>
      <c r="C1756" s="6" t="s">
        <v>5864</v>
      </c>
      <c r="D1756" s="22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>E1756/D1756</f>
        <v>1.1052941176470588</v>
      </c>
      <c r="P1756" s="8">
        <f>IF(L1756=0,0,E1756/L1756)</f>
        <v>104.38888888888889</v>
      </c>
      <c r="Q1756" s="5" t="str">
        <f>LEFT(N1756,(FIND("/",N1756)-1))</f>
        <v>photography</v>
      </c>
      <c r="R1756" s="5" t="str">
        <f>RIGHT(N1756,LEN(N1756)-(FIND("/",N1756)))</f>
        <v>photobooks</v>
      </c>
      <c r="S1756" s="13">
        <f>(J1756/86400)+25569+(-5/24)</f>
        <v>42067.668437499997</v>
      </c>
      <c r="T1756" s="13">
        <f>(I1756/86400)+25569+(-5/24)</f>
        <v>42097.626770833333</v>
      </c>
    </row>
    <row r="1757" spans="1:20" ht="14.75" customHeight="1" x14ac:dyDescent="0.2">
      <c r="A1757" s="5">
        <v>1755</v>
      </c>
      <c r="B1757" s="6" t="s">
        <v>1756</v>
      </c>
      <c r="C1757" s="6" t="s">
        <v>5865</v>
      </c>
      <c r="D1757" s="22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>E1757/D1757</f>
        <v>1.2</v>
      </c>
      <c r="P1757" s="8">
        <f>IF(L1757=0,0,E1757/L1757)</f>
        <v>7.5</v>
      </c>
      <c r="Q1757" s="5" t="str">
        <f>LEFT(N1757,(FIND("/",N1757)-1))</f>
        <v>photography</v>
      </c>
      <c r="R1757" s="5" t="str">
        <f>RIGHT(N1757,LEN(N1757)-(FIND("/",N1757)))</f>
        <v>photobooks</v>
      </c>
      <c r="S1757" s="13">
        <f>(J1757/86400)+25569+(-5/24)</f>
        <v>42252.580567129626</v>
      </c>
      <c r="T1757" s="13">
        <f>(I1757/86400)+25569+(-5/24)</f>
        <v>42282.580567129626</v>
      </c>
    </row>
    <row r="1758" spans="1:20" ht="14.75" customHeight="1" x14ac:dyDescent="0.2">
      <c r="A1758" s="5">
        <v>1756</v>
      </c>
      <c r="B1758" s="6" t="s">
        <v>1757</v>
      </c>
      <c r="C1758" s="6" t="s">
        <v>5866</v>
      </c>
      <c r="D1758" s="22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>E1758/D1758</f>
        <v>1.0282909090909091</v>
      </c>
      <c r="P1758" s="8">
        <f>IF(L1758=0,0,E1758/L1758)</f>
        <v>47.13</v>
      </c>
      <c r="Q1758" s="5" t="str">
        <f>LEFT(N1758,(FIND("/",N1758)-1))</f>
        <v>photography</v>
      </c>
      <c r="R1758" s="5" t="str">
        <f>RIGHT(N1758,LEN(N1758)-(FIND("/",N1758)))</f>
        <v>photobooks</v>
      </c>
      <c r="S1758" s="13">
        <f>(J1758/86400)+25569+(-5/24)</f>
        <v>42570.959131944437</v>
      </c>
      <c r="T1758" s="13">
        <f>(I1758/86400)+25569+(-5/24)</f>
        <v>42610.959131944437</v>
      </c>
    </row>
    <row r="1759" spans="1:20" ht="14.75" customHeight="1" x14ac:dyDescent="0.2">
      <c r="A1759" s="5">
        <v>1757</v>
      </c>
      <c r="B1759" s="6" t="s">
        <v>1758</v>
      </c>
      <c r="C1759" s="6" t="s">
        <v>5867</v>
      </c>
      <c r="D1759" s="22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>E1759/D1759</f>
        <v>1.1599999999999999</v>
      </c>
      <c r="P1759" s="8">
        <f>IF(L1759=0,0,E1759/L1759)</f>
        <v>414.28571428571428</v>
      </c>
      <c r="Q1759" s="5" t="str">
        <f>LEFT(N1759,(FIND("/",N1759)-1))</f>
        <v>photography</v>
      </c>
      <c r="R1759" s="5" t="str">
        <f>RIGHT(N1759,LEN(N1759)-(FIND("/",N1759)))</f>
        <v>photobooks</v>
      </c>
      <c r="S1759" s="13">
        <f>(J1759/86400)+25569+(-5/24)</f>
        <v>42733.619016203702</v>
      </c>
      <c r="T1759" s="13">
        <f>(I1759/86400)+25569+(-5/24)</f>
        <v>42763.603472222218</v>
      </c>
    </row>
    <row r="1760" spans="1:20" ht="14.75" customHeight="1" x14ac:dyDescent="0.2">
      <c r="A1760" s="5">
        <v>1758</v>
      </c>
      <c r="B1760" s="6" t="s">
        <v>1759</v>
      </c>
      <c r="C1760" s="6" t="s">
        <v>5868</v>
      </c>
      <c r="D1760" s="22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>E1760/D1760</f>
        <v>1.147</v>
      </c>
      <c r="P1760" s="8">
        <f>IF(L1760=0,0,E1760/L1760)</f>
        <v>42.481481481481481</v>
      </c>
      <c r="Q1760" s="5" t="str">
        <f>LEFT(N1760,(FIND("/",N1760)-1))</f>
        <v>photography</v>
      </c>
      <c r="R1760" s="5" t="str">
        <f>RIGHT(N1760,LEN(N1760)-(FIND("/",N1760)))</f>
        <v>photobooks</v>
      </c>
      <c r="S1760" s="13">
        <f>(J1760/86400)+25569+(-5/24)</f>
        <v>42505.74759259259</v>
      </c>
      <c r="T1760" s="13">
        <f>(I1760/86400)+25569+(-5/24)</f>
        <v>42565.74759259259</v>
      </c>
    </row>
    <row r="1761" spans="1:20" ht="14.75" customHeight="1" x14ac:dyDescent="0.2">
      <c r="A1761" s="5">
        <v>1759</v>
      </c>
      <c r="B1761" s="6" t="s">
        <v>1760</v>
      </c>
      <c r="C1761" s="6" t="s">
        <v>5869</v>
      </c>
      <c r="D1761" s="22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>E1761/D1761</f>
        <v>1.0660000000000001</v>
      </c>
      <c r="P1761" s="8">
        <f>IF(L1761=0,0,E1761/L1761)</f>
        <v>108.77551020408163</v>
      </c>
      <c r="Q1761" s="5" t="str">
        <f>LEFT(N1761,(FIND("/",N1761)-1))</f>
        <v>photography</v>
      </c>
      <c r="R1761" s="5" t="str">
        <f>RIGHT(N1761,LEN(N1761)-(FIND("/",N1761)))</f>
        <v>photobooks</v>
      </c>
      <c r="S1761" s="13">
        <f>(J1761/86400)+25569+(-5/24)</f>
        <v>42068.620706018519</v>
      </c>
      <c r="T1761" s="13">
        <f>(I1761/86400)+25569+(-5/24)</f>
        <v>42088.579039351847</v>
      </c>
    </row>
    <row r="1762" spans="1:20" ht="14.75" customHeight="1" x14ac:dyDescent="0.2">
      <c r="A1762" s="5">
        <v>1760</v>
      </c>
      <c r="B1762" s="6" t="s">
        <v>1761</v>
      </c>
      <c r="C1762" s="6" t="s">
        <v>5870</v>
      </c>
      <c r="D1762" s="22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>E1762/D1762</f>
        <v>1.6544000000000001</v>
      </c>
      <c r="P1762" s="8">
        <f>IF(L1762=0,0,E1762/L1762)</f>
        <v>81.098039215686271</v>
      </c>
      <c r="Q1762" s="5" t="str">
        <f>LEFT(N1762,(FIND("/",N1762)-1))</f>
        <v>photography</v>
      </c>
      <c r="R1762" s="5" t="str">
        <f>RIGHT(N1762,LEN(N1762)-(FIND("/",N1762)))</f>
        <v>photobooks</v>
      </c>
      <c r="S1762" s="13">
        <f>(J1762/86400)+25569+(-5/24)</f>
        <v>42405.464270833334</v>
      </c>
      <c r="T1762" s="13">
        <f>(I1762/86400)+25569+(-5/24)</f>
        <v>42425.464270833334</v>
      </c>
    </row>
    <row r="1763" spans="1:20" ht="14.75" customHeight="1" x14ac:dyDescent="0.2">
      <c r="A1763" s="5">
        <v>1761</v>
      </c>
      <c r="B1763" s="6" t="s">
        <v>1762</v>
      </c>
      <c r="C1763" s="6" t="s">
        <v>5871</v>
      </c>
      <c r="D1763" s="22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>E1763/D1763</f>
        <v>1.55</v>
      </c>
      <c r="P1763" s="8">
        <f>IF(L1763=0,0,E1763/L1763)</f>
        <v>51.666666666666664</v>
      </c>
      <c r="Q1763" s="5" t="str">
        <f>LEFT(N1763,(FIND("/",N1763)-1))</f>
        <v>photography</v>
      </c>
      <c r="R1763" s="5" t="str">
        <f>RIGHT(N1763,LEN(N1763)-(FIND("/",N1763)))</f>
        <v>photobooks</v>
      </c>
      <c r="S1763" s="13">
        <f>(J1763/86400)+25569+(-5/24)</f>
        <v>42209.359490740739</v>
      </c>
      <c r="T1763" s="13">
        <f>(I1763/86400)+25569+(-5/24)</f>
        <v>42259.359490740739</v>
      </c>
    </row>
    <row r="1764" spans="1:20" ht="14.75" customHeight="1" x14ac:dyDescent="0.2">
      <c r="A1764" s="5">
        <v>1762</v>
      </c>
      <c r="B1764" s="6" t="s">
        <v>1763</v>
      </c>
      <c r="C1764" s="6" t="s">
        <v>5872</v>
      </c>
      <c r="D1764" s="22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>E1764/D1764</f>
        <v>8.85</v>
      </c>
      <c r="P1764" s="8">
        <f>IF(L1764=0,0,E1764/L1764)</f>
        <v>35.4</v>
      </c>
      <c r="Q1764" s="5" t="str">
        <f>LEFT(N1764,(FIND("/",N1764)-1))</f>
        <v>photography</v>
      </c>
      <c r="R1764" s="5" t="str">
        <f>RIGHT(N1764,LEN(N1764)-(FIND("/",N1764)))</f>
        <v>photobooks</v>
      </c>
      <c r="S1764" s="13">
        <f>(J1764/86400)+25569+(-5/24)</f>
        <v>42410.773668981477</v>
      </c>
      <c r="T1764" s="13">
        <f>(I1764/86400)+25569+(-5/24)</f>
        <v>42440.773668981477</v>
      </c>
    </row>
    <row r="1765" spans="1:20" ht="14.75" customHeight="1" x14ac:dyDescent="0.2">
      <c r="A1765" s="5">
        <v>1763</v>
      </c>
      <c r="B1765" s="6" t="s">
        <v>1764</v>
      </c>
      <c r="C1765" s="6" t="s">
        <v>5873</v>
      </c>
      <c r="D1765" s="22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>E1765/D1765</f>
        <v>1.0190833333333333</v>
      </c>
      <c r="P1765" s="8">
        <f>IF(L1765=0,0,E1765/L1765)</f>
        <v>103.63559322033899</v>
      </c>
      <c r="Q1765" s="5" t="str">
        <f>LEFT(N1765,(FIND("/",N1765)-1))</f>
        <v>photography</v>
      </c>
      <c r="R1765" s="5" t="str">
        <f>RIGHT(N1765,LEN(N1765)-(FIND("/",N1765)))</f>
        <v>photobooks</v>
      </c>
      <c r="S1765" s="13">
        <f>(J1765/86400)+25569+(-5/24)</f>
        <v>42636.660185185181</v>
      </c>
      <c r="T1765" s="13">
        <f>(I1765/86400)+25569+(-5/24)</f>
        <v>42666.660185185181</v>
      </c>
    </row>
    <row r="1766" spans="1:20" ht="14.75" customHeight="1" x14ac:dyDescent="0.2">
      <c r="A1766" s="5">
        <v>1764</v>
      </c>
      <c r="B1766" s="6" t="s">
        <v>1765</v>
      </c>
      <c r="C1766" s="6" t="s">
        <v>5874</v>
      </c>
      <c r="D1766" s="22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>E1766/D1766</f>
        <v>0.19600000000000001</v>
      </c>
      <c r="P1766" s="8">
        <f>IF(L1766=0,0,E1766/L1766)</f>
        <v>55.282051282051285</v>
      </c>
      <c r="Q1766" s="5" t="str">
        <f>LEFT(N1766,(FIND("/",N1766)-1))</f>
        <v>photography</v>
      </c>
      <c r="R1766" s="5" t="str">
        <f>RIGHT(N1766,LEN(N1766)-(FIND("/",N1766)))</f>
        <v>photobooks</v>
      </c>
      <c r="S1766" s="13">
        <f>(J1766/86400)+25569+(-5/24)</f>
        <v>41825.27753472222</v>
      </c>
      <c r="T1766" s="13">
        <f>(I1766/86400)+25569+(-5/24)</f>
        <v>41854.27753472222</v>
      </c>
    </row>
    <row r="1767" spans="1:20" ht="14.75" customHeight="1" x14ac:dyDescent="0.2">
      <c r="A1767" s="5">
        <v>1765</v>
      </c>
      <c r="B1767" s="6" t="s">
        <v>1766</v>
      </c>
      <c r="C1767" s="6" t="s">
        <v>5875</v>
      </c>
      <c r="D1767" s="22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>E1767/D1767</f>
        <v>0.59467839999999994</v>
      </c>
      <c r="P1767" s="8">
        <f>IF(L1767=0,0,E1767/L1767)</f>
        <v>72.16970873786407</v>
      </c>
      <c r="Q1767" s="5" t="str">
        <f>LEFT(N1767,(FIND("/",N1767)-1))</f>
        <v>photography</v>
      </c>
      <c r="R1767" s="5" t="str">
        <f>RIGHT(N1767,LEN(N1767)-(FIND("/",N1767)))</f>
        <v>photobooks</v>
      </c>
      <c r="S1767" s="13">
        <f>(J1767/86400)+25569+(-5/24)</f>
        <v>41834.772129629629</v>
      </c>
      <c r="T1767" s="13">
        <f>(I1767/86400)+25569+(-5/24)</f>
        <v>41864.772129629629</v>
      </c>
    </row>
    <row r="1768" spans="1:20" ht="14.75" customHeight="1" x14ac:dyDescent="0.2">
      <c r="A1768" s="5">
        <v>1766</v>
      </c>
      <c r="B1768" s="6" t="s">
        <v>1767</v>
      </c>
      <c r="C1768" s="6" t="s">
        <v>5876</v>
      </c>
      <c r="D1768" s="22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>E1768/D1768</f>
        <v>0</v>
      </c>
      <c r="P1768" s="8">
        <f>IF(L1768=0,0,E1768/L1768)</f>
        <v>0</v>
      </c>
      <c r="Q1768" s="5" t="str">
        <f>LEFT(N1768,(FIND("/",N1768)-1))</f>
        <v>photography</v>
      </c>
      <c r="R1768" s="5" t="str">
        <f>RIGHT(N1768,LEN(N1768)-(FIND("/",N1768)))</f>
        <v>photobooks</v>
      </c>
      <c r="S1768" s="13">
        <f>(J1768/86400)+25569+(-5/24)</f>
        <v>41855.65148148148</v>
      </c>
      <c r="T1768" s="13">
        <f>(I1768/86400)+25569+(-5/24)</f>
        <v>41876.65148148148</v>
      </c>
    </row>
    <row r="1769" spans="1:20" ht="14.75" customHeight="1" x14ac:dyDescent="0.2">
      <c r="A1769" s="5">
        <v>1767</v>
      </c>
      <c r="B1769" s="6" t="s">
        <v>1768</v>
      </c>
      <c r="C1769" s="6" t="s">
        <v>5877</v>
      </c>
      <c r="D1769" s="22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>E1769/D1769</f>
        <v>0.4572</v>
      </c>
      <c r="P1769" s="8">
        <f>IF(L1769=0,0,E1769/L1769)</f>
        <v>58.615384615384613</v>
      </c>
      <c r="Q1769" s="5" t="str">
        <f>LEFT(N1769,(FIND("/",N1769)-1))</f>
        <v>photography</v>
      </c>
      <c r="R1769" s="5" t="str">
        <f>RIGHT(N1769,LEN(N1769)-(FIND("/",N1769)))</f>
        <v>photobooks</v>
      </c>
      <c r="S1769" s="13">
        <f>(J1769/86400)+25569+(-5/24)</f>
        <v>41824.450046296297</v>
      </c>
      <c r="T1769" s="13">
        <f>(I1769/86400)+25569+(-5/24)</f>
        <v>41854.450046296297</v>
      </c>
    </row>
    <row r="1770" spans="1:20" ht="14.75" customHeight="1" x14ac:dyDescent="0.2">
      <c r="A1770" s="5">
        <v>1768</v>
      </c>
      <c r="B1770" s="6" t="s">
        <v>1769</v>
      </c>
      <c r="C1770" s="6" t="s">
        <v>5878</v>
      </c>
      <c r="D1770" s="22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>E1770/D1770</f>
        <v>3.7400000000000003E-2</v>
      </c>
      <c r="P1770" s="8">
        <f>IF(L1770=0,0,E1770/L1770)</f>
        <v>12.466666666666667</v>
      </c>
      <c r="Q1770" s="5" t="str">
        <f>LEFT(N1770,(FIND("/",N1770)-1))</f>
        <v>photography</v>
      </c>
      <c r="R1770" s="5" t="str">
        <f>RIGHT(N1770,LEN(N1770)-(FIND("/",N1770)))</f>
        <v>photobooks</v>
      </c>
      <c r="S1770" s="13">
        <f>(J1770/86400)+25569+(-5/24)</f>
        <v>41849.352361111109</v>
      </c>
      <c r="T1770" s="13">
        <f>(I1770/86400)+25569+(-5/24)</f>
        <v>41909.352361111109</v>
      </c>
    </row>
    <row r="1771" spans="1:20" ht="14.75" customHeight="1" x14ac:dyDescent="0.2">
      <c r="A1771" s="5">
        <v>1769</v>
      </c>
      <c r="B1771" s="6" t="s">
        <v>1770</v>
      </c>
      <c r="C1771" s="6" t="s">
        <v>5879</v>
      </c>
      <c r="D1771" s="22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>E1771/D1771</f>
        <v>2.7025E-2</v>
      </c>
      <c r="P1771" s="8">
        <f>IF(L1771=0,0,E1771/L1771)</f>
        <v>49.136363636363633</v>
      </c>
      <c r="Q1771" s="5" t="str">
        <f>LEFT(N1771,(FIND("/",N1771)-1))</f>
        <v>photography</v>
      </c>
      <c r="R1771" s="5" t="str">
        <f>RIGHT(N1771,LEN(N1771)-(FIND("/",N1771)))</f>
        <v>photobooks</v>
      </c>
      <c r="S1771" s="13">
        <f>(J1771/86400)+25569+(-5/24)</f>
        <v>41987.610636574071</v>
      </c>
      <c r="T1771" s="13">
        <f>(I1771/86400)+25569+(-5/24)</f>
        <v>42017.610636574071</v>
      </c>
    </row>
    <row r="1772" spans="1:20" ht="14.75" customHeight="1" x14ac:dyDescent="0.2">
      <c r="A1772" s="5">
        <v>1770</v>
      </c>
      <c r="B1772" s="6" t="s">
        <v>1771</v>
      </c>
      <c r="C1772" s="6" t="s">
        <v>5880</v>
      </c>
      <c r="D1772" s="22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>E1772/D1772</f>
        <v>0.56514285714285717</v>
      </c>
      <c r="P1772" s="8">
        <f>IF(L1772=0,0,E1772/L1772)</f>
        <v>150.5</v>
      </c>
      <c r="Q1772" s="5" t="str">
        <f>LEFT(N1772,(FIND("/",N1772)-1))</f>
        <v>photography</v>
      </c>
      <c r="R1772" s="5" t="str">
        <f>RIGHT(N1772,LEN(N1772)-(FIND("/",N1772)))</f>
        <v>photobooks</v>
      </c>
      <c r="S1772" s="13">
        <f>(J1772/86400)+25569+(-5/24)</f>
        <v>41891.571689814817</v>
      </c>
      <c r="T1772" s="13">
        <f>(I1772/86400)+25569+(-5/24)</f>
        <v>41926.571689814817</v>
      </c>
    </row>
    <row r="1773" spans="1:20" ht="14.75" customHeight="1" x14ac:dyDescent="0.2">
      <c r="A1773" s="5">
        <v>1771</v>
      </c>
      <c r="B1773" s="6" t="s">
        <v>1772</v>
      </c>
      <c r="C1773" s="6" t="s">
        <v>5881</v>
      </c>
      <c r="D1773" s="22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>E1773/D1773</f>
        <v>0.21309523809523809</v>
      </c>
      <c r="P1773" s="8">
        <f>IF(L1773=0,0,E1773/L1773)</f>
        <v>35.799999999999997</v>
      </c>
      <c r="Q1773" s="5" t="str">
        <f>LEFT(N1773,(FIND("/",N1773)-1))</f>
        <v>photography</v>
      </c>
      <c r="R1773" s="5" t="str">
        <f>RIGHT(N1773,LEN(N1773)-(FIND("/",N1773)))</f>
        <v>photobooks</v>
      </c>
      <c r="S1773" s="13">
        <f>(J1773/86400)+25569+(-5/24)</f>
        <v>41905.771296296291</v>
      </c>
      <c r="T1773" s="13">
        <f>(I1773/86400)+25569+(-5/24)</f>
        <v>41935.771296296291</v>
      </c>
    </row>
    <row r="1774" spans="1:20" ht="14.75" customHeight="1" x14ac:dyDescent="0.2">
      <c r="A1774" s="5">
        <v>1772</v>
      </c>
      <c r="B1774" s="6" t="s">
        <v>1773</v>
      </c>
      <c r="C1774" s="6" t="s">
        <v>5882</v>
      </c>
      <c r="D1774" s="22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>E1774/D1774</f>
        <v>0.156</v>
      </c>
      <c r="P1774" s="8">
        <f>IF(L1774=0,0,E1774/L1774)</f>
        <v>45.157894736842103</v>
      </c>
      <c r="Q1774" s="5" t="str">
        <f>LEFT(N1774,(FIND("/",N1774)-1))</f>
        <v>photography</v>
      </c>
      <c r="R1774" s="5" t="str">
        <f>RIGHT(N1774,LEN(N1774)-(FIND("/",N1774)))</f>
        <v>photobooks</v>
      </c>
      <c r="S1774" s="13">
        <f>(J1774/86400)+25569+(-5/24)</f>
        <v>41766.509675925925</v>
      </c>
      <c r="T1774" s="13">
        <f>(I1774/86400)+25569+(-5/24)</f>
        <v>41826.509675925925</v>
      </c>
    </row>
    <row r="1775" spans="1:20" ht="14.75" customHeight="1" x14ac:dyDescent="0.2">
      <c r="A1775" s="5">
        <v>1773</v>
      </c>
      <c r="B1775" s="6" t="s">
        <v>1774</v>
      </c>
      <c r="C1775" s="6" t="s">
        <v>5883</v>
      </c>
      <c r="D1775" s="22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>E1775/D1775</f>
        <v>6.2566666666666673E-2</v>
      </c>
      <c r="P1775" s="8">
        <f>IF(L1775=0,0,E1775/L1775)</f>
        <v>98.78947368421052</v>
      </c>
      <c r="Q1775" s="5" t="str">
        <f>LEFT(N1775,(FIND("/",N1775)-1))</f>
        <v>photography</v>
      </c>
      <c r="R1775" s="5" t="str">
        <f>RIGHT(N1775,LEN(N1775)-(FIND("/",N1775)))</f>
        <v>photobooks</v>
      </c>
      <c r="S1775" s="13">
        <f>(J1775/86400)+25569+(-5/24)</f>
        <v>41978.552060185182</v>
      </c>
      <c r="T1775" s="13">
        <f>(I1775/86400)+25569+(-5/24)</f>
        <v>42023.552060185182</v>
      </c>
    </row>
    <row r="1776" spans="1:20" ht="14.75" customHeight="1" x14ac:dyDescent="0.2">
      <c r="A1776" s="5">
        <v>1774</v>
      </c>
      <c r="B1776" s="6" t="s">
        <v>1775</v>
      </c>
      <c r="C1776" s="6" t="s">
        <v>5884</v>
      </c>
      <c r="D1776" s="22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>E1776/D1776</f>
        <v>0.4592</v>
      </c>
      <c r="P1776" s="8">
        <f>IF(L1776=0,0,E1776/L1776)</f>
        <v>88.307692307692307</v>
      </c>
      <c r="Q1776" s="5" t="str">
        <f>LEFT(N1776,(FIND("/",N1776)-1))</f>
        <v>photography</v>
      </c>
      <c r="R1776" s="5" t="str">
        <f>RIGHT(N1776,LEN(N1776)-(FIND("/",N1776)))</f>
        <v>photobooks</v>
      </c>
      <c r="S1776" s="13">
        <f>(J1776/86400)+25569+(-5/24)</f>
        <v>41930.010324074072</v>
      </c>
      <c r="T1776" s="13">
        <f>(I1776/86400)+25569+(-5/24)</f>
        <v>41972.415972222218</v>
      </c>
    </row>
    <row r="1777" spans="1:20" ht="14.75" customHeight="1" x14ac:dyDescent="0.2">
      <c r="A1777" s="5">
        <v>1775</v>
      </c>
      <c r="B1777" s="6" t="s">
        <v>1776</v>
      </c>
      <c r="C1777" s="6" t="s">
        <v>5885</v>
      </c>
      <c r="D1777" s="22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>E1777/D1777</f>
        <v>0.65101538461538466</v>
      </c>
      <c r="P1777" s="8">
        <f>IF(L1777=0,0,E1777/L1777)</f>
        <v>170.62903225806451</v>
      </c>
      <c r="Q1777" s="5" t="str">
        <f>LEFT(N1777,(FIND("/",N1777)-1))</f>
        <v>photography</v>
      </c>
      <c r="R1777" s="5" t="str">
        <f>RIGHT(N1777,LEN(N1777)-(FIND("/",N1777)))</f>
        <v>photobooks</v>
      </c>
      <c r="S1777" s="13">
        <f>(J1777/86400)+25569+(-5/24)</f>
        <v>41891.768055555549</v>
      </c>
      <c r="T1777" s="13">
        <f>(I1777/86400)+25569+(-5/24)</f>
        <v>41936.768055555549</v>
      </c>
    </row>
    <row r="1778" spans="1:20" ht="14.75" customHeight="1" x14ac:dyDescent="0.2">
      <c r="A1778" s="5">
        <v>1776</v>
      </c>
      <c r="B1778" s="6" t="s">
        <v>1777</v>
      </c>
      <c r="C1778" s="6" t="s">
        <v>5886</v>
      </c>
      <c r="D1778" s="22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>E1778/D1778</f>
        <v>6.7000000000000004E-2</v>
      </c>
      <c r="P1778" s="8">
        <f>IF(L1778=0,0,E1778/L1778)</f>
        <v>83.75</v>
      </c>
      <c r="Q1778" s="5" t="str">
        <f>LEFT(N1778,(FIND("/",N1778)-1))</f>
        <v>photography</v>
      </c>
      <c r="R1778" s="5" t="str">
        <f>RIGHT(N1778,LEN(N1778)-(FIND("/",N1778)))</f>
        <v>photobooks</v>
      </c>
      <c r="S1778" s="13">
        <f>(J1778/86400)+25569+(-5/24)</f>
        <v>41905.748506944445</v>
      </c>
      <c r="T1778" s="13">
        <f>(I1778/86400)+25569+(-5/24)</f>
        <v>41941.748506944445</v>
      </c>
    </row>
    <row r="1779" spans="1:20" ht="14.75" customHeight="1" x14ac:dyDescent="0.2">
      <c r="A1779" s="5">
        <v>1777</v>
      </c>
      <c r="B1779" s="6" t="s">
        <v>1778</v>
      </c>
      <c r="C1779" s="6" t="s">
        <v>5887</v>
      </c>
      <c r="D1779" s="22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>E1779/D1779</f>
        <v>0.135625</v>
      </c>
      <c r="P1779" s="8">
        <f>IF(L1779=0,0,E1779/L1779)</f>
        <v>65.099999999999994</v>
      </c>
      <c r="Q1779" s="5" t="str">
        <f>LEFT(N1779,(FIND("/",N1779)-1))</f>
        <v>photography</v>
      </c>
      <c r="R1779" s="5" t="str">
        <f>RIGHT(N1779,LEN(N1779)-(FIND("/",N1779)))</f>
        <v>photobooks</v>
      </c>
      <c r="S1779" s="13">
        <f>(J1779/86400)+25569+(-5/24)</f>
        <v>42025.14876157407</v>
      </c>
      <c r="T1779" s="13">
        <f>(I1779/86400)+25569+(-5/24)</f>
        <v>42055.14876157407</v>
      </c>
    </row>
    <row r="1780" spans="1:20" ht="14.75" customHeight="1" x14ac:dyDescent="0.2">
      <c r="A1780" s="5">
        <v>1778</v>
      </c>
      <c r="B1780" s="6" t="s">
        <v>1779</v>
      </c>
      <c r="C1780" s="6" t="s">
        <v>5888</v>
      </c>
      <c r="D1780" s="22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>E1780/D1780</f>
        <v>1.9900000000000001E-2</v>
      </c>
      <c r="P1780" s="8">
        <f>IF(L1780=0,0,E1780/L1780)</f>
        <v>66.333333333333329</v>
      </c>
      <c r="Q1780" s="5" t="str">
        <f>LEFT(N1780,(FIND("/",N1780)-1))</f>
        <v>photography</v>
      </c>
      <c r="R1780" s="5" t="str">
        <f>RIGHT(N1780,LEN(N1780)-(FIND("/",N1780)))</f>
        <v>photobooks</v>
      </c>
      <c r="S1780" s="13">
        <f>(J1780/86400)+25569+(-5/24)</f>
        <v>42045.655034722215</v>
      </c>
      <c r="T1780" s="13">
        <f>(I1780/86400)+25569+(-5/24)</f>
        <v>42090.613368055558</v>
      </c>
    </row>
    <row r="1781" spans="1:20" ht="14.75" customHeight="1" x14ac:dyDescent="0.2">
      <c r="A1781" s="5">
        <v>1779</v>
      </c>
      <c r="B1781" s="6" t="s">
        <v>1780</v>
      </c>
      <c r="C1781" s="6" t="s">
        <v>5889</v>
      </c>
      <c r="D1781" s="22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>E1781/D1781</f>
        <v>0.36236363636363639</v>
      </c>
      <c r="P1781" s="8">
        <f>IF(L1781=0,0,E1781/L1781)</f>
        <v>104.89473684210526</v>
      </c>
      <c r="Q1781" s="5" t="str">
        <f>LEFT(N1781,(FIND("/",N1781)-1))</f>
        <v>photography</v>
      </c>
      <c r="R1781" s="5" t="str">
        <f>RIGHT(N1781,LEN(N1781)-(FIND("/",N1781)))</f>
        <v>photobooks</v>
      </c>
      <c r="S1781" s="13">
        <f>(J1781/86400)+25569+(-5/24)</f>
        <v>42585.483564814807</v>
      </c>
      <c r="T1781" s="13">
        <f>(I1781/86400)+25569+(-5/24)</f>
        <v>42615.483564814807</v>
      </c>
    </row>
    <row r="1782" spans="1:20" ht="14.75" customHeight="1" x14ac:dyDescent="0.2">
      <c r="A1782" s="5">
        <v>1780</v>
      </c>
      <c r="B1782" s="6" t="s">
        <v>1781</v>
      </c>
      <c r="C1782" s="6" t="s">
        <v>5890</v>
      </c>
      <c r="D1782" s="22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>E1782/D1782</f>
        <v>0.39743333333333336</v>
      </c>
      <c r="P1782" s="8">
        <f>IF(L1782=0,0,E1782/L1782)</f>
        <v>78.440789473684205</v>
      </c>
      <c r="Q1782" s="5" t="str">
        <f>LEFT(N1782,(FIND("/",N1782)-1))</f>
        <v>photography</v>
      </c>
      <c r="R1782" s="5" t="str">
        <f>RIGHT(N1782,LEN(N1782)-(FIND("/",N1782)))</f>
        <v>photobooks</v>
      </c>
      <c r="S1782" s="13">
        <f>(J1782/86400)+25569+(-5/24)</f>
        <v>42493.392476851848</v>
      </c>
      <c r="T1782" s="13">
        <f>(I1782/86400)+25569+(-5/24)</f>
        <v>42553.392476851848</v>
      </c>
    </row>
    <row r="1783" spans="1:20" ht="14.75" customHeight="1" x14ac:dyDescent="0.2">
      <c r="A1783" s="5">
        <v>1781</v>
      </c>
      <c r="B1783" s="6" t="s">
        <v>1782</v>
      </c>
      <c r="C1783" s="6" t="s">
        <v>5891</v>
      </c>
      <c r="D1783" s="22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>E1783/D1783</f>
        <v>0.25763636363636366</v>
      </c>
      <c r="P1783" s="8">
        <f>IF(L1783=0,0,E1783/L1783)</f>
        <v>59.041666666666664</v>
      </c>
      <c r="Q1783" s="5" t="str">
        <f>LEFT(N1783,(FIND("/",N1783)-1))</f>
        <v>photography</v>
      </c>
      <c r="R1783" s="5" t="str">
        <f>RIGHT(N1783,LEN(N1783)-(FIND("/",N1783)))</f>
        <v>photobooks</v>
      </c>
      <c r="S1783" s="13">
        <f>(J1783/86400)+25569+(-5/24)</f>
        <v>42597.409085648142</v>
      </c>
      <c r="T1783" s="13">
        <f>(I1783/86400)+25569+(-5/24)</f>
        <v>42628.409085648142</v>
      </c>
    </row>
    <row r="1784" spans="1:20" ht="14.75" customHeight="1" x14ac:dyDescent="0.2">
      <c r="A1784" s="5">
        <v>1782</v>
      </c>
      <c r="B1784" s="6" t="s">
        <v>1783</v>
      </c>
      <c r="C1784" s="6" t="s">
        <v>5892</v>
      </c>
      <c r="D1784" s="22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>E1784/D1784</f>
        <v>0.15491428571428573</v>
      </c>
      <c r="P1784" s="8">
        <f>IF(L1784=0,0,E1784/L1784)</f>
        <v>71.34210526315789</v>
      </c>
      <c r="Q1784" s="5" t="str">
        <f>LEFT(N1784,(FIND("/",N1784)-1))</f>
        <v>photography</v>
      </c>
      <c r="R1784" s="5" t="str">
        <f>RIGHT(N1784,LEN(N1784)-(FIND("/",N1784)))</f>
        <v>photobooks</v>
      </c>
      <c r="S1784" s="13">
        <f>(J1784/86400)+25569+(-5/24)</f>
        <v>42388.366770833331</v>
      </c>
      <c r="T1784" s="13">
        <f>(I1784/86400)+25569+(-5/24)</f>
        <v>42421.366770833331</v>
      </c>
    </row>
    <row r="1785" spans="1:20" ht="14.75" customHeight="1" x14ac:dyDescent="0.2">
      <c r="A1785" s="5">
        <v>1783</v>
      </c>
      <c r="B1785" s="6" t="s">
        <v>1784</v>
      </c>
      <c r="C1785" s="6" t="s">
        <v>5893</v>
      </c>
      <c r="D1785" s="22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>E1785/D1785</f>
        <v>0.236925</v>
      </c>
      <c r="P1785" s="8">
        <f>IF(L1785=0,0,E1785/L1785)</f>
        <v>51.227027027027027</v>
      </c>
      <c r="Q1785" s="5" t="str">
        <f>LEFT(N1785,(FIND("/",N1785)-1))</f>
        <v>photography</v>
      </c>
      <c r="R1785" s="5" t="str">
        <f>RIGHT(N1785,LEN(N1785)-(FIND("/",N1785)))</f>
        <v>photobooks</v>
      </c>
      <c r="S1785" s="13">
        <f>(J1785/86400)+25569+(-5/24)</f>
        <v>42115.741643518515</v>
      </c>
      <c r="T1785" s="13">
        <f>(I1785/86400)+25569+(-5/24)</f>
        <v>42145.741643518515</v>
      </c>
    </row>
    <row r="1786" spans="1:20" ht="14.75" customHeight="1" x14ac:dyDescent="0.2">
      <c r="A1786" s="5">
        <v>1784</v>
      </c>
      <c r="B1786" s="6" t="s">
        <v>1785</v>
      </c>
      <c r="C1786" s="6" t="s">
        <v>5894</v>
      </c>
      <c r="D1786" s="22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>E1786/D1786</f>
        <v>0.39760000000000001</v>
      </c>
      <c r="P1786" s="8">
        <f>IF(L1786=0,0,E1786/L1786)</f>
        <v>60.242424242424242</v>
      </c>
      <c r="Q1786" s="5" t="str">
        <f>LEFT(N1786,(FIND("/",N1786)-1))</f>
        <v>photography</v>
      </c>
      <c r="R1786" s="5" t="str">
        <f>RIGHT(N1786,LEN(N1786)-(FIND("/",N1786)))</f>
        <v>photobooks</v>
      </c>
      <c r="S1786" s="13">
        <f>(J1786/86400)+25569+(-5/24)</f>
        <v>42003.447222222218</v>
      </c>
      <c r="T1786" s="13">
        <f>(I1786/86400)+25569+(-5/24)</f>
        <v>42034.934027777774</v>
      </c>
    </row>
    <row r="1787" spans="1:20" ht="14.75" customHeight="1" x14ac:dyDescent="0.2">
      <c r="A1787" s="5">
        <v>1785</v>
      </c>
      <c r="B1787" s="6" t="s">
        <v>1786</v>
      </c>
      <c r="C1787" s="6" t="s">
        <v>5895</v>
      </c>
      <c r="D1787" s="22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>E1787/D1787</f>
        <v>0.20220833333333332</v>
      </c>
      <c r="P1787" s="8">
        <f>IF(L1787=0,0,E1787/L1787)</f>
        <v>44.935185185185183</v>
      </c>
      <c r="Q1787" s="5" t="str">
        <f>LEFT(N1787,(FIND("/",N1787)-1))</f>
        <v>photography</v>
      </c>
      <c r="R1787" s="5" t="str">
        <f>RIGHT(N1787,LEN(N1787)-(FIND("/",N1787)))</f>
        <v>photobooks</v>
      </c>
      <c r="S1787" s="13">
        <f>(J1787/86400)+25569+(-5/24)</f>
        <v>41896.926562499997</v>
      </c>
      <c r="T1787" s="13">
        <f>(I1787/86400)+25569+(-5/24)</f>
        <v>41927.791666666664</v>
      </c>
    </row>
    <row r="1788" spans="1:20" ht="14.75" customHeight="1" x14ac:dyDescent="0.2">
      <c r="A1788" s="5">
        <v>1786</v>
      </c>
      <c r="B1788" s="6" t="s">
        <v>1787</v>
      </c>
      <c r="C1788" s="6" t="s">
        <v>5896</v>
      </c>
      <c r="D1788" s="22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>E1788/D1788</f>
        <v>0.47631578947368419</v>
      </c>
      <c r="P1788" s="8">
        <f>IF(L1788=0,0,E1788/L1788)</f>
        <v>31.206896551724139</v>
      </c>
      <c r="Q1788" s="5" t="str">
        <f>LEFT(N1788,(FIND("/",N1788)-1))</f>
        <v>photography</v>
      </c>
      <c r="R1788" s="5" t="str">
        <f>RIGHT(N1788,LEN(N1788)-(FIND("/",N1788)))</f>
        <v>photobooks</v>
      </c>
      <c r="S1788" s="13">
        <f>(J1788/86400)+25569+(-5/24)</f>
        <v>41958.342326388891</v>
      </c>
      <c r="T1788" s="13">
        <f>(I1788/86400)+25569+(-5/24)</f>
        <v>41988.342326388891</v>
      </c>
    </row>
    <row r="1789" spans="1:20" ht="14.75" customHeight="1" x14ac:dyDescent="0.2">
      <c r="A1789" s="5">
        <v>1787</v>
      </c>
      <c r="B1789" s="6" t="s">
        <v>1788</v>
      </c>
      <c r="C1789" s="6" t="s">
        <v>5897</v>
      </c>
      <c r="D1789" s="22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>E1789/D1789</f>
        <v>0.15329999999999999</v>
      </c>
      <c r="P1789" s="8">
        <f>IF(L1789=0,0,E1789/L1789)</f>
        <v>63.875</v>
      </c>
      <c r="Q1789" s="5" t="str">
        <f>LEFT(N1789,(FIND("/",N1789)-1))</f>
        <v>photography</v>
      </c>
      <c r="R1789" s="5" t="str">
        <f>RIGHT(N1789,LEN(N1789)-(FIND("/",N1789)))</f>
        <v>photobooks</v>
      </c>
      <c r="S1789" s="13">
        <f>(J1789/86400)+25569+(-5/24)</f>
        <v>42068.447187499994</v>
      </c>
      <c r="T1789" s="13">
        <f>(I1789/86400)+25569+(-5/24)</f>
        <v>42098.40552083333</v>
      </c>
    </row>
    <row r="1790" spans="1:20" ht="14.75" customHeight="1" x14ac:dyDescent="0.2">
      <c r="A1790" s="5">
        <v>1788</v>
      </c>
      <c r="B1790" s="6" t="s">
        <v>1789</v>
      </c>
      <c r="C1790" s="6" t="s">
        <v>5898</v>
      </c>
      <c r="D1790" s="22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>E1790/D1790</f>
        <v>1.3818181818181818E-2</v>
      </c>
      <c r="P1790" s="8">
        <f>IF(L1790=0,0,E1790/L1790)</f>
        <v>19</v>
      </c>
      <c r="Q1790" s="5" t="str">
        <f>LEFT(N1790,(FIND("/",N1790)-1))</f>
        <v>photography</v>
      </c>
      <c r="R1790" s="5" t="str">
        <f>RIGHT(N1790,LEN(N1790)-(FIND("/",N1790)))</f>
        <v>photobooks</v>
      </c>
      <c r="S1790" s="13">
        <f>(J1790/86400)+25569+(-5/24)</f>
        <v>41913.740069444444</v>
      </c>
      <c r="T1790" s="13">
        <f>(I1790/86400)+25569+(-5/24)</f>
        <v>41943.740069444444</v>
      </c>
    </row>
    <row r="1791" spans="1:20" ht="14.75" customHeight="1" x14ac:dyDescent="0.2">
      <c r="A1791" s="5">
        <v>1789</v>
      </c>
      <c r="B1791" s="6" t="s">
        <v>1790</v>
      </c>
      <c r="C1791" s="6" t="s">
        <v>5899</v>
      </c>
      <c r="D1791" s="22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>E1791/D1791</f>
        <v>5.0000000000000001E-3</v>
      </c>
      <c r="P1791" s="8">
        <f>IF(L1791=0,0,E1791/L1791)</f>
        <v>10</v>
      </c>
      <c r="Q1791" s="5" t="str">
        <f>LEFT(N1791,(FIND("/",N1791)-1))</f>
        <v>photography</v>
      </c>
      <c r="R1791" s="5" t="str">
        <f>RIGHT(N1791,LEN(N1791)-(FIND("/",N1791)))</f>
        <v>photobooks</v>
      </c>
      <c r="S1791" s="13">
        <f>(J1791/86400)+25569+(-5/24)</f>
        <v>41956.041701388887</v>
      </c>
      <c r="T1791" s="13">
        <f>(I1791/86400)+25569+(-5/24)</f>
        <v>42016.041701388887</v>
      </c>
    </row>
    <row r="1792" spans="1:20" ht="14.75" customHeight="1" x14ac:dyDescent="0.2">
      <c r="A1792" s="5">
        <v>1790</v>
      </c>
      <c r="B1792" s="6" t="s">
        <v>1791</v>
      </c>
      <c r="C1792" s="6" t="s">
        <v>5900</v>
      </c>
      <c r="D1792" s="22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>E1792/D1792</f>
        <v>4.9575757575757579E-2</v>
      </c>
      <c r="P1792" s="8">
        <f>IF(L1792=0,0,E1792/L1792)</f>
        <v>109.06666666666666</v>
      </c>
      <c r="Q1792" s="5" t="str">
        <f>LEFT(N1792,(FIND("/",N1792)-1))</f>
        <v>photography</v>
      </c>
      <c r="R1792" s="5" t="str">
        <f>RIGHT(N1792,LEN(N1792)-(FIND("/",N1792)))</f>
        <v>photobooks</v>
      </c>
      <c r="S1792" s="13">
        <f>(J1792/86400)+25569+(-5/24)</f>
        <v>42010.466180555552</v>
      </c>
      <c r="T1792" s="13">
        <f>(I1792/86400)+25569+(-5/24)</f>
        <v>42040.466180555552</v>
      </c>
    </row>
    <row r="1793" spans="1:20" ht="14.75" customHeight="1" x14ac:dyDescent="0.2">
      <c r="A1793" s="5">
        <v>1791</v>
      </c>
      <c r="B1793" s="6" t="s">
        <v>1792</v>
      </c>
      <c r="C1793" s="6" t="s">
        <v>5901</v>
      </c>
      <c r="D1793" s="22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>E1793/D1793</f>
        <v>3.5666666666666666E-2</v>
      </c>
      <c r="P1793" s="8">
        <f>IF(L1793=0,0,E1793/L1793)</f>
        <v>26.75</v>
      </c>
      <c r="Q1793" s="5" t="str">
        <f>LEFT(N1793,(FIND("/",N1793)-1))</f>
        <v>photography</v>
      </c>
      <c r="R1793" s="5" t="str">
        <f>RIGHT(N1793,LEN(N1793)-(FIND("/",N1793)))</f>
        <v>photobooks</v>
      </c>
      <c r="S1793" s="13">
        <f>(J1793/86400)+25569+(-5/24)</f>
        <v>41973.532002314816</v>
      </c>
      <c r="T1793" s="13">
        <f>(I1793/86400)+25569+(-5/24)</f>
        <v>42033.532002314816</v>
      </c>
    </row>
    <row r="1794" spans="1:20" ht="14.75" customHeight="1" x14ac:dyDescent="0.2">
      <c r="A1794" s="5">
        <v>1792</v>
      </c>
      <c r="B1794" s="6" t="s">
        <v>1793</v>
      </c>
      <c r="C1794" s="6" t="s">
        <v>5902</v>
      </c>
      <c r="D1794" s="22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>E1794/D1794</f>
        <v>0.61124000000000001</v>
      </c>
      <c r="P1794" s="8">
        <f>IF(L1794=0,0,E1794/L1794)</f>
        <v>109.93525179856115</v>
      </c>
      <c r="Q1794" s="5" t="str">
        <f>LEFT(N1794,(FIND("/",N1794)-1))</f>
        <v>photography</v>
      </c>
      <c r="R1794" s="5" t="str">
        <f>RIGHT(N1794,LEN(N1794)-(FIND("/",N1794)))</f>
        <v>photobooks</v>
      </c>
      <c r="S1794" s="13">
        <f>(J1794/86400)+25569+(-5/24)</f>
        <v>42188.822708333326</v>
      </c>
      <c r="T1794" s="13">
        <f>(I1794/86400)+25569+(-5/24)</f>
        <v>42226.082638888889</v>
      </c>
    </row>
    <row r="1795" spans="1:20" ht="14.75" customHeight="1" x14ac:dyDescent="0.2">
      <c r="A1795" s="5">
        <v>1793</v>
      </c>
      <c r="B1795" s="6" t="s">
        <v>1794</v>
      </c>
      <c r="C1795" s="6" t="s">
        <v>5903</v>
      </c>
      <c r="D1795" s="22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>E1795/D1795</f>
        <v>1.3333333333333334E-2</v>
      </c>
      <c r="P1795" s="8">
        <f>IF(L1795=0,0,E1795/L1795)</f>
        <v>20</v>
      </c>
      <c r="Q1795" s="5" t="str">
        <f>LEFT(N1795,(FIND("/",N1795)-1))</f>
        <v>photography</v>
      </c>
      <c r="R1795" s="5" t="str">
        <f>RIGHT(N1795,LEN(N1795)-(FIND("/",N1795)))</f>
        <v>photobooks</v>
      </c>
      <c r="S1795" s="13">
        <f>(J1795/86400)+25569+(-5/24)</f>
        <v>41940.683333333327</v>
      </c>
      <c r="T1795" s="13">
        <f>(I1795/86400)+25569+(-5/24)</f>
        <v>41970.724999999999</v>
      </c>
    </row>
    <row r="1796" spans="1:20" ht="14.75" customHeight="1" x14ac:dyDescent="0.2">
      <c r="A1796" s="5">
        <v>1794</v>
      </c>
      <c r="B1796" s="6" t="s">
        <v>1795</v>
      </c>
      <c r="C1796" s="6" t="s">
        <v>5904</v>
      </c>
      <c r="D1796" s="22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>E1796/D1796</f>
        <v>0.11077777777777778</v>
      </c>
      <c r="P1796" s="8">
        <f>IF(L1796=0,0,E1796/L1796)</f>
        <v>55.388888888888886</v>
      </c>
      <c r="Q1796" s="5" t="str">
        <f>LEFT(N1796,(FIND("/",N1796)-1))</f>
        <v>photography</v>
      </c>
      <c r="R1796" s="5" t="str">
        <f>RIGHT(N1796,LEN(N1796)-(FIND("/",N1796)))</f>
        <v>photobooks</v>
      </c>
      <c r="S1796" s="13">
        <f>(J1796/86400)+25569+(-5/24)</f>
        <v>42011.342847222222</v>
      </c>
      <c r="T1796" s="13">
        <f>(I1796/86400)+25569+(-5/24)</f>
        <v>42046.342847222222</v>
      </c>
    </row>
    <row r="1797" spans="1:20" ht="14.75" customHeight="1" x14ac:dyDescent="0.2">
      <c r="A1797" s="5">
        <v>1795</v>
      </c>
      <c r="B1797" s="6" t="s">
        <v>1796</v>
      </c>
      <c r="C1797" s="6" t="s">
        <v>5905</v>
      </c>
      <c r="D1797" s="22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>E1797/D1797</f>
        <v>0.38735714285714284</v>
      </c>
      <c r="P1797" s="8">
        <f>IF(L1797=0,0,E1797/L1797)</f>
        <v>133.90123456790124</v>
      </c>
      <c r="Q1797" s="5" t="str">
        <f>LEFT(N1797,(FIND("/",N1797)-1))</f>
        <v>photography</v>
      </c>
      <c r="R1797" s="5" t="str">
        <f>RIGHT(N1797,LEN(N1797)-(FIND("/",N1797)))</f>
        <v>photobooks</v>
      </c>
      <c r="S1797" s="13">
        <f>(J1797/86400)+25569+(-5/24)</f>
        <v>42628.080335648141</v>
      </c>
      <c r="T1797" s="13">
        <f>(I1797/86400)+25569+(-5/24)</f>
        <v>42657.458333333336</v>
      </c>
    </row>
    <row r="1798" spans="1:20" ht="14.75" customHeight="1" x14ac:dyDescent="0.2">
      <c r="A1798" s="5">
        <v>1796</v>
      </c>
      <c r="B1798" s="6" t="s">
        <v>1797</v>
      </c>
      <c r="C1798" s="6" t="s">
        <v>5906</v>
      </c>
      <c r="D1798" s="22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>E1798/D1798</f>
        <v>0.22052631578947368</v>
      </c>
      <c r="P1798" s="8">
        <f>IF(L1798=0,0,E1798/L1798)</f>
        <v>48.720930232558139</v>
      </c>
      <c r="Q1798" s="5" t="str">
        <f>LEFT(N1798,(FIND("/",N1798)-1))</f>
        <v>photography</v>
      </c>
      <c r="R1798" s="5" t="str">
        <f>RIGHT(N1798,LEN(N1798)-(FIND("/",N1798)))</f>
        <v>photobooks</v>
      </c>
      <c r="S1798" s="13">
        <f>(J1798/86400)+25569+(-5/24)</f>
        <v>42515.231087962959</v>
      </c>
      <c r="T1798" s="13">
        <f>(I1798/86400)+25569+(-5/24)</f>
        <v>42575.231087962959</v>
      </c>
    </row>
    <row r="1799" spans="1:20" ht="14.75" customHeight="1" x14ac:dyDescent="0.2">
      <c r="A1799" s="5">
        <v>1797</v>
      </c>
      <c r="B1799" s="6" t="s">
        <v>1798</v>
      </c>
      <c r="C1799" s="6" t="s">
        <v>5907</v>
      </c>
      <c r="D1799" s="22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>E1799/D1799</f>
        <v>0.67549999999999999</v>
      </c>
      <c r="P1799" s="8">
        <f>IF(L1799=0,0,E1799/L1799)</f>
        <v>48.25</v>
      </c>
      <c r="Q1799" s="5" t="str">
        <f>LEFT(N1799,(FIND("/",N1799)-1))</f>
        <v>photography</v>
      </c>
      <c r="R1799" s="5" t="str">
        <f>RIGHT(N1799,LEN(N1799)-(FIND("/",N1799)))</f>
        <v>photobooks</v>
      </c>
      <c r="S1799" s="13">
        <f>(J1799/86400)+25569+(-5/24)</f>
        <v>42689.360983796294</v>
      </c>
      <c r="T1799" s="13">
        <f>(I1799/86400)+25569+(-5/24)</f>
        <v>42719.360983796294</v>
      </c>
    </row>
    <row r="1800" spans="1:20" ht="14.75" customHeight="1" x14ac:dyDescent="0.2">
      <c r="A1800" s="5">
        <v>1798</v>
      </c>
      <c r="B1800" s="6" t="s">
        <v>1799</v>
      </c>
      <c r="C1800" s="6" t="s">
        <v>5908</v>
      </c>
      <c r="D1800" s="22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>E1800/D1800</f>
        <v>0.136375</v>
      </c>
      <c r="P1800" s="8">
        <f>IF(L1800=0,0,E1800/L1800)</f>
        <v>58.972972972972975</v>
      </c>
      <c r="Q1800" s="5" t="str">
        <f>LEFT(N1800,(FIND("/",N1800)-1))</f>
        <v>photography</v>
      </c>
      <c r="R1800" s="5" t="str">
        <f>RIGHT(N1800,LEN(N1800)-(FIND("/",N1800)))</f>
        <v>photobooks</v>
      </c>
      <c r="S1800" s="13">
        <f>(J1800/86400)+25569+(-5/24)</f>
        <v>42344.118437499994</v>
      </c>
      <c r="T1800" s="13">
        <f>(I1800/86400)+25569+(-5/24)</f>
        <v>42404.118437499994</v>
      </c>
    </row>
    <row r="1801" spans="1:20" ht="14.75" customHeight="1" x14ac:dyDescent="0.2">
      <c r="A1801" s="5">
        <v>1799</v>
      </c>
      <c r="B1801" s="6" t="s">
        <v>1800</v>
      </c>
      <c r="C1801" s="6" t="s">
        <v>5909</v>
      </c>
      <c r="D1801" s="22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>E1801/D1801</f>
        <v>1.7457500000000001E-2</v>
      </c>
      <c r="P1801" s="8">
        <f>IF(L1801=0,0,E1801/L1801)</f>
        <v>11.638333333333334</v>
      </c>
      <c r="Q1801" s="5" t="str">
        <f>LEFT(N1801,(FIND("/",N1801)-1))</f>
        <v>photography</v>
      </c>
      <c r="R1801" s="5" t="str">
        <f>RIGHT(N1801,LEN(N1801)-(FIND("/",N1801)))</f>
        <v>photobooks</v>
      </c>
      <c r="S1801" s="13">
        <f>(J1801/86400)+25569+(-5/24)</f>
        <v>41934.634351851848</v>
      </c>
      <c r="T1801" s="13">
        <f>(I1801/86400)+25569+(-5/24)</f>
        <v>41954.676018518519</v>
      </c>
    </row>
    <row r="1802" spans="1:20" ht="14.75" customHeight="1" x14ac:dyDescent="0.2">
      <c r="A1802" s="5">
        <v>1800</v>
      </c>
      <c r="B1802" s="6" t="s">
        <v>1801</v>
      </c>
      <c r="C1802" s="6" t="s">
        <v>5910</v>
      </c>
      <c r="D1802" s="22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>E1802/D1802</f>
        <v>0.20449632511889321</v>
      </c>
      <c r="P1802" s="8">
        <f>IF(L1802=0,0,E1802/L1802)</f>
        <v>83.716814159292042</v>
      </c>
      <c r="Q1802" s="5" t="str">
        <f>LEFT(N1802,(FIND("/",N1802)-1))</f>
        <v>photography</v>
      </c>
      <c r="R1802" s="5" t="str">
        <f>RIGHT(N1802,LEN(N1802)-(FIND("/",N1802)))</f>
        <v>photobooks</v>
      </c>
      <c r="S1802" s="13">
        <f>(J1802/86400)+25569+(-5/24)</f>
        <v>42623.397800925923</v>
      </c>
      <c r="T1802" s="13">
        <f>(I1802/86400)+25569+(-5/24)</f>
        <v>42653.397800925923</v>
      </c>
    </row>
    <row r="1803" spans="1:20" ht="14.75" customHeight="1" x14ac:dyDescent="0.2">
      <c r="A1803" s="5">
        <v>1801</v>
      </c>
      <c r="B1803" s="6" t="s">
        <v>1802</v>
      </c>
      <c r="C1803" s="6" t="s">
        <v>5911</v>
      </c>
      <c r="D1803" s="22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>E1803/D1803</f>
        <v>0.13852941176470587</v>
      </c>
      <c r="P1803" s="8">
        <f>IF(L1803=0,0,E1803/L1803)</f>
        <v>63.648648648648646</v>
      </c>
      <c r="Q1803" s="5" t="str">
        <f>LEFT(N1803,(FIND("/",N1803)-1))</f>
        <v>photography</v>
      </c>
      <c r="R1803" s="5" t="str">
        <f>RIGHT(N1803,LEN(N1803)-(FIND("/",N1803)))</f>
        <v>photobooks</v>
      </c>
      <c r="S1803" s="13">
        <f>(J1803/86400)+25569+(-5/24)</f>
        <v>42321.452175925922</v>
      </c>
      <c r="T1803" s="13">
        <f>(I1803/86400)+25569+(-5/24)</f>
        <v>42353.298611111109</v>
      </c>
    </row>
    <row r="1804" spans="1:20" ht="14.75" customHeight="1" x14ac:dyDescent="0.2">
      <c r="A1804" s="5">
        <v>1802</v>
      </c>
      <c r="B1804" s="6" t="s">
        <v>1803</v>
      </c>
      <c r="C1804" s="6" t="s">
        <v>5912</v>
      </c>
      <c r="D1804" s="22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>E1804/D1804</f>
        <v>0.48485714285714288</v>
      </c>
      <c r="P1804" s="8">
        <f>IF(L1804=0,0,E1804/L1804)</f>
        <v>94.277777777777771</v>
      </c>
      <c r="Q1804" s="5" t="str">
        <f>LEFT(N1804,(FIND("/",N1804)-1))</f>
        <v>photography</v>
      </c>
      <c r="R1804" s="5" t="str">
        <f>RIGHT(N1804,LEN(N1804)-(FIND("/",N1804)))</f>
        <v>photobooks</v>
      </c>
      <c r="S1804" s="13">
        <f>(J1804/86400)+25569+(-5/24)</f>
        <v>42159.264236111114</v>
      </c>
      <c r="T1804" s="13">
        <f>(I1804/86400)+25569+(-5/24)</f>
        <v>42182.707638888889</v>
      </c>
    </row>
    <row r="1805" spans="1:20" ht="14.75" customHeight="1" x14ac:dyDescent="0.2">
      <c r="A1805" s="5">
        <v>1803</v>
      </c>
      <c r="B1805" s="6" t="s">
        <v>1804</v>
      </c>
      <c r="C1805" s="6" t="s">
        <v>5913</v>
      </c>
      <c r="D1805" s="22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>E1805/D1805</f>
        <v>0.308</v>
      </c>
      <c r="P1805" s="8">
        <f>IF(L1805=0,0,E1805/L1805)</f>
        <v>71.86666666666666</v>
      </c>
      <c r="Q1805" s="5" t="str">
        <f>LEFT(N1805,(FIND("/",N1805)-1))</f>
        <v>photography</v>
      </c>
      <c r="R1805" s="5" t="str">
        <f>RIGHT(N1805,LEN(N1805)-(FIND("/",N1805)))</f>
        <v>photobooks</v>
      </c>
      <c r="S1805" s="13">
        <f>(J1805/86400)+25569+(-5/24)</f>
        <v>42017.863217592589</v>
      </c>
      <c r="T1805" s="13">
        <f>(I1805/86400)+25569+(-5/24)</f>
        <v>42048.863217592589</v>
      </c>
    </row>
    <row r="1806" spans="1:20" ht="14.75" customHeight="1" x14ac:dyDescent="0.2">
      <c r="A1806" s="5">
        <v>1804</v>
      </c>
      <c r="B1806" s="6" t="s">
        <v>1805</v>
      </c>
      <c r="C1806" s="6" t="s">
        <v>5914</v>
      </c>
      <c r="D1806" s="22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>E1806/D1806</f>
        <v>0.35174193548387095</v>
      </c>
      <c r="P1806" s="8">
        <f>IF(L1806=0,0,E1806/L1806)</f>
        <v>104.84615384615384</v>
      </c>
      <c r="Q1806" s="5" t="str">
        <f>LEFT(N1806,(FIND("/",N1806)-1))</f>
        <v>photography</v>
      </c>
      <c r="R1806" s="5" t="str">
        <f>RIGHT(N1806,LEN(N1806)-(FIND("/",N1806)))</f>
        <v>photobooks</v>
      </c>
      <c r="S1806" s="13">
        <f>(J1806/86400)+25569+(-5/24)</f>
        <v>42282.469953703701</v>
      </c>
      <c r="T1806" s="13">
        <f>(I1806/86400)+25569+(-5/24)</f>
        <v>42322.511620370373</v>
      </c>
    </row>
    <row r="1807" spans="1:20" ht="14.75" customHeight="1" x14ac:dyDescent="0.2">
      <c r="A1807" s="5">
        <v>1805</v>
      </c>
      <c r="B1807" s="6" t="s">
        <v>1806</v>
      </c>
      <c r="C1807" s="6" t="s">
        <v>5915</v>
      </c>
      <c r="D1807" s="22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>E1807/D1807</f>
        <v>0.36404444444444445</v>
      </c>
      <c r="P1807" s="8">
        <f>IF(L1807=0,0,E1807/L1807)</f>
        <v>67.139344262295083</v>
      </c>
      <c r="Q1807" s="5" t="str">
        <f>LEFT(N1807,(FIND("/",N1807)-1))</f>
        <v>photography</v>
      </c>
      <c r="R1807" s="5" t="str">
        <f>RIGHT(N1807,LEN(N1807)-(FIND("/",N1807)))</f>
        <v>photobooks</v>
      </c>
      <c r="S1807" s="13">
        <f>(J1807/86400)+25569+(-5/24)</f>
        <v>42247.595578703702</v>
      </c>
      <c r="T1807" s="13">
        <f>(I1807/86400)+25569+(-5/24)</f>
        <v>42279.541666666664</v>
      </c>
    </row>
    <row r="1808" spans="1:20" ht="14.75" customHeight="1" x14ac:dyDescent="0.2">
      <c r="A1808" s="5">
        <v>1806</v>
      </c>
      <c r="B1808" s="6" t="s">
        <v>1807</v>
      </c>
      <c r="C1808" s="6" t="s">
        <v>5916</v>
      </c>
      <c r="D1808" s="22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>E1808/D1808</f>
        <v>2.955E-2</v>
      </c>
      <c r="P1808" s="8">
        <f>IF(L1808=0,0,E1808/L1808)</f>
        <v>73.875</v>
      </c>
      <c r="Q1808" s="5" t="str">
        <f>LEFT(N1808,(FIND("/",N1808)-1))</f>
        <v>photography</v>
      </c>
      <c r="R1808" s="5" t="str">
        <f>RIGHT(N1808,LEN(N1808)-(FIND("/",N1808)))</f>
        <v>photobooks</v>
      </c>
      <c r="S1808" s="13">
        <f>(J1808/86400)+25569+(-5/24)</f>
        <v>41877.429965277777</v>
      </c>
      <c r="T1808" s="13">
        <f>(I1808/86400)+25569+(-5/24)</f>
        <v>41912.429965277777</v>
      </c>
    </row>
    <row r="1809" spans="1:20" ht="14.75" customHeight="1" x14ac:dyDescent="0.2">
      <c r="A1809" s="5">
        <v>1807</v>
      </c>
      <c r="B1809" s="6" t="s">
        <v>1808</v>
      </c>
      <c r="C1809" s="6" t="s">
        <v>5917</v>
      </c>
      <c r="D1809" s="22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>E1809/D1809</f>
        <v>0.1106</v>
      </c>
      <c r="P1809" s="8">
        <f>IF(L1809=0,0,E1809/L1809)</f>
        <v>69.125</v>
      </c>
      <c r="Q1809" s="5" t="str">
        <f>LEFT(N1809,(FIND("/",N1809)-1))</f>
        <v>photography</v>
      </c>
      <c r="R1809" s="5" t="str">
        <f>RIGHT(N1809,LEN(N1809)-(FIND("/",N1809)))</f>
        <v>photobooks</v>
      </c>
      <c r="S1809" s="13">
        <f>(J1809/86400)+25569+(-5/24)</f>
        <v>41879.860104166662</v>
      </c>
      <c r="T1809" s="13">
        <f>(I1809/86400)+25569+(-5/24)</f>
        <v>41909.860104166662</v>
      </c>
    </row>
    <row r="1810" spans="1:20" ht="14.75" customHeight="1" x14ac:dyDescent="0.2">
      <c r="A1810" s="5">
        <v>1808</v>
      </c>
      <c r="B1810" s="6" t="s">
        <v>1809</v>
      </c>
      <c r="C1810" s="6" t="s">
        <v>5918</v>
      </c>
      <c r="D1810" s="22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>E1810/D1810</f>
        <v>0.41407142857142859</v>
      </c>
      <c r="P1810" s="8">
        <f>IF(L1810=0,0,E1810/L1810)</f>
        <v>120.77083333333333</v>
      </c>
      <c r="Q1810" s="5" t="str">
        <f>LEFT(N1810,(FIND("/",N1810)-1))</f>
        <v>photography</v>
      </c>
      <c r="R1810" s="5" t="str">
        <f>RIGHT(N1810,LEN(N1810)-(FIND("/",N1810)))</f>
        <v>photobooks</v>
      </c>
      <c r="S1810" s="13">
        <f>(J1810/86400)+25569+(-5/24)</f>
        <v>42742.472569444442</v>
      </c>
      <c r="T1810" s="13">
        <f>(I1810/86400)+25569+(-5/24)</f>
        <v>42777.472569444442</v>
      </c>
    </row>
    <row r="1811" spans="1:20" ht="14.75" customHeight="1" x14ac:dyDescent="0.2">
      <c r="A1811" s="5">
        <v>1809</v>
      </c>
      <c r="B1811" s="6" t="s">
        <v>1810</v>
      </c>
      <c r="C1811" s="6" t="s">
        <v>5919</v>
      </c>
      <c r="D1811" s="22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>E1811/D1811</f>
        <v>0.10857142857142857</v>
      </c>
      <c r="P1811" s="8">
        <f>IF(L1811=0,0,E1811/L1811)</f>
        <v>42.222222222222221</v>
      </c>
      <c r="Q1811" s="5" t="str">
        <f>LEFT(N1811,(FIND("/",N1811)-1))</f>
        <v>photography</v>
      </c>
      <c r="R1811" s="5" t="str">
        <f>RIGHT(N1811,LEN(N1811)-(FIND("/",N1811)))</f>
        <v>photobooks</v>
      </c>
      <c r="S1811" s="13">
        <f>(J1811/86400)+25569+(-5/24)</f>
        <v>42029.699525462966</v>
      </c>
      <c r="T1811" s="13">
        <f>(I1811/86400)+25569+(-5/24)</f>
        <v>42064.699525462966</v>
      </c>
    </row>
    <row r="1812" spans="1:20" ht="14.75" customHeight="1" x14ac:dyDescent="0.2">
      <c r="A1812" s="5">
        <v>1810</v>
      </c>
      <c r="B1812" s="6" t="s">
        <v>1811</v>
      </c>
      <c r="C1812" s="6" t="s">
        <v>5920</v>
      </c>
      <c r="D1812" s="22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>E1812/D1812</f>
        <v>3.3333333333333333E-2</v>
      </c>
      <c r="P1812" s="8">
        <f>IF(L1812=0,0,E1812/L1812)</f>
        <v>7.5</v>
      </c>
      <c r="Q1812" s="5" t="str">
        <f>LEFT(N1812,(FIND("/",N1812)-1))</f>
        <v>photography</v>
      </c>
      <c r="R1812" s="5" t="str">
        <f>RIGHT(N1812,LEN(N1812)-(FIND("/",N1812)))</f>
        <v>photobooks</v>
      </c>
      <c r="S1812" s="13">
        <f>(J1812/86400)+25569+(-5/24)</f>
        <v>41860.701689814814</v>
      </c>
      <c r="T1812" s="13">
        <f>(I1812/86400)+25569+(-5/24)</f>
        <v>41872.701689814814</v>
      </c>
    </row>
    <row r="1813" spans="1:20" ht="14.75" customHeight="1" x14ac:dyDescent="0.2">
      <c r="A1813" s="5">
        <v>1811</v>
      </c>
      <c r="B1813" s="6" t="s">
        <v>1812</v>
      </c>
      <c r="C1813" s="6" t="s">
        <v>5921</v>
      </c>
      <c r="D1813" s="22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>E1813/D1813</f>
        <v>7.407407407407407E-4</v>
      </c>
      <c r="P1813" s="8">
        <f>IF(L1813=0,0,E1813/L1813)</f>
        <v>1.5384615384615385</v>
      </c>
      <c r="Q1813" s="5" t="str">
        <f>LEFT(N1813,(FIND("/",N1813)-1))</f>
        <v>photography</v>
      </c>
      <c r="R1813" s="5" t="str">
        <f>RIGHT(N1813,LEN(N1813)-(FIND("/",N1813)))</f>
        <v>photobooks</v>
      </c>
      <c r="S1813" s="13">
        <f>(J1813/86400)+25569+(-5/24)</f>
        <v>41876.225347222222</v>
      </c>
      <c r="T1813" s="13">
        <f>(I1813/86400)+25569+(-5/24)</f>
        <v>41935.958333333328</v>
      </c>
    </row>
    <row r="1814" spans="1:20" ht="14.75" customHeight="1" x14ac:dyDescent="0.2">
      <c r="A1814" s="5">
        <v>1812</v>
      </c>
      <c r="B1814" s="6" t="s">
        <v>1813</v>
      </c>
      <c r="C1814" s="6" t="s">
        <v>5922</v>
      </c>
      <c r="D1814" s="22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>E1814/D1814</f>
        <v>0.13307692307692306</v>
      </c>
      <c r="P1814" s="8">
        <f>IF(L1814=0,0,E1814/L1814)</f>
        <v>37.608695652173914</v>
      </c>
      <c r="Q1814" s="5" t="str">
        <f>LEFT(N1814,(FIND("/",N1814)-1))</f>
        <v>photography</v>
      </c>
      <c r="R1814" s="5" t="str">
        <f>RIGHT(N1814,LEN(N1814)-(FIND("/",N1814)))</f>
        <v>photobooks</v>
      </c>
      <c r="S1814" s="13">
        <f>(J1814/86400)+25569+(-5/24)</f>
        <v>42524.110370370363</v>
      </c>
      <c r="T1814" s="13">
        <f>(I1814/86400)+25569+(-5/24)</f>
        <v>42554.110370370363</v>
      </c>
    </row>
    <row r="1815" spans="1:20" ht="14.75" customHeight="1" x14ac:dyDescent="0.2">
      <c r="A1815" s="5">
        <v>1813</v>
      </c>
      <c r="B1815" s="6" t="s">
        <v>1814</v>
      </c>
      <c r="C1815" s="6" t="s">
        <v>5923</v>
      </c>
      <c r="D1815" s="22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>E1815/D1815</f>
        <v>0</v>
      </c>
      <c r="P1815" s="8">
        <f>IF(L1815=0,0,E1815/L1815)</f>
        <v>0</v>
      </c>
      <c r="Q1815" s="5" t="str">
        <f>LEFT(N1815,(FIND("/",N1815)-1))</f>
        <v>photography</v>
      </c>
      <c r="R1815" s="5" t="str">
        <f>RIGHT(N1815,LEN(N1815)-(FIND("/",N1815)))</f>
        <v>photobooks</v>
      </c>
      <c r="S1815" s="13">
        <f>(J1815/86400)+25569+(-5/24)</f>
        <v>41829.68069444444</v>
      </c>
      <c r="T1815" s="13">
        <f>(I1815/86400)+25569+(-5/24)</f>
        <v>41859.68069444444</v>
      </c>
    </row>
    <row r="1816" spans="1:20" ht="14.75" customHeight="1" x14ac:dyDescent="0.2">
      <c r="A1816" s="5">
        <v>1814</v>
      </c>
      <c r="B1816" s="6" t="s">
        <v>1815</v>
      </c>
      <c r="C1816" s="6" t="s">
        <v>5924</v>
      </c>
      <c r="D1816" s="22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>E1816/D1816</f>
        <v>0.49183333333333334</v>
      </c>
      <c r="P1816" s="8">
        <f>IF(L1816=0,0,E1816/L1816)</f>
        <v>42.157142857142858</v>
      </c>
      <c r="Q1816" s="5" t="str">
        <f>LEFT(N1816,(FIND("/",N1816)-1))</f>
        <v>photography</v>
      </c>
      <c r="R1816" s="5" t="str">
        <f>RIGHT(N1816,LEN(N1816)-(FIND("/",N1816)))</f>
        <v>photobooks</v>
      </c>
      <c r="S1816" s="13">
        <f>(J1816/86400)+25569+(-5/24)</f>
        <v>42033.105740740742</v>
      </c>
      <c r="T1816" s="13">
        <f>(I1816/86400)+25569+(-5/24)</f>
        <v>42063.105740740742</v>
      </c>
    </row>
    <row r="1817" spans="1:20" ht="14.75" customHeight="1" x14ac:dyDescent="0.2">
      <c r="A1817" s="5">
        <v>1815</v>
      </c>
      <c r="B1817" s="6" t="s">
        <v>1816</v>
      </c>
      <c r="C1817" s="6" t="s">
        <v>5925</v>
      </c>
      <c r="D1817" s="22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>E1817/D1817</f>
        <v>0</v>
      </c>
      <c r="P1817" s="8">
        <f>IF(L1817=0,0,E1817/L1817)</f>
        <v>0</v>
      </c>
      <c r="Q1817" s="5" t="str">
        <f>LEFT(N1817,(FIND("/",N1817)-1))</f>
        <v>photography</v>
      </c>
      <c r="R1817" s="5" t="str">
        <f>RIGHT(N1817,LEN(N1817)-(FIND("/",N1817)))</f>
        <v>photobooks</v>
      </c>
      <c r="S1817" s="13">
        <f>(J1817/86400)+25569+(-5/24)</f>
        <v>42172.698344907403</v>
      </c>
      <c r="T1817" s="13">
        <f>(I1817/86400)+25569+(-5/24)</f>
        <v>42186.698344907403</v>
      </c>
    </row>
    <row r="1818" spans="1:20" ht="14.75" customHeight="1" x14ac:dyDescent="0.2">
      <c r="A1818" s="5">
        <v>1816</v>
      </c>
      <c r="B1818" s="6" t="s">
        <v>1817</v>
      </c>
      <c r="C1818" s="6" t="s">
        <v>5926</v>
      </c>
      <c r="D1818" s="22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>E1818/D1818</f>
        <v>2.036E-2</v>
      </c>
      <c r="P1818" s="8">
        <f>IF(L1818=0,0,E1818/L1818)</f>
        <v>84.833333333333329</v>
      </c>
      <c r="Q1818" s="5" t="str">
        <f>LEFT(N1818,(FIND("/",N1818)-1))</f>
        <v>photography</v>
      </c>
      <c r="R1818" s="5" t="str">
        <f>RIGHT(N1818,LEN(N1818)-(FIND("/",N1818)))</f>
        <v>photobooks</v>
      </c>
      <c r="S1818" s="13">
        <f>(J1818/86400)+25569+(-5/24)</f>
        <v>42548.667858796289</v>
      </c>
      <c r="T1818" s="13">
        <f>(I1818/86400)+25569+(-5/24)</f>
        <v>42576.583333333336</v>
      </c>
    </row>
    <row r="1819" spans="1:20" ht="14.75" customHeight="1" x14ac:dyDescent="0.2">
      <c r="A1819" s="5">
        <v>1817</v>
      </c>
      <c r="B1819" s="6" t="s">
        <v>1818</v>
      </c>
      <c r="C1819" s="6" t="s">
        <v>5927</v>
      </c>
      <c r="D1819" s="22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>E1819/D1819</f>
        <v>0.52327777777777773</v>
      </c>
      <c r="P1819" s="8">
        <f>IF(L1819=0,0,E1819/L1819)</f>
        <v>94.19</v>
      </c>
      <c r="Q1819" s="5" t="str">
        <f>LEFT(N1819,(FIND("/",N1819)-1))</f>
        <v>photography</v>
      </c>
      <c r="R1819" s="5" t="str">
        <f>RIGHT(N1819,LEN(N1819)-(FIND("/",N1819)))</f>
        <v>photobooks</v>
      </c>
      <c r="S1819" s="13">
        <f>(J1819/86400)+25569+(-5/24)</f>
        <v>42705.453784722216</v>
      </c>
      <c r="T1819" s="13">
        <f>(I1819/86400)+25569+(-5/24)</f>
        <v>42765.082638888889</v>
      </c>
    </row>
    <row r="1820" spans="1:20" ht="14.75" customHeight="1" x14ac:dyDescent="0.2">
      <c r="A1820" s="5">
        <v>1818</v>
      </c>
      <c r="B1820" s="6" t="s">
        <v>1819</v>
      </c>
      <c r="C1820" s="6" t="s">
        <v>5928</v>
      </c>
      <c r="D1820" s="22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>E1820/D1820</f>
        <v>0</v>
      </c>
      <c r="P1820" s="8">
        <f>IF(L1820=0,0,E1820/L1820)</f>
        <v>0</v>
      </c>
      <c r="Q1820" s="5" t="str">
        <f>LEFT(N1820,(FIND("/",N1820)-1))</f>
        <v>photography</v>
      </c>
      <c r="R1820" s="5" t="str">
        <f>RIGHT(N1820,LEN(N1820)-(FIND("/",N1820)))</f>
        <v>photobooks</v>
      </c>
      <c r="S1820" s="13">
        <f>(J1820/86400)+25569+(-5/24)</f>
        <v>42067.026041666664</v>
      </c>
      <c r="T1820" s="13">
        <f>(I1820/86400)+25569+(-5/24)</f>
        <v>42096.984374999993</v>
      </c>
    </row>
    <row r="1821" spans="1:20" ht="14.75" customHeight="1" x14ac:dyDescent="0.2">
      <c r="A1821" s="5">
        <v>1819</v>
      </c>
      <c r="B1821" s="6" t="s">
        <v>1820</v>
      </c>
      <c r="C1821" s="6" t="s">
        <v>5929</v>
      </c>
      <c r="D1821" s="22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>E1821/D1821</f>
        <v>2.0833333333333332E-2</v>
      </c>
      <c r="P1821" s="8">
        <f>IF(L1821=0,0,E1821/L1821)</f>
        <v>6.25</v>
      </c>
      <c r="Q1821" s="5" t="str">
        <f>LEFT(N1821,(FIND("/",N1821)-1))</f>
        <v>photography</v>
      </c>
      <c r="R1821" s="5" t="str">
        <f>RIGHT(N1821,LEN(N1821)-(FIND("/",N1821)))</f>
        <v>photobooks</v>
      </c>
      <c r="S1821" s="13">
        <f>(J1821/86400)+25569+(-5/24)</f>
        <v>41820.543935185182</v>
      </c>
      <c r="T1821" s="13">
        <f>(I1821/86400)+25569+(-5/24)</f>
        <v>41850.543935185182</v>
      </c>
    </row>
    <row r="1822" spans="1:20" ht="14.75" customHeight="1" x14ac:dyDescent="0.2">
      <c r="A1822" s="5">
        <v>1820</v>
      </c>
      <c r="B1822" s="6" t="s">
        <v>1821</v>
      </c>
      <c r="C1822" s="6" t="s">
        <v>5930</v>
      </c>
      <c r="D1822" s="22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>E1822/D1822</f>
        <v>6.565384615384616E-2</v>
      </c>
      <c r="P1822" s="8">
        <f>IF(L1822=0,0,E1822/L1822)</f>
        <v>213.375</v>
      </c>
      <c r="Q1822" s="5" t="str">
        <f>LEFT(N1822,(FIND("/",N1822)-1))</f>
        <v>photography</v>
      </c>
      <c r="R1822" s="5" t="str">
        <f>RIGHT(N1822,LEN(N1822)-(FIND("/",N1822)))</f>
        <v>photobooks</v>
      </c>
      <c r="S1822" s="13">
        <f>(J1822/86400)+25569+(-5/24)</f>
        <v>42064.876041666663</v>
      </c>
      <c r="T1822" s="13">
        <f>(I1822/86400)+25569+(-5/24)</f>
        <v>42094.834374999999</v>
      </c>
    </row>
    <row r="1823" spans="1:20" ht="14.75" customHeight="1" x14ac:dyDescent="0.2">
      <c r="A1823" s="5">
        <v>1821</v>
      </c>
      <c r="B1823" s="6" t="s">
        <v>1822</v>
      </c>
      <c r="C1823" s="6" t="s">
        <v>5931</v>
      </c>
      <c r="D1823" s="22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>E1823/D1823</f>
        <v>1.3489</v>
      </c>
      <c r="P1823" s="8">
        <f>IF(L1823=0,0,E1823/L1823)</f>
        <v>59.162280701754383</v>
      </c>
      <c r="Q1823" s="5" t="str">
        <f>LEFT(N1823,(FIND("/",N1823)-1))</f>
        <v>music</v>
      </c>
      <c r="R1823" s="5" t="str">
        <f>RIGHT(N1823,LEN(N1823)-(FIND("/",N1823)))</f>
        <v>rock</v>
      </c>
      <c r="S1823" s="13">
        <f>(J1823/86400)+25569+(-5/24)</f>
        <v>40926.110729166663</v>
      </c>
      <c r="T1823" s="13">
        <f>(I1823/86400)+25569+(-5/24)</f>
        <v>40971.110729166663</v>
      </c>
    </row>
    <row r="1824" spans="1:20" ht="14.75" customHeight="1" x14ac:dyDescent="0.2">
      <c r="A1824" s="5">
        <v>1822</v>
      </c>
      <c r="B1824" s="6" t="s">
        <v>1823</v>
      </c>
      <c r="C1824" s="6" t="s">
        <v>5932</v>
      </c>
      <c r="D1824" s="22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>E1824/D1824</f>
        <v>1</v>
      </c>
      <c r="P1824" s="8">
        <f>IF(L1824=0,0,E1824/L1824)</f>
        <v>27.272727272727273</v>
      </c>
      <c r="Q1824" s="5" t="str">
        <f>LEFT(N1824,(FIND("/",N1824)-1))</f>
        <v>music</v>
      </c>
      <c r="R1824" s="5" t="str">
        <f>RIGHT(N1824,LEN(N1824)-(FIND("/",N1824)))</f>
        <v>rock</v>
      </c>
      <c r="S1824" s="13">
        <f>(J1824/86400)+25569+(-5/24)</f>
        <v>41634.588680555556</v>
      </c>
      <c r="T1824" s="13">
        <f>(I1824/86400)+25569+(-5/24)</f>
        <v>41670.584027777775</v>
      </c>
    </row>
    <row r="1825" spans="1:20" ht="14.75" customHeight="1" x14ac:dyDescent="0.2">
      <c r="A1825" s="5">
        <v>1823</v>
      </c>
      <c r="B1825" s="6" t="s">
        <v>1824</v>
      </c>
      <c r="C1825" s="6" t="s">
        <v>5933</v>
      </c>
      <c r="D1825" s="22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>E1825/D1825</f>
        <v>1.1585714285714286</v>
      </c>
      <c r="P1825" s="8">
        <f>IF(L1825=0,0,E1825/L1825)</f>
        <v>24.575757575757574</v>
      </c>
      <c r="Q1825" s="5" t="str">
        <f>LEFT(N1825,(FIND("/",N1825)-1))</f>
        <v>music</v>
      </c>
      <c r="R1825" s="5" t="str">
        <f>RIGHT(N1825,LEN(N1825)-(FIND("/",N1825)))</f>
        <v>rock</v>
      </c>
      <c r="S1825" s="13">
        <f>(J1825/86400)+25569+(-5/24)</f>
        <v>41176.47657407407</v>
      </c>
      <c r="T1825" s="13">
        <f>(I1825/86400)+25569+(-5/24)</f>
        <v>41206.47657407407</v>
      </c>
    </row>
    <row r="1826" spans="1:20" ht="14.75" customHeight="1" x14ac:dyDescent="0.2">
      <c r="A1826" s="5">
        <v>1824</v>
      </c>
      <c r="B1826" s="6" t="s">
        <v>1825</v>
      </c>
      <c r="C1826" s="6" t="s">
        <v>5934</v>
      </c>
      <c r="D1826" s="22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>E1826/D1826</f>
        <v>1.0006666666666666</v>
      </c>
      <c r="P1826" s="8">
        <f>IF(L1826=0,0,E1826/L1826)</f>
        <v>75.05</v>
      </c>
      <c r="Q1826" s="5" t="str">
        <f>LEFT(N1826,(FIND("/",N1826)-1))</f>
        <v>music</v>
      </c>
      <c r="R1826" s="5" t="str">
        <f>RIGHT(N1826,LEN(N1826)-(FIND("/",N1826)))</f>
        <v>rock</v>
      </c>
      <c r="S1826" s="13">
        <f>(J1826/86400)+25569+(-5/24)</f>
        <v>41626.707951388882</v>
      </c>
      <c r="T1826" s="13">
        <f>(I1826/86400)+25569+(-5/24)</f>
        <v>41646.880555555552</v>
      </c>
    </row>
    <row r="1827" spans="1:20" ht="14.75" customHeight="1" x14ac:dyDescent="0.2">
      <c r="A1827" s="5">
        <v>1825</v>
      </c>
      <c r="B1827" s="6" t="s">
        <v>1826</v>
      </c>
      <c r="C1827" s="6" t="s">
        <v>5935</v>
      </c>
      <c r="D1827" s="22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>E1827/D1827</f>
        <v>1.0505</v>
      </c>
      <c r="P1827" s="8">
        <f>IF(L1827=0,0,E1827/L1827)</f>
        <v>42.02</v>
      </c>
      <c r="Q1827" s="5" t="str">
        <f>LEFT(N1827,(FIND("/",N1827)-1))</f>
        <v>music</v>
      </c>
      <c r="R1827" s="5" t="str">
        <f>RIGHT(N1827,LEN(N1827)-(FIND("/",N1827)))</f>
        <v>rock</v>
      </c>
      <c r="S1827" s="13">
        <f>(J1827/86400)+25569+(-5/24)</f>
        <v>41443.626192129625</v>
      </c>
      <c r="T1827" s="13">
        <f>(I1827/86400)+25569+(-5/24)</f>
        <v>41466.626192129625</v>
      </c>
    </row>
    <row r="1828" spans="1:20" ht="14.75" customHeight="1" x14ac:dyDescent="0.2">
      <c r="A1828" s="5">
        <v>1826</v>
      </c>
      <c r="B1828" s="6" t="s">
        <v>1827</v>
      </c>
      <c r="C1828" s="6" t="s">
        <v>5936</v>
      </c>
      <c r="D1828" s="22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>E1828/D1828</f>
        <v>1.01</v>
      </c>
      <c r="P1828" s="8">
        <f>IF(L1828=0,0,E1828/L1828)</f>
        <v>53.157894736842103</v>
      </c>
      <c r="Q1828" s="5" t="str">
        <f>LEFT(N1828,(FIND("/",N1828)-1))</f>
        <v>music</v>
      </c>
      <c r="R1828" s="5" t="str">
        <f>RIGHT(N1828,LEN(N1828)-(FIND("/",N1828)))</f>
        <v>rock</v>
      </c>
      <c r="S1828" s="13">
        <f>(J1828/86400)+25569+(-5/24)</f>
        <v>41657.715474537035</v>
      </c>
      <c r="T1828" s="13">
        <f>(I1828/86400)+25569+(-5/24)</f>
        <v>41687.715474537035</v>
      </c>
    </row>
    <row r="1829" spans="1:20" ht="14.75" customHeight="1" x14ac:dyDescent="0.2">
      <c r="A1829" s="5">
        <v>1827</v>
      </c>
      <c r="B1829" s="6" t="s">
        <v>1828</v>
      </c>
      <c r="C1829" s="6" t="s">
        <v>5937</v>
      </c>
      <c r="D1829" s="22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>E1829/D1829</f>
        <v>1.0066250000000001</v>
      </c>
      <c r="P1829" s="8">
        <f>IF(L1829=0,0,E1829/L1829)</f>
        <v>83.885416666666671</v>
      </c>
      <c r="Q1829" s="5" t="str">
        <f>LEFT(N1829,(FIND("/",N1829)-1))</f>
        <v>music</v>
      </c>
      <c r="R1829" s="5" t="str">
        <f>RIGHT(N1829,LEN(N1829)-(FIND("/",N1829)))</f>
        <v>rock</v>
      </c>
      <c r="S1829" s="13">
        <f>(J1829/86400)+25569+(-5/24)</f>
        <v>40555.117604166662</v>
      </c>
      <c r="T1829" s="13">
        <f>(I1829/86400)+25569+(-5/24)</f>
        <v>40605.117604166662</v>
      </c>
    </row>
    <row r="1830" spans="1:20" ht="14.75" customHeight="1" x14ac:dyDescent="0.2">
      <c r="A1830" s="5">
        <v>1828</v>
      </c>
      <c r="B1830" s="6" t="s">
        <v>1829</v>
      </c>
      <c r="C1830" s="6" t="s">
        <v>5938</v>
      </c>
      <c r="D1830" s="22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>E1830/D1830</f>
        <v>1.0016</v>
      </c>
      <c r="P1830" s="8">
        <f>IF(L1830=0,0,E1830/L1830)</f>
        <v>417.33333333333331</v>
      </c>
      <c r="Q1830" s="5" t="str">
        <f>LEFT(N1830,(FIND("/",N1830)-1))</f>
        <v>music</v>
      </c>
      <c r="R1830" s="5" t="str">
        <f>RIGHT(N1830,LEN(N1830)-(FIND("/",N1830)))</f>
        <v>rock</v>
      </c>
      <c r="S1830" s="13">
        <f>(J1830/86400)+25569+(-5/24)</f>
        <v>41736.691319444442</v>
      </c>
      <c r="T1830" s="13">
        <f>(I1830/86400)+25569+(-5/24)</f>
        <v>41768.708333333328</v>
      </c>
    </row>
    <row r="1831" spans="1:20" ht="14.75" customHeight="1" x14ac:dyDescent="0.2">
      <c r="A1831" s="5">
        <v>1829</v>
      </c>
      <c r="B1831" s="6" t="s">
        <v>1830</v>
      </c>
      <c r="C1831" s="6" t="s">
        <v>5939</v>
      </c>
      <c r="D1831" s="22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>E1831/D1831</f>
        <v>1.6668333333333334</v>
      </c>
      <c r="P1831" s="8">
        <f>IF(L1831=0,0,E1831/L1831)</f>
        <v>75.765151515151516</v>
      </c>
      <c r="Q1831" s="5" t="str">
        <f>LEFT(N1831,(FIND("/",N1831)-1))</f>
        <v>music</v>
      </c>
      <c r="R1831" s="5" t="str">
        <f>RIGHT(N1831,LEN(N1831)-(FIND("/",N1831)))</f>
        <v>rock</v>
      </c>
      <c r="S1831" s="13">
        <f>(J1831/86400)+25569+(-5/24)</f>
        <v>40515.879293981481</v>
      </c>
      <c r="T1831" s="13">
        <f>(I1831/86400)+25569+(-5/24)</f>
        <v>40564.708333333328</v>
      </c>
    </row>
    <row r="1832" spans="1:20" ht="14.75" customHeight="1" x14ac:dyDescent="0.2">
      <c r="A1832" s="5">
        <v>1830</v>
      </c>
      <c r="B1832" s="6" t="s">
        <v>1831</v>
      </c>
      <c r="C1832" s="6" t="s">
        <v>5940</v>
      </c>
      <c r="D1832" s="22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>E1832/D1832</f>
        <v>1.0153333333333334</v>
      </c>
      <c r="P1832" s="8">
        <f>IF(L1832=0,0,E1832/L1832)</f>
        <v>67.389380530973455</v>
      </c>
      <c r="Q1832" s="5" t="str">
        <f>LEFT(N1832,(FIND("/",N1832)-1))</f>
        <v>music</v>
      </c>
      <c r="R1832" s="5" t="str">
        <f>RIGHT(N1832,LEN(N1832)-(FIND("/",N1832)))</f>
        <v>rock</v>
      </c>
      <c r="S1832" s="13">
        <f>(J1832/86400)+25569+(-5/24)</f>
        <v>41664.475775462961</v>
      </c>
      <c r="T1832" s="13">
        <f>(I1832/86400)+25569+(-5/24)</f>
        <v>41694.475775462961</v>
      </c>
    </row>
    <row r="1833" spans="1:20" ht="14.75" customHeight="1" x14ac:dyDescent="0.2">
      <c r="A1833" s="5">
        <v>1831</v>
      </c>
      <c r="B1833" s="6" t="s">
        <v>1832</v>
      </c>
      <c r="C1833" s="6" t="s">
        <v>5941</v>
      </c>
      <c r="D1833" s="22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>E1833/D1833</f>
        <v>1.03</v>
      </c>
      <c r="P1833" s="8">
        <f>IF(L1833=0,0,E1833/L1833)</f>
        <v>73.571428571428569</v>
      </c>
      <c r="Q1833" s="5" t="str">
        <f>LEFT(N1833,(FIND("/",N1833)-1))</f>
        <v>music</v>
      </c>
      <c r="R1833" s="5" t="str">
        <f>RIGHT(N1833,LEN(N1833)-(FIND("/",N1833)))</f>
        <v>rock</v>
      </c>
      <c r="S1833" s="13">
        <f>(J1833/86400)+25569+(-5/24)</f>
        <v>41026.787766203699</v>
      </c>
      <c r="T1833" s="13">
        <f>(I1833/86400)+25569+(-5/24)</f>
        <v>41041.787766203699</v>
      </c>
    </row>
    <row r="1834" spans="1:20" ht="14.75" customHeight="1" x14ac:dyDescent="0.2">
      <c r="A1834" s="5">
        <v>1832</v>
      </c>
      <c r="B1834" s="6" t="s">
        <v>1833</v>
      </c>
      <c r="C1834" s="6" t="s">
        <v>5942</v>
      </c>
      <c r="D1834" s="22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>E1834/D1834</f>
        <v>1.4285714285714286</v>
      </c>
      <c r="P1834" s="8">
        <f>IF(L1834=0,0,E1834/L1834)</f>
        <v>25</v>
      </c>
      <c r="Q1834" s="5" t="str">
        <f>LEFT(N1834,(FIND("/",N1834)-1))</f>
        <v>music</v>
      </c>
      <c r="R1834" s="5" t="str">
        <f>RIGHT(N1834,LEN(N1834)-(FIND("/",N1834)))</f>
        <v>rock</v>
      </c>
      <c r="S1834" s="13">
        <f>(J1834/86400)+25569+(-5/24)</f>
        <v>40576.331331018519</v>
      </c>
      <c r="T1834" s="13">
        <f>(I1834/86400)+25569+(-5/24)</f>
        <v>40606.331331018519</v>
      </c>
    </row>
    <row r="1835" spans="1:20" ht="14.75" customHeight="1" x14ac:dyDescent="0.2">
      <c r="A1835" s="5">
        <v>1833</v>
      </c>
      <c r="B1835" s="6" t="s">
        <v>1834</v>
      </c>
      <c r="C1835" s="6" t="s">
        <v>5943</v>
      </c>
      <c r="D1835" s="22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>E1835/D1835</f>
        <v>2.625</v>
      </c>
      <c r="P1835" s="8">
        <f>IF(L1835=0,0,E1835/L1835)</f>
        <v>42</v>
      </c>
      <c r="Q1835" s="5" t="str">
        <f>LEFT(N1835,(FIND("/",N1835)-1))</f>
        <v>music</v>
      </c>
      <c r="R1835" s="5" t="str">
        <f>RIGHT(N1835,LEN(N1835)-(FIND("/",N1835)))</f>
        <v>rock</v>
      </c>
      <c r="S1835" s="13">
        <f>(J1835/86400)+25569+(-5/24)</f>
        <v>41302.835682870369</v>
      </c>
      <c r="T1835" s="13">
        <f>(I1835/86400)+25569+(-5/24)</f>
        <v>41335.124305555553</v>
      </c>
    </row>
    <row r="1836" spans="1:20" ht="14.75" customHeight="1" x14ac:dyDescent="0.2">
      <c r="A1836" s="5">
        <v>1834</v>
      </c>
      <c r="B1836" s="6" t="s">
        <v>1835</v>
      </c>
      <c r="C1836" s="6" t="s">
        <v>5944</v>
      </c>
      <c r="D1836" s="22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>E1836/D1836</f>
        <v>1.1805000000000001</v>
      </c>
      <c r="P1836" s="8">
        <f>IF(L1836=0,0,E1836/L1836)</f>
        <v>131.16666666666666</v>
      </c>
      <c r="Q1836" s="5" t="str">
        <f>LEFT(N1836,(FIND("/",N1836)-1))</f>
        <v>music</v>
      </c>
      <c r="R1836" s="5" t="str">
        <f>RIGHT(N1836,LEN(N1836)-(FIND("/",N1836)))</f>
        <v>rock</v>
      </c>
      <c r="S1836" s="13">
        <f>(J1836/86400)+25569+(-5/24)</f>
        <v>41988.755729166667</v>
      </c>
      <c r="T1836" s="13">
        <f>(I1836/86400)+25569+(-5/24)</f>
        <v>42028.755729166667</v>
      </c>
    </row>
    <row r="1837" spans="1:20" ht="14.75" customHeight="1" x14ac:dyDescent="0.2">
      <c r="A1837" s="5">
        <v>1835</v>
      </c>
      <c r="B1837" s="6" t="s">
        <v>1836</v>
      </c>
      <c r="C1837" s="6" t="s">
        <v>5945</v>
      </c>
      <c r="D1837" s="22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>E1837/D1837</f>
        <v>1.04</v>
      </c>
      <c r="P1837" s="8">
        <f>IF(L1837=0,0,E1837/L1837)</f>
        <v>47.272727272727273</v>
      </c>
      <c r="Q1837" s="5" t="str">
        <f>LEFT(N1837,(FIND("/",N1837)-1))</f>
        <v>music</v>
      </c>
      <c r="R1837" s="5" t="str">
        <f>RIGHT(N1837,LEN(N1837)-(FIND("/",N1837)))</f>
        <v>rock</v>
      </c>
      <c r="S1837" s="13">
        <f>(J1837/86400)+25569+(-5/24)</f>
        <v>42430.49387731481</v>
      </c>
      <c r="T1837" s="13">
        <f>(I1837/86400)+25569+(-5/24)</f>
        <v>42460.452210648145</v>
      </c>
    </row>
    <row r="1838" spans="1:20" ht="14.75" customHeight="1" x14ac:dyDescent="0.2">
      <c r="A1838" s="5">
        <v>1836</v>
      </c>
      <c r="B1838" s="6" t="s">
        <v>1837</v>
      </c>
      <c r="C1838" s="6" t="s">
        <v>5946</v>
      </c>
      <c r="D1838" s="22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>E1838/D1838</f>
        <v>2.0034000000000001</v>
      </c>
      <c r="P1838" s="8">
        <f>IF(L1838=0,0,E1838/L1838)</f>
        <v>182.12727272727273</v>
      </c>
      <c r="Q1838" s="5" t="str">
        <f>LEFT(N1838,(FIND("/",N1838)-1))</f>
        <v>music</v>
      </c>
      <c r="R1838" s="5" t="str">
        <f>RIGHT(N1838,LEN(N1838)-(FIND("/",N1838)))</f>
        <v>rock</v>
      </c>
      <c r="S1838" s="13">
        <f>(J1838/86400)+25569+(-5/24)</f>
        <v>41305.601030092592</v>
      </c>
      <c r="T1838" s="13">
        <f>(I1838/86400)+25569+(-5/24)</f>
        <v>41322.601030092592</v>
      </c>
    </row>
    <row r="1839" spans="1:20" ht="14.75" customHeight="1" x14ac:dyDescent="0.2">
      <c r="A1839" s="5">
        <v>1837</v>
      </c>
      <c r="B1839" s="6" t="s">
        <v>1838</v>
      </c>
      <c r="C1839" s="6" t="s">
        <v>5947</v>
      </c>
      <c r="D1839" s="22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>E1839/D1839</f>
        <v>3.0683333333333334</v>
      </c>
      <c r="P1839" s="8">
        <f>IF(L1839=0,0,E1839/L1839)</f>
        <v>61.366666666666667</v>
      </c>
      <c r="Q1839" s="5" t="str">
        <f>LEFT(N1839,(FIND("/",N1839)-1))</f>
        <v>music</v>
      </c>
      <c r="R1839" s="5" t="str">
        <f>RIGHT(N1839,LEN(N1839)-(FIND("/",N1839)))</f>
        <v>rock</v>
      </c>
      <c r="S1839" s="13">
        <f>(J1839/86400)+25569+(-5/24)</f>
        <v>40925.839525462965</v>
      </c>
      <c r="T1839" s="13">
        <f>(I1839/86400)+25569+(-5/24)</f>
        <v>40985.797858796293</v>
      </c>
    </row>
    <row r="1840" spans="1:20" ht="14.75" customHeight="1" x14ac:dyDescent="0.2">
      <c r="A1840" s="5">
        <v>1838</v>
      </c>
      <c r="B1840" s="6" t="s">
        <v>1839</v>
      </c>
      <c r="C1840" s="6" t="s">
        <v>5948</v>
      </c>
      <c r="D1840" s="22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>E1840/D1840</f>
        <v>1.00149</v>
      </c>
      <c r="P1840" s="8">
        <f>IF(L1840=0,0,E1840/L1840)</f>
        <v>35.767499999999998</v>
      </c>
      <c r="Q1840" s="5" t="str">
        <f>LEFT(N1840,(FIND("/",N1840)-1))</f>
        <v>music</v>
      </c>
      <c r="R1840" s="5" t="str">
        <f>RIGHT(N1840,LEN(N1840)-(FIND("/",N1840)))</f>
        <v>rock</v>
      </c>
      <c r="S1840" s="13">
        <f>(J1840/86400)+25569+(-5/24)</f>
        <v>40788.578206018516</v>
      </c>
      <c r="T1840" s="13">
        <f>(I1840/86400)+25569+(-5/24)</f>
        <v>40816.916666666664</v>
      </c>
    </row>
    <row r="1841" spans="1:20" ht="14.75" customHeight="1" x14ac:dyDescent="0.2">
      <c r="A1841" s="5">
        <v>1839</v>
      </c>
      <c r="B1841" s="6" t="s">
        <v>1840</v>
      </c>
      <c r="C1841" s="6" t="s">
        <v>5949</v>
      </c>
      <c r="D1841" s="22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>E1841/D1841</f>
        <v>2.0529999999999999</v>
      </c>
      <c r="P1841" s="8">
        <f>IF(L1841=0,0,E1841/L1841)</f>
        <v>45.62222222222222</v>
      </c>
      <c r="Q1841" s="5" t="str">
        <f>LEFT(N1841,(FIND("/",N1841)-1))</f>
        <v>music</v>
      </c>
      <c r="R1841" s="5" t="str">
        <f>RIGHT(N1841,LEN(N1841)-(FIND("/",N1841)))</f>
        <v>rock</v>
      </c>
      <c r="S1841" s="13">
        <f>(J1841/86400)+25569+(-5/24)</f>
        <v>42614.513680555552</v>
      </c>
      <c r="T1841" s="13">
        <f>(I1841/86400)+25569+(-5/24)</f>
        <v>42644.513680555552</v>
      </c>
    </row>
    <row r="1842" spans="1:20" ht="14.75" customHeight="1" x14ac:dyDescent="0.2">
      <c r="A1842" s="5">
        <v>1840</v>
      </c>
      <c r="B1842" s="6" t="s">
        <v>1841</v>
      </c>
      <c r="C1842" s="6" t="s">
        <v>5950</v>
      </c>
      <c r="D1842" s="22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>E1842/D1842</f>
        <v>1.0888888888888888</v>
      </c>
      <c r="P1842" s="8">
        <f>IF(L1842=0,0,E1842/L1842)</f>
        <v>75.384615384615387</v>
      </c>
      <c r="Q1842" s="5" t="str">
        <f>LEFT(N1842,(FIND("/",N1842)-1))</f>
        <v>music</v>
      </c>
      <c r="R1842" s="5" t="str">
        <f>RIGHT(N1842,LEN(N1842)-(FIND("/",N1842)))</f>
        <v>rock</v>
      </c>
      <c r="S1842" s="13">
        <f>(J1842/86400)+25569+(-5/24)</f>
        <v>41381.88784722222</v>
      </c>
      <c r="T1842" s="13">
        <f>(I1842/86400)+25569+(-5/24)</f>
        <v>41400.999305555553</v>
      </c>
    </row>
    <row r="1843" spans="1:20" ht="14.75" customHeight="1" x14ac:dyDescent="0.2">
      <c r="A1843" s="5">
        <v>1841</v>
      </c>
      <c r="B1843" s="6" t="s">
        <v>1842</v>
      </c>
      <c r="C1843" s="6" t="s">
        <v>5951</v>
      </c>
      <c r="D1843" s="22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>E1843/D1843</f>
        <v>1.0175000000000001</v>
      </c>
      <c r="P1843" s="8">
        <f>IF(L1843=0,0,E1843/L1843)</f>
        <v>50.875</v>
      </c>
      <c r="Q1843" s="5" t="str">
        <f>LEFT(N1843,(FIND("/",N1843)-1))</f>
        <v>music</v>
      </c>
      <c r="R1843" s="5" t="str">
        <f>RIGHT(N1843,LEN(N1843)-(FIND("/",N1843)))</f>
        <v>rock</v>
      </c>
      <c r="S1843" s="13">
        <f>(J1843/86400)+25569+(-5/24)</f>
        <v>41745.637094907404</v>
      </c>
      <c r="T1843" s="13">
        <f>(I1843/86400)+25569+(-5/24)</f>
        <v>41778.999305555553</v>
      </c>
    </row>
    <row r="1844" spans="1:20" ht="14.75" customHeight="1" x14ac:dyDescent="0.2">
      <c r="A1844" s="5">
        <v>1842</v>
      </c>
      <c r="B1844" s="6" t="s">
        <v>1843</v>
      </c>
      <c r="C1844" s="6" t="s">
        <v>5952</v>
      </c>
      <c r="D1844" s="22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>E1844/D1844</f>
        <v>1.2524999999999999</v>
      </c>
      <c r="P1844" s="8">
        <f>IF(L1844=0,0,E1844/L1844)</f>
        <v>119.28571428571429</v>
      </c>
      <c r="Q1844" s="5" t="str">
        <f>LEFT(N1844,(FIND("/",N1844)-1))</f>
        <v>music</v>
      </c>
      <c r="R1844" s="5" t="str">
        <f>RIGHT(N1844,LEN(N1844)-(FIND("/",N1844)))</f>
        <v>rock</v>
      </c>
      <c r="S1844" s="13">
        <f>(J1844/86400)+25569+(-5/24)</f>
        <v>42031.423391203702</v>
      </c>
      <c r="T1844" s="13">
        <f>(I1844/86400)+25569+(-5/24)</f>
        <v>42065.040972222218</v>
      </c>
    </row>
    <row r="1845" spans="1:20" ht="14.75" customHeight="1" x14ac:dyDescent="0.2">
      <c r="A1845" s="5">
        <v>1843</v>
      </c>
      <c r="B1845" s="6" t="s">
        <v>1844</v>
      </c>
      <c r="C1845" s="6" t="s">
        <v>5953</v>
      </c>
      <c r="D1845" s="22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>E1845/D1845</f>
        <v>1.2400610000000001</v>
      </c>
      <c r="P1845" s="8">
        <f>IF(L1845=0,0,E1845/L1845)</f>
        <v>92.541865671641801</v>
      </c>
      <c r="Q1845" s="5" t="str">
        <f>LEFT(N1845,(FIND("/",N1845)-1))</f>
        <v>music</v>
      </c>
      <c r="R1845" s="5" t="str">
        <f>RIGHT(N1845,LEN(N1845)-(FIND("/",N1845)))</f>
        <v>rock</v>
      </c>
      <c r="S1845" s="13">
        <f>(J1845/86400)+25569+(-5/24)</f>
        <v>40564.786504629628</v>
      </c>
      <c r="T1845" s="13">
        <f>(I1845/86400)+25569+(-5/24)</f>
        <v>40594.786504629628</v>
      </c>
    </row>
    <row r="1846" spans="1:20" ht="14.75" customHeight="1" x14ac:dyDescent="0.2">
      <c r="A1846" s="5">
        <v>1844</v>
      </c>
      <c r="B1846" s="6" t="s">
        <v>1845</v>
      </c>
      <c r="C1846" s="6" t="s">
        <v>5954</v>
      </c>
      <c r="D1846" s="22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>E1846/D1846</f>
        <v>1.014</v>
      </c>
      <c r="P1846" s="8">
        <f>IF(L1846=0,0,E1846/L1846)</f>
        <v>76.05</v>
      </c>
      <c r="Q1846" s="5" t="str">
        <f>LEFT(N1846,(FIND("/",N1846)-1))</f>
        <v>music</v>
      </c>
      <c r="R1846" s="5" t="str">
        <f>RIGHT(N1846,LEN(N1846)-(FIND("/",N1846)))</f>
        <v>rock</v>
      </c>
      <c r="S1846" s="13">
        <f>(J1846/86400)+25569+(-5/24)</f>
        <v>40666.765208333331</v>
      </c>
      <c r="T1846" s="13">
        <f>(I1846/86400)+25569+(-5/24)</f>
        <v>40704.916666666664</v>
      </c>
    </row>
    <row r="1847" spans="1:20" ht="14.75" customHeight="1" x14ac:dyDescent="0.2">
      <c r="A1847" s="5">
        <v>1845</v>
      </c>
      <c r="B1847" s="6" t="s">
        <v>1846</v>
      </c>
      <c r="C1847" s="6" t="s">
        <v>5955</v>
      </c>
      <c r="D1847" s="22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>E1847/D1847</f>
        <v>1</v>
      </c>
      <c r="P1847" s="8">
        <f>IF(L1847=0,0,E1847/L1847)</f>
        <v>52.631578947368418</v>
      </c>
      <c r="Q1847" s="5" t="str">
        <f>LEFT(N1847,(FIND("/",N1847)-1))</f>
        <v>music</v>
      </c>
      <c r="R1847" s="5" t="str">
        <f>RIGHT(N1847,LEN(N1847)-(FIND("/",N1847)))</f>
        <v>rock</v>
      </c>
      <c r="S1847" s="13">
        <f>(J1847/86400)+25569+(-5/24)</f>
        <v>42523.124976851854</v>
      </c>
      <c r="T1847" s="13">
        <f>(I1847/86400)+25569+(-5/24)</f>
        <v>42537.996527777774</v>
      </c>
    </row>
    <row r="1848" spans="1:20" ht="14.75" customHeight="1" x14ac:dyDescent="0.2">
      <c r="A1848" s="5">
        <v>1846</v>
      </c>
      <c r="B1848" s="6" t="s">
        <v>1847</v>
      </c>
      <c r="C1848" s="6" t="s">
        <v>5956</v>
      </c>
      <c r="D1848" s="22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>E1848/D1848</f>
        <v>1.3792666666666666</v>
      </c>
      <c r="P1848" s="8">
        <f>IF(L1848=0,0,E1848/L1848)</f>
        <v>98.990430622009569</v>
      </c>
      <c r="Q1848" s="5" t="str">
        <f>LEFT(N1848,(FIND("/",N1848)-1))</f>
        <v>music</v>
      </c>
      <c r="R1848" s="5" t="str">
        <f>RIGHT(N1848,LEN(N1848)-(FIND("/",N1848)))</f>
        <v>rock</v>
      </c>
      <c r="S1848" s="13">
        <f>(J1848/86400)+25569+(-5/24)</f>
        <v>41228.441863425927</v>
      </c>
      <c r="T1848" s="13">
        <f>(I1848/86400)+25569+(-5/24)</f>
        <v>41258.441863425927</v>
      </c>
    </row>
    <row r="1849" spans="1:20" ht="14.75" customHeight="1" x14ac:dyDescent="0.2">
      <c r="A1849" s="5">
        <v>1847</v>
      </c>
      <c r="B1849" s="6" t="s">
        <v>1848</v>
      </c>
      <c r="C1849" s="6" t="s">
        <v>5957</v>
      </c>
      <c r="D1849" s="22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>E1849/D1849</f>
        <v>1.2088000000000001</v>
      </c>
      <c r="P1849" s="8">
        <f>IF(L1849=0,0,E1849/L1849)</f>
        <v>79.526315789473685</v>
      </c>
      <c r="Q1849" s="5" t="str">
        <f>LEFT(N1849,(FIND("/",N1849)-1))</f>
        <v>music</v>
      </c>
      <c r="R1849" s="5" t="str">
        <f>RIGHT(N1849,LEN(N1849)-(FIND("/",N1849)))</f>
        <v>rock</v>
      </c>
      <c r="S1849" s="13">
        <f>(J1849/86400)+25569+(-5/24)</f>
        <v>42094.028148148143</v>
      </c>
      <c r="T1849" s="13">
        <f>(I1849/86400)+25569+(-5/24)</f>
        <v>42115.028148148143</v>
      </c>
    </row>
    <row r="1850" spans="1:20" ht="14.75" customHeight="1" x14ac:dyDescent="0.2">
      <c r="A1850" s="5">
        <v>1848</v>
      </c>
      <c r="B1850" s="6" t="s">
        <v>1849</v>
      </c>
      <c r="C1850" s="6" t="s">
        <v>5958</v>
      </c>
      <c r="D1850" s="22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>E1850/D1850</f>
        <v>1.0736666666666668</v>
      </c>
      <c r="P1850" s="8">
        <f>IF(L1850=0,0,E1850/L1850)</f>
        <v>134.20833333333334</v>
      </c>
      <c r="Q1850" s="5" t="str">
        <f>LEFT(N1850,(FIND("/",N1850)-1))</f>
        <v>music</v>
      </c>
      <c r="R1850" s="5" t="str">
        <f>RIGHT(N1850,LEN(N1850)-(FIND("/",N1850)))</f>
        <v>rock</v>
      </c>
      <c r="S1850" s="13">
        <f>(J1850/86400)+25569+(-5/24)</f>
        <v>40691.579722222217</v>
      </c>
      <c r="T1850" s="13">
        <f>(I1850/86400)+25569+(-5/24)</f>
        <v>40755.082638888889</v>
      </c>
    </row>
    <row r="1851" spans="1:20" ht="14.75" customHeight="1" x14ac:dyDescent="0.2">
      <c r="A1851" s="5">
        <v>1849</v>
      </c>
      <c r="B1851" s="6" t="s">
        <v>1850</v>
      </c>
      <c r="C1851" s="6" t="s">
        <v>5959</v>
      </c>
      <c r="D1851" s="22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>E1851/D1851</f>
        <v>1.0033333333333334</v>
      </c>
      <c r="P1851" s="8">
        <f>IF(L1851=0,0,E1851/L1851)</f>
        <v>37.625</v>
      </c>
      <c r="Q1851" s="5" t="str">
        <f>LEFT(N1851,(FIND("/",N1851)-1))</f>
        <v>music</v>
      </c>
      <c r="R1851" s="5" t="str">
        <f>RIGHT(N1851,LEN(N1851)-(FIND("/",N1851)))</f>
        <v>rock</v>
      </c>
      <c r="S1851" s="13">
        <f>(J1851/86400)+25569+(-5/24)</f>
        <v>41169.637256944443</v>
      </c>
      <c r="T1851" s="13">
        <f>(I1851/86400)+25569+(-5/24)</f>
        <v>41199.637256944443</v>
      </c>
    </row>
    <row r="1852" spans="1:20" ht="14.75" customHeight="1" x14ac:dyDescent="0.2">
      <c r="A1852" s="5">
        <v>1850</v>
      </c>
      <c r="B1852" s="6" t="s">
        <v>1851</v>
      </c>
      <c r="C1852" s="6" t="s">
        <v>5960</v>
      </c>
      <c r="D1852" s="22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>E1852/D1852</f>
        <v>1.0152222222222222</v>
      </c>
      <c r="P1852" s="8">
        <f>IF(L1852=0,0,E1852/L1852)</f>
        <v>51.044692737430168</v>
      </c>
      <c r="Q1852" s="5" t="str">
        <f>LEFT(N1852,(FIND("/",N1852)-1))</f>
        <v>music</v>
      </c>
      <c r="R1852" s="5" t="str">
        <f>RIGHT(N1852,LEN(N1852)-(FIND("/",N1852)))</f>
        <v>rock</v>
      </c>
      <c r="S1852" s="13">
        <f>(J1852/86400)+25569+(-5/24)</f>
        <v>41800.751157407409</v>
      </c>
      <c r="T1852" s="13">
        <f>(I1852/86400)+25569+(-5/24)</f>
        <v>41830.751157407409</v>
      </c>
    </row>
    <row r="1853" spans="1:20" ht="14.75" customHeight="1" x14ac:dyDescent="0.2">
      <c r="A1853" s="5">
        <v>1851</v>
      </c>
      <c r="B1853" s="6" t="s">
        <v>1852</v>
      </c>
      <c r="C1853" s="6" t="s">
        <v>5961</v>
      </c>
      <c r="D1853" s="22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>E1853/D1853</f>
        <v>1.0007692307692309</v>
      </c>
      <c r="P1853" s="8">
        <f>IF(L1853=0,0,E1853/L1853)</f>
        <v>50.03846153846154</v>
      </c>
      <c r="Q1853" s="5" t="str">
        <f>LEFT(N1853,(FIND("/",N1853)-1))</f>
        <v>music</v>
      </c>
      <c r="R1853" s="5" t="str">
        <f>RIGHT(N1853,LEN(N1853)-(FIND("/",N1853)))</f>
        <v>rock</v>
      </c>
      <c r="S1853" s="13">
        <f>(J1853/86400)+25569+(-5/24)</f>
        <v>41827.69835648148</v>
      </c>
      <c r="T1853" s="13">
        <f>(I1853/86400)+25569+(-5/24)</f>
        <v>41847.833333333328</v>
      </c>
    </row>
    <row r="1854" spans="1:20" ht="14.75" customHeight="1" x14ac:dyDescent="0.2">
      <c r="A1854" s="5">
        <v>1852</v>
      </c>
      <c r="B1854" s="6" t="s">
        <v>1853</v>
      </c>
      <c r="C1854" s="6" t="s">
        <v>5962</v>
      </c>
      <c r="D1854" s="22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>E1854/D1854</f>
        <v>1.1696666666666666</v>
      </c>
      <c r="P1854" s="8">
        <f>IF(L1854=0,0,E1854/L1854)</f>
        <v>133.93129770992365</v>
      </c>
      <c r="Q1854" s="5" t="str">
        <f>LEFT(N1854,(FIND("/",N1854)-1))</f>
        <v>music</v>
      </c>
      <c r="R1854" s="5" t="str">
        <f>RIGHT(N1854,LEN(N1854)-(FIND("/",N1854)))</f>
        <v>rock</v>
      </c>
      <c r="S1854" s="13">
        <f>(J1854/86400)+25569+(-5/24)</f>
        <v>42081.563101851854</v>
      </c>
      <c r="T1854" s="13">
        <f>(I1854/86400)+25569+(-5/24)</f>
        <v>42118.791666666664</v>
      </c>
    </row>
    <row r="1855" spans="1:20" ht="14.75" customHeight="1" x14ac:dyDescent="0.2">
      <c r="A1855" s="5">
        <v>1853</v>
      </c>
      <c r="B1855" s="6" t="s">
        <v>1854</v>
      </c>
      <c r="C1855" s="6" t="s">
        <v>5963</v>
      </c>
      <c r="D1855" s="22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>E1855/D1855</f>
        <v>1.01875</v>
      </c>
      <c r="P1855" s="8">
        <f>IF(L1855=0,0,E1855/L1855)</f>
        <v>58.214285714285715</v>
      </c>
      <c r="Q1855" s="5" t="str">
        <f>LEFT(N1855,(FIND("/",N1855)-1))</f>
        <v>music</v>
      </c>
      <c r="R1855" s="5" t="str">
        <f>RIGHT(N1855,LEN(N1855)-(FIND("/",N1855)))</f>
        <v>rock</v>
      </c>
      <c r="S1855" s="13">
        <f>(J1855/86400)+25569+(-5/24)</f>
        <v>41176.852048611108</v>
      </c>
      <c r="T1855" s="13">
        <f>(I1855/86400)+25569+(-5/24)</f>
        <v>41226.893715277773</v>
      </c>
    </row>
    <row r="1856" spans="1:20" ht="14.75" customHeight="1" x14ac:dyDescent="0.2">
      <c r="A1856" s="5">
        <v>1854</v>
      </c>
      <c r="B1856" s="6" t="s">
        <v>1855</v>
      </c>
      <c r="C1856" s="6" t="s">
        <v>5964</v>
      </c>
      <c r="D1856" s="22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>E1856/D1856</f>
        <v>1.0212366666666666</v>
      </c>
      <c r="P1856" s="8">
        <f>IF(L1856=0,0,E1856/L1856)</f>
        <v>88.037643678160919</v>
      </c>
      <c r="Q1856" s="5" t="str">
        <f>LEFT(N1856,(FIND("/",N1856)-1))</f>
        <v>music</v>
      </c>
      <c r="R1856" s="5" t="str">
        <f>RIGHT(N1856,LEN(N1856)-(FIND("/",N1856)))</f>
        <v>rock</v>
      </c>
      <c r="S1856" s="13">
        <f>(J1856/86400)+25569+(-5/24)</f>
        <v>41387.812928240739</v>
      </c>
      <c r="T1856" s="13">
        <f>(I1856/86400)+25569+(-5/24)</f>
        <v>41417.812928240739</v>
      </c>
    </row>
    <row r="1857" spans="1:20" ht="14.75" customHeight="1" x14ac:dyDescent="0.2">
      <c r="A1857" s="5">
        <v>1855</v>
      </c>
      <c r="B1857" s="6" t="s">
        <v>1856</v>
      </c>
      <c r="C1857" s="6" t="s">
        <v>5965</v>
      </c>
      <c r="D1857" s="22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>E1857/D1857</f>
        <v>1.5405897142857143</v>
      </c>
      <c r="P1857" s="8">
        <f>IF(L1857=0,0,E1857/L1857)</f>
        <v>70.576753926701571</v>
      </c>
      <c r="Q1857" s="5" t="str">
        <f>LEFT(N1857,(FIND("/",N1857)-1))</f>
        <v>music</v>
      </c>
      <c r="R1857" s="5" t="str">
        <f>RIGHT(N1857,LEN(N1857)-(FIND("/",N1857)))</f>
        <v>rock</v>
      </c>
      <c r="S1857" s="13">
        <f>(J1857/86400)+25569+(-5/24)</f>
        <v>41600.330324074072</v>
      </c>
      <c r="T1857" s="13">
        <f>(I1857/86400)+25569+(-5/24)</f>
        <v>41645.330324074072</v>
      </c>
    </row>
    <row r="1858" spans="1:20" ht="14.75" customHeight="1" x14ac:dyDescent="0.2">
      <c r="A1858" s="5">
        <v>1856</v>
      </c>
      <c r="B1858" s="6" t="s">
        <v>1857</v>
      </c>
      <c r="C1858" s="6" t="s">
        <v>5966</v>
      </c>
      <c r="D1858" s="22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>E1858/D1858</f>
        <v>1.0125</v>
      </c>
      <c r="P1858" s="8">
        <f>IF(L1858=0,0,E1858/L1858)</f>
        <v>53.289473684210527</v>
      </c>
      <c r="Q1858" s="5" t="str">
        <f>LEFT(N1858,(FIND("/",N1858)-1))</f>
        <v>music</v>
      </c>
      <c r="R1858" s="5" t="str">
        <f>RIGHT(N1858,LEN(N1858)-(FIND("/",N1858)))</f>
        <v>rock</v>
      </c>
      <c r="S1858" s="13">
        <f>(J1858/86400)+25569+(-5/24)</f>
        <v>41817.64666666666</v>
      </c>
      <c r="T1858" s="13">
        <f>(I1858/86400)+25569+(-5/24)</f>
        <v>41838.64666666666</v>
      </c>
    </row>
    <row r="1859" spans="1:20" ht="14.75" customHeight="1" x14ac:dyDescent="0.2">
      <c r="A1859" s="5">
        <v>1857</v>
      </c>
      <c r="B1859" s="6" t="s">
        <v>1858</v>
      </c>
      <c r="C1859" s="6" t="s">
        <v>5967</v>
      </c>
      <c r="D1859" s="22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>E1859/D1859</f>
        <v>1</v>
      </c>
      <c r="P1859" s="8">
        <f>IF(L1859=0,0,E1859/L1859)</f>
        <v>136.36363636363637</v>
      </c>
      <c r="Q1859" s="5" t="str">
        <f>LEFT(N1859,(FIND("/",N1859)-1))</f>
        <v>music</v>
      </c>
      <c r="R1859" s="5" t="str">
        <f>RIGHT(N1859,LEN(N1859)-(FIND("/",N1859)))</f>
        <v>rock</v>
      </c>
      <c r="S1859" s="13">
        <f>(J1859/86400)+25569+(-5/24)</f>
        <v>41864.560335648144</v>
      </c>
      <c r="T1859" s="13">
        <f>(I1859/86400)+25569+(-5/24)</f>
        <v>41894.560335648144</v>
      </c>
    </row>
    <row r="1860" spans="1:20" ht="14.75" customHeight="1" x14ac:dyDescent="0.2">
      <c r="A1860" s="5">
        <v>1858</v>
      </c>
      <c r="B1860" s="6" t="s">
        <v>1859</v>
      </c>
      <c r="C1860" s="6" t="s">
        <v>5968</v>
      </c>
      <c r="D1860" s="22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>E1860/D1860</f>
        <v>1.0874800874800874</v>
      </c>
      <c r="P1860" s="8">
        <f>IF(L1860=0,0,E1860/L1860)</f>
        <v>40.547315436241611</v>
      </c>
      <c r="Q1860" s="5" t="str">
        <f>LEFT(N1860,(FIND("/",N1860)-1))</f>
        <v>music</v>
      </c>
      <c r="R1860" s="5" t="str">
        <f>RIGHT(N1860,LEN(N1860)-(FIND("/",N1860)))</f>
        <v>rock</v>
      </c>
      <c r="S1860" s="13">
        <f>(J1860/86400)+25569+(-5/24)</f>
        <v>40832.9921412037</v>
      </c>
      <c r="T1860" s="13">
        <f>(I1860/86400)+25569+(-5/24)</f>
        <v>40893.033807870372</v>
      </c>
    </row>
    <row r="1861" spans="1:20" ht="14.75" customHeight="1" x14ac:dyDescent="0.2">
      <c r="A1861" s="5">
        <v>1859</v>
      </c>
      <c r="B1861" s="6" t="s">
        <v>1860</v>
      </c>
      <c r="C1861" s="6" t="s">
        <v>5969</v>
      </c>
      <c r="D1861" s="22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>E1861/D1861</f>
        <v>1.3183333333333334</v>
      </c>
      <c r="P1861" s="8">
        <f>IF(L1861=0,0,E1861/L1861)</f>
        <v>70.625</v>
      </c>
      <c r="Q1861" s="5" t="str">
        <f>LEFT(N1861,(FIND("/",N1861)-1))</f>
        <v>music</v>
      </c>
      <c r="R1861" s="5" t="str">
        <f>RIGHT(N1861,LEN(N1861)-(FIND("/",N1861)))</f>
        <v>rock</v>
      </c>
      <c r="S1861" s="13">
        <f>(J1861/86400)+25569+(-5/24)</f>
        <v>40778.561678240738</v>
      </c>
      <c r="T1861" s="13">
        <f>(I1861/86400)+25569+(-5/24)</f>
        <v>40808.561678240738</v>
      </c>
    </row>
    <row r="1862" spans="1:20" ht="14.75" customHeight="1" x14ac:dyDescent="0.2">
      <c r="A1862" s="5">
        <v>1860</v>
      </c>
      <c r="B1862" s="6" t="s">
        <v>1861</v>
      </c>
      <c r="C1862" s="6" t="s">
        <v>5970</v>
      </c>
      <c r="D1862" s="22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>E1862/D1862</f>
        <v>1.3346666666666667</v>
      </c>
      <c r="P1862" s="8">
        <f>IF(L1862=0,0,E1862/L1862)</f>
        <v>52.684210526315788</v>
      </c>
      <c r="Q1862" s="5" t="str">
        <f>LEFT(N1862,(FIND("/",N1862)-1))</f>
        <v>music</v>
      </c>
      <c r="R1862" s="5" t="str">
        <f>RIGHT(N1862,LEN(N1862)-(FIND("/",N1862)))</f>
        <v>rock</v>
      </c>
      <c r="S1862" s="13">
        <f>(J1862/86400)+25569+(-5/24)</f>
        <v>41655.500972222224</v>
      </c>
      <c r="T1862" s="13">
        <f>(I1862/86400)+25569+(-5/24)</f>
        <v>41676.500972222224</v>
      </c>
    </row>
    <row r="1863" spans="1:20" ht="14.75" customHeight="1" x14ac:dyDescent="0.2">
      <c r="A1863" s="5">
        <v>1861</v>
      </c>
      <c r="B1863" s="6" t="s">
        <v>1862</v>
      </c>
      <c r="C1863" s="6" t="s">
        <v>5971</v>
      </c>
      <c r="D1863" s="22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>E1863/D1863</f>
        <v>0</v>
      </c>
      <c r="P1863" s="8">
        <f>IF(L1863=0,0,E1863/L1863)</f>
        <v>0</v>
      </c>
      <c r="Q1863" s="5" t="str">
        <f>LEFT(N1863,(FIND("/",N1863)-1))</f>
        <v>games</v>
      </c>
      <c r="R1863" s="5" t="str">
        <f>RIGHT(N1863,LEN(N1863)-(FIND("/",N1863)))</f>
        <v>mobile games</v>
      </c>
      <c r="S1863" s="13">
        <f>(J1863/86400)+25569+(-5/24)</f>
        <v>42000.091909722221</v>
      </c>
      <c r="T1863" s="13">
        <f>(I1863/86400)+25569+(-5/24)</f>
        <v>42030.091909722221</v>
      </c>
    </row>
    <row r="1864" spans="1:20" ht="14.75" customHeight="1" x14ac:dyDescent="0.2">
      <c r="A1864" s="5">
        <v>1862</v>
      </c>
      <c r="B1864" s="6" t="s">
        <v>1863</v>
      </c>
      <c r="C1864" s="6" t="s">
        <v>5972</v>
      </c>
      <c r="D1864" s="22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>E1864/D1864</f>
        <v>8.0833333333333326E-2</v>
      </c>
      <c r="P1864" s="8">
        <f>IF(L1864=0,0,E1864/L1864)</f>
        <v>90.9375</v>
      </c>
      <c r="Q1864" s="5" t="str">
        <f>LEFT(N1864,(FIND("/",N1864)-1))</f>
        <v>games</v>
      </c>
      <c r="R1864" s="5" t="str">
        <f>RIGHT(N1864,LEN(N1864)-(FIND("/",N1864)))</f>
        <v>mobile games</v>
      </c>
      <c r="S1864" s="13">
        <f>(J1864/86400)+25569+(-5/24)</f>
        <v>42755.284421296295</v>
      </c>
      <c r="T1864" s="13">
        <f>(I1864/86400)+25569+(-5/24)</f>
        <v>42802.104166666664</v>
      </c>
    </row>
    <row r="1865" spans="1:20" ht="14.75" customHeight="1" x14ac:dyDescent="0.2">
      <c r="A1865" s="5">
        <v>1863</v>
      </c>
      <c r="B1865" s="6" t="s">
        <v>1864</v>
      </c>
      <c r="C1865" s="6" t="s">
        <v>5973</v>
      </c>
      <c r="D1865" s="22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>E1865/D1865</f>
        <v>4.0000000000000001E-3</v>
      </c>
      <c r="P1865" s="8">
        <f>IF(L1865=0,0,E1865/L1865)</f>
        <v>5</v>
      </c>
      <c r="Q1865" s="5" t="str">
        <f>LEFT(N1865,(FIND("/",N1865)-1))</f>
        <v>games</v>
      </c>
      <c r="R1865" s="5" t="str">
        <f>RIGHT(N1865,LEN(N1865)-(FIND("/",N1865)))</f>
        <v>mobile games</v>
      </c>
      <c r="S1865" s="13">
        <f>(J1865/86400)+25569+(-5/24)</f>
        <v>41772.588946759257</v>
      </c>
      <c r="T1865" s="13">
        <f>(I1865/86400)+25569+(-5/24)</f>
        <v>41802.588946759257</v>
      </c>
    </row>
    <row r="1866" spans="1:20" ht="14.75" customHeight="1" x14ac:dyDescent="0.2">
      <c r="A1866" s="5">
        <v>1864</v>
      </c>
      <c r="B1866" s="6" t="s">
        <v>1865</v>
      </c>
      <c r="C1866" s="6" t="s">
        <v>5974</v>
      </c>
      <c r="D1866" s="22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>E1866/D1866</f>
        <v>0.42892307692307691</v>
      </c>
      <c r="P1866" s="8">
        <f>IF(L1866=0,0,E1866/L1866)</f>
        <v>58.083333333333336</v>
      </c>
      <c r="Q1866" s="5" t="str">
        <f>LEFT(N1866,(FIND("/",N1866)-1))</f>
        <v>games</v>
      </c>
      <c r="R1866" s="5" t="str">
        <f>RIGHT(N1866,LEN(N1866)-(FIND("/",N1866)))</f>
        <v>mobile games</v>
      </c>
      <c r="S1866" s="13">
        <f>(J1866/86400)+25569+(-5/24)</f>
        <v>41733.508101851847</v>
      </c>
      <c r="T1866" s="13">
        <f>(I1866/86400)+25569+(-5/24)</f>
        <v>41763.508101851847</v>
      </c>
    </row>
    <row r="1867" spans="1:20" ht="14.75" customHeight="1" x14ac:dyDescent="0.2">
      <c r="A1867" s="5">
        <v>1865</v>
      </c>
      <c r="B1867" s="6" t="s">
        <v>1866</v>
      </c>
      <c r="C1867" s="6" t="s">
        <v>5975</v>
      </c>
      <c r="D1867" s="22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>E1867/D1867</f>
        <v>3.6363636363636364E-5</v>
      </c>
      <c r="P1867" s="8">
        <f>IF(L1867=0,0,E1867/L1867)</f>
        <v>2</v>
      </c>
      <c r="Q1867" s="5" t="str">
        <f>LEFT(N1867,(FIND("/",N1867)-1))</f>
        <v>games</v>
      </c>
      <c r="R1867" s="5" t="str">
        <f>RIGHT(N1867,LEN(N1867)-(FIND("/",N1867)))</f>
        <v>mobile games</v>
      </c>
      <c r="S1867" s="13">
        <f>(J1867/86400)+25569+(-5/24)</f>
        <v>42645.159108796295</v>
      </c>
      <c r="T1867" s="13">
        <f>(I1867/86400)+25569+(-5/24)</f>
        <v>42680.200775462959</v>
      </c>
    </row>
    <row r="1868" spans="1:20" ht="14.75" customHeight="1" x14ac:dyDescent="0.2">
      <c r="A1868" s="5">
        <v>1866</v>
      </c>
      <c r="B1868" s="6" t="s">
        <v>1867</v>
      </c>
      <c r="C1868" s="6" t="s">
        <v>5976</v>
      </c>
      <c r="D1868" s="22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>E1868/D1868</f>
        <v>5.0000000000000001E-3</v>
      </c>
      <c r="P1868" s="8">
        <f>IF(L1868=0,0,E1868/L1868)</f>
        <v>62.5</v>
      </c>
      <c r="Q1868" s="5" t="str">
        <f>LEFT(N1868,(FIND("/",N1868)-1))</f>
        <v>games</v>
      </c>
      <c r="R1868" s="5" t="str">
        <f>RIGHT(N1868,LEN(N1868)-(FIND("/",N1868)))</f>
        <v>mobile games</v>
      </c>
      <c r="S1868" s="13">
        <f>(J1868/86400)+25569+(-5/24)</f>
        <v>42742.038159722222</v>
      </c>
      <c r="T1868" s="13">
        <f>(I1868/86400)+25569+(-5/24)</f>
        <v>42794.958333333336</v>
      </c>
    </row>
    <row r="1869" spans="1:20" ht="14.75" customHeight="1" x14ac:dyDescent="0.2">
      <c r="A1869" s="5">
        <v>1867</v>
      </c>
      <c r="B1869" s="6" t="s">
        <v>1868</v>
      </c>
      <c r="C1869" s="6" t="s">
        <v>5977</v>
      </c>
      <c r="D1869" s="22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>E1869/D1869</f>
        <v>5.0000000000000001E-4</v>
      </c>
      <c r="P1869" s="8">
        <f>IF(L1869=0,0,E1869/L1869)</f>
        <v>10</v>
      </c>
      <c r="Q1869" s="5" t="str">
        <f>LEFT(N1869,(FIND("/",N1869)-1))</f>
        <v>games</v>
      </c>
      <c r="R1869" s="5" t="str">
        <f>RIGHT(N1869,LEN(N1869)-(FIND("/",N1869)))</f>
        <v>mobile games</v>
      </c>
      <c r="S1869" s="13">
        <f>(J1869/86400)+25569+(-5/24)</f>
        <v>42649.716574074067</v>
      </c>
      <c r="T1869" s="13">
        <f>(I1869/86400)+25569+(-5/24)</f>
        <v>42679.716574074067</v>
      </c>
    </row>
    <row r="1870" spans="1:20" ht="14.75" customHeight="1" x14ac:dyDescent="0.2">
      <c r="A1870" s="5">
        <v>1868</v>
      </c>
      <c r="B1870" s="6" t="s">
        <v>1869</v>
      </c>
      <c r="C1870" s="6" t="s">
        <v>5978</v>
      </c>
      <c r="D1870" s="22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>E1870/D1870</f>
        <v>4.8680000000000001E-2</v>
      </c>
      <c r="P1870" s="8">
        <f>IF(L1870=0,0,E1870/L1870)</f>
        <v>71.588235294117652</v>
      </c>
      <c r="Q1870" s="5" t="str">
        <f>LEFT(N1870,(FIND("/",N1870)-1))</f>
        <v>games</v>
      </c>
      <c r="R1870" s="5" t="str">
        <f>RIGHT(N1870,LEN(N1870)-(FIND("/",N1870)))</f>
        <v>mobile games</v>
      </c>
      <c r="S1870" s="13">
        <f>(J1870/86400)+25569+(-5/24)</f>
        <v>42328.570891203701</v>
      </c>
      <c r="T1870" s="13">
        <f>(I1870/86400)+25569+(-5/24)</f>
        <v>42353.124305555553</v>
      </c>
    </row>
    <row r="1871" spans="1:20" ht="14.75" customHeight="1" x14ac:dyDescent="0.2">
      <c r="A1871" s="5">
        <v>1869</v>
      </c>
      <c r="B1871" s="6" t="s">
        <v>1870</v>
      </c>
      <c r="C1871" s="6" t="s">
        <v>5979</v>
      </c>
      <c r="D1871" s="22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>E1871/D1871</f>
        <v>0</v>
      </c>
      <c r="P1871" s="8">
        <f>IF(L1871=0,0,E1871/L1871)</f>
        <v>0</v>
      </c>
      <c r="Q1871" s="5" t="str">
        <f>LEFT(N1871,(FIND("/",N1871)-1))</f>
        <v>games</v>
      </c>
      <c r="R1871" s="5" t="str">
        <f>RIGHT(N1871,LEN(N1871)-(FIND("/",N1871)))</f>
        <v>mobile games</v>
      </c>
      <c r="S1871" s="13">
        <f>(J1871/86400)+25569+(-5/24)</f>
        <v>42708.794548611106</v>
      </c>
      <c r="T1871" s="13">
        <f>(I1871/86400)+25569+(-5/24)</f>
        <v>42738.794548611106</v>
      </c>
    </row>
    <row r="1872" spans="1:20" ht="14.75" customHeight="1" x14ac:dyDescent="0.2">
      <c r="A1872" s="5">
        <v>1870</v>
      </c>
      <c r="B1872" s="6" t="s">
        <v>1871</v>
      </c>
      <c r="C1872" s="6" t="s">
        <v>5980</v>
      </c>
      <c r="D1872" s="22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>E1872/D1872</f>
        <v>0.10314285714285715</v>
      </c>
      <c r="P1872" s="8">
        <f>IF(L1872=0,0,E1872/L1872)</f>
        <v>32.81818181818182</v>
      </c>
      <c r="Q1872" s="5" t="str">
        <f>LEFT(N1872,(FIND("/",N1872)-1))</f>
        <v>games</v>
      </c>
      <c r="R1872" s="5" t="str">
        <f>RIGHT(N1872,LEN(N1872)-(FIND("/",N1872)))</f>
        <v>mobile games</v>
      </c>
      <c r="S1872" s="13">
        <f>(J1872/86400)+25569+(-5/24)</f>
        <v>42371.14739583333</v>
      </c>
      <c r="T1872" s="13">
        <f>(I1872/86400)+25569+(-5/24)</f>
        <v>42399.970138888886</v>
      </c>
    </row>
    <row r="1873" spans="1:20" ht="14.75" customHeight="1" x14ac:dyDescent="0.2">
      <c r="A1873" s="5">
        <v>1871</v>
      </c>
      <c r="B1873" s="6" t="s">
        <v>1872</v>
      </c>
      <c r="C1873" s="6" t="s">
        <v>5981</v>
      </c>
      <c r="D1873" s="22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>E1873/D1873</f>
        <v>0.7178461538461538</v>
      </c>
      <c r="P1873" s="8">
        <f>IF(L1873=0,0,E1873/L1873)</f>
        <v>49.11578947368421</v>
      </c>
      <c r="Q1873" s="5" t="str">
        <f>LEFT(N1873,(FIND("/",N1873)-1))</f>
        <v>games</v>
      </c>
      <c r="R1873" s="5" t="str">
        <f>RIGHT(N1873,LEN(N1873)-(FIND("/",N1873)))</f>
        <v>mobile games</v>
      </c>
      <c r="S1873" s="13">
        <f>(J1873/86400)+25569+(-5/24)</f>
        <v>41923.575243055551</v>
      </c>
      <c r="T1873" s="13">
        <f>(I1873/86400)+25569+(-5/24)</f>
        <v>41963.616909722223</v>
      </c>
    </row>
    <row r="1874" spans="1:20" ht="14.75" customHeight="1" x14ac:dyDescent="0.2">
      <c r="A1874" s="5">
        <v>1872</v>
      </c>
      <c r="B1874" s="6" t="s">
        <v>1873</v>
      </c>
      <c r="C1874" s="6" t="s">
        <v>5982</v>
      </c>
      <c r="D1874" s="22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>E1874/D1874</f>
        <v>1.06E-2</v>
      </c>
      <c r="P1874" s="8">
        <f>IF(L1874=0,0,E1874/L1874)</f>
        <v>16.307692307692307</v>
      </c>
      <c r="Q1874" s="5" t="str">
        <f>LEFT(N1874,(FIND("/",N1874)-1))</f>
        <v>games</v>
      </c>
      <c r="R1874" s="5" t="str">
        <f>RIGHT(N1874,LEN(N1874)-(FIND("/",N1874)))</f>
        <v>mobile games</v>
      </c>
      <c r="S1874" s="13">
        <f>(J1874/86400)+25569+(-5/24)</f>
        <v>42154.921319444438</v>
      </c>
      <c r="T1874" s="13">
        <f>(I1874/86400)+25569+(-5/24)</f>
        <v>42184.921319444438</v>
      </c>
    </row>
    <row r="1875" spans="1:20" ht="14.75" customHeight="1" x14ac:dyDescent="0.2">
      <c r="A1875" s="5">
        <v>1873</v>
      </c>
      <c r="B1875" s="6" t="s">
        <v>1874</v>
      </c>
      <c r="C1875" s="6" t="s">
        <v>5983</v>
      </c>
      <c r="D1875" s="22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>E1875/D1875</f>
        <v>4.4999999999999997E-3</v>
      </c>
      <c r="P1875" s="8">
        <f>IF(L1875=0,0,E1875/L1875)</f>
        <v>18</v>
      </c>
      <c r="Q1875" s="5" t="str">
        <f>LEFT(N1875,(FIND("/",N1875)-1))</f>
        <v>games</v>
      </c>
      <c r="R1875" s="5" t="str">
        <f>RIGHT(N1875,LEN(N1875)-(FIND("/",N1875)))</f>
        <v>mobile games</v>
      </c>
      <c r="S1875" s="13">
        <f>(J1875/86400)+25569+(-5/24)</f>
        <v>42164.407523148147</v>
      </c>
      <c r="T1875" s="13">
        <f>(I1875/86400)+25569+(-5/24)</f>
        <v>42193.489583333336</v>
      </c>
    </row>
    <row r="1876" spans="1:20" ht="14.75" customHeight="1" x14ac:dyDescent="0.2">
      <c r="A1876" s="5">
        <v>1874</v>
      </c>
      <c r="B1876" s="6" t="s">
        <v>1875</v>
      </c>
      <c r="C1876" s="6" t="s">
        <v>5984</v>
      </c>
      <c r="D1876" s="22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>E1876/D1876</f>
        <v>1.6249999999999999E-4</v>
      </c>
      <c r="P1876" s="8">
        <f>IF(L1876=0,0,E1876/L1876)</f>
        <v>13</v>
      </c>
      <c r="Q1876" s="5" t="str">
        <f>LEFT(N1876,(FIND("/",N1876)-1))</f>
        <v>games</v>
      </c>
      <c r="R1876" s="5" t="str">
        <f>RIGHT(N1876,LEN(N1876)-(FIND("/",N1876)))</f>
        <v>mobile games</v>
      </c>
      <c r="S1876" s="13">
        <f>(J1876/86400)+25569+(-5/24)</f>
        <v>42529.760798611103</v>
      </c>
      <c r="T1876" s="13">
        <f>(I1876/86400)+25569+(-5/24)</f>
        <v>42549.760798611103</v>
      </c>
    </row>
    <row r="1877" spans="1:20" ht="14.75" customHeight="1" x14ac:dyDescent="0.2">
      <c r="A1877" s="5">
        <v>1875</v>
      </c>
      <c r="B1877" s="6" t="s">
        <v>1876</v>
      </c>
      <c r="C1877" s="6" t="s">
        <v>5985</v>
      </c>
      <c r="D1877" s="22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>E1877/D1877</f>
        <v>5.1000000000000004E-3</v>
      </c>
      <c r="P1877" s="8">
        <f>IF(L1877=0,0,E1877/L1877)</f>
        <v>17</v>
      </c>
      <c r="Q1877" s="5" t="str">
        <f>LEFT(N1877,(FIND("/",N1877)-1))</f>
        <v>games</v>
      </c>
      <c r="R1877" s="5" t="str">
        <f>RIGHT(N1877,LEN(N1877)-(FIND("/",N1877)))</f>
        <v>mobile games</v>
      </c>
      <c r="S1877" s="13">
        <f>(J1877/86400)+25569+(-5/24)</f>
        <v>42528.691064814811</v>
      </c>
      <c r="T1877" s="13">
        <f>(I1877/86400)+25569+(-5/24)</f>
        <v>42588.691064814811</v>
      </c>
    </row>
    <row r="1878" spans="1:20" ht="14.75" customHeight="1" x14ac:dyDescent="0.2">
      <c r="A1878" s="5">
        <v>1876</v>
      </c>
      <c r="B1878" s="6" t="s">
        <v>1877</v>
      </c>
      <c r="C1878" s="6" t="s">
        <v>5986</v>
      </c>
      <c r="D1878" s="22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>E1878/D1878</f>
        <v>0</v>
      </c>
      <c r="P1878" s="8">
        <f>IF(L1878=0,0,E1878/L1878)</f>
        <v>0</v>
      </c>
      <c r="Q1878" s="5" t="str">
        <f>LEFT(N1878,(FIND("/",N1878)-1))</f>
        <v>games</v>
      </c>
      <c r="R1878" s="5" t="str">
        <f>RIGHT(N1878,LEN(N1878)-(FIND("/",N1878)))</f>
        <v>mobile games</v>
      </c>
      <c r="S1878" s="13">
        <f>(J1878/86400)+25569+(-5/24)</f>
        <v>41776.07644675926</v>
      </c>
      <c r="T1878" s="13">
        <f>(I1878/86400)+25569+(-5/24)</f>
        <v>41806.07644675926</v>
      </c>
    </row>
    <row r="1879" spans="1:20" ht="14.75" customHeight="1" x14ac:dyDescent="0.2">
      <c r="A1879" s="5">
        <v>1877</v>
      </c>
      <c r="B1879" s="6" t="s">
        <v>1878</v>
      </c>
      <c r="C1879" s="6" t="s">
        <v>5987</v>
      </c>
      <c r="D1879" s="22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>E1879/D1879</f>
        <v>0</v>
      </c>
      <c r="P1879" s="8">
        <f>IF(L1879=0,0,E1879/L1879)</f>
        <v>0</v>
      </c>
      <c r="Q1879" s="5" t="str">
        <f>LEFT(N1879,(FIND("/",N1879)-1))</f>
        <v>games</v>
      </c>
      <c r="R1879" s="5" t="str">
        <f>RIGHT(N1879,LEN(N1879)-(FIND("/",N1879)))</f>
        <v>mobile games</v>
      </c>
      <c r="S1879" s="13">
        <f>(J1879/86400)+25569+(-5/24)</f>
        <v>42034.820891203701</v>
      </c>
      <c r="T1879" s="13">
        <f>(I1879/86400)+25569+(-5/24)</f>
        <v>42063.820891203701</v>
      </c>
    </row>
    <row r="1880" spans="1:20" ht="14.75" customHeight="1" x14ac:dyDescent="0.2">
      <c r="A1880" s="5">
        <v>1878</v>
      </c>
      <c r="B1880" s="6" t="s">
        <v>1879</v>
      </c>
      <c r="C1880" s="6" t="s">
        <v>5988</v>
      </c>
      <c r="D1880" s="22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>E1880/D1880</f>
        <v>0</v>
      </c>
      <c r="P1880" s="8">
        <f>IF(L1880=0,0,E1880/L1880)</f>
        <v>0</v>
      </c>
      <c r="Q1880" s="5" t="str">
        <f>LEFT(N1880,(FIND("/",N1880)-1))</f>
        <v>games</v>
      </c>
      <c r="R1880" s="5" t="str">
        <f>RIGHT(N1880,LEN(N1880)-(FIND("/",N1880)))</f>
        <v>mobile games</v>
      </c>
      <c r="S1880" s="13">
        <f>(J1880/86400)+25569+(-5/24)</f>
        <v>41772.800405092588</v>
      </c>
      <c r="T1880" s="13">
        <f>(I1880/86400)+25569+(-5/24)</f>
        <v>41802.800405092588</v>
      </c>
    </row>
    <row r="1881" spans="1:20" ht="14.75" customHeight="1" x14ac:dyDescent="0.2">
      <c r="A1881" s="5">
        <v>1879</v>
      </c>
      <c r="B1881" s="6" t="s">
        <v>1880</v>
      </c>
      <c r="C1881" s="6" t="s">
        <v>5989</v>
      </c>
      <c r="D1881" s="22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>E1881/D1881</f>
        <v>1.1999999999999999E-3</v>
      </c>
      <c r="P1881" s="8">
        <f>IF(L1881=0,0,E1881/L1881)</f>
        <v>3</v>
      </c>
      <c r="Q1881" s="5" t="str">
        <f>LEFT(N1881,(FIND("/",N1881)-1))</f>
        <v>games</v>
      </c>
      <c r="R1881" s="5" t="str">
        <f>RIGHT(N1881,LEN(N1881)-(FIND("/",N1881)))</f>
        <v>mobile games</v>
      </c>
      <c r="S1881" s="13">
        <f>(J1881/86400)+25569+(-5/24)</f>
        <v>42413.441307870373</v>
      </c>
      <c r="T1881" s="13">
        <f>(I1881/86400)+25569+(-5/24)</f>
        <v>42443.399641203701</v>
      </c>
    </row>
    <row r="1882" spans="1:20" ht="14.75" customHeight="1" x14ac:dyDescent="0.2">
      <c r="A1882" s="5">
        <v>1880</v>
      </c>
      <c r="B1882" s="6" t="s">
        <v>1881</v>
      </c>
      <c r="C1882" s="6" t="s">
        <v>5990</v>
      </c>
      <c r="D1882" s="22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>E1882/D1882</f>
        <v>0.20080000000000001</v>
      </c>
      <c r="P1882" s="8">
        <f>IF(L1882=0,0,E1882/L1882)</f>
        <v>41.833333333333336</v>
      </c>
      <c r="Q1882" s="5" t="str">
        <f>LEFT(N1882,(FIND("/",N1882)-1))</f>
        <v>games</v>
      </c>
      <c r="R1882" s="5" t="str">
        <f>RIGHT(N1882,LEN(N1882)-(FIND("/",N1882)))</f>
        <v>mobile games</v>
      </c>
      <c r="S1882" s="13">
        <f>(J1882/86400)+25569+(-5/24)</f>
        <v>42430.358564814807</v>
      </c>
      <c r="T1882" s="13">
        <f>(I1882/86400)+25569+(-5/24)</f>
        <v>42459.31689814815</v>
      </c>
    </row>
    <row r="1883" spans="1:20" ht="14.75" customHeight="1" x14ac:dyDescent="0.2">
      <c r="A1883" s="5">
        <v>1881</v>
      </c>
      <c r="B1883" s="6" t="s">
        <v>1882</v>
      </c>
      <c r="C1883" s="6" t="s">
        <v>5991</v>
      </c>
      <c r="D1883" s="22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>E1883/D1883</f>
        <v>1.726845</v>
      </c>
      <c r="P1883" s="8">
        <f>IF(L1883=0,0,E1883/L1883)</f>
        <v>49.338428571428572</v>
      </c>
      <c r="Q1883" s="5" t="str">
        <f>LEFT(N1883,(FIND("/",N1883)-1))</f>
        <v>music</v>
      </c>
      <c r="R1883" s="5" t="str">
        <f>RIGHT(N1883,LEN(N1883)-(FIND("/",N1883)))</f>
        <v>indie rock</v>
      </c>
      <c r="S1883" s="13">
        <f>(J1883/86400)+25569+(-5/24)</f>
        <v>42042.944317129623</v>
      </c>
      <c r="T1883" s="13">
        <f>(I1883/86400)+25569+(-5/24)</f>
        <v>42072.902650462966</v>
      </c>
    </row>
    <row r="1884" spans="1:20" ht="14.75" customHeight="1" x14ac:dyDescent="0.2">
      <c r="A1884" s="5">
        <v>1882</v>
      </c>
      <c r="B1884" s="6" t="s">
        <v>1883</v>
      </c>
      <c r="C1884" s="6" t="s">
        <v>5992</v>
      </c>
      <c r="D1884" s="22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>E1884/D1884</f>
        <v>1.008955223880597</v>
      </c>
      <c r="P1884" s="8">
        <f>IF(L1884=0,0,E1884/L1884)</f>
        <v>41.728395061728392</v>
      </c>
      <c r="Q1884" s="5" t="str">
        <f>LEFT(N1884,(FIND("/",N1884)-1))</f>
        <v>music</v>
      </c>
      <c r="R1884" s="5" t="str">
        <f>RIGHT(N1884,LEN(N1884)-(FIND("/",N1884)))</f>
        <v>indie rock</v>
      </c>
      <c r="S1884" s="13">
        <f>(J1884/86400)+25569+(-5/24)</f>
        <v>41067.740879629629</v>
      </c>
      <c r="T1884" s="13">
        <f>(I1884/86400)+25569+(-5/24)</f>
        <v>41100.783333333333</v>
      </c>
    </row>
    <row r="1885" spans="1:20" ht="14.75" customHeight="1" x14ac:dyDescent="0.2">
      <c r="A1885" s="5">
        <v>1883</v>
      </c>
      <c r="B1885" s="6" t="s">
        <v>1884</v>
      </c>
      <c r="C1885" s="6" t="s">
        <v>5993</v>
      </c>
      <c r="D1885" s="22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>E1885/D1885</f>
        <v>1.0480480480480481</v>
      </c>
      <c r="P1885" s="8">
        <f>IF(L1885=0,0,E1885/L1885)</f>
        <v>32.71875</v>
      </c>
      <c r="Q1885" s="5" t="str">
        <f>LEFT(N1885,(FIND("/",N1885)-1))</f>
        <v>music</v>
      </c>
      <c r="R1885" s="5" t="str">
        <f>RIGHT(N1885,LEN(N1885)-(FIND("/",N1885)))</f>
        <v>indie rock</v>
      </c>
      <c r="S1885" s="13">
        <f>(J1885/86400)+25569+(-5/24)</f>
        <v>40977.739675925921</v>
      </c>
      <c r="T1885" s="13">
        <f>(I1885/86400)+25569+(-5/24)</f>
        <v>41007.698009259257</v>
      </c>
    </row>
    <row r="1886" spans="1:20" ht="14.75" customHeight="1" x14ac:dyDescent="0.2">
      <c r="A1886" s="5">
        <v>1884</v>
      </c>
      <c r="B1886" s="6" t="s">
        <v>1885</v>
      </c>
      <c r="C1886" s="6" t="s">
        <v>5994</v>
      </c>
      <c r="D1886" s="22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>E1886/D1886</f>
        <v>1.351</v>
      </c>
      <c r="P1886" s="8">
        <f>IF(L1886=0,0,E1886/L1886)</f>
        <v>51.96153846153846</v>
      </c>
      <c r="Q1886" s="5" t="str">
        <f>LEFT(N1886,(FIND("/",N1886)-1))</f>
        <v>music</v>
      </c>
      <c r="R1886" s="5" t="str">
        <f>RIGHT(N1886,LEN(N1886)-(FIND("/",N1886)))</f>
        <v>indie rock</v>
      </c>
      <c r="S1886" s="13">
        <f>(J1886/86400)+25569+(-5/24)</f>
        <v>41204.989988425921</v>
      </c>
      <c r="T1886" s="13">
        <f>(I1886/86400)+25569+(-5/24)</f>
        <v>41240.291666666664</v>
      </c>
    </row>
    <row r="1887" spans="1:20" ht="14.75" customHeight="1" x14ac:dyDescent="0.2">
      <c r="A1887" s="5">
        <v>1885</v>
      </c>
      <c r="B1887" s="6" t="s">
        <v>1886</v>
      </c>
      <c r="C1887" s="6" t="s">
        <v>5995</v>
      </c>
      <c r="D1887" s="22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>E1887/D1887</f>
        <v>1.1632786885245903</v>
      </c>
      <c r="P1887" s="8">
        <f>IF(L1887=0,0,E1887/L1887)</f>
        <v>50.685714285714283</v>
      </c>
      <c r="Q1887" s="5" t="str">
        <f>LEFT(N1887,(FIND("/",N1887)-1))</f>
        <v>music</v>
      </c>
      <c r="R1887" s="5" t="str">
        <f>RIGHT(N1887,LEN(N1887)-(FIND("/",N1887)))</f>
        <v>indie rock</v>
      </c>
      <c r="S1887" s="13">
        <f>(J1887/86400)+25569+(-5/24)</f>
        <v>41098.885532407403</v>
      </c>
      <c r="T1887" s="13">
        <f>(I1887/86400)+25569+(-5/24)</f>
        <v>41131.708333333328</v>
      </c>
    </row>
    <row r="1888" spans="1:20" ht="14.75" customHeight="1" x14ac:dyDescent="0.2">
      <c r="A1888" s="5">
        <v>1886</v>
      </c>
      <c r="B1888" s="6" t="s">
        <v>1887</v>
      </c>
      <c r="C1888" s="6" t="s">
        <v>5996</v>
      </c>
      <c r="D1888" s="22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>E1888/D1888</f>
        <v>1.0208333333333333</v>
      </c>
      <c r="P1888" s="8">
        <f>IF(L1888=0,0,E1888/L1888)</f>
        <v>42.241379310344826</v>
      </c>
      <c r="Q1888" s="5" t="str">
        <f>LEFT(N1888,(FIND("/",N1888)-1))</f>
        <v>music</v>
      </c>
      <c r="R1888" s="5" t="str">
        <f>RIGHT(N1888,LEN(N1888)-(FIND("/",N1888)))</f>
        <v>indie rock</v>
      </c>
      <c r="S1888" s="13">
        <f>(J1888/86400)+25569+(-5/24)</f>
        <v>41925.69835648148</v>
      </c>
      <c r="T1888" s="13">
        <f>(I1888/86400)+25569+(-5/24)</f>
        <v>41955.740023148144</v>
      </c>
    </row>
    <row r="1889" spans="1:20" ht="14.75" customHeight="1" x14ac:dyDescent="0.2">
      <c r="A1889" s="5">
        <v>1887</v>
      </c>
      <c r="B1889" s="6" t="s">
        <v>1888</v>
      </c>
      <c r="C1889" s="6" t="s">
        <v>5997</v>
      </c>
      <c r="D1889" s="22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>E1889/D1889</f>
        <v>1.1116666666666666</v>
      </c>
      <c r="P1889" s="8">
        <f>IF(L1889=0,0,E1889/L1889)</f>
        <v>416.875</v>
      </c>
      <c r="Q1889" s="5" t="str">
        <f>LEFT(N1889,(FIND("/",N1889)-1))</f>
        <v>music</v>
      </c>
      <c r="R1889" s="5" t="str">
        <f>RIGHT(N1889,LEN(N1889)-(FIND("/",N1889)))</f>
        <v>indie rock</v>
      </c>
      <c r="S1889" s="13">
        <f>(J1889/86400)+25569+(-5/24)</f>
        <v>42323.591805555552</v>
      </c>
      <c r="T1889" s="13">
        <f>(I1889/86400)+25569+(-5/24)</f>
        <v>42341.687499999993</v>
      </c>
    </row>
    <row r="1890" spans="1:20" ht="14.75" customHeight="1" x14ac:dyDescent="0.2">
      <c r="A1890" s="5">
        <v>1888</v>
      </c>
      <c r="B1890" s="6" t="s">
        <v>1889</v>
      </c>
      <c r="C1890" s="6" t="s">
        <v>5998</v>
      </c>
      <c r="D1890" s="22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>E1890/D1890</f>
        <v>1.6608000000000001</v>
      </c>
      <c r="P1890" s="8">
        <f>IF(L1890=0,0,E1890/L1890)</f>
        <v>46.651685393258425</v>
      </c>
      <c r="Q1890" s="5" t="str">
        <f>LEFT(N1890,(FIND("/",N1890)-1))</f>
        <v>music</v>
      </c>
      <c r="R1890" s="5" t="str">
        <f>RIGHT(N1890,LEN(N1890)-(FIND("/",N1890)))</f>
        <v>indie rock</v>
      </c>
      <c r="S1890" s="13">
        <f>(J1890/86400)+25569+(-5/24)</f>
        <v>40299.03162037037</v>
      </c>
      <c r="T1890" s="13">
        <f>(I1890/86400)+25569+(-5/24)</f>
        <v>40329.999305555553</v>
      </c>
    </row>
    <row r="1891" spans="1:20" ht="14.75" customHeight="1" x14ac:dyDescent="0.2">
      <c r="A1891" s="5">
        <v>1889</v>
      </c>
      <c r="B1891" s="6" t="s">
        <v>1890</v>
      </c>
      <c r="C1891" s="6" t="s">
        <v>5999</v>
      </c>
      <c r="D1891" s="22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>E1891/D1891</f>
        <v>1.0660000000000001</v>
      </c>
      <c r="P1891" s="8">
        <f>IF(L1891=0,0,E1891/L1891)</f>
        <v>48.454545454545453</v>
      </c>
      <c r="Q1891" s="5" t="str">
        <f>LEFT(N1891,(FIND("/",N1891)-1))</f>
        <v>music</v>
      </c>
      <c r="R1891" s="5" t="str">
        <f>RIGHT(N1891,LEN(N1891)-(FIND("/",N1891)))</f>
        <v>indie rock</v>
      </c>
      <c r="S1891" s="13">
        <f>(J1891/86400)+25569+(-5/24)</f>
        <v>41299.585023148145</v>
      </c>
      <c r="T1891" s="13">
        <f>(I1891/86400)+25569+(-5/24)</f>
        <v>41344.543356481481</v>
      </c>
    </row>
    <row r="1892" spans="1:20" ht="14.75" customHeight="1" x14ac:dyDescent="0.2">
      <c r="A1892" s="5">
        <v>1890</v>
      </c>
      <c r="B1892" s="6" t="s">
        <v>1891</v>
      </c>
      <c r="C1892" s="6" t="s">
        <v>6000</v>
      </c>
      <c r="D1892" s="22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>E1892/D1892</f>
        <v>1.4458441666666668</v>
      </c>
      <c r="P1892" s="8">
        <f>IF(L1892=0,0,E1892/L1892)</f>
        <v>70.5289837398374</v>
      </c>
      <c r="Q1892" s="5" t="str">
        <f>LEFT(N1892,(FIND("/",N1892)-1))</f>
        <v>music</v>
      </c>
      <c r="R1892" s="5" t="str">
        <f>RIGHT(N1892,LEN(N1892)-(FIND("/",N1892)))</f>
        <v>indie rock</v>
      </c>
      <c r="S1892" s="13">
        <f>(J1892/86400)+25569+(-5/24)</f>
        <v>41228.577870370369</v>
      </c>
      <c r="T1892" s="13">
        <f>(I1892/86400)+25569+(-5/24)</f>
        <v>41258.577870370369</v>
      </c>
    </row>
    <row r="1893" spans="1:20" ht="14.75" customHeight="1" x14ac:dyDescent="0.2">
      <c r="A1893" s="5">
        <v>1891</v>
      </c>
      <c r="B1893" s="6" t="s">
        <v>1892</v>
      </c>
      <c r="C1893" s="6" t="s">
        <v>6001</v>
      </c>
      <c r="D1893" s="22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>E1893/D1893</f>
        <v>1.0555000000000001</v>
      </c>
      <c r="P1893" s="8">
        <f>IF(L1893=0,0,E1893/L1893)</f>
        <v>87.958333333333329</v>
      </c>
      <c r="Q1893" s="5" t="str">
        <f>LEFT(N1893,(FIND("/",N1893)-1))</f>
        <v>music</v>
      </c>
      <c r="R1893" s="5" t="str">
        <f>RIGHT(N1893,LEN(N1893)-(FIND("/",N1893)))</f>
        <v>indie rock</v>
      </c>
      <c r="S1893" s="13">
        <f>(J1893/86400)+25569+(-5/24)</f>
        <v>40335.589745370366</v>
      </c>
      <c r="T1893" s="13">
        <f>(I1893/86400)+25569+(-5/24)</f>
        <v>40381.041666666664</v>
      </c>
    </row>
    <row r="1894" spans="1:20" ht="14.75" customHeight="1" x14ac:dyDescent="0.2">
      <c r="A1894" s="5">
        <v>1892</v>
      </c>
      <c r="B1894" s="6" t="s">
        <v>1893</v>
      </c>
      <c r="C1894" s="6" t="s">
        <v>6002</v>
      </c>
      <c r="D1894" s="22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>E1894/D1894</f>
        <v>1.3660000000000001</v>
      </c>
      <c r="P1894" s="8">
        <f>IF(L1894=0,0,E1894/L1894)</f>
        <v>26.26923076923077</v>
      </c>
      <c r="Q1894" s="5" t="str">
        <f>LEFT(N1894,(FIND("/",N1894)-1))</f>
        <v>music</v>
      </c>
      <c r="R1894" s="5" t="str">
        <f>RIGHT(N1894,LEN(N1894)-(FIND("/",N1894)))</f>
        <v>indie rock</v>
      </c>
      <c r="S1894" s="13">
        <f>(J1894/86400)+25569+(-5/24)</f>
        <v>40671.429178240738</v>
      </c>
      <c r="T1894" s="13">
        <f>(I1894/86400)+25569+(-5/24)</f>
        <v>40701.429178240738</v>
      </c>
    </row>
    <row r="1895" spans="1:20" ht="14.75" customHeight="1" x14ac:dyDescent="0.2">
      <c r="A1895" s="5">
        <v>1893</v>
      </c>
      <c r="B1895" s="6" t="s">
        <v>1894</v>
      </c>
      <c r="C1895" s="6" t="s">
        <v>6003</v>
      </c>
      <c r="D1895" s="22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>E1895/D1895</f>
        <v>1.04</v>
      </c>
      <c r="P1895" s="8">
        <f>IF(L1895=0,0,E1895/L1895)</f>
        <v>57.777777777777779</v>
      </c>
      <c r="Q1895" s="5" t="str">
        <f>LEFT(N1895,(FIND("/",N1895)-1))</f>
        <v>music</v>
      </c>
      <c r="R1895" s="5" t="str">
        <f>RIGHT(N1895,LEN(N1895)-(FIND("/",N1895)))</f>
        <v>indie rock</v>
      </c>
      <c r="S1895" s="13">
        <f>(J1895/86400)+25569+(-5/24)</f>
        <v>40632.733622685184</v>
      </c>
      <c r="T1895" s="13">
        <f>(I1895/86400)+25569+(-5/24)</f>
        <v>40648.957638888889</v>
      </c>
    </row>
    <row r="1896" spans="1:20" ht="14.75" customHeight="1" x14ac:dyDescent="0.2">
      <c r="A1896" s="5">
        <v>1894</v>
      </c>
      <c r="B1896" s="6" t="s">
        <v>1895</v>
      </c>
      <c r="C1896" s="6" t="s">
        <v>6004</v>
      </c>
      <c r="D1896" s="22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>E1896/D1896</f>
        <v>1.145</v>
      </c>
      <c r="P1896" s="8">
        <f>IF(L1896=0,0,E1896/L1896)</f>
        <v>57.25</v>
      </c>
      <c r="Q1896" s="5" t="str">
        <f>LEFT(N1896,(FIND("/",N1896)-1))</f>
        <v>music</v>
      </c>
      <c r="R1896" s="5" t="str">
        <f>RIGHT(N1896,LEN(N1896)-(FIND("/",N1896)))</f>
        <v>indie rock</v>
      </c>
      <c r="S1896" s="13">
        <f>(J1896/86400)+25569+(-5/24)</f>
        <v>40920.696562499994</v>
      </c>
      <c r="T1896" s="13">
        <f>(I1896/86400)+25569+(-5/24)</f>
        <v>40951.696562499994</v>
      </c>
    </row>
    <row r="1897" spans="1:20" ht="14.75" customHeight="1" x14ac:dyDescent="0.2">
      <c r="A1897" s="5">
        <v>1895</v>
      </c>
      <c r="B1897" s="6" t="s">
        <v>1896</v>
      </c>
      <c r="C1897" s="6" t="s">
        <v>6005</v>
      </c>
      <c r="D1897" s="22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>E1897/D1897</f>
        <v>1.0171957671957672</v>
      </c>
      <c r="P1897" s="8">
        <f>IF(L1897=0,0,E1897/L1897)</f>
        <v>196.34042553191489</v>
      </c>
      <c r="Q1897" s="5" t="str">
        <f>LEFT(N1897,(FIND("/",N1897)-1))</f>
        <v>music</v>
      </c>
      <c r="R1897" s="5" t="str">
        <f>RIGHT(N1897,LEN(N1897)-(FIND("/",N1897)))</f>
        <v>indie rock</v>
      </c>
      <c r="S1897" s="13">
        <f>(J1897/86400)+25569+(-5/24)</f>
        <v>42267.538449074076</v>
      </c>
      <c r="T1897" s="13">
        <f>(I1897/86400)+25569+(-5/24)</f>
        <v>42297.538449074076</v>
      </c>
    </row>
    <row r="1898" spans="1:20" ht="14.75" customHeight="1" x14ac:dyDescent="0.2">
      <c r="A1898" s="5">
        <v>1896</v>
      </c>
      <c r="B1898" s="6" t="s">
        <v>1897</v>
      </c>
      <c r="C1898" s="6" t="s">
        <v>6006</v>
      </c>
      <c r="D1898" s="22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>E1898/D1898</f>
        <v>1.2394678492239468</v>
      </c>
      <c r="P1898" s="8">
        <f>IF(L1898=0,0,E1898/L1898)</f>
        <v>43</v>
      </c>
      <c r="Q1898" s="5" t="str">
        <f>LEFT(N1898,(FIND("/",N1898)-1))</f>
        <v>music</v>
      </c>
      <c r="R1898" s="5" t="str">
        <f>RIGHT(N1898,LEN(N1898)-(FIND("/",N1898)))</f>
        <v>indie rock</v>
      </c>
      <c r="S1898" s="13">
        <f>(J1898/86400)+25569+(-5/24)</f>
        <v>40981.501909722218</v>
      </c>
      <c r="T1898" s="13">
        <f>(I1898/86400)+25569+(-5/24)</f>
        <v>41011.501909722218</v>
      </c>
    </row>
    <row r="1899" spans="1:20" ht="14.75" customHeight="1" x14ac:dyDescent="0.2">
      <c r="A1899" s="5">
        <v>1897</v>
      </c>
      <c r="B1899" s="6" t="s">
        <v>1898</v>
      </c>
      <c r="C1899" s="6" t="s">
        <v>6007</v>
      </c>
      <c r="D1899" s="22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>E1899/D1899</f>
        <v>1.0245669291338582</v>
      </c>
      <c r="P1899" s="8">
        <f>IF(L1899=0,0,E1899/L1899)</f>
        <v>35.551912568306008</v>
      </c>
      <c r="Q1899" s="5" t="str">
        <f>LEFT(N1899,(FIND("/",N1899)-1))</f>
        <v>music</v>
      </c>
      <c r="R1899" s="5" t="str">
        <f>RIGHT(N1899,LEN(N1899)-(FIND("/",N1899)))</f>
        <v>indie rock</v>
      </c>
      <c r="S1899" s="13">
        <f>(J1899/86400)+25569+(-5/24)</f>
        <v>41680.375069444439</v>
      </c>
      <c r="T1899" s="13">
        <f>(I1899/86400)+25569+(-5/24)</f>
        <v>41702.666666666664</v>
      </c>
    </row>
    <row r="1900" spans="1:20" ht="14.75" customHeight="1" x14ac:dyDescent="0.2">
      <c r="A1900" s="5">
        <v>1898</v>
      </c>
      <c r="B1900" s="6" t="s">
        <v>1899</v>
      </c>
      <c r="C1900" s="6" t="s">
        <v>6008</v>
      </c>
      <c r="D1900" s="22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>E1900/D1900</f>
        <v>1.4450000000000001</v>
      </c>
      <c r="P1900" s="8">
        <f>IF(L1900=0,0,E1900/L1900)</f>
        <v>68.80952380952381</v>
      </c>
      <c r="Q1900" s="5" t="str">
        <f>LEFT(N1900,(FIND("/",N1900)-1))</f>
        <v>music</v>
      </c>
      <c r="R1900" s="5" t="str">
        <f>RIGHT(N1900,LEN(N1900)-(FIND("/",N1900)))</f>
        <v>indie rock</v>
      </c>
      <c r="S1900" s="13">
        <f>(J1900/86400)+25569+(-5/24)</f>
        <v>42365.9846412037</v>
      </c>
      <c r="T1900" s="13">
        <f>(I1900/86400)+25569+(-5/24)</f>
        <v>42401.541666666664</v>
      </c>
    </row>
    <row r="1901" spans="1:20" ht="14.75" customHeight="1" x14ac:dyDescent="0.2">
      <c r="A1901" s="5">
        <v>1899</v>
      </c>
      <c r="B1901" s="6" t="s">
        <v>1900</v>
      </c>
      <c r="C1901" s="6" t="s">
        <v>6009</v>
      </c>
      <c r="D1901" s="22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>E1901/D1901</f>
        <v>1.3333333333333333</v>
      </c>
      <c r="P1901" s="8">
        <f>IF(L1901=0,0,E1901/L1901)</f>
        <v>28.571428571428573</v>
      </c>
      <c r="Q1901" s="5" t="str">
        <f>LEFT(N1901,(FIND("/",N1901)-1))</f>
        <v>music</v>
      </c>
      <c r="R1901" s="5" t="str">
        <f>RIGHT(N1901,LEN(N1901)-(FIND("/",N1901)))</f>
        <v>indie rock</v>
      </c>
      <c r="S1901" s="13">
        <f>(J1901/86400)+25569+(-5/24)</f>
        <v>42058.733402777776</v>
      </c>
      <c r="T1901" s="13">
        <f>(I1901/86400)+25569+(-5/24)</f>
        <v>42088.691736111105</v>
      </c>
    </row>
    <row r="1902" spans="1:20" ht="14.75" customHeight="1" x14ac:dyDescent="0.2">
      <c r="A1902" s="5">
        <v>1900</v>
      </c>
      <c r="B1902" s="6" t="s">
        <v>1901</v>
      </c>
      <c r="C1902" s="6" t="s">
        <v>6010</v>
      </c>
      <c r="D1902" s="22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>E1902/D1902</f>
        <v>1.0936440000000001</v>
      </c>
      <c r="P1902" s="8">
        <f>IF(L1902=0,0,E1902/L1902)</f>
        <v>50.631666666666668</v>
      </c>
      <c r="Q1902" s="5" t="str">
        <f>LEFT(N1902,(FIND("/",N1902)-1))</f>
        <v>music</v>
      </c>
      <c r="R1902" s="5" t="str">
        <f>RIGHT(N1902,LEN(N1902)-(FIND("/",N1902)))</f>
        <v>indie rock</v>
      </c>
      <c r="S1902" s="13">
        <f>(J1902/86400)+25569+(-5/24)</f>
        <v>41160.663553240738</v>
      </c>
      <c r="T1902" s="13">
        <f>(I1902/86400)+25569+(-5/24)</f>
        <v>41188.207638888889</v>
      </c>
    </row>
    <row r="1903" spans="1:20" ht="14.75" customHeight="1" x14ac:dyDescent="0.2">
      <c r="A1903" s="5">
        <v>1901</v>
      </c>
      <c r="B1903" s="6" t="s">
        <v>1902</v>
      </c>
      <c r="C1903" s="6" t="s">
        <v>6011</v>
      </c>
      <c r="D1903" s="22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>E1903/D1903</f>
        <v>2.696969696969697E-2</v>
      </c>
      <c r="P1903" s="8">
        <f>IF(L1903=0,0,E1903/L1903)</f>
        <v>106.8</v>
      </c>
      <c r="Q1903" s="5" t="str">
        <f>LEFT(N1903,(FIND("/",N1903)-1))</f>
        <v>technology</v>
      </c>
      <c r="R1903" s="5" t="str">
        <f>RIGHT(N1903,LEN(N1903)-(FIND("/",N1903)))</f>
        <v>gadgets</v>
      </c>
      <c r="S1903" s="13">
        <f>(J1903/86400)+25569+(-5/24)</f>
        <v>42116.334826388884</v>
      </c>
      <c r="T1903" s="13">
        <f>(I1903/86400)+25569+(-5/24)</f>
        <v>42146.333333333336</v>
      </c>
    </row>
    <row r="1904" spans="1:20" ht="14.75" customHeight="1" x14ac:dyDescent="0.2">
      <c r="A1904" s="5">
        <v>1902</v>
      </c>
      <c r="B1904" s="6" t="s">
        <v>1903</v>
      </c>
      <c r="C1904" s="6" t="s">
        <v>6012</v>
      </c>
      <c r="D1904" s="22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>E1904/D1904</f>
        <v>1.2E-2</v>
      </c>
      <c r="P1904" s="8">
        <f>IF(L1904=0,0,E1904/L1904)</f>
        <v>4</v>
      </c>
      <c r="Q1904" s="5" t="str">
        <f>LEFT(N1904,(FIND("/",N1904)-1))</f>
        <v>technology</v>
      </c>
      <c r="R1904" s="5" t="str">
        <f>RIGHT(N1904,LEN(N1904)-(FIND("/",N1904)))</f>
        <v>gadgets</v>
      </c>
      <c r="S1904" s="13">
        <f>(J1904/86400)+25569+(-5/24)</f>
        <v>42037.581562499996</v>
      </c>
      <c r="T1904" s="13">
        <f>(I1904/86400)+25569+(-5/24)</f>
        <v>42067.581562499996</v>
      </c>
    </row>
    <row r="1905" spans="1:20" ht="14.75" customHeight="1" x14ac:dyDescent="0.2">
      <c r="A1905" s="5">
        <v>1903</v>
      </c>
      <c r="B1905" s="6" t="s">
        <v>1904</v>
      </c>
      <c r="C1905" s="6" t="s">
        <v>6013</v>
      </c>
      <c r="D1905" s="22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>E1905/D1905</f>
        <v>0.46600000000000003</v>
      </c>
      <c r="P1905" s="8">
        <f>IF(L1905=0,0,E1905/L1905)</f>
        <v>34.097560975609753</v>
      </c>
      <c r="Q1905" s="5" t="str">
        <f>LEFT(N1905,(FIND("/",N1905)-1))</f>
        <v>technology</v>
      </c>
      <c r="R1905" s="5" t="str">
        <f>RIGHT(N1905,LEN(N1905)-(FIND("/",N1905)))</f>
        <v>gadgets</v>
      </c>
      <c r="S1905" s="13">
        <f>(J1905/86400)+25569+(-5/24)</f>
        <v>42702.562395833331</v>
      </c>
      <c r="T1905" s="13">
        <f>(I1905/86400)+25569+(-5/24)</f>
        <v>42762.562395833331</v>
      </c>
    </row>
    <row r="1906" spans="1:20" ht="14.75" customHeight="1" x14ac:dyDescent="0.2">
      <c r="A1906" s="5">
        <v>1904</v>
      </c>
      <c r="B1906" s="6" t="s">
        <v>1905</v>
      </c>
      <c r="C1906" s="6" t="s">
        <v>6014</v>
      </c>
      <c r="D1906" s="22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>E1906/D1906</f>
        <v>1E-3</v>
      </c>
      <c r="P1906" s="8">
        <f>IF(L1906=0,0,E1906/L1906)</f>
        <v>25</v>
      </c>
      <c r="Q1906" s="5" t="str">
        <f>LEFT(N1906,(FIND("/",N1906)-1))</f>
        <v>technology</v>
      </c>
      <c r="R1906" s="5" t="str">
        <f>RIGHT(N1906,LEN(N1906)-(FIND("/",N1906)))</f>
        <v>gadgets</v>
      </c>
      <c r="S1906" s="13">
        <f>(J1906/86400)+25569+(-5/24)</f>
        <v>42326.477094907408</v>
      </c>
      <c r="T1906" s="13">
        <f>(I1906/86400)+25569+(-5/24)</f>
        <v>42371.477094907408</v>
      </c>
    </row>
    <row r="1907" spans="1:20" ht="14.75" customHeight="1" x14ac:dyDescent="0.2">
      <c r="A1907" s="5">
        <v>1905</v>
      </c>
      <c r="B1907" s="6" t="s">
        <v>1906</v>
      </c>
      <c r="C1907" s="6" t="s">
        <v>6015</v>
      </c>
      <c r="D1907" s="22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>E1907/D1907</f>
        <v>1.6800000000000001E-3</v>
      </c>
      <c r="P1907" s="8">
        <f>IF(L1907=0,0,E1907/L1907)</f>
        <v>10.5</v>
      </c>
      <c r="Q1907" s="5" t="str">
        <f>LEFT(N1907,(FIND("/",N1907)-1))</f>
        <v>technology</v>
      </c>
      <c r="R1907" s="5" t="str">
        <f>RIGHT(N1907,LEN(N1907)-(FIND("/",N1907)))</f>
        <v>gadgets</v>
      </c>
      <c r="S1907" s="13">
        <f>(J1907/86400)+25569+(-5/24)</f>
        <v>41859.717523148145</v>
      </c>
      <c r="T1907" s="13">
        <f>(I1907/86400)+25569+(-5/24)</f>
        <v>41889.717523148145</v>
      </c>
    </row>
    <row r="1908" spans="1:20" ht="14.75" customHeight="1" x14ac:dyDescent="0.2">
      <c r="A1908" s="5">
        <v>1906</v>
      </c>
      <c r="B1908" s="6" t="s">
        <v>1907</v>
      </c>
      <c r="C1908" s="6" t="s">
        <v>6016</v>
      </c>
      <c r="D1908" s="22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>E1908/D1908</f>
        <v>0.42759999999999998</v>
      </c>
      <c r="P1908" s="8">
        <f>IF(L1908=0,0,E1908/L1908)</f>
        <v>215.95959595959596</v>
      </c>
      <c r="Q1908" s="5" t="str">
        <f>LEFT(N1908,(FIND("/",N1908)-1))</f>
        <v>technology</v>
      </c>
      <c r="R1908" s="5" t="str">
        <f>RIGHT(N1908,LEN(N1908)-(FIND("/",N1908)))</f>
        <v>gadgets</v>
      </c>
      <c r="S1908" s="13">
        <f>(J1908/86400)+25569+(-5/24)</f>
        <v>42514.462766203702</v>
      </c>
      <c r="T1908" s="13">
        <f>(I1908/86400)+25569+(-5/24)</f>
        <v>42544.462766203702</v>
      </c>
    </row>
    <row r="1909" spans="1:20" ht="14.75" customHeight="1" x14ac:dyDescent="0.2">
      <c r="A1909" s="5">
        <v>1907</v>
      </c>
      <c r="B1909" s="6" t="s">
        <v>1908</v>
      </c>
      <c r="C1909" s="6" t="s">
        <v>6017</v>
      </c>
      <c r="D1909" s="22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>E1909/D1909</f>
        <v>2.8333333333333335E-3</v>
      </c>
      <c r="P1909" s="8">
        <f>IF(L1909=0,0,E1909/L1909)</f>
        <v>21.25</v>
      </c>
      <c r="Q1909" s="5" t="str">
        <f>LEFT(N1909,(FIND("/",N1909)-1))</f>
        <v>technology</v>
      </c>
      <c r="R1909" s="5" t="str">
        <f>RIGHT(N1909,LEN(N1909)-(FIND("/",N1909)))</f>
        <v>gadgets</v>
      </c>
      <c r="S1909" s="13">
        <f>(J1909/86400)+25569+(-5/24)</f>
        <v>41767.378761574073</v>
      </c>
      <c r="T1909" s="13">
        <f>(I1909/86400)+25569+(-5/24)</f>
        <v>41782.378761574073</v>
      </c>
    </row>
    <row r="1910" spans="1:20" ht="14.75" customHeight="1" x14ac:dyDescent="0.2">
      <c r="A1910" s="5">
        <v>1908</v>
      </c>
      <c r="B1910" s="6" t="s">
        <v>1909</v>
      </c>
      <c r="C1910" s="6" t="s">
        <v>6018</v>
      </c>
      <c r="D1910" s="22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>E1910/D1910</f>
        <v>1.7319999999999999E-2</v>
      </c>
      <c r="P1910" s="8">
        <f>IF(L1910=0,0,E1910/L1910)</f>
        <v>108.25</v>
      </c>
      <c r="Q1910" s="5" t="str">
        <f>LEFT(N1910,(FIND("/",N1910)-1))</f>
        <v>technology</v>
      </c>
      <c r="R1910" s="5" t="str">
        <f>RIGHT(N1910,LEN(N1910)-(FIND("/",N1910)))</f>
        <v>gadgets</v>
      </c>
      <c r="S1910" s="13">
        <f>(J1910/86400)+25569+(-5/24)</f>
        <v>42703.709490740737</v>
      </c>
      <c r="T1910" s="13">
        <f>(I1910/86400)+25569+(-5/24)</f>
        <v>42733.709490740737</v>
      </c>
    </row>
    <row r="1911" spans="1:20" ht="14.75" customHeight="1" x14ac:dyDescent="0.2">
      <c r="A1911" s="5">
        <v>1909</v>
      </c>
      <c r="B1911" s="6" t="s">
        <v>1910</v>
      </c>
      <c r="C1911" s="6" t="s">
        <v>6019</v>
      </c>
      <c r="D1911" s="22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>E1911/D1911</f>
        <v>0.14111428571428572</v>
      </c>
      <c r="P1911" s="8">
        <f>IF(L1911=0,0,E1911/L1911)</f>
        <v>129.97368421052633</v>
      </c>
      <c r="Q1911" s="5" t="str">
        <f>LEFT(N1911,(FIND("/",N1911)-1))</f>
        <v>technology</v>
      </c>
      <c r="R1911" s="5" t="str">
        <f>RIGHT(N1911,LEN(N1911)-(FIND("/",N1911)))</f>
        <v>gadgets</v>
      </c>
      <c r="S1911" s="13">
        <f>(J1911/86400)+25569+(-5/24)</f>
        <v>41905.220821759256</v>
      </c>
      <c r="T1911" s="13">
        <f>(I1911/86400)+25569+(-5/24)</f>
        <v>41935.220821759256</v>
      </c>
    </row>
    <row r="1912" spans="1:20" ht="14.75" customHeight="1" x14ac:dyDescent="0.2">
      <c r="A1912" s="5">
        <v>1910</v>
      </c>
      <c r="B1912" s="6" t="s">
        <v>1911</v>
      </c>
      <c r="C1912" s="6" t="s">
        <v>6020</v>
      </c>
      <c r="D1912" s="22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>E1912/D1912</f>
        <v>0.39395294117647056</v>
      </c>
      <c r="P1912" s="8">
        <f>IF(L1912=0,0,E1912/L1912)</f>
        <v>117.49473684210527</v>
      </c>
      <c r="Q1912" s="5" t="str">
        <f>LEFT(N1912,(FIND("/",N1912)-1))</f>
        <v>technology</v>
      </c>
      <c r="R1912" s="5" t="str">
        <f>RIGHT(N1912,LEN(N1912)-(FIND("/",N1912)))</f>
        <v>gadgets</v>
      </c>
      <c r="S1912" s="13">
        <f>(J1912/86400)+25569+(-5/24)</f>
        <v>42264.754826388882</v>
      </c>
      <c r="T1912" s="13">
        <f>(I1912/86400)+25569+(-5/24)</f>
        <v>42308.739583333336</v>
      </c>
    </row>
    <row r="1913" spans="1:20" ht="14.75" customHeight="1" x14ac:dyDescent="0.2">
      <c r="A1913" s="5">
        <v>1911</v>
      </c>
      <c r="B1913" s="6" t="s">
        <v>1912</v>
      </c>
      <c r="C1913" s="6" t="s">
        <v>6021</v>
      </c>
      <c r="D1913" s="22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>E1913/D1913</f>
        <v>2.3529411764705883E-4</v>
      </c>
      <c r="P1913" s="8">
        <f>IF(L1913=0,0,E1913/L1913)</f>
        <v>10</v>
      </c>
      <c r="Q1913" s="5" t="str">
        <f>LEFT(N1913,(FIND("/",N1913)-1))</f>
        <v>technology</v>
      </c>
      <c r="R1913" s="5" t="str">
        <f>RIGHT(N1913,LEN(N1913)-(FIND("/",N1913)))</f>
        <v>gadgets</v>
      </c>
      <c r="S1913" s="13">
        <f>(J1913/86400)+25569+(-5/24)</f>
        <v>41829.825624999998</v>
      </c>
      <c r="T1913" s="13">
        <f>(I1913/86400)+25569+(-5/24)</f>
        <v>41859.825624999998</v>
      </c>
    </row>
    <row r="1914" spans="1:20" ht="14.75" customHeight="1" x14ac:dyDescent="0.2">
      <c r="A1914" s="5">
        <v>1912</v>
      </c>
      <c r="B1914" s="6" t="s">
        <v>1913</v>
      </c>
      <c r="C1914" s="6" t="s">
        <v>6022</v>
      </c>
      <c r="D1914" s="22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>E1914/D1914</f>
        <v>0.59299999999999997</v>
      </c>
      <c r="P1914" s="8">
        <f>IF(L1914=0,0,E1914/L1914)</f>
        <v>70.595238095238102</v>
      </c>
      <c r="Q1914" s="5" t="str">
        <f>LEFT(N1914,(FIND("/",N1914)-1))</f>
        <v>technology</v>
      </c>
      <c r="R1914" s="5" t="str">
        <f>RIGHT(N1914,LEN(N1914)-(FIND("/",N1914)))</f>
        <v>gadgets</v>
      </c>
      <c r="S1914" s="13">
        <f>(J1914/86400)+25569+(-5/24)</f>
        <v>42129.018055555549</v>
      </c>
      <c r="T1914" s="13">
        <f>(I1914/86400)+25569+(-5/24)</f>
        <v>42159.018055555549</v>
      </c>
    </row>
    <row r="1915" spans="1:20" ht="14.75" customHeight="1" x14ac:dyDescent="0.2">
      <c r="A1915" s="5">
        <v>1913</v>
      </c>
      <c r="B1915" s="6" t="s">
        <v>1914</v>
      </c>
      <c r="C1915" s="6" t="s">
        <v>6023</v>
      </c>
      <c r="D1915" s="22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>E1915/D1915</f>
        <v>1.3270833333333334E-2</v>
      </c>
      <c r="P1915" s="8">
        <f>IF(L1915=0,0,E1915/L1915)</f>
        <v>24.5</v>
      </c>
      <c r="Q1915" s="5" t="str">
        <f>LEFT(N1915,(FIND("/",N1915)-1))</f>
        <v>technology</v>
      </c>
      <c r="R1915" s="5" t="str">
        <f>RIGHT(N1915,LEN(N1915)-(FIND("/",N1915)))</f>
        <v>gadgets</v>
      </c>
      <c r="S1915" s="13">
        <f>(J1915/86400)+25569+(-5/24)</f>
        <v>41890.302986111106</v>
      </c>
      <c r="T1915" s="13">
        <f>(I1915/86400)+25569+(-5/24)</f>
        <v>41920.302986111106</v>
      </c>
    </row>
    <row r="1916" spans="1:20" ht="14.75" customHeight="1" x14ac:dyDescent="0.2">
      <c r="A1916" s="5">
        <v>1914</v>
      </c>
      <c r="B1916" s="6" t="s">
        <v>1915</v>
      </c>
      <c r="C1916" s="6" t="s">
        <v>6024</v>
      </c>
      <c r="D1916" s="22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>E1916/D1916</f>
        <v>9.0090090090090086E-2</v>
      </c>
      <c r="P1916" s="8">
        <f>IF(L1916=0,0,E1916/L1916)</f>
        <v>30</v>
      </c>
      <c r="Q1916" s="5" t="str">
        <f>LEFT(N1916,(FIND("/",N1916)-1))</f>
        <v>technology</v>
      </c>
      <c r="R1916" s="5" t="str">
        <f>RIGHT(N1916,LEN(N1916)-(FIND("/",N1916)))</f>
        <v>gadgets</v>
      </c>
      <c r="S1916" s="13">
        <f>(J1916/86400)+25569+(-5/24)</f>
        <v>41928.966122685182</v>
      </c>
      <c r="T1916" s="13">
        <f>(I1916/86400)+25569+(-5/24)</f>
        <v>41943.957638888889</v>
      </c>
    </row>
    <row r="1917" spans="1:20" ht="14.75" customHeight="1" x14ac:dyDescent="0.2">
      <c r="A1917" s="5">
        <v>1915</v>
      </c>
      <c r="B1917" s="6" t="s">
        <v>1916</v>
      </c>
      <c r="C1917" s="6" t="s">
        <v>6025</v>
      </c>
      <c r="D1917" s="22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>E1917/D1917</f>
        <v>1.6E-2</v>
      </c>
      <c r="P1917" s="8">
        <f>IF(L1917=0,0,E1917/L1917)</f>
        <v>2</v>
      </c>
      <c r="Q1917" s="5" t="str">
        <f>LEFT(N1917,(FIND("/",N1917)-1))</f>
        <v>technology</v>
      </c>
      <c r="R1917" s="5" t="str">
        <f>RIGHT(N1917,LEN(N1917)-(FIND("/",N1917)))</f>
        <v>gadgets</v>
      </c>
      <c r="S1917" s="13">
        <f>(J1917/86400)+25569+(-5/24)</f>
        <v>41863.840532407405</v>
      </c>
      <c r="T1917" s="13">
        <f>(I1917/86400)+25569+(-5/24)</f>
        <v>41883.840532407405</v>
      </c>
    </row>
    <row r="1918" spans="1:20" ht="14.75" customHeight="1" x14ac:dyDescent="0.2">
      <c r="A1918" s="5">
        <v>1916</v>
      </c>
      <c r="B1918" s="6" t="s">
        <v>1917</v>
      </c>
      <c r="C1918" s="6" t="s">
        <v>6026</v>
      </c>
      <c r="D1918" s="22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>E1918/D1918</f>
        <v>5.1000000000000004E-3</v>
      </c>
      <c r="P1918" s="8">
        <f>IF(L1918=0,0,E1918/L1918)</f>
        <v>17</v>
      </c>
      <c r="Q1918" s="5" t="str">
        <f>LEFT(N1918,(FIND("/",N1918)-1))</f>
        <v>technology</v>
      </c>
      <c r="R1918" s="5" t="str">
        <f>RIGHT(N1918,LEN(N1918)-(FIND("/",N1918)))</f>
        <v>gadgets</v>
      </c>
      <c r="S1918" s="13">
        <f>(J1918/86400)+25569+(-5/24)</f>
        <v>42656.508969907409</v>
      </c>
      <c r="T1918" s="13">
        <f>(I1918/86400)+25569+(-5/24)</f>
        <v>42681.550636574073</v>
      </c>
    </row>
    <row r="1919" spans="1:20" ht="14.75" customHeight="1" x14ac:dyDescent="0.2">
      <c r="A1919" s="5">
        <v>1917</v>
      </c>
      <c r="B1919" s="6" t="s">
        <v>1918</v>
      </c>
      <c r="C1919" s="6" t="s">
        <v>6027</v>
      </c>
      <c r="D1919" s="22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>E1919/D1919</f>
        <v>0.52570512820512816</v>
      </c>
      <c r="P1919" s="8">
        <f>IF(L1919=0,0,E1919/L1919)</f>
        <v>2928.9285714285716</v>
      </c>
      <c r="Q1919" s="5" t="str">
        <f>LEFT(N1919,(FIND("/",N1919)-1))</f>
        <v>technology</v>
      </c>
      <c r="R1919" s="5" t="str">
        <f>RIGHT(N1919,LEN(N1919)-(FIND("/",N1919)))</f>
        <v>gadgets</v>
      </c>
      <c r="S1919" s="13">
        <f>(J1919/86400)+25569+(-5/24)</f>
        <v>42746.06172453703</v>
      </c>
      <c r="T1919" s="13">
        <f>(I1919/86400)+25569+(-5/24)</f>
        <v>42776.06172453703</v>
      </c>
    </row>
    <row r="1920" spans="1:20" ht="14.75" customHeight="1" x14ac:dyDescent="0.2">
      <c r="A1920" s="5">
        <v>1918</v>
      </c>
      <c r="B1920" s="6" t="s">
        <v>1919</v>
      </c>
      <c r="C1920" s="6" t="s">
        <v>6028</v>
      </c>
      <c r="D1920" s="22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>E1920/D1920</f>
        <v>1.04E-2</v>
      </c>
      <c r="P1920" s="8">
        <f>IF(L1920=0,0,E1920/L1920)</f>
        <v>28.888888888888889</v>
      </c>
      <c r="Q1920" s="5" t="str">
        <f>LEFT(N1920,(FIND("/",N1920)-1))</f>
        <v>technology</v>
      </c>
      <c r="R1920" s="5" t="str">
        <f>RIGHT(N1920,LEN(N1920)-(FIND("/",N1920)))</f>
        <v>gadgets</v>
      </c>
      <c r="S1920" s="13">
        <f>(J1920/86400)+25569+(-5/24)</f>
        <v>41828.581608796296</v>
      </c>
      <c r="T1920" s="13">
        <f>(I1920/86400)+25569+(-5/24)</f>
        <v>41863.581608796296</v>
      </c>
    </row>
    <row r="1921" spans="1:20" ht="14.75" customHeight="1" x14ac:dyDescent="0.2">
      <c r="A1921" s="5">
        <v>1919</v>
      </c>
      <c r="B1921" s="6" t="s">
        <v>1920</v>
      </c>
      <c r="C1921" s="6" t="s">
        <v>6029</v>
      </c>
      <c r="D1921" s="22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>E1921/D1921</f>
        <v>0.47399999999999998</v>
      </c>
      <c r="P1921" s="8">
        <f>IF(L1921=0,0,E1921/L1921)</f>
        <v>29.625</v>
      </c>
      <c r="Q1921" s="5" t="str">
        <f>LEFT(N1921,(FIND("/",N1921)-1))</f>
        <v>technology</v>
      </c>
      <c r="R1921" s="5" t="str">
        <f>RIGHT(N1921,LEN(N1921)-(FIND("/",N1921)))</f>
        <v>gadgets</v>
      </c>
      <c r="S1921" s="13">
        <f>(J1921/86400)+25569+(-5/24)</f>
        <v>42113.667233796295</v>
      </c>
      <c r="T1921" s="13">
        <f>(I1921/86400)+25569+(-5/24)</f>
        <v>42143.667233796295</v>
      </c>
    </row>
    <row r="1922" spans="1:20" ht="14.75" customHeight="1" x14ac:dyDescent="0.2">
      <c r="A1922" s="5">
        <v>1920</v>
      </c>
      <c r="B1922" s="6" t="s">
        <v>1921</v>
      </c>
      <c r="C1922" s="6" t="s">
        <v>6030</v>
      </c>
      <c r="D1922" s="22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>E1922/D1922</f>
        <v>0.43030000000000002</v>
      </c>
      <c r="P1922" s="8">
        <f>IF(L1922=0,0,E1922/L1922)</f>
        <v>40.980952380952381</v>
      </c>
      <c r="Q1922" s="5" t="str">
        <f>LEFT(N1922,(FIND("/",N1922)-1))</f>
        <v>technology</v>
      </c>
      <c r="R1922" s="5" t="str">
        <f>RIGHT(N1922,LEN(N1922)-(FIND("/",N1922)))</f>
        <v>gadgets</v>
      </c>
      <c r="S1922" s="13">
        <f>(J1922/86400)+25569+(-5/24)</f>
        <v>42270.66737268518</v>
      </c>
      <c r="T1922" s="13">
        <f>(I1922/86400)+25569+(-5/24)</f>
        <v>42298.749999999993</v>
      </c>
    </row>
    <row r="1923" spans="1:20" ht="14.75" customHeight="1" x14ac:dyDescent="0.2">
      <c r="A1923" s="5">
        <v>1921</v>
      </c>
      <c r="B1923" s="6" t="s">
        <v>1922</v>
      </c>
      <c r="C1923" s="6" t="s">
        <v>6031</v>
      </c>
      <c r="D1923" s="22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>E1923/D1923</f>
        <v>1.3680000000000001</v>
      </c>
      <c r="P1923" s="8">
        <f>IF(L1923=0,0,E1923/L1923)</f>
        <v>54</v>
      </c>
      <c r="Q1923" s="5" t="str">
        <f>LEFT(N1923,(FIND("/",N1923)-1))</f>
        <v>music</v>
      </c>
      <c r="R1923" s="5" t="str">
        <f>RIGHT(N1923,LEN(N1923)-(FIND("/",N1923)))</f>
        <v>indie rock</v>
      </c>
      <c r="S1923" s="13">
        <f>(J1923/86400)+25569+(-5/24)</f>
        <v>41074.013229166667</v>
      </c>
      <c r="T1923" s="13">
        <f>(I1923/86400)+25569+(-5/24)</f>
        <v>41104.013229166667</v>
      </c>
    </row>
    <row r="1924" spans="1:20" ht="14.75" customHeight="1" x14ac:dyDescent="0.2">
      <c r="A1924" s="5">
        <v>1922</v>
      </c>
      <c r="B1924" s="6" t="s">
        <v>1923</v>
      </c>
      <c r="C1924" s="6" t="s">
        <v>6032</v>
      </c>
      <c r="D1924" s="22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>E1924/D1924</f>
        <v>1.1555</v>
      </c>
      <c r="P1924" s="8">
        <f>IF(L1924=0,0,E1924/L1924)</f>
        <v>36.109375</v>
      </c>
      <c r="Q1924" s="5" t="str">
        <f>LEFT(N1924,(FIND("/",N1924)-1))</f>
        <v>music</v>
      </c>
      <c r="R1924" s="5" t="str">
        <f>RIGHT(N1924,LEN(N1924)-(FIND("/",N1924)))</f>
        <v>indie rock</v>
      </c>
      <c r="S1924" s="13">
        <f>(J1924/86400)+25569+(-5/24)</f>
        <v>41590.047534722216</v>
      </c>
      <c r="T1924" s="13">
        <f>(I1924/86400)+25569+(-5/24)</f>
        <v>41620.047534722216</v>
      </c>
    </row>
    <row r="1925" spans="1:20" ht="14.75" customHeight="1" x14ac:dyDescent="0.2">
      <c r="A1925" s="5">
        <v>1923</v>
      </c>
      <c r="B1925" s="6" t="s">
        <v>1924</v>
      </c>
      <c r="C1925" s="6" t="s">
        <v>6033</v>
      </c>
      <c r="D1925" s="22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>E1925/D1925</f>
        <v>2.4079999999999999</v>
      </c>
      <c r="P1925" s="8">
        <f>IF(L1925=0,0,E1925/L1925)</f>
        <v>23.153846153846153</v>
      </c>
      <c r="Q1925" s="5" t="str">
        <f>LEFT(N1925,(FIND("/",N1925)-1))</f>
        <v>music</v>
      </c>
      <c r="R1925" s="5" t="str">
        <f>RIGHT(N1925,LEN(N1925)-(FIND("/",N1925)))</f>
        <v>indie rock</v>
      </c>
      <c r="S1925" s="13">
        <f>(J1925/86400)+25569+(-5/24)</f>
        <v>40772.640416666662</v>
      </c>
      <c r="T1925" s="13">
        <f>(I1925/86400)+25569+(-5/24)</f>
        <v>40812.999305555553</v>
      </c>
    </row>
    <row r="1926" spans="1:20" ht="14.75" customHeight="1" x14ac:dyDescent="0.2">
      <c r="A1926" s="5">
        <v>1924</v>
      </c>
      <c r="B1926" s="6" t="s">
        <v>1925</v>
      </c>
      <c r="C1926" s="6" t="s">
        <v>6034</v>
      </c>
      <c r="D1926" s="22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>E1926/D1926</f>
        <v>1.1439999999999999</v>
      </c>
      <c r="P1926" s="8">
        <f>IF(L1926=0,0,E1926/L1926)</f>
        <v>104</v>
      </c>
      <c r="Q1926" s="5" t="str">
        <f>LEFT(N1926,(FIND("/",N1926)-1))</f>
        <v>music</v>
      </c>
      <c r="R1926" s="5" t="str">
        <f>RIGHT(N1926,LEN(N1926)-(FIND("/",N1926)))</f>
        <v>indie rock</v>
      </c>
      <c r="S1926" s="13">
        <f>(J1926/86400)+25569+(-5/24)</f>
        <v>41626.552719907406</v>
      </c>
      <c r="T1926" s="13">
        <f>(I1926/86400)+25569+(-5/24)</f>
        <v>41654.606249999997</v>
      </c>
    </row>
    <row r="1927" spans="1:20" ht="14.75" customHeight="1" x14ac:dyDescent="0.2">
      <c r="A1927" s="5">
        <v>1925</v>
      </c>
      <c r="B1927" s="6" t="s">
        <v>1926</v>
      </c>
      <c r="C1927" s="6" t="s">
        <v>6035</v>
      </c>
      <c r="D1927" s="22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>E1927/D1927</f>
        <v>1.1033333333333333</v>
      </c>
      <c r="P1927" s="8">
        <f>IF(L1927=0,0,E1927/L1927)</f>
        <v>31.826923076923077</v>
      </c>
      <c r="Q1927" s="5" t="str">
        <f>LEFT(N1927,(FIND("/",N1927)-1))</f>
        <v>music</v>
      </c>
      <c r="R1927" s="5" t="str">
        <f>RIGHT(N1927,LEN(N1927)-(FIND("/",N1927)))</f>
        <v>indie rock</v>
      </c>
      <c r="S1927" s="13">
        <f>(J1927/86400)+25569+(-5/24)</f>
        <v>41535.693148148144</v>
      </c>
      <c r="T1927" s="13">
        <f>(I1927/86400)+25569+(-5/24)</f>
        <v>41557.791666666664</v>
      </c>
    </row>
    <row r="1928" spans="1:20" ht="14.75" customHeight="1" x14ac:dyDescent="0.2">
      <c r="A1928" s="5">
        <v>1926</v>
      </c>
      <c r="B1928" s="6" t="s">
        <v>1927</v>
      </c>
      <c r="C1928" s="6" t="s">
        <v>6036</v>
      </c>
      <c r="D1928" s="22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>E1928/D1928</f>
        <v>1.9537933333333333</v>
      </c>
      <c r="P1928" s="8">
        <f>IF(L1928=0,0,E1928/L1928)</f>
        <v>27.3896261682243</v>
      </c>
      <c r="Q1928" s="5" t="str">
        <f>LEFT(N1928,(FIND("/",N1928)-1))</f>
        <v>music</v>
      </c>
      <c r="R1928" s="5" t="str">
        <f>RIGHT(N1928,LEN(N1928)-(FIND("/",N1928)))</f>
        <v>indie rock</v>
      </c>
      <c r="S1928" s="13">
        <f>(J1928/86400)+25569+(-5/24)</f>
        <v>40456.746018518512</v>
      </c>
      <c r="T1928" s="13">
        <f>(I1928/86400)+25569+(-5/24)</f>
        <v>40483.80972222222</v>
      </c>
    </row>
    <row r="1929" spans="1:20" ht="14.75" customHeight="1" x14ac:dyDescent="0.2">
      <c r="A1929" s="5">
        <v>1927</v>
      </c>
      <c r="B1929" s="6" t="s">
        <v>1928</v>
      </c>
      <c r="C1929" s="6" t="s">
        <v>6037</v>
      </c>
      <c r="D1929" s="22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>E1929/D1929</f>
        <v>1.0333333333333334</v>
      </c>
      <c r="P1929" s="8">
        <f>IF(L1929=0,0,E1929/L1929)</f>
        <v>56.363636363636367</v>
      </c>
      <c r="Q1929" s="5" t="str">
        <f>LEFT(N1929,(FIND("/",N1929)-1))</f>
        <v>music</v>
      </c>
      <c r="R1929" s="5" t="str">
        <f>RIGHT(N1929,LEN(N1929)-(FIND("/",N1929)))</f>
        <v>indie rock</v>
      </c>
      <c r="S1929" s="13">
        <f>(J1929/86400)+25569+(-5/24)</f>
        <v>40960.653229166666</v>
      </c>
      <c r="T1929" s="13">
        <f>(I1929/86400)+25569+(-5/24)</f>
        <v>40975.999305555553</v>
      </c>
    </row>
    <row r="1930" spans="1:20" ht="14.75" customHeight="1" x14ac:dyDescent="0.2">
      <c r="A1930" s="5">
        <v>1928</v>
      </c>
      <c r="B1930" s="6" t="s">
        <v>1929</v>
      </c>
      <c r="C1930" s="6" t="s">
        <v>6038</v>
      </c>
      <c r="D1930" s="22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>E1930/D1930</f>
        <v>1.031372549019608</v>
      </c>
      <c r="P1930" s="8">
        <f>IF(L1930=0,0,E1930/L1930)</f>
        <v>77.352941176470594</v>
      </c>
      <c r="Q1930" s="5" t="str">
        <f>LEFT(N1930,(FIND("/",N1930)-1))</f>
        <v>music</v>
      </c>
      <c r="R1930" s="5" t="str">
        <f>RIGHT(N1930,LEN(N1930)-(FIND("/",N1930)))</f>
        <v>indie rock</v>
      </c>
      <c r="S1930" s="13">
        <f>(J1930/86400)+25569+(-5/24)</f>
        <v>41371.439745370364</v>
      </c>
      <c r="T1930" s="13">
        <f>(I1930/86400)+25569+(-5/24)</f>
        <v>41401.439745370364</v>
      </c>
    </row>
    <row r="1931" spans="1:20" ht="14.75" customHeight="1" x14ac:dyDescent="0.2">
      <c r="A1931" s="5">
        <v>1929</v>
      </c>
      <c r="B1931" s="6" t="s">
        <v>1930</v>
      </c>
      <c r="C1931" s="6" t="s">
        <v>6039</v>
      </c>
      <c r="D1931" s="22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>E1931/D1931</f>
        <v>1.003125</v>
      </c>
      <c r="P1931" s="8">
        <f>IF(L1931=0,0,E1931/L1931)</f>
        <v>42.8</v>
      </c>
      <c r="Q1931" s="5" t="str">
        <f>LEFT(N1931,(FIND("/",N1931)-1))</f>
        <v>music</v>
      </c>
      <c r="R1931" s="5" t="str">
        <f>RIGHT(N1931,LEN(N1931)-(FIND("/",N1931)))</f>
        <v>indie rock</v>
      </c>
      <c r="S1931" s="13">
        <f>(J1931/86400)+25569+(-5/24)</f>
        <v>40686.813263888886</v>
      </c>
      <c r="T1931" s="13">
        <f>(I1931/86400)+25569+(-5/24)</f>
        <v>40728.813263888886</v>
      </c>
    </row>
    <row r="1932" spans="1:20" ht="14.75" customHeight="1" x14ac:dyDescent="0.2">
      <c r="A1932" s="5">
        <v>1930</v>
      </c>
      <c r="B1932" s="6" t="s">
        <v>1931</v>
      </c>
      <c r="C1932" s="6" t="s">
        <v>6040</v>
      </c>
      <c r="D1932" s="22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>E1932/D1932</f>
        <v>1.27</v>
      </c>
      <c r="P1932" s="8">
        <f>IF(L1932=0,0,E1932/L1932)</f>
        <v>48.846153846153847</v>
      </c>
      <c r="Q1932" s="5" t="str">
        <f>LEFT(N1932,(FIND("/",N1932)-1))</f>
        <v>music</v>
      </c>
      <c r="R1932" s="5" t="str">
        <f>RIGHT(N1932,LEN(N1932)-(FIND("/",N1932)))</f>
        <v>indie rock</v>
      </c>
      <c r="S1932" s="13">
        <f>(J1932/86400)+25569+(-5/24)</f>
        <v>41402.350486111107</v>
      </c>
      <c r="T1932" s="13">
        <f>(I1932/86400)+25569+(-5/24)</f>
        <v>41462.350486111107</v>
      </c>
    </row>
    <row r="1933" spans="1:20" ht="14.75" customHeight="1" x14ac:dyDescent="0.2">
      <c r="A1933" s="5">
        <v>1931</v>
      </c>
      <c r="B1933" s="6" t="s">
        <v>1932</v>
      </c>
      <c r="C1933" s="6" t="s">
        <v>6041</v>
      </c>
      <c r="D1933" s="22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>E1933/D1933</f>
        <v>1.20601</v>
      </c>
      <c r="P1933" s="8">
        <f>IF(L1933=0,0,E1933/L1933)</f>
        <v>48.240400000000001</v>
      </c>
      <c r="Q1933" s="5" t="str">
        <f>LEFT(N1933,(FIND("/",N1933)-1))</f>
        <v>music</v>
      </c>
      <c r="R1933" s="5" t="str">
        <f>RIGHT(N1933,LEN(N1933)-(FIND("/",N1933)))</f>
        <v>indie rock</v>
      </c>
      <c r="S1933" s="13">
        <f>(J1933/86400)+25569+(-5/24)</f>
        <v>41037.684131944443</v>
      </c>
      <c r="T1933" s="13">
        <f>(I1933/86400)+25569+(-5/24)</f>
        <v>41050.9375</v>
      </c>
    </row>
    <row r="1934" spans="1:20" ht="14.75" customHeight="1" x14ac:dyDescent="0.2">
      <c r="A1934" s="5">
        <v>1932</v>
      </c>
      <c r="B1934" s="6" t="s">
        <v>1933</v>
      </c>
      <c r="C1934" s="6" t="s">
        <v>6042</v>
      </c>
      <c r="D1934" s="22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>E1934/D1934</f>
        <v>1.0699047619047619</v>
      </c>
      <c r="P1934" s="8">
        <f>IF(L1934=0,0,E1934/L1934)</f>
        <v>70.212500000000006</v>
      </c>
      <c r="Q1934" s="5" t="str">
        <f>LEFT(N1934,(FIND("/",N1934)-1))</f>
        <v>music</v>
      </c>
      <c r="R1934" s="5" t="str">
        <f>RIGHT(N1934,LEN(N1934)-(FIND("/",N1934)))</f>
        <v>indie rock</v>
      </c>
      <c r="S1934" s="13">
        <f>(J1934/86400)+25569+(-5/24)</f>
        <v>40911.601539351854</v>
      </c>
      <c r="T1934" s="13">
        <f>(I1934/86400)+25569+(-5/24)</f>
        <v>40932.601539351854</v>
      </c>
    </row>
    <row r="1935" spans="1:20" ht="14.75" customHeight="1" x14ac:dyDescent="0.2">
      <c r="A1935" s="5">
        <v>1933</v>
      </c>
      <c r="B1935" s="6" t="s">
        <v>1934</v>
      </c>
      <c r="C1935" s="6" t="s">
        <v>6043</v>
      </c>
      <c r="D1935" s="22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>E1935/D1935</f>
        <v>1.7243333333333333</v>
      </c>
      <c r="P1935" s="8">
        <f>IF(L1935=0,0,E1935/L1935)</f>
        <v>94.054545454545448</v>
      </c>
      <c r="Q1935" s="5" t="str">
        <f>LEFT(N1935,(FIND("/",N1935)-1))</f>
        <v>music</v>
      </c>
      <c r="R1935" s="5" t="str">
        <f>RIGHT(N1935,LEN(N1935)-(FIND("/",N1935)))</f>
        <v>indie rock</v>
      </c>
      <c r="S1935" s="13">
        <f>(J1935/86400)+25569+(-5/24)</f>
        <v>41878.922534722216</v>
      </c>
      <c r="T1935" s="13">
        <f>(I1935/86400)+25569+(-5/24)</f>
        <v>41908.922534722216</v>
      </c>
    </row>
    <row r="1936" spans="1:20" ht="14.75" customHeight="1" x14ac:dyDescent="0.2">
      <c r="A1936" s="5">
        <v>1934</v>
      </c>
      <c r="B1936" s="6" t="s">
        <v>1935</v>
      </c>
      <c r="C1936" s="6" t="s">
        <v>6044</v>
      </c>
      <c r="D1936" s="22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>E1936/D1936</f>
        <v>1.2362</v>
      </c>
      <c r="P1936" s="8">
        <f>IF(L1936=0,0,E1936/L1936)</f>
        <v>80.272727272727266</v>
      </c>
      <c r="Q1936" s="5" t="str">
        <f>LEFT(N1936,(FIND("/",N1936)-1))</f>
        <v>music</v>
      </c>
      <c r="R1936" s="5" t="str">
        <f>RIGHT(N1936,LEN(N1936)-(FIND("/",N1936)))</f>
        <v>indie rock</v>
      </c>
      <c r="S1936" s="13">
        <f>(J1936/86400)+25569+(-5/24)</f>
        <v>40865.658807870372</v>
      </c>
      <c r="T1936" s="13">
        <f>(I1936/86400)+25569+(-5/24)</f>
        <v>40902</v>
      </c>
    </row>
    <row r="1937" spans="1:20" ht="14.75" customHeight="1" x14ac:dyDescent="0.2">
      <c r="A1937" s="5">
        <v>1935</v>
      </c>
      <c r="B1937" s="6" t="s">
        <v>1936</v>
      </c>
      <c r="C1937" s="6" t="s">
        <v>6045</v>
      </c>
      <c r="D1937" s="22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>E1937/D1937</f>
        <v>1.0840000000000001</v>
      </c>
      <c r="P1937" s="8">
        <f>IF(L1937=0,0,E1937/L1937)</f>
        <v>54.2</v>
      </c>
      <c r="Q1937" s="5" t="str">
        <f>LEFT(N1937,(FIND("/",N1937)-1))</f>
        <v>music</v>
      </c>
      <c r="R1937" s="5" t="str">
        <f>RIGHT(N1937,LEN(N1937)-(FIND("/",N1937)))</f>
        <v>indie rock</v>
      </c>
      <c r="S1937" s="13">
        <f>(J1937/86400)+25569+(-5/24)</f>
        <v>41773.724201388883</v>
      </c>
      <c r="T1937" s="13">
        <f>(I1937/86400)+25569+(-5/24)</f>
        <v>41810.999305555553</v>
      </c>
    </row>
    <row r="1938" spans="1:20" ht="14.75" customHeight="1" x14ac:dyDescent="0.2">
      <c r="A1938" s="5">
        <v>1936</v>
      </c>
      <c r="B1938" s="6" t="s">
        <v>1937</v>
      </c>
      <c r="C1938" s="6" t="s">
        <v>6046</v>
      </c>
      <c r="D1938" s="22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>E1938/D1938</f>
        <v>1.1652013333333333</v>
      </c>
      <c r="P1938" s="8">
        <f>IF(L1938=0,0,E1938/L1938)</f>
        <v>60.26903448275862</v>
      </c>
      <c r="Q1938" s="5" t="str">
        <f>LEFT(N1938,(FIND("/",N1938)-1))</f>
        <v>music</v>
      </c>
      <c r="R1938" s="5" t="str">
        <f>RIGHT(N1938,LEN(N1938)-(FIND("/",N1938)))</f>
        <v>indie rock</v>
      </c>
      <c r="S1938" s="13">
        <f>(J1938/86400)+25569+(-5/24)</f>
        <v>40852.68136574074</v>
      </c>
      <c r="T1938" s="13">
        <f>(I1938/86400)+25569+(-5/24)</f>
        <v>40883.040972222218</v>
      </c>
    </row>
    <row r="1939" spans="1:20" ht="14.75" customHeight="1" x14ac:dyDescent="0.2">
      <c r="A1939" s="5">
        <v>1937</v>
      </c>
      <c r="B1939" s="6" t="s">
        <v>1938</v>
      </c>
      <c r="C1939" s="6" t="s">
        <v>6047</v>
      </c>
      <c r="D1939" s="22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>E1939/D1939</f>
        <v>1.8724499999999999</v>
      </c>
      <c r="P1939" s="8">
        <f>IF(L1939=0,0,E1939/L1939)</f>
        <v>38.740344827586206</v>
      </c>
      <c r="Q1939" s="5" t="str">
        <f>LEFT(N1939,(FIND("/",N1939)-1))</f>
        <v>music</v>
      </c>
      <c r="R1939" s="5" t="str">
        <f>RIGHT(N1939,LEN(N1939)-(FIND("/",N1939)))</f>
        <v>indie rock</v>
      </c>
      <c r="S1939" s="13">
        <f>(J1939/86400)+25569+(-5/24)</f>
        <v>41058.91065972222</v>
      </c>
      <c r="T1939" s="13">
        <f>(I1939/86400)+25569+(-5/24)</f>
        <v>41074.957638888889</v>
      </c>
    </row>
    <row r="1940" spans="1:20" ht="14.75" customHeight="1" x14ac:dyDescent="0.2">
      <c r="A1940" s="5">
        <v>1938</v>
      </c>
      <c r="B1940" s="6" t="s">
        <v>1939</v>
      </c>
      <c r="C1940" s="6" t="s">
        <v>6048</v>
      </c>
      <c r="D1940" s="22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>E1940/D1940</f>
        <v>1.1593333333333333</v>
      </c>
      <c r="P1940" s="8">
        <f>IF(L1940=0,0,E1940/L1940)</f>
        <v>152.54385964912279</v>
      </c>
      <c r="Q1940" s="5" t="str">
        <f>LEFT(N1940,(FIND("/",N1940)-1))</f>
        <v>music</v>
      </c>
      <c r="R1940" s="5" t="str">
        <f>RIGHT(N1940,LEN(N1940)-(FIND("/",N1940)))</f>
        <v>indie rock</v>
      </c>
      <c r="S1940" s="13">
        <f>(J1940/86400)+25569+(-5/24)</f>
        <v>41426.05128472222</v>
      </c>
      <c r="T1940" s="13">
        <f>(I1940/86400)+25569+(-5/24)</f>
        <v>41457</v>
      </c>
    </row>
    <row r="1941" spans="1:20" ht="14.75" customHeight="1" x14ac:dyDescent="0.2">
      <c r="A1941" s="5">
        <v>1939</v>
      </c>
      <c r="B1941" s="6" t="s">
        <v>1940</v>
      </c>
      <c r="C1941" s="6" t="s">
        <v>6049</v>
      </c>
      <c r="D1941" s="22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>E1941/D1941</f>
        <v>1.107</v>
      </c>
      <c r="P1941" s="8">
        <f>IF(L1941=0,0,E1941/L1941)</f>
        <v>115.3125</v>
      </c>
      <c r="Q1941" s="5" t="str">
        <f>LEFT(N1941,(FIND("/",N1941)-1))</f>
        <v>music</v>
      </c>
      <c r="R1941" s="5" t="str">
        <f>RIGHT(N1941,LEN(N1941)-(FIND("/",N1941)))</f>
        <v>indie rock</v>
      </c>
      <c r="S1941" s="13">
        <f>(J1941/86400)+25569+(-5/24)</f>
        <v>41313.776712962957</v>
      </c>
      <c r="T1941" s="13">
        <f>(I1941/86400)+25569+(-5/24)</f>
        <v>41343.735046296293</v>
      </c>
    </row>
    <row r="1942" spans="1:20" ht="14.75" customHeight="1" x14ac:dyDescent="0.2">
      <c r="A1942" s="5">
        <v>1940</v>
      </c>
      <c r="B1942" s="6" t="s">
        <v>1941</v>
      </c>
      <c r="C1942" s="6" t="s">
        <v>6050</v>
      </c>
      <c r="D1942" s="22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>E1942/D1942</f>
        <v>1.7092307692307693</v>
      </c>
      <c r="P1942" s="8">
        <f>IF(L1942=0,0,E1942/L1942)</f>
        <v>35.838709677419352</v>
      </c>
      <c r="Q1942" s="5" t="str">
        <f>LEFT(N1942,(FIND("/",N1942)-1))</f>
        <v>music</v>
      </c>
      <c r="R1942" s="5" t="str">
        <f>RIGHT(N1942,LEN(N1942)-(FIND("/",N1942)))</f>
        <v>indie rock</v>
      </c>
      <c r="S1942" s="13">
        <f>(J1942/86400)+25569+(-5/24)</f>
        <v>40670.298993055556</v>
      </c>
      <c r="T1942" s="13">
        <f>(I1942/86400)+25569+(-5/24)</f>
        <v>40708.957638888889</v>
      </c>
    </row>
    <row r="1943" spans="1:20" ht="14.75" customHeight="1" x14ac:dyDescent="0.2">
      <c r="A1943" s="5">
        <v>1941</v>
      </c>
      <c r="B1943" s="6" t="s">
        <v>1942</v>
      </c>
      <c r="C1943" s="6" t="s">
        <v>6051</v>
      </c>
      <c r="D1943" s="22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>E1943/D1943</f>
        <v>1.2611835600000001</v>
      </c>
      <c r="P1943" s="8">
        <f>IF(L1943=0,0,E1943/L1943)</f>
        <v>64.570118779438872</v>
      </c>
      <c r="Q1943" s="5" t="str">
        <f>LEFT(N1943,(FIND("/",N1943)-1))</f>
        <v>technology</v>
      </c>
      <c r="R1943" s="5" t="str">
        <f>RIGHT(N1943,LEN(N1943)-(FIND("/",N1943)))</f>
        <v>hardware</v>
      </c>
      <c r="S1943" s="13">
        <f>(J1943/86400)+25569+(-5/24)</f>
        <v>41744.08253472222</v>
      </c>
      <c r="T1943" s="13">
        <f>(I1943/86400)+25569+(-5/24)</f>
        <v>41774.08253472222</v>
      </c>
    </row>
    <row r="1944" spans="1:20" ht="14.75" customHeight="1" x14ac:dyDescent="0.2">
      <c r="A1944" s="5">
        <v>1942</v>
      </c>
      <c r="B1944" s="6" t="s">
        <v>1943</v>
      </c>
      <c r="C1944" s="6" t="s">
        <v>6052</v>
      </c>
      <c r="D1944" s="22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>E1944/D1944</f>
        <v>1.3844033333333334</v>
      </c>
      <c r="P1944" s="8">
        <f>IF(L1944=0,0,E1944/L1944)</f>
        <v>87.436000000000007</v>
      </c>
      <c r="Q1944" s="5" t="str">
        <f>LEFT(N1944,(FIND("/",N1944)-1))</f>
        <v>technology</v>
      </c>
      <c r="R1944" s="5" t="str">
        <f>RIGHT(N1944,LEN(N1944)-(FIND("/",N1944)))</f>
        <v>hardware</v>
      </c>
      <c r="S1944" s="13">
        <f>(J1944/86400)+25569+(-5/24)</f>
        <v>40638.619675925926</v>
      </c>
      <c r="T1944" s="13">
        <f>(I1944/86400)+25569+(-5/24)</f>
        <v>40728.619675925926</v>
      </c>
    </row>
    <row r="1945" spans="1:20" ht="14.75" customHeight="1" x14ac:dyDescent="0.2">
      <c r="A1945" s="5">
        <v>1943</v>
      </c>
      <c r="B1945" s="6" t="s">
        <v>1944</v>
      </c>
      <c r="C1945" s="6" t="s">
        <v>6053</v>
      </c>
      <c r="D1945" s="22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>E1945/D1945</f>
        <v>17.052499999999998</v>
      </c>
      <c r="P1945" s="8">
        <f>IF(L1945=0,0,E1945/L1945)</f>
        <v>68.815577078288939</v>
      </c>
      <c r="Q1945" s="5" t="str">
        <f>LEFT(N1945,(FIND("/",N1945)-1))</f>
        <v>technology</v>
      </c>
      <c r="R1945" s="5" t="str">
        <f>RIGHT(N1945,LEN(N1945)-(FIND("/",N1945)))</f>
        <v>hardware</v>
      </c>
      <c r="S1945" s="13">
        <f>(J1945/86400)+25569+(-5/24)</f>
        <v>42548.061527777776</v>
      </c>
      <c r="T1945" s="13">
        <f>(I1945/86400)+25569+(-5/24)</f>
        <v>42593.061527777776</v>
      </c>
    </row>
    <row r="1946" spans="1:20" ht="14.75" customHeight="1" x14ac:dyDescent="0.2">
      <c r="A1946" s="5">
        <v>1944</v>
      </c>
      <c r="B1946" s="6" t="s">
        <v>1945</v>
      </c>
      <c r="C1946" s="6" t="s">
        <v>6054</v>
      </c>
      <c r="D1946" s="22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>E1946/D1946</f>
        <v>7.8805550000000002</v>
      </c>
      <c r="P1946" s="8">
        <f>IF(L1946=0,0,E1946/L1946)</f>
        <v>176.200223588597</v>
      </c>
      <c r="Q1946" s="5" t="str">
        <f>LEFT(N1946,(FIND("/",N1946)-1))</f>
        <v>technology</v>
      </c>
      <c r="R1946" s="5" t="str">
        <f>RIGHT(N1946,LEN(N1946)-(FIND("/",N1946)))</f>
        <v>hardware</v>
      </c>
      <c r="S1946" s="13">
        <f>(J1946/86400)+25569+(-5/24)</f>
        <v>41730.376041666663</v>
      </c>
      <c r="T1946" s="13">
        <f>(I1946/86400)+25569+(-5/24)</f>
        <v>41760.376041666663</v>
      </c>
    </row>
    <row r="1947" spans="1:20" ht="14.75" customHeight="1" x14ac:dyDescent="0.2">
      <c r="A1947" s="5">
        <v>1945</v>
      </c>
      <c r="B1947" s="6" t="s">
        <v>1946</v>
      </c>
      <c r="C1947" s="6" t="s">
        <v>6055</v>
      </c>
      <c r="D1947" s="22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>E1947/D1947</f>
        <v>3.4801799999999998</v>
      </c>
      <c r="P1947" s="8">
        <f>IF(L1947=0,0,E1947/L1947)</f>
        <v>511.79117647058825</v>
      </c>
      <c r="Q1947" s="5" t="str">
        <f>LEFT(N1947,(FIND("/",N1947)-1))</f>
        <v>technology</v>
      </c>
      <c r="R1947" s="5" t="str">
        <f>RIGHT(N1947,LEN(N1947)-(FIND("/",N1947)))</f>
        <v>hardware</v>
      </c>
      <c r="S1947" s="13">
        <f>(J1947/86400)+25569+(-5/24)</f>
        <v>42157.043495370366</v>
      </c>
      <c r="T1947" s="13">
        <f>(I1947/86400)+25569+(-5/24)</f>
        <v>42197.043495370366</v>
      </c>
    </row>
    <row r="1948" spans="1:20" ht="14.75" customHeight="1" x14ac:dyDescent="0.2">
      <c r="A1948" s="5">
        <v>1946</v>
      </c>
      <c r="B1948" s="6" t="s">
        <v>1947</v>
      </c>
      <c r="C1948" s="6" t="s">
        <v>6056</v>
      </c>
      <c r="D1948" s="22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>E1948/D1948</f>
        <v>1.4974666666666667</v>
      </c>
      <c r="P1948" s="8">
        <f>IF(L1948=0,0,E1948/L1948)</f>
        <v>160.44285714285715</v>
      </c>
      <c r="Q1948" s="5" t="str">
        <f>LEFT(N1948,(FIND("/",N1948)-1))</f>
        <v>technology</v>
      </c>
      <c r="R1948" s="5" t="str">
        <f>RIGHT(N1948,LEN(N1948)-(FIND("/",N1948)))</f>
        <v>hardware</v>
      </c>
      <c r="S1948" s="13">
        <f>(J1948/86400)+25569+(-5/24)</f>
        <v>41688.941678240742</v>
      </c>
      <c r="T1948" s="13">
        <f>(I1948/86400)+25569+(-5/24)</f>
        <v>41748.900011574071</v>
      </c>
    </row>
    <row r="1949" spans="1:20" ht="14.75" customHeight="1" x14ac:dyDescent="0.2">
      <c r="A1949" s="5">
        <v>1947</v>
      </c>
      <c r="B1949" s="6" t="s">
        <v>1948</v>
      </c>
      <c r="C1949" s="6" t="s">
        <v>6057</v>
      </c>
      <c r="D1949" s="22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>E1949/D1949</f>
        <v>1.0063375000000001</v>
      </c>
      <c r="P1949" s="8">
        <f>IF(L1949=0,0,E1949/L1949)</f>
        <v>35.003043478260871</v>
      </c>
      <c r="Q1949" s="5" t="str">
        <f>LEFT(N1949,(FIND("/",N1949)-1))</f>
        <v>technology</v>
      </c>
      <c r="R1949" s="5" t="str">
        <f>RIGHT(N1949,LEN(N1949)-(FIND("/",N1949)))</f>
        <v>hardware</v>
      </c>
      <c r="S1949" s="13">
        <f>(J1949/86400)+25569+(-5/24)</f>
        <v>40102.709722222222</v>
      </c>
      <c r="T1949" s="13">
        <f>(I1949/86400)+25569+(-5/24)</f>
        <v>40140.040972222218</v>
      </c>
    </row>
    <row r="1950" spans="1:20" ht="14.75" customHeight="1" x14ac:dyDescent="0.2">
      <c r="A1950" s="5">
        <v>1948</v>
      </c>
      <c r="B1950" s="6" t="s">
        <v>1949</v>
      </c>
      <c r="C1950" s="6" t="s">
        <v>6058</v>
      </c>
      <c r="D1950" s="22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>E1950/D1950</f>
        <v>8.0021100000000001</v>
      </c>
      <c r="P1950" s="8">
        <f>IF(L1950=0,0,E1950/L1950)</f>
        <v>188.50671378091872</v>
      </c>
      <c r="Q1950" s="5" t="str">
        <f>LEFT(N1950,(FIND("/",N1950)-1))</f>
        <v>technology</v>
      </c>
      <c r="R1950" s="5" t="str">
        <f>RIGHT(N1950,LEN(N1950)-(FIND("/",N1950)))</f>
        <v>hardware</v>
      </c>
      <c r="S1950" s="13">
        <f>(J1950/86400)+25569+(-5/24)</f>
        <v>42473.395937499998</v>
      </c>
      <c r="T1950" s="13">
        <f>(I1950/86400)+25569+(-5/24)</f>
        <v>42527.501388888886</v>
      </c>
    </row>
    <row r="1951" spans="1:20" ht="14.75" customHeight="1" x14ac:dyDescent="0.2">
      <c r="A1951" s="5">
        <v>1949</v>
      </c>
      <c r="B1951" s="6" t="s">
        <v>1950</v>
      </c>
      <c r="C1951" s="6" t="s">
        <v>6059</v>
      </c>
      <c r="D1951" s="22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>E1951/D1951</f>
        <v>1.0600260000000001</v>
      </c>
      <c r="P1951" s="8">
        <f>IF(L1951=0,0,E1951/L1951)</f>
        <v>56.204984093319197</v>
      </c>
      <c r="Q1951" s="5" t="str">
        <f>LEFT(N1951,(FIND("/",N1951)-1))</f>
        <v>technology</v>
      </c>
      <c r="R1951" s="5" t="str">
        <f>RIGHT(N1951,LEN(N1951)-(FIND("/",N1951)))</f>
        <v>hardware</v>
      </c>
      <c r="S1951" s="13">
        <f>(J1951/86400)+25569+(-5/24)</f>
        <v>41800.21471064815</v>
      </c>
      <c r="T1951" s="13">
        <f>(I1951/86400)+25569+(-5/24)</f>
        <v>41830.21471064815</v>
      </c>
    </row>
    <row r="1952" spans="1:20" ht="14.75" customHeight="1" x14ac:dyDescent="0.2">
      <c r="A1952" s="5">
        <v>1950</v>
      </c>
      <c r="B1952" s="6" t="s">
        <v>1951</v>
      </c>
      <c r="C1952" s="6" t="s">
        <v>6060</v>
      </c>
      <c r="D1952" s="22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>E1952/D1952</f>
        <v>2.0051866666666669</v>
      </c>
      <c r="P1952" s="8">
        <f>IF(L1952=0,0,E1952/L1952)</f>
        <v>51.3054157782516</v>
      </c>
      <c r="Q1952" s="5" t="str">
        <f>LEFT(N1952,(FIND("/",N1952)-1))</f>
        <v>technology</v>
      </c>
      <c r="R1952" s="5" t="str">
        <f>RIGHT(N1952,LEN(N1952)-(FIND("/",N1952)))</f>
        <v>hardware</v>
      </c>
      <c r="S1952" s="13">
        <f>(J1952/86400)+25569+(-5/24)</f>
        <v>40623.973067129627</v>
      </c>
      <c r="T1952" s="13">
        <f>(I1952/86400)+25569+(-5/24)</f>
        <v>40654.973067129627</v>
      </c>
    </row>
    <row r="1953" spans="1:20" ht="14.75" customHeight="1" x14ac:dyDescent="0.2">
      <c r="A1953" s="5">
        <v>1951</v>
      </c>
      <c r="B1953" s="6" t="s">
        <v>1952</v>
      </c>
      <c r="C1953" s="6" t="s">
        <v>6061</v>
      </c>
      <c r="D1953" s="22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>E1953/D1953</f>
        <v>2.1244399999999999</v>
      </c>
      <c r="P1953" s="8">
        <f>IF(L1953=0,0,E1953/L1953)</f>
        <v>127.36450839328538</v>
      </c>
      <c r="Q1953" s="5" t="str">
        <f>LEFT(N1953,(FIND("/",N1953)-1))</f>
        <v>technology</v>
      </c>
      <c r="R1953" s="5" t="str">
        <f>RIGHT(N1953,LEN(N1953)-(FIND("/",N1953)))</f>
        <v>hardware</v>
      </c>
      <c r="S1953" s="13">
        <f>(J1953/86400)+25569+(-5/24)</f>
        <v>42651.212233796294</v>
      </c>
      <c r="T1953" s="13">
        <f>(I1953/86400)+25569+(-5/24)</f>
        <v>42681.253900462958</v>
      </c>
    </row>
    <row r="1954" spans="1:20" ht="14.75" customHeight="1" x14ac:dyDescent="0.2">
      <c r="A1954" s="5">
        <v>1952</v>
      </c>
      <c r="B1954" s="6" t="s">
        <v>1953</v>
      </c>
      <c r="C1954" s="6" t="s">
        <v>6062</v>
      </c>
      <c r="D1954" s="22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>E1954/D1954</f>
        <v>1.9847237142857144</v>
      </c>
      <c r="P1954" s="8">
        <f>IF(L1954=0,0,E1954/L1954)</f>
        <v>101.85532258064516</v>
      </c>
      <c r="Q1954" s="5" t="str">
        <f>LEFT(N1954,(FIND("/",N1954)-1))</f>
        <v>technology</v>
      </c>
      <c r="R1954" s="5" t="str">
        <f>RIGHT(N1954,LEN(N1954)-(FIND("/",N1954)))</f>
        <v>hardware</v>
      </c>
      <c r="S1954" s="13">
        <f>(J1954/86400)+25569+(-5/24)</f>
        <v>41526.398321759254</v>
      </c>
      <c r="T1954" s="13">
        <f>(I1954/86400)+25569+(-5/24)</f>
        <v>41563.398321759254</v>
      </c>
    </row>
    <row r="1955" spans="1:20" ht="14.75" customHeight="1" x14ac:dyDescent="0.2">
      <c r="A1955" s="5">
        <v>1953</v>
      </c>
      <c r="B1955" s="6" t="s">
        <v>1954</v>
      </c>
      <c r="C1955" s="6" t="s">
        <v>6063</v>
      </c>
      <c r="D1955" s="22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>E1955/D1955</f>
        <v>2.2594666666666665</v>
      </c>
      <c r="P1955" s="8">
        <f>IF(L1955=0,0,E1955/L1955)</f>
        <v>230.55782312925169</v>
      </c>
      <c r="Q1955" s="5" t="str">
        <f>LEFT(N1955,(FIND("/",N1955)-1))</f>
        <v>technology</v>
      </c>
      <c r="R1955" s="5" t="str">
        <f>RIGHT(N1955,LEN(N1955)-(FIND("/",N1955)))</f>
        <v>hardware</v>
      </c>
      <c r="S1955" s="13">
        <f>(J1955/86400)+25569+(-5/24)</f>
        <v>40940.991493055553</v>
      </c>
      <c r="T1955" s="13">
        <f>(I1955/86400)+25569+(-5/24)</f>
        <v>40969.916666666664</v>
      </c>
    </row>
    <row r="1956" spans="1:20" ht="14.75" customHeight="1" x14ac:dyDescent="0.2">
      <c r="A1956" s="5">
        <v>1954</v>
      </c>
      <c r="B1956" s="6" t="s">
        <v>1955</v>
      </c>
      <c r="C1956" s="6" t="s">
        <v>6064</v>
      </c>
      <c r="D1956" s="22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>E1956/D1956</f>
        <v>6.9894800000000004</v>
      </c>
      <c r="P1956" s="8">
        <f>IF(L1956=0,0,E1956/L1956)</f>
        <v>842.10602409638557</v>
      </c>
      <c r="Q1956" s="5" t="str">
        <f>LEFT(N1956,(FIND("/",N1956)-1))</f>
        <v>technology</v>
      </c>
      <c r="R1956" s="5" t="str">
        <f>RIGHT(N1956,LEN(N1956)-(FIND("/",N1956)))</f>
        <v>hardware</v>
      </c>
      <c r="S1956" s="13">
        <f>(J1956/86400)+25569+(-5/24)</f>
        <v>42394.372407407405</v>
      </c>
      <c r="T1956" s="13">
        <f>(I1956/86400)+25569+(-5/24)</f>
        <v>42440.999999999993</v>
      </c>
    </row>
    <row r="1957" spans="1:20" ht="14.75" customHeight="1" x14ac:dyDescent="0.2">
      <c r="A1957" s="5">
        <v>1955</v>
      </c>
      <c r="B1957" s="6" t="s">
        <v>1956</v>
      </c>
      <c r="C1957" s="6" t="s">
        <v>6065</v>
      </c>
      <c r="D1957" s="22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>E1957/D1957</f>
        <v>3.9859528571428569</v>
      </c>
      <c r="P1957" s="8">
        <f>IF(L1957=0,0,E1957/L1957)</f>
        <v>577.27593103448271</v>
      </c>
      <c r="Q1957" s="5" t="str">
        <f>LEFT(N1957,(FIND("/",N1957)-1))</f>
        <v>technology</v>
      </c>
      <c r="R1957" s="5" t="str">
        <f>RIGHT(N1957,LEN(N1957)-(FIND("/",N1957)))</f>
        <v>hardware</v>
      </c>
      <c r="S1957" s="13">
        <f>(J1957/86400)+25569+(-5/24)</f>
        <v>41020.063437500001</v>
      </c>
      <c r="T1957" s="13">
        <f>(I1957/86400)+25569+(-5/24)</f>
        <v>41052.583333333328</v>
      </c>
    </row>
    <row r="1958" spans="1:20" ht="14.75" customHeight="1" x14ac:dyDescent="0.2">
      <c r="A1958" s="5">
        <v>1956</v>
      </c>
      <c r="B1958" s="6" t="s">
        <v>1957</v>
      </c>
      <c r="C1958" s="6" t="s">
        <v>6066</v>
      </c>
      <c r="D1958" s="22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>E1958/D1958</f>
        <v>2.9403333333333332</v>
      </c>
      <c r="P1958" s="8">
        <f>IF(L1958=0,0,E1958/L1958)</f>
        <v>483.34246575342468</v>
      </c>
      <c r="Q1958" s="5" t="str">
        <f>LEFT(N1958,(FIND("/",N1958)-1))</f>
        <v>technology</v>
      </c>
      <c r="R1958" s="5" t="str">
        <f>RIGHT(N1958,LEN(N1958)-(FIND("/",N1958)))</f>
        <v>hardware</v>
      </c>
      <c r="S1958" s="13">
        <f>(J1958/86400)+25569+(-5/24)</f>
        <v>42067.71533564815</v>
      </c>
      <c r="T1958" s="13">
        <f>(I1958/86400)+25569+(-5/24)</f>
        <v>42112.673668981479</v>
      </c>
    </row>
    <row r="1959" spans="1:20" ht="14.75" customHeight="1" x14ac:dyDescent="0.2">
      <c r="A1959" s="5">
        <v>1957</v>
      </c>
      <c r="B1959" s="6" t="s">
        <v>1958</v>
      </c>
      <c r="C1959" s="6" t="s">
        <v>6067</v>
      </c>
      <c r="D1959" s="22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>E1959/D1959</f>
        <v>1.6750470000000002</v>
      </c>
      <c r="P1959" s="8">
        <f>IF(L1959=0,0,E1959/L1959)</f>
        <v>76.138500000000008</v>
      </c>
      <c r="Q1959" s="5" t="str">
        <f>LEFT(N1959,(FIND("/",N1959)-1))</f>
        <v>technology</v>
      </c>
      <c r="R1959" s="5" t="str">
        <f>RIGHT(N1959,LEN(N1959)-(FIND("/",N1959)))</f>
        <v>hardware</v>
      </c>
      <c r="S1959" s="13">
        <f>(J1959/86400)+25569+(-5/24)</f>
        <v>41178.890196759261</v>
      </c>
      <c r="T1959" s="13">
        <f>(I1959/86400)+25569+(-5/24)</f>
        <v>41208.890196759261</v>
      </c>
    </row>
    <row r="1960" spans="1:20" ht="14.75" customHeight="1" x14ac:dyDescent="0.2">
      <c r="A1960" s="5">
        <v>1958</v>
      </c>
      <c r="B1960" s="6" t="s">
        <v>1959</v>
      </c>
      <c r="C1960" s="6" t="s">
        <v>6068</v>
      </c>
      <c r="D1960" s="22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>E1960/D1960</f>
        <v>14.355717142857143</v>
      </c>
      <c r="P1960" s="8">
        <f>IF(L1960=0,0,E1960/L1960)</f>
        <v>74.107684365781708</v>
      </c>
      <c r="Q1960" s="5" t="str">
        <f>LEFT(N1960,(FIND("/",N1960)-1))</f>
        <v>technology</v>
      </c>
      <c r="R1960" s="5" t="str">
        <f>RIGHT(N1960,LEN(N1960)-(FIND("/",N1960)))</f>
        <v>hardware</v>
      </c>
      <c r="S1960" s="13">
        <f>(J1960/86400)+25569+(-5/24)</f>
        <v>41326.779641203699</v>
      </c>
      <c r="T1960" s="13">
        <f>(I1960/86400)+25569+(-5/24)</f>
        <v>41356.737974537034</v>
      </c>
    </row>
    <row r="1961" spans="1:20" ht="14.75" customHeight="1" x14ac:dyDescent="0.2">
      <c r="A1961" s="5">
        <v>1959</v>
      </c>
      <c r="B1961" s="6" t="s">
        <v>1960</v>
      </c>
      <c r="C1961" s="6" t="s">
        <v>6069</v>
      </c>
      <c r="D1961" s="22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>E1961/D1961</f>
        <v>1.5673440000000001</v>
      </c>
      <c r="P1961" s="8">
        <f>IF(L1961=0,0,E1961/L1961)</f>
        <v>36.965660377358489</v>
      </c>
      <c r="Q1961" s="5" t="str">
        <f>LEFT(N1961,(FIND("/",N1961)-1))</f>
        <v>technology</v>
      </c>
      <c r="R1961" s="5" t="str">
        <f>RIGHT(N1961,LEN(N1961)-(FIND("/",N1961)))</f>
        <v>hardware</v>
      </c>
      <c r="S1961" s="13">
        <f>(J1961/86400)+25569+(-5/24)</f>
        <v>41871.637268518512</v>
      </c>
      <c r="T1961" s="13">
        <f>(I1961/86400)+25569+(-5/24)</f>
        <v>41912.791666666664</v>
      </c>
    </row>
    <row r="1962" spans="1:20" ht="14.75" customHeight="1" x14ac:dyDescent="0.2">
      <c r="A1962" s="5">
        <v>1960</v>
      </c>
      <c r="B1962" s="6" t="s">
        <v>1961</v>
      </c>
      <c r="C1962" s="6" t="s">
        <v>6070</v>
      </c>
      <c r="D1962" s="22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>E1962/D1962</f>
        <v>1.1790285714285715</v>
      </c>
      <c r="P1962" s="8">
        <f>IF(L1962=0,0,E1962/L1962)</f>
        <v>2500.969696969697</v>
      </c>
      <c r="Q1962" s="5" t="str">
        <f>LEFT(N1962,(FIND("/",N1962)-1))</f>
        <v>technology</v>
      </c>
      <c r="R1962" s="5" t="str">
        <f>RIGHT(N1962,LEN(N1962)-(FIND("/",N1962)))</f>
        <v>hardware</v>
      </c>
      <c r="S1962" s="13">
        <f>(J1962/86400)+25569+(-5/24)</f>
        <v>41964.154409722221</v>
      </c>
      <c r="T1962" s="13">
        <f>(I1962/86400)+25569+(-5/24)</f>
        <v>41994.154409722221</v>
      </c>
    </row>
    <row r="1963" spans="1:20" ht="14.75" customHeight="1" x14ac:dyDescent="0.2">
      <c r="A1963" s="5">
        <v>1961</v>
      </c>
      <c r="B1963" s="6" t="s">
        <v>1962</v>
      </c>
      <c r="C1963" s="6" t="s">
        <v>6071</v>
      </c>
      <c r="D1963" s="22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>E1963/D1963</f>
        <v>11.053811999999999</v>
      </c>
      <c r="P1963" s="8">
        <f>IF(L1963=0,0,E1963/L1963)</f>
        <v>67.690214329454989</v>
      </c>
      <c r="Q1963" s="5" t="str">
        <f>LEFT(N1963,(FIND("/",N1963)-1))</f>
        <v>technology</v>
      </c>
      <c r="R1963" s="5" t="str">
        <f>RIGHT(N1963,LEN(N1963)-(FIND("/",N1963)))</f>
        <v>hardware</v>
      </c>
      <c r="S1963" s="13">
        <f>(J1963/86400)+25569+(-5/24)</f>
        <v>41147.986307870371</v>
      </c>
      <c r="T1963" s="13">
        <f>(I1963/86400)+25569+(-5/24)</f>
        <v>41187.957638888889</v>
      </c>
    </row>
    <row r="1964" spans="1:20" ht="14.75" customHeight="1" x14ac:dyDescent="0.2">
      <c r="A1964" s="5">
        <v>1962</v>
      </c>
      <c r="B1964" s="6" t="s">
        <v>1963</v>
      </c>
      <c r="C1964" s="6" t="s">
        <v>6072</v>
      </c>
      <c r="D1964" s="22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>E1964/D1964</f>
        <v>1.9292499999999999</v>
      </c>
      <c r="P1964" s="8">
        <f>IF(L1964=0,0,E1964/L1964)</f>
        <v>63.04738562091503</v>
      </c>
      <c r="Q1964" s="5" t="str">
        <f>LEFT(N1964,(FIND("/",N1964)-1))</f>
        <v>technology</v>
      </c>
      <c r="R1964" s="5" t="str">
        <f>RIGHT(N1964,LEN(N1964)-(FIND("/",N1964)))</f>
        <v>hardware</v>
      </c>
      <c r="S1964" s="13">
        <f>(J1964/86400)+25569+(-5/24)</f>
        <v>41742.572175925925</v>
      </c>
      <c r="T1964" s="13">
        <f>(I1964/86400)+25569+(-5/24)</f>
        <v>41772.572175925925</v>
      </c>
    </row>
    <row r="1965" spans="1:20" ht="14.75" customHeight="1" x14ac:dyDescent="0.2">
      <c r="A1965" s="5">
        <v>1963</v>
      </c>
      <c r="B1965" s="6" t="s">
        <v>1964</v>
      </c>
      <c r="C1965" s="6" t="s">
        <v>6073</v>
      </c>
      <c r="D1965" s="22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>E1965/D1965</f>
        <v>1.268842105263158</v>
      </c>
      <c r="P1965" s="8">
        <f>IF(L1965=0,0,E1965/L1965)</f>
        <v>117.6</v>
      </c>
      <c r="Q1965" s="5" t="str">
        <f>LEFT(N1965,(FIND("/",N1965)-1))</f>
        <v>technology</v>
      </c>
      <c r="R1965" s="5" t="str">
        <f>RIGHT(N1965,LEN(N1965)-(FIND("/",N1965)))</f>
        <v>hardware</v>
      </c>
      <c r="S1965" s="13">
        <f>(J1965/86400)+25569+(-5/24)</f>
        <v>41863.221458333333</v>
      </c>
      <c r="T1965" s="13">
        <f>(I1965/86400)+25569+(-5/24)</f>
        <v>41898.221458333333</v>
      </c>
    </row>
    <row r="1966" spans="1:20" ht="14.75" customHeight="1" x14ac:dyDescent="0.2">
      <c r="A1966" s="5">
        <v>1964</v>
      </c>
      <c r="B1966" s="6" t="s">
        <v>1965</v>
      </c>
      <c r="C1966" s="6" t="s">
        <v>6074</v>
      </c>
      <c r="D1966" s="22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>E1966/D1966</f>
        <v>2.5957748878923765</v>
      </c>
      <c r="P1966" s="8">
        <f>IF(L1966=0,0,E1966/L1966)</f>
        <v>180.75185011709601</v>
      </c>
      <c r="Q1966" s="5" t="str">
        <f>LEFT(N1966,(FIND("/",N1966)-1))</f>
        <v>technology</v>
      </c>
      <c r="R1966" s="5" t="str">
        <f>RIGHT(N1966,LEN(N1966)-(FIND("/",N1966)))</f>
        <v>hardware</v>
      </c>
      <c r="S1966" s="13">
        <f>(J1966/86400)+25569+(-5/24)</f>
        <v>42452.064490740733</v>
      </c>
      <c r="T1966" s="13">
        <f>(I1966/86400)+25569+(-5/24)</f>
        <v>42482.064490740733</v>
      </c>
    </row>
    <row r="1967" spans="1:20" ht="14.75" customHeight="1" x14ac:dyDescent="0.2">
      <c r="A1967" s="5">
        <v>1965</v>
      </c>
      <c r="B1967" s="6" t="s">
        <v>1966</v>
      </c>
      <c r="C1967" s="6" t="s">
        <v>6075</v>
      </c>
      <c r="D1967" s="22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>E1967/D1967</f>
        <v>2.6227999999999998</v>
      </c>
      <c r="P1967" s="8">
        <f>IF(L1967=0,0,E1967/L1967)</f>
        <v>127.32038834951456</v>
      </c>
      <c r="Q1967" s="5" t="str">
        <f>LEFT(N1967,(FIND("/",N1967)-1))</f>
        <v>technology</v>
      </c>
      <c r="R1967" s="5" t="str">
        <f>RIGHT(N1967,LEN(N1967)-(FIND("/",N1967)))</f>
        <v>hardware</v>
      </c>
      <c r="S1967" s="13">
        <f>(J1967/86400)+25569+(-5/24)</f>
        <v>40897.880902777775</v>
      </c>
      <c r="T1967" s="13">
        <f>(I1967/86400)+25569+(-5/24)</f>
        <v>40919.833333333328</v>
      </c>
    </row>
    <row r="1968" spans="1:20" ht="14.75" customHeight="1" x14ac:dyDescent="0.2">
      <c r="A1968" s="5">
        <v>1966</v>
      </c>
      <c r="B1968" s="6" t="s">
        <v>1967</v>
      </c>
      <c r="C1968" s="6" t="s">
        <v>6076</v>
      </c>
      <c r="D1968" s="22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>E1968/D1968</f>
        <v>2.0674309000000002</v>
      </c>
      <c r="P1968" s="8">
        <f>IF(L1968=0,0,E1968/L1968)</f>
        <v>136.6444745538665</v>
      </c>
      <c r="Q1968" s="5" t="str">
        <f>LEFT(N1968,(FIND("/",N1968)-1))</f>
        <v>technology</v>
      </c>
      <c r="R1968" s="5" t="str">
        <f>RIGHT(N1968,LEN(N1968)-(FIND("/",N1968)))</f>
        <v>hardware</v>
      </c>
      <c r="S1968" s="13">
        <f>(J1968/86400)+25569+(-5/24)</f>
        <v>41835.332152777773</v>
      </c>
      <c r="T1968" s="13">
        <f>(I1968/86400)+25569+(-5/24)</f>
        <v>41865.332152777773</v>
      </c>
    </row>
    <row r="1969" spans="1:20" ht="14.75" customHeight="1" x14ac:dyDescent="0.2">
      <c r="A1969" s="5">
        <v>1967</v>
      </c>
      <c r="B1969" s="6" t="s">
        <v>1968</v>
      </c>
      <c r="C1969" s="6" t="s">
        <v>6077</v>
      </c>
      <c r="D1969" s="22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>E1969/D1969</f>
        <v>3.7012999999999998</v>
      </c>
      <c r="P1969" s="8">
        <f>IF(L1969=0,0,E1969/L1969)</f>
        <v>182.78024691358024</v>
      </c>
      <c r="Q1969" s="5" t="str">
        <f>LEFT(N1969,(FIND("/",N1969)-1))</f>
        <v>technology</v>
      </c>
      <c r="R1969" s="5" t="str">
        <f>RIGHT(N1969,LEN(N1969)-(FIND("/",N1969)))</f>
        <v>hardware</v>
      </c>
      <c r="S1969" s="13">
        <f>(J1969/86400)+25569+(-5/24)</f>
        <v>41730.455196759256</v>
      </c>
      <c r="T1969" s="13">
        <f>(I1969/86400)+25569+(-5/24)</f>
        <v>41760.455196759256</v>
      </c>
    </row>
    <row r="1970" spans="1:20" ht="14.75" customHeight="1" x14ac:dyDescent="0.2">
      <c r="A1970" s="5">
        <v>1968</v>
      </c>
      <c r="B1970" s="6" t="s">
        <v>1969</v>
      </c>
      <c r="C1970" s="6" t="s">
        <v>6078</v>
      </c>
      <c r="D1970" s="22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>E1970/D1970</f>
        <v>2.8496600000000001</v>
      </c>
      <c r="P1970" s="8">
        <f>IF(L1970=0,0,E1970/L1970)</f>
        <v>279.37843137254902</v>
      </c>
      <c r="Q1970" s="5" t="str">
        <f>LEFT(N1970,(FIND("/",N1970)-1))</f>
        <v>technology</v>
      </c>
      <c r="R1970" s="5" t="str">
        <f>RIGHT(N1970,LEN(N1970)-(FIND("/",N1970)))</f>
        <v>hardware</v>
      </c>
      <c r="S1970" s="13">
        <f>(J1970/86400)+25569+(-5/24)</f>
        <v>42676.378645833327</v>
      </c>
      <c r="T1970" s="13">
        <f>(I1970/86400)+25569+(-5/24)</f>
        <v>42707.420312499999</v>
      </c>
    </row>
    <row r="1971" spans="1:20" ht="14.75" customHeight="1" x14ac:dyDescent="0.2">
      <c r="A1971" s="5">
        <v>1969</v>
      </c>
      <c r="B1971" s="6" t="s">
        <v>1970</v>
      </c>
      <c r="C1971" s="6" t="s">
        <v>6079</v>
      </c>
      <c r="D1971" s="22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>E1971/D1971</f>
        <v>5.7907999999999999</v>
      </c>
      <c r="P1971" s="8">
        <f>IF(L1971=0,0,E1971/L1971)</f>
        <v>61.375728669846318</v>
      </c>
      <c r="Q1971" s="5" t="str">
        <f>LEFT(N1971,(FIND("/",N1971)-1))</f>
        <v>technology</v>
      </c>
      <c r="R1971" s="5" t="str">
        <f>RIGHT(N1971,LEN(N1971)-(FIND("/",N1971)))</f>
        <v>hardware</v>
      </c>
      <c r="S1971" s="13">
        <f>(J1971/86400)+25569+(-5/24)</f>
        <v>42557.584120370368</v>
      </c>
      <c r="T1971" s="13">
        <f>(I1971/86400)+25569+(-5/24)</f>
        <v>42587.584120370368</v>
      </c>
    </row>
    <row r="1972" spans="1:20" ht="14.75" customHeight="1" x14ac:dyDescent="0.2">
      <c r="A1972" s="5">
        <v>1970</v>
      </c>
      <c r="B1972" s="6" t="s">
        <v>1971</v>
      </c>
      <c r="C1972" s="6" t="s">
        <v>6080</v>
      </c>
      <c r="D1972" s="22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>E1972/D1972</f>
        <v>11.318</v>
      </c>
      <c r="P1972" s="8">
        <f>IF(L1972=0,0,E1972/L1972)</f>
        <v>80.727532097004286</v>
      </c>
      <c r="Q1972" s="5" t="str">
        <f>LEFT(N1972,(FIND("/",N1972)-1))</f>
        <v>technology</v>
      </c>
      <c r="R1972" s="5" t="str">
        <f>RIGHT(N1972,LEN(N1972)-(FIND("/",N1972)))</f>
        <v>hardware</v>
      </c>
      <c r="S1972" s="13">
        <f>(J1972/86400)+25569+(-5/24)</f>
        <v>41323.984965277778</v>
      </c>
      <c r="T1972" s="13">
        <f>(I1972/86400)+25569+(-5/24)</f>
        <v>41383.943298611106</v>
      </c>
    </row>
    <row r="1973" spans="1:20" ht="14.75" customHeight="1" x14ac:dyDescent="0.2">
      <c r="A1973" s="5">
        <v>1971</v>
      </c>
      <c r="B1973" s="6" t="s">
        <v>1972</v>
      </c>
      <c r="C1973" s="6" t="s">
        <v>6081</v>
      </c>
      <c r="D1973" s="22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>E1973/D1973</f>
        <v>2.6302771750000002</v>
      </c>
      <c r="P1973" s="8">
        <f>IF(L1973=0,0,E1973/L1973)</f>
        <v>272.35590732591254</v>
      </c>
      <c r="Q1973" s="5" t="str">
        <f>LEFT(N1973,(FIND("/",N1973)-1))</f>
        <v>technology</v>
      </c>
      <c r="R1973" s="5" t="str">
        <f>RIGHT(N1973,LEN(N1973)-(FIND("/",N1973)))</f>
        <v>hardware</v>
      </c>
      <c r="S1973" s="13">
        <f>(J1973/86400)+25569+(-5/24)</f>
        <v>41561.29237268518</v>
      </c>
      <c r="T1973" s="13">
        <f>(I1973/86400)+25569+(-5/24)</f>
        <v>41592.958333333328</v>
      </c>
    </row>
    <row r="1974" spans="1:20" ht="14.75" customHeight="1" x14ac:dyDescent="0.2">
      <c r="A1974" s="5">
        <v>1972</v>
      </c>
      <c r="B1974" s="6" t="s">
        <v>1973</v>
      </c>
      <c r="C1974" s="6" t="s">
        <v>6082</v>
      </c>
      <c r="D1974" s="22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>E1974/D1974</f>
        <v>6.7447999999999997</v>
      </c>
      <c r="P1974" s="8">
        <f>IF(L1974=0,0,E1974/L1974)</f>
        <v>70.848739495798313</v>
      </c>
      <c r="Q1974" s="5" t="str">
        <f>LEFT(N1974,(FIND("/",N1974)-1))</f>
        <v>technology</v>
      </c>
      <c r="R1974" s="5" t="str">
        <f>RIGHT(N1974,LEN(N1974)-(FIND("/",N1974)))</f>
        <v>hardware</v>
      </c>
      <c r="S1974" s="13">
        <f>(J1974/86400)+25569+(-5/24)</f>
        <v>41200.803749999999</v>
      </c>
      <c r="T1974" s="13">
        <f>(I1974/86400)+25569+(-5/24)</f>
        <v>41230.845416666663</v>
      </c>
    </row>
    <row r="1975" spans="1:20" ht="14.75" customHeight="1" x14ac:dyDescent="0.2">
      <c r="A1975" s="5">
        <v>1973</v>
      </c>
      <c r="B1975" s="6" t="s">
        <v>1974</v>
      </c>
      <c r="C1975" s="6" t="s">
        <v>6083</v>
      </c>
      <c r="D1975" s="22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>E1975/D1975</f>
        <v>2.5683081313131315</v>
      </c>
      <c r="P1975" s="8">
        <f>IF(L1975=0,0,E1975/L1975)</f>
        <v>247.94003412969283</v>
      </c>
      <c r="Q1975" s="5" t="str">
        <f>LEFT(N1975,(FIND("/",N1975)-1))</f>
        <v>technology</v>
      </c>
      <c r="R1975" s="5" t="str">
        <f>RIGHT(N1975,LEN(N1975)-(FIND("/",N1975)))</f>
        <v>hardware</v>
      </c>
      <c r="S1975" s="13">
        <f>(J1975/86400)+25569+(-5/24)</f>
        <v>42549.514629629623</v>
      </c>
      <c r="T1975" s="13">
        <f>(I1975/86400)+25569+(-5/24)</f>
        <v>42588.083333333336</v>
      </c>
    </row>
    <row r="1976" spans="1:20" ht="14.75" customHeight="1" x14ac:dyDescent="0.2">
      <c r="A1976" s="5">
        <v>1974</v>
      </c>
      <c r="B1976" s="6" t="s">
        <v>1975</v>
      </c>
      <c r="C1976" s="6" t="s">
        <v>6084</v>
      </c>
      <c r="D1976" s="22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>E1976/D1976</f>
        <v>3.7549600000000001</v>
      </c>
      <c r="P1976" s="8">
        <f>IF(L1976=0,0,E1976/L1976)</f>
        <v>186.81393034825871</v>
      </c>
      <c r="Q1976" s="5" t="str">
        <f>LEFT(N1976,(FIND("/",N1976)-1))</f>
        <v>technology</v>
      </c>
      <c r="R1976" s="5" t="str">
        <f>RIGHT(N1976,LEN(N1976)-(FIND("/",N1976)))</f>
        <v>hardware</v>
      </c>
      <c r="S1976" s="13">
        <f>(J1976/86400)+25569+(-5/24)</f>
        <v>41445.125798611109</v>
      </c>
      <c r="T1976" s="13">
        <f>(I1976/86400)+25569+(-5/24)</f>
        <v>41505.125798611109</v>
      </c>
    </row>
    <row r="1977" spans="1:20" ht="14.75" customHeight="1" x14ac:dyDescent="0.2">
      <c r="A1977" s="5">
        <v>1975</v>
      </c>
      <c r="B1977" s="6" t="s">
        <v>1976</v>
      </c>
      <c r="C1977" s="6" t="s">
        <v>6085</v>
      </c>
      <c r="D1977" s="22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>E1977/D1977</f>
        <v>2.0870837499999997</v>
      </c>
      <c r="P1977" s="8">
        <f>IF(L1977=0,0,E1977/L1977)</f>
        <v>131.98948616600788</v>
      </c>
      <c r="Q1977" s="5" t="str">
        <f>LEFT(N1977,(FIND("/",N1977)-1))</f>
        <v>technology</v>
      </c>
      <c r="R1977" s="5" t="str">
        <f>RIGHT(N1977,LEN(N1977)-(FIND("/",N1977)))</f>
        <v>hardware</v>
      </c>
      <c r="S1977" s="13">
        <f>(J1977/86400)+25569+(-5/24)</f>
        <v>41313.54688657407</v>
      </c>
      <c r="T1977" s="13">
        <f>(I1977/86400)+25569+(-5/24)</f>
        <v>41343.54688657407</v>
      </c>
    </row>
    <row r="1978" spans="1:20" ht="14.75" customHeight="1" x14ac:dyDescent="0.2">
      <c r="A1978" s="5">
        <v>1976</v>
      </c>
      <c r="B1978" s="6" t="s">
        <v>1977</v>
      </c>
      <c r="C1978" s="6" t="s">
        <v>6086</v>
      </c>
      <c r="D1978" s="22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>E1978/D1978</f>
        <v>3.4660000000000002</v>
      </c>
      <c r="P1978" s="8">
        <f>IF(L1978=0,0,E1978/L1978)</f>
        <v>29.310782241014799</v>
      </c>
      <c r="Q1978" s="5" t="str">
        <f>LEFT(N1978,(FIND("/",N1978)-1))</f>
        <v>technology</v>
      </c>
      <c r="R1978" s="5" t="str">
        <f>RIGHT(N1978,LEN(N1978)-(FIND("/",N1978)))</f>
        <v>hardware</v>
      </c>
      <c r="S1978" s="13">
        <f>(J1978/86400)+25569+(-5/24)</f>
        <v>41438.691261574073</v>
      </c>
      <c r="T1978" s="13">
        <f>(I1978/86400)+25569+(-5/24)</f>
        <v>41468.691261574073</v>
      </c>
    </row>
    <row r="1979" spans="1:20" ht="14.75" customHeight="1" x14ac:dyDescent="0.2">
      <c r="A1979" s="5">
        <v>1977</v>
      </c>
      <c r="B1979" s="6" t="s">
        <v>1978</v>
      </c>
      <c r="C1979" s="6" t="s">
        <v>6087</v>
      </c>
      <c r="D1979" s="22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>E1979/D1979</f>
        <v>4.0232999999999999</v>
      </c>
      <c r="P1979" s="8">
        <f>IF(L1979=0,0,E1979/L1979)</f>
        <v>245.02436053593178</v>
      </c>
      <c r="Q1979" s="5" t="str">
        <f>LEFT(N1979,(FIND("/",N1979)-1))</f>
        <v>technology</v>
      </c>
      <c r="R1979" s="5" t="str">
        <f>RIGHT(N1979,LEN(N1979)-(FIND("/",N1979)))</f>
        <v>hardware</v>
      </c>
      <c r="S1979" s="13">
        <f>(J1979/86400)+25569+(-5/24)</f>
        <v>42311.008564814816</v>
      </c>
      <c r="T1979" s="13">
        <f>(I1979/86400)+25569+(-5/24)</f>
        <v>42357.124305555553</v>
      </c>
    </row>
    <row r="1980" spans="1:20" ht="14.75" customHeight="1" x14ac:dyDescent="0.2">
      <c r="A1980" s="5">
        <v>1978</v>
      </c>
      <c r="B1980" s="6" t="s">
        <v>1979</v>
      </c>
      <c r="C1980" s="6" t="s">
        <v>6088</v>
      </c>
      <c r="D1980" s="22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>E1980/D1980</f>
        <v>10.2684514</v>
      </c>
      <c r="P1980" s="8">
        <f>IF(L1980=0,0,E1980/L1980)</f>
        <v>1323.2540463917526</v>
      </c>
      <c r="Q1980" s="5" t="str">
        <f>LEFT(N1980,(FIND("/",N1980)-1))</f>
        <v>technology</v>
      </c>
      <c r="R1980" s="5" t="str">
        <f>RIGHT(N1980,LEN(N1980)-(FIND("/",N1980)))</f>
        <v>hardware</v>
      </c>
      <c r="S1980" s="13">
        <f>(J1980/86400)+25569+(-5/24)</f>
        <v>41039.017268518517</v>
      </c>
      <c r="T1980" s="13">
        <f>(I1980/86400)+25569+(-5/24)</f>
        <v>41072.083333333328</v>
      </c>
    </row>
    <row r="1981" spans="1:20" ht="14.75" customHeight="1" x14ac:dyDescent="0.2">
      <c r="A1981" s="5">
        <v>1979</v>
      </c>
      <c r="B1981" s="6" t="s">
        <v>1980</v>
      </c>
      <c r="C1981" s="6" t="s">
        <v>6089</v>
      </c>
      <c r="D1981" s="22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>E1981/D1981</f>
        <v>1.14901155</v>
      </c>
      <c r="P1981" s="8">
        <f>IF(L1981=0,0,E1981/L1981)</f>
        <v>282.65966789667897</v>
      </c>
      <c r="Q1981" s="5" t="str">
        <f>LEFT(N1981,(FIND("/",N1981)-1))</f>
        <v>technology</v>
      </c>
      <c r="R1981" s="5" t="str">
        <f>RIGHT(N1981,LEN(N1981)-(FIND("/",N1981)))</f>
        <v>hardware</v>
      </c>
      <c r="S1981" s="13">
        <f>(J1981/86400)+25569+(-5/24)</f>
        <v>42290.25168981481</v>
      </c>
      <c r="T1981" s="13">
        <f>(I1981/86400)+25569+(-5/24)</f>
        <v>42326.999305555553</v>
      </c>
    </row>
    <row r="1982" spans="1:20" ht="14.75" customHeight="1" x14ac:dyDescent="0.2">
      <c r="A1982" s="5">
        <v>1980</v>
      </c>
      <c r="B1982" s="6" t="s">
        <v>1981</v>
      </c>
      <c r="C1982" s="6" t="s">
        <v>6090</v>
      </c>
      <c r="D1982" s="22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>E1982/D1982</f>
        <v>3.5482402000000004</v>
      </c>
      <c r="P1982" s="8">
        <f>IF(L1982=0,0,E1982/L1982)</f>
        <v>91.214401028277635</v>
      </c>
      <c r="Q1982" s="5" t="str">
        <f>LEFT(N1982,(FIND("/",N1982)-1))</f>
        <v>technology</v>
      </c>
      <c r="R1982" s="5" t="str">
        <f>RIGHT(N1982,LEN(N1982)-(FIND("/",N1982)))</f>
        <v>hardware</v>
      </c>
      <c r="S1982" s="13">
        <f>(J1982/86400)+25569+(-5/24)</f>
        <v>42423.334050925921</v>
      </c>
      <c r="T1982" s="13">
        <f>(I1982/86400)+25569+(-5/24)</f>
        <v>42463.292384259257</v>
      </c>
    </row>
    <row r="1983" spans="1:20" ht="14.75" customHeight="1" x14ac:dyDescent="0.2">
      <c r="A1983" s="5">
        <v>1981</v>
      </c>
      <c r="B1983" s="6" t="s">
        <v>1982</v>
      </c>
      <c r="C1983" s="6" t="s">
        <v>6091</v>
      </c>
      <c r="D1983" s="22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>E1983/D1983</f>
        <v>5.0799999999999998E-2</v>
      </c>
      <c r="P1983" s="8">
        <f>IF(L1983=0,0,E1983/L1983)</f>
        <v>31.75</v>
      </c>
      <c r="Q1983" s="5" t="str">
        <f>LEFT(N1983,(FIND("/",N1983)-1))</f>
        <v>photography</v>
      </c>
      <c r="R1983" s="5" t="str">
        <f>RIGHT(N1983,LEN(N1983)-(FIND("/",N1983)))</f>
        <v>people</v>
      </c>
      <c r="S1983" s="13">
        <f>(J1983/86400)+25569+(-5/24)</f>
        <v>41799.516956018517</v>
      </c>
      <c r="T1983" s="13">
        <f>(I1983/86400)+25569+(-5/24)</f>
        <v>41829.516956018517</v>
      </c>
    </row>
    <row r="1984" spans="1:20" ht="14.75" customHeight="1" x14ac:dyDescent="0.2">
      <c r="A1984" s="5">
        <v>1982</v>
      </c>
      <c r="B1984" s="6" t="s">
        <v>1983</v>
      </c>
      <c r="C1984" s="6" t="s">
        <v>6092</v>
      </c>
      <c r="D1984" s="22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>E1984/D1984</f>
        <v>0</v>
      </c>
      <c r="P1984" s="8">
        <f>IF(L1984=0,0,E1984/L1984)</f>
        <v>0</v>
      </c>
      <c r="Q1984" s="5" t="str">
        <f>LEFT(N1984,(FIND("/",N1984)-1))</f>
        <v>photography</v>
      </c>
      <c r="R1984" s="5" t="str">
        <f>RIGHT(N1984,LEN(N1984)-(FIND("/",N1984)))</f>
        <v>people</v>
      </c>
      <c r="S1984" s="13">
        <f>(J1984/86400)+25569+(-5/24)</f>
        <v>42678.378321759257</v>
      </c>
      <c r="T1984" s="13">
        <f>(I1984/86400)+25569+(-5/24)</f>
        <v>42708.419988425921</v>
      </c>
    </row>
    <row r="1985" spans="1:20" ht="14.75" customHeight="1" x14ac:dyDescent="0.2">
      <c r="A1985" s="5">
        <v>1983</v>
      </c>
      <c r="B1985" s="6" t="s">
        <v>1984</v>
      </c>
      <c r="C1985" s="6" t="s">
        <v>6093</v>
      </c>
      <c r="D1985" s="22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>E1985/D1985</f>
        <v>4.2999999999999997E-2</v>
      </c>
      <c r="P1985" s="8">
        <f>IF(L1985=0,0,E1985/L1985)</f>
        <v>88.6875</v>
      </c>
      <c r="Q1985" s="5" t="str">
        <f>LEFT(N1985,(FIND("/",N1985)-1))</f>
        <v>photography</v>
      </c>
      <c r="R1985" s="5" t="str">
        <f>RIGHT(N1985,LEN(N1985)-(FIND("/",N1985)))</f>
        <v>people</v>
      </c>
      <c r="S1985" s="13">
        <f>(J1985/86400)+25569+(-5/24)</f>
        <v>42592.803449074076</v>
      </c>
      <c r="T1985" s="13">
        <f>(I1985/86400)+25569+(-5/24)</f>
        <v>42615.083333333336</v>
      </c>
    </row>
    <row r="1986" spans="1:20" ht="14.75" customHeight="1" x14ac:dyDescent="0.2">
      <c r="A1986" s="5">
        <v>1984</v>
      </c>
      <c r="B1986" s="6" t="s">
        <v>1985</v>
      </c>
      <c r="C1986" s="6" t="s">
        <v>6094</v>
      </c>
      <c r="D1986" s="22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>E1986/D1986</f>
        <v>0.21146666666666666</v>
      </c>
      <c r="P1986" s="8">
        <f>IF(L1986=0,0,E1986/L1986)</f>
        <v>453.14285714285717</v>
      </c>
      <c r="Q1986" s="5" t="str">
        <f>LEFT(N1986,(FIND("/",N1986)-1))</f>
        <v>photography</v>
      </c>
      <c r="R1986" s="5" t="str">
        <f>RIGHT(N1986,LEN(N1986)-(FIND("/",N1986)))</f>
        <v>people</v>
      </c>
      <c r="S1986" s="13">
        <f>(J1986/86400)+25569+(-5/24)</f>
        <v>41913.581956018512</v>
      </c>
      <c r="T1986" s="13">
        <f>(I1986/86400)+25569+(-5/24)</f>
        <v>41973.623622685183</v>
      </c>
    </row>
    <row r="1987" spans="1:20" ht="14.75" customHeight="1" x14ac:dyDescent="0.2">
      <c r="A1987" s="5">
        <v>1985</v>
      </c>
      <c r="B1987" s="6" t="s">
        <v>1986</v>
      </c>
      <c r="C1987" s="6" t="s">
        <v>6095</v>
      </c>
      <c r="D1987" s="22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>E1987/D1987</f>
        <v>3.1875000000000001E-2</v>
      </c>
      <c r="P1987" s="8">
        <f>IF(L1987=0,0,E1987/L1987)</f>
        <v>12.75</v>
      </c>
      <c r="Q1987" s="5" t="str">
        <f>LEFT(N1987,(FIND("/",N1987)-1))</f>
        <v>photography</v>
      </c>
      <c r="R1987" s="5" t="str">
        <f>RIGHT(N1987,LEN(N1987)-(FIND("/",N1987)))</f>
        <v>people</v>
      </c>
      <c r="S1987" s="13">
        <f>(J1987/86400)+25569+(-5/24)</f>
        <v>42555.490405092591</v>
      </c>
      <c r="T1987" s="13">
        <f>(I1987/86400)+25569+(-5/24)</f>
        <v>42584.749999999993</v>
      </c>
    </row>
    <row r="1988" spans="1:20" ht="14.75" customHeight="1" x14ac:dyDescent="0.2">
      <c r="A1988" s="5">
        <v>1986</v>
      </c>
      <c r="B1988" s="6" t="s">
        <v>1987</v>
      </c>
      <c r="C1988" s="6" t="s">
        <v>6096</v>
      </c>
      <c r="D1988" s="22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>E1988/D1988</f>
        <v>5.0000000000000001E-4</v>
      </c>
      <c r="P1988" s="8">
        <f>IF(L1988=0,0,E1988/L1988)</f>
        <v>1</v>
      </c>
      <c r="Q1988" s="5" t="str">
        <f>LEFT(N1988,(FIND("/",N1988)-1))</f>
        <v>photography</v>
      </c>
      <c r="R1988" s="5" t="str">
        <f>RIGHT(N1988,LEN(N1988)-(FIND("/",N1988)))</f>
        <v>people</v>
      </c>
      <c r="S1988" s="13">
        <f>(J1988/86400)+25569+(-5/24)</f>
        <v>42413.225497685184</v>
      </c>
      <c r="T1988" s="13">
        <f>(I1988/86400)+25569+(-5/24)</f>
        <v>42443.183831018519</v>
      </c>
    </row>
    <row r="1989" spans="1:20" ht="14.75" customHeight="1" x14ac:dyDescent="0.2">
      <c r="A1989" s="5">
        <v>1987</v>
      </c>
      <c r="B1989" s="6" t="s">
        <v>1988</v>
      </c>
      <c r="C1989" s="6" t="s">
        <v>6097</v>
      </c>
      <c r="D1989" s="22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>E1989/D1989</f>
        <v>0.42472727272727273</v>
      </c>
      <c r="P1989" s="8">
        <f>IF(L1989=0,0,E1989/L1989)</f>
        <v>83.428571428571431</v>
      </c>
      <c r="Q1989" s="5" t="str">
        <f>LEFT(N1989,(FIND("/",N1989)-1))</f>
        <v>photography</v>
      </c>
      <c r="R1989" s="5" t="str">
        <f>RIGHT(N1989,LEN(N1989)-(FIND("/",N1989)))</f>
        <v>people</v>
      </c>
      <c r="S1989" s="13">
        <f>(J1989/86400)+25569+(-5/24)</f>
        <v>42034.431435185186</v>
      </c>
      <c r="T1989" s="13">
        <f>(I1989/86400)+25569+(-5/24)</f>
        <v>42064.431435185186</v>
      </c>
    </row>
    <row r="1990" spans="1:20" ht="14.75" customHeight="1" x14ac:dyDescent="0.2">
      <c r="A1990" s="5">
        <v>1988</v>
      </c>
      <c r="B1990" s="6" t="s">
        <v>1989</v>
      </c>
      <c r="C1990" s="6" t="s">
        <v>6098</v>
      </c>
      <c r="D1990" s="22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>E1990/D1990</f>
        <v>4.1666666666666666E-3</v>
      </c>
      <c r="P1990" s="8">
        <f>IF(L1990=0,0,E1990/L1990)</f>
        <v>25</v>
      </c>
      <c r="Q1990" s="5" t="str">
        <f>LEFT(N1990,(FIND("/",N1990)-1))</f>
        <v>photography</v>
      </c>
      <c r="R1990" s="5" t="str">
        <f>RIGHT(N1990,LEN(N1990)-(FIND("/",N1990)))</f>
        <v>people</v>
      </c>
      <c r="S1990" s="13">
        <f>(J1990/86400)+25569+(-5/24)</f>
        <v>42206.554884259262</v>
      </c>
      <c r="T1990" s="13">
        <f>(I1990/86400)+25569+(-5/24)</f>
        <v>42236.554884259262</v>
      </c>
    </row>
    <row r="1991" spans="1:20" ht="14.75" customHeight="1" x14ac:dyDescent="0.2">
      <c r="A1991" s="5">
        <v>1989</v>
      </c>
      <c r="B1991" s="6" t="s">
        <v>1990</v>
      </c>
      <c r="C1991" s="6" t="s">
        <v>6099</v>
      </c>
      <c r="D1991" s="22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>E1991/D1991</f>
        <v>0.01</v>
      </c>
      <c r="P1991" s="8">
        <f>IF(L1991=0,0,E1991/L1991)</f>
        <v>50</v>
      </c>
      <c r="Q1991" s="5" t="str">
        <f>LEFT(N1991,(FIND("/",N1991)-1))</f>
        <v>photography</v>
      </c>
      <c r="R1991" s="5" t="str">
        <f>RIGHT(N1991,LEN(N1991)-(FIND("/",N1991)))</f>
        <v>people</v>
      </c>
      <c r="S1991" s="13">
        <f>(J1991/86400)+25569+(-5/24)</f>
        <v>42685.472314814811</v>
      </c>
      <c r="T1991" s="13">
        <f>(I1991/86400)+25569+(-5/24)</f>
        <v>42715.472314814811</v>
      </c>
    </row>
    <row r="1992" spans="1:20" ht="14.75" customHeight="1" x14ac:dyDescent="0.2">
      <c r="A1992" s="5">
        <v>1990</v>
      </c>
      <c r="B1992" s="6" t="s">
        <v>1991</v>
      </c>
      <c r="C1992" s="6" t="s">
        <v>6100</v>
      </c>
      <c r="D1992" s="22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>E1992/D1992</f>
        <v>0.16966666666666666</v>
      </c>
      <c r="P1992" s="8">
        <f>IF(L1992=0,0,E1992/L1992)</f>
        <v>101.8</v>
      </c>
      <c r="Q1992" s="5" t="str">
        <f>LEFT(N1992,(FIND("/",N1992)-1))</f>
        <v>photography</v>
      </c>
      <c r="R1992" s="5" t="str">
        <f>RIGHT(N1992,LEN(N1992)-(FIND("/",N1992)))</f>
        <v>people</v>
      </c>
      <c r="S1992" s="13">
        <f>(J1992/86400)+25569+(-5/24)</f>
        <v>42397.987638888888</v>
      </c>
      <c r="T1992" s="13">
        <f>(I1992/86400)+25569+(-5/24)</f>
        <v>42412.987638888888</v>
      </c>
    </row>
    <row r="1993" spans="1:20" ht="14.75" customHeight="1" x14ac:dyDescent="0.2">
      <c r="A1993" s="5">
        <v>1991</v>
      </c>
      <c r="B1993" s="6" t="s">
        <v>1992</v>
      </c>
      <c r="C1993" s="6" t="s">
        <v>6101</v>
      </c>
      <c r="D1993" s="22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>E1993/D1993</f>
        <v>7.0000000000000007E-2</v>
      </c>
      <c r="P1993" s="8">
        <f>IF(L1993=0,0,E1993/L1993)</f>
        <v>46.666666666666664</v>
      </c>
      <c r="Q1993" s="5" t="str">
        <f>LEFT(N1993,(FIND("/",N1993)-1))</f>
        <v>photography</v>
      </c>
      <c r="R1993" s="5" t="str">
        <f>RIGHT(N1993,LEN(N1993)-(FIND("/",N1993)))</f>
        <v>people</v>
      </c>
      <c r="S1993" s="13">
        <f>(J1993/86400)+25569+(-5/24)</f>
        <v>42167.685023148144</v>
      </c>
      <c r="T1993" s="13">
        <f>(I1993/86400)+25569+(-5/24)</f>
        <v>42188.685023148144</v>
      </c>
    </row>
    <row r="1994" spans="1:20" ht="14.75" customHeight="1" x14ac:dyDescent="0.2">
      <c r="A1994" s="5">
        <v>1992</v>
      </c>
      <c r="B1994" s="6" t="s">
        <v>1993</v>
      </c>
      <c r="C1994" s="6" t="s">
        <v>6102</v>
      </c>
      <c r="D1994" s="22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>E1994/D1994</f>
        <v>1.3333333333333333E-3</v>
      </c>
      <c r="P1994" s="8">
        <f>IF(L1994=0,0,E1994/L1994)</f>
        <v>1</v>
      </c>
      <c r="Q1994" s="5" t="str">
        <f>LEFT(N1994,(FIND("/",N1994)-1))</f>
        <v>photography</v>
      </c>
      <c r="R1994" s="5" t="str">
        <f>RIGHT(N1994,LEN(N1994)-(FIND("/",N1994)))</f>
        <v>people</v>
      </c>
      <c r="S1994" s="13">
        <f>(J1994/86400)+25569+(-5/24)</f>
        <v>42022.935081018521</v>
      </c>
      <c r="T1994" s="13">
        <f>(I1994/86400)+25569+(-5/24)</f>
        <v>42052.935081018521</v>
      </c>
    </row>
    <row r="1995" spans="1:20" ht="14.75" customHeight="1" x14ac:dyDescent="0.2">
      <c r="A1995" s="5">
        <v>1993</v>
      </c>
      <c r="B1995" s="6" t="s">
        <v>1994</v>
      </c>
      <c r="C1995" s="6" t="s">
        <v>6103</v>
      </c>
      <c r="D1995" s="22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>E1995/D1995</f>
        <v>0</v>
      </c>
      <c r="P1995" s="8">
        <f>IF(L1995=0,0,E1995/L1995)</f>
        <v>0</v>
      </c>
      <c r="Q1995" s="5" t="str">
        <f>LEFT(N1995,(FIND("/",N1995)-1))</f>
        <v>photography</v>
      </c>
      <c r="R1995" s="5" t="str">
        <f>RIGHT(N1995,LEN(N1995)-(FIND("/",N1995)))</f>
        <v>people</v>
      </c>
      <c r="S1995" s="13">
        <f>(J1995/86400)+25569+(-5/24)</f>
        <v>42329.380057870367</v>
      </c>
      <c r="T1995" s="13">
        <f>(I1995/86400)+25569+(-5/24)</f>
        <v>42359.380057870367</v>
      </c>
    </row>
    <row r="1996" spans="1:20" ht="14.75" customHeight="1" x14ac:dyDescent="0.2">
      <c r="A1996" s="5">
        <v>1994</v>
      </c>
      <c r="B1996" s="6" t="s">
        <v>1995</v>
      </c>
      <c r="C1996" s="6" t="s">
        <v>6104</v>
      </c>
      <c r="D1996" s="22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>E1996/D1996</f>
        <v>0</v>
      </c>
      <c r="P1996" s="8">
        <f>IF(L1996=0,0,E1996/L1996)</f>
        <v>0</v>
      </c>
      <c r="Q1996" s="5" t="str">
        <f>LEFT(N1996,(FIND("/",N1996)-1))</f>
        <v>photography</v>
      </c>
      <c r="R1996" s="5" t="str">
        <f>RIGHT(N1996,LEN(N1996)-(FIND("/",N1996)))</f>
        <v>people</v>
      </c>
      <c r="S1996" s="13">
        <f>(J1996/86400)+25569+(-5/24)</f>
        <v>42650.797939814809</v>
      </c>
      <c r="T1996" s="13">
        <f>(I1996/86400)+25569+(-5/24)</f>
        <v>42710.839606481481</v>
      </c>
    </row>
    <row r="1997" spans="1:20" ht="14.75" customHeight="1" x14ac:dyDescent="0.2">
      <c r="A1997" s="5">
        <v>1995</v>
      </c>
      <c r="B1997" s="6" t="s">
        <v>1996</v>
      </c>
      <c r="C1997" s="6" t="s">
        <v>6105</v>
      </c>
      <c r="D1997" s="22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>E1997/D1997</f>
        <v>7.8E-2</v>
      </c>
      <c r="P1997" s="8">
        <f>IF(L1997=0,0,E1997/L1997)</f>
        <v>26</v>
      </c>
      <c r="Q1997" s="5" t="str">
        <f>LEFT(N1997,(FIND("/",N1997)-1))</f>
        <v>photography</v>
      </c>
      <c r="R1997" s="5" t="str">
        <f>RIGHT(N1997,LEN(N1997)-(FIND("/",N1997)))</f>
        <v>people</v>
      </c>
      <c r="S1997" s="13">
        <f>(J1997/86400)+25569+(-5/24)</f>
        <v>42181.693703703706</v>
      </c>
      <c r="T1997" s="13">
        <f>(I1997/86400)+25569+(-5/24)</f>
        <v>42201.693703703706</v>
      </c>
    </row>
    <row r="1998" spans="1:20" ht="14.75" customHeight="1" x14ac:dyDescent="0.2">
      <c r="A1998" s="5">
        <v>1996</v>
      </c>
      <c r="B1998" s="6" t="s">
        <v>1997</v>
      </c>
      <c r="C1998" s="6" t="s">
        <v>6106</v>
      </c>
      <c r="D1998" s="22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>E1998/D1998</f>
        <v>0</v>
      </c>
      <c r="P1998" s="8">
        <f>IF(L1998=0,0,E1998/L1998)</f>
        <v>0</v>
      </c>
      <c r="Q1998" s="5" t="str">
        <f>LEFT(N1998,(FIND("/",N1998)-1))</f>
        <v>photography</v>
      </c>
      <c r="R1998" s="5" t="str">
        <f>RIGHT(N1998,LEN(N1998)-(FIND("/",N1998)))</f>
        <v>people</v>
      </c>
      <c r="S1998" s="13">
        <f>(J1998/86400)+25569+(-5/24)</f>
        <v>41800.611238425925</v>
      </c>
      <c r="T1998" s="13">
        <f>(I1998/86400)+25569+(-5/24)</f>
        <v>41830.611238425925</v>
      </c>
    </row>
    <row r="1999" spans="1:20" ht="14.75" customHeight="1" x14ac:dyDescent="0.2">
      <c r="A1999" s="5">
        <v>1997</v>
      </c>
      <c r="B1999" s="6" t="s">
        <v>1998</v>
      </c>
      <c r="C1999" s="6" t="s">
        <v>6107</v>
      </c>
      <c r="D1999" s="22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>E1999/D1999</f>
        <v>0</v>
      </c>
      <c r="P1999" s="8">
        <f>IF(L1999=0,0,E1999/L1999)</f>
        <v>0</v>
      </c>
      <c r="Q1999" s="5" t="str">
        <f>LEFT(N1999,(FIND("/",N1999)-1))</f>
        <v>photography</v>
      </c>
      <c r="R1999" s="5" t="str">
        <f>RIGHT(N1999,LEN(N1999)-(FIND("/",N1999)))</f>
        <v>people</v>
      </c>
      <c r="S1999" s="13">
        <f>(J1999/86400)+25569+(-5/24)</f>
        <v>41847.722361111111</v>
      </c>
      <c r="T1999" s="13">
        <f>(I1999/86400)+25569+(-5/24)</f>
        <v>41877.722361111111</v>
      </c>
    </row>
    <row r="2000" spans="1:20" ht="14.75" customHeight="1" x14ac:dyDescent="0.2">
      <c r="A2000" s="5">
        <v>1998</v>
      </c>
      <c r="B2000" s="6" t="s">
        <v>1999</v>
      </c>
      <c r="C2000" s="6" t="s">
        <v>6108</v>
      </c>
      <c r="D2000" s="22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>E2000/D2000</f>
        <v>0.26200000000000001</v>
      </c>
      <c r="P2000" s="8">
        <f>IF(L2000=0,0,E2000/L2000)</f>
        <v>218.33333333333334</v>
      </c>
      <c r="Q2000" s="5" t="str">
        <f>LEFT(N2000,(FIND("/",N2000)-1))</f>
        <v>photography</v>
      </c>
      <c r="R2000" s="5" t="str">
        <f>RIGHT(N2000,LEN(N2000)-(FIND("/",N2000)))</f>
        <v>people</v>
      </c>
      <c r="S2000" s="13">
        <f>(J2000/86400)+25569+(-5/24)</f>
        <v>41806.910162037035</v>
      </c>
      <c r="T2000" s="13">
        <f>(I2000/86400)+25569+(-5/24)</f>
        <v>41851.910162037035</v>
      </c>
    </row>
    <row r="2001" spans="1:20" ht="14.75" customHeight="1" x14ac:dyDescent="0.2">
      <c r="A2001" s="5">
        <v>1999</v>
      </c>
      <c r="B2001" s="6" t="s">
        <v>2000</v>
      </c>
      <c r="C2001" s="6" t="s">
        <v>6109</v>
      </c>
      <c r="D2001" s="22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>E2001/D2001</f>
        <v>7.6129032258064515E-3</v>
      </c>
      <c r="P2001" s="8">
        <f>IF(L2001=0,0,E2001/L2001)</f>
        <v>33.714285714285715</v>
      </c>
      <c r="Q2001" s="5" t="str">
        <f>LEFT(N2001,(FIND("/",N2001)-1))</f>
        <v>photography</v>
      </c>
      <c r="R2001" s="5" t="str">
        <f>RIGHT(N2001,LEN(N2001)-(FIND("/",N2001)))</f>
        <v>people</v>
      </c>
      <c r="S2001" s="13">
        <f>(J2001/86400)+25569+(-5/24)</f>
        <v>41926.274398148147</v>
      </c>
      <c r="T2001" s="13">
        <f>(I2001/86400)+25569+(-5/24)</f>
        <v>41956.316064814811</v>
      </c>
    </row>
    <row r="2002" spans="1:20" ht="14.75" customHeight="1" x14ac:dyDescent="0.2">
      <c r="A2002" s="5">
        <v>2000</v>
      </c>
      <c r="B2002" s="6" t="s">
        <v>2001</v>
      </c>
      <c r="C2002" s="6" t="s">
        <v>6110</v>
      </c>
      <c r="D2002" s="22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>E2002/D2002</f>
        <v>0.125</v>
      </c>
      <c r="P2002" s="8">
        <f>IF(L2002=0,0,E2002/L2002)</f>
        <v>25</v>
      </c>
      <c r="Q2002" s="5" t="str">
        <f>LEFT(N2002,(FIND("/",N2002)-1))</f>
        <v>photography</v>
      </c>
      <c r="R2002" s="5" t="str">
        <f>RIGHT(N2002,LEN(N2002)-(FIND("/",N2002)))</f>
        <v>people</v>
      </c>
      <c r="S2002" s="13">
        <f>(J2002/86400)+25569+(-5/24)</f>
        <v>42345.743206018517</v>
      </c>
      <c r="T2002" s="13">
        <f>(I2002/86400)+25569+(-5/24)</f>
        <v>42375.743206018517</v>
      </c>
    </row>
    <row r="2003" spans="1:20" ht="14.75" customHeight="1" x14ac:dyDescent="0.2">
      <c r="A2003" s="5">
        <v>2001</v>
      </c>
      <c r="B2003" s="6" t="s">
        <v>2002</v>
      </c>
      <c r="C2003" s="6" t="s">
        <v>6111</v>
      </c>
      <c r="D2003" s="22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>E2003/D2003</f>
        <v>3.8212909090909091</v>
      </c>
      <c r="P2003" s="8">
        <f>IF(L2003=0,0,E2003/L2003)</f>
        <v>128.38790470372632</v>
      </c>
      <c r="Q2003" s="5" t="str">
        <f>LEFT(N2003,(FIND("/",N2003)-1))</f>
        <v>technology</v>
      </c>
      <c r="R2003" s="5" t="str">
        <f>RIGHT(N2003,LEN(N2003)-(FIND("/",N2003)))</f>
        <v>hardware</v>
      </c>
      <c r="S2003" s="13">
        <f>(J2003/86400)+25569+(-5/24)</f>
        <v>42136.001342592594</v>
      </c>
      <c r="T2003" s="13">
        <f>(I2003/86400)+25569+(-5/24)</f>
        <v>42167.624999999993</v>
      </c>
    </row>
    <row r="2004" spans="1:20" ht="14.75" customHeight="1" x14ac:dyDescent="0.2">
      <c r="A2004" s="5">
        <v>2002</v>
      </c>
      <c r="B2004" s="6" t="s">
        <v>2003</v>
      </c>
      <c r="C2004" s="6" t="s">
        <v>6112</v>
      </c>
      <c r="D2004" s="22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>E2004/D2004</f>
        <v>2.1679422000000002</v>
      </c>
      <c r="P2004" s="8">
        <f>IF(L2004=0,0,E2004/L2004)</f>
        <v>78.834261818181815</v>
      </c>
      <c r="Q2004" s="5" t="str">
        <f>LEFT(N2004,(FIND("/",N2004)-1))</f>
        <v>technology</v>
      </c>
      <c r="R2004" s="5" t="str">
        <f>RIGHT(N2004,LEN(N2004)-(FIND("/",N2004)))</f>
        <v>hardware</v>
      </c>
      <c r="S2004" s="13">
        <f>(J2004/86400)+25569+(-5/24)</f>
        <v>42728.503969907404</v>
      </c>
      <c r="T2004" s="13">
        <f>(I2004/86400)+25569+(-5/24)</f>
        <v>42758.503969907404</v>
      </c>
    </row>
    <row r="2005" spans="1:20" ht="14.75" customHeight="1" x14ac:dyDescent="0.2">
      <c r="A2005" s="5">
        <v>2003</v>
      </c>
      <c r="B2005" s="6" t="s">
        <v>2004</v>
      </c>
      <c r="C2005" s="6" t="s">
        <v>6113</v>
      </c>
      <c r="D2005" s="22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>E2005/D2005</f>
        <v>3.12</v>
      </c>
      <c r="P2005" s="8">
        <f>IF(L2005=0,0,E2005/L2005)</f>
        <v>91.764705882352942</v>
      </c>
      <c r="Q2005" s="5" t="str">
        <f>LEFT(N2005,(FIND("/",N2005)-1))</f>
        <v>technology</v>
      </c>
      <c r="R2005" s="5" t="str">
        <f>RIGHT(N2005,LEN(N2005)-(FIND("/",N2005)))</f>
        <v>hardware</v>
      </c>
      <c r="S2005" s="13">
        <f>(J2005/86400)+25569+(-5/24)</f>
        <v>40346.917268518519</v>
      </c>
      <c r="T2005" s="13">
        <f>(I2005/86400)+25569+(-5/24)</f>
        <v>40361.75</v>
      </c>
    </row>
    <row r="2006" spans="1:20" ht="14.75" customHeight="1" x14ac:dyDescent="0.2">
      <c r="A2006" s="5">
        <v>2004</v>
      </c>
      <c r="B2006" s="6" t="s">
        <v>2005</v>
      </c>
      <c r="C2006" s="6" t="s">
        <v>6114</v>
      </c>
      <c r="D2006" s="22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>E2006/D2006</f>
        <v>2.3442048</v>
      </c>
      <c r="P2006" s="8">
        <f>IF(L2006=0,0,E2006/L2006)</f>
        <v>331.10237288135596</v>
      </c>
      <c r="Q2006" s="5" t="str">
        <f>LEFT(N2006,(FIND("/",N2006)-1))</f>
        <v>technology</v>
      </c>
      <c r="R2006" s="5" t="str">
        <f>RIGHT(N2006,LEN(N2006)-(FIND("/",N2006)))</f>
        <v>hardware</v>
      </c>
      <c r="S2006" s="13">
        <f>(J2006/86400)+25569+(-5/24)</f>
        <v>41800.396562499998</v>
      </c>
      <c r="T2006" s="13">
        <f>(I2006/86400)+25569+(-5/24)</f>
        <v>41830.396562499998</v>
      </c>
    </row>
    <row r="2007" spans="1:20" ht="14.75" customHeight="1" x14ac:dyDescent="0.2">
      <c r="A2007" s="5">
        <v>2005</v>
      </c>
      <c r="B2007" s="6" t="s">
        <v>2006</v>
      </c>
      <c r="C2007" s="6" t="s">
        <v>6115</v>
      </c>
      <c r="D2007" s="22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>E2007/D2007</f>
        <v>1.236801</v>
      </c>
      <c r="P2007" s="8">
        <f>IF(L2007=0,0,E2007/L2007)</f>
        <v>194.26193717277485</v>
      </c>
      <c r="Q2007" s="5" t="str">
        <f>LEFT(N2007,(FIND("/",N2007)-1))</f>
        <v>technology</v>
      </c>
      <c r="R2007" s="5" t="str">
        <f>RIGHT(N2007,LEN(N2007)-(FIND("/",N2007)))</f>
        <v>hardware</v>
      </c>
      <c r="S2007" s="13">
        <f>(J2007/86400)+25569+(-5/24)</f>
        <v>41535.604374999995</v>
      </c>
      <c r="T2007" s="13">
        <f>(I2007/86400)+25569+(-5/24)</f>
        <v>41562.957638888889</v>
      </c>
    </row>
    <row r="2008" spans="1:20" ht="14.75" customHeight="1" x14ac:dyDescent="0.2">
      <c r="A2008" s="5">
        <v>2006</v>
      </c>
      <c r="B2008" s="6" t="s">
        <v>2007</v>
      </c>
      <c r="C2008" s="6" t="s">
        <v>6116</v>
      </c>
      <c r="D2008" s="22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>E2008/D2008</f>
        <v>2.4784000000000002</v>
      </c>
      <c r="P2008" s="8">
        <f>IF(L2008=0,0,E2008/L2008)</f>
        <v>408.97689768976898</v>
      </c>
      <c r="Q2008" s="5" t="str">
        <f>LEFT(N2008,(FIND("/",N2008)-1))</f>
        <v>technology</v>
      </c>
      <c r="R2008" s="5" t="str">
        <f>RIGHT(N2008,LEN(N2008)-(FIND("/",N2008)))</f>
        <v>hardware</v>
      </c>
      <c r="S2008" s="13">
        <f>(J2008/86400)+25569+(-5/24)</f>
        <v>41941.292187499996</v>
      </c>
      <c r="T2008" s="13">
        <f>(I2008/86400)+25569+(-5/24)</f>
        <v>41976.333854166667</v>
      </c>
    </row>
    <row r="2009" spans="1:20" ht="14.75" customHeight="1" x14ac:dyDescent="0.2">
      <c r="A2009" s="5">
        <v>2007</v>
      </c>
      <c r="B2009" s="6" t="s">
        <v>2008</v>
      </c>
      <c r="C2009" s="6" t="s">
        <v>6117</v>
      </c>
      <c r="D2009" s="22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>E2009/D2009</f>
        <v>1.157092</v>
      </c>
      <c r="P2009" s="8">
        <f>IF(L2009=0,0,E2009/L2009)</f>
        <v>84.459270072992695</v>
      </c>
      <c r="Q2009" s="5" t="str">
        <f>LEFT(N2009,(FIND("/",N2009)-1))</f>
        <v>technology</v>
      </c>
      <c r="R2009" s="5" t="str">
        <f>RIGHT(N2009,LEN(N2009)-(FIND("/",N2009)))</f>
        <v>hardware</v>
      </c>
      <c r="S2009" s="13">
        <f>(J2009/86400)+25569+(-5/24)</f>
        <v>40347.629467592589</v>
      </c>
      <c r="T2009" s="13">
        <f>(I2009/86400)+25569+(-5/24)</f>
        <v>40413.958333333328</v>
      </c>
    </row>
    <row r="2010" spans="1:20" ht="14.75" customHeight="1" x14ac:dyDescent="0.2">
      <c r="A2010" s="5">
        <v>2008</v>
      </c>
      <c r="B2010" s="6" t="s">
        <v>2009</v>
      </c>
      <c r="C2010" s="6" t="s">
        <v>6118</v>
      </c>
      <c r="D2010" s="22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>E2010/D2010</f>
        <v>1.1707484768810599</v>
      </c>
      <c r="P2010" s="8">
        <f>IF(L2010=0,0,E2010/L2010)</f>
        <v>44.853658536585364</v>
      </c>
      <c r="Q2010" s="5" t="str">
        <f>LEFT(N2010,(FIND("/",N2010)-1))</f>
        <v>technology</v>
      </c>
      <c r="R2010" s="5" t="str">
        <f>RIGHT(N2010,LEN(N2010)-(FIND("/",N2010)))</f>
        <v>hardware</v>
      </c>
      <c r="S2010" s="13">
        <f>(J2010/86400)+25569+(-5/24)</f>
        <v>40761.396087962959</v>
      </c>
      <c r="T2010" s="13">
        <f>(I2010/86400)+25569+(-5/24)</f>
        <v>40805.396087962959</v>
      </c>
    </row>
    <row r="2011" spans="1:20" ht="14.75" customHeight="1" x14ac:dyDescent="0.2">
      <c r="A2011" s="5">
        <v>2009</v>
      </c>
      <c r="B2011" s="6" t="s">
        <v>2010</v>
      </c>
      <c r="C2011" s="6" t="s">
        <v>6119</v>
      </c>
      <c r="D2011" s="22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>E2011/D2011</f>
        <v>3.05158</v>
      </c>
      <c r="P2011" s="8">
        <f>IF(L2011=0,0,E2011/L2011)</f>
        <v>383.3643216080402</v>
      </c>
      <c r="Q2011" s="5" t="str">
        <f>LEFT(N2011,(FIND("/",N2011)-1))</f>
        <v>technology</v>
      </c>
      <c r="R2011" s="5" t="str">
        <f>RIGHT(N2011,LEN(N2011)-(FIND("/",N2011)))</f>
        <v>hardware</v>
      </c>
      <c r="S2011" s="13">
        <f>(J2011/86400)+25569+(-5/24)</f>
        <v>42661.115081018514</v>
      </c>
      <c r="T2011" s="13">
        <f>(I2011/86400)+25569+(-5/24)</f>
        <v>42697.156747685185</v>
      </c>
    </row>
    <row r="2012" spans="1:20" ht="14.75" customHeight="1" x14ac:dyDescent="0.2">
      <c r="A2012" s="5">
        <v>2010</v>
      </c>
      <c r="B2012" s="6" t="s">
        <v>2011</v>
      </c>
      <c r="C2012" s="6" t="s">
        <v>6120</v>
      </c>
      <c r="D2012" s="22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>E2012/D2012</f>
        <v>3.2005299999999997</v>
      </c>
      <c r="P2012" s="8">
        <f>IF(L2012=0,0,E2012/L2012)</f>
        <v>55.276856649395505</v>
      </c>
      <c r="Q2012" s="5" t="str">
        <f>LEFT(N2012,(FIND("/",N2012)-1))</f>
        <v>technology</v>
      </c>
      <c r="R2012" s="5" t="str">
        <f>RIGHT(N2012,LEN(N2012)-(FIND("/",N2012)))</f>
        <v>hardware</v>
      </c>
      <c r="S2012" s="13">
        <f>(J2012/86400)+25569+(-5/24)</f>
        <v>42570.788090277776</v>
      </c>
      <c r="T2012" s="13">
        <f>(I2012/86400)+25569+(-5/24)</f>
        <v>42600.788090277776</v>
      </c>
    </row>
    <row r="2013" spans="1:20" ht="14.75" customHeight="1" x14ac:dyDescent="0.2">
      <c r="A2013" s="5">
        <v>2011</v>
      </c>
      <c r="B2013" s="6" t="s">
        <v>2012</v>
      </c>
      <c r="C2013" s="6" t="s">
        <v>6121</v>
      </c>
      <c r="D2013" s="22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>E2013/D2013</f>
        <v>8.1956399999999991</v>
      </c>
      <c r="P2013" s="8">
        <f>IF(L2013=0,0,E2013/L2013)</f>
        <v>422.02059732234807</v>
      </c>
      <c r="Q2013" s="5" t="str">
        <f>LEFT(N2013,(FIND("/",N2013)-1))</f>
        <v>technology</v>
      </c>
      <c r="R2013" s="5" t="str">
        <f>RIGHT(N2013,LEN(N2013)-(FIND("/",N2013)))</f>
        <v>hardware</v>
      </c>
      <c r="S2013" s="13">
        <f>(J2013/86400)+25569+(-5/24)</f>
        <v>42347.150150462963</v>
      </c>
      <c r="T2013" s="13">
        <f>(I2013/86400)+25569+(-5/24)</f>
        <v>42380.749999999993</v>
      </c>
    </row>
    <row r="2014" spans="1:20" ht="14.75" customHeight="1" x14ac:dyDescent="0.2">
      <c r="A2014" s="5">
        <v>2012</v>
      </c>
      <c r="B2014" s="6" t="s">
        <v>2013</v>
      </c>
      <c r="C2014" s="6" t="s">
        <v>6122</v>
      </c>
      <c r="D2014" s="22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>E2014/D2014</f>
        <v>2.3490000000000002</v>
      </c>
      <c r="P2014" s="8">
        <f>IF(L2014=0,0,E2014/L2014)</f>
        <v>64.180327868852459</v>
      </c>
      <c r="Q2014" s="5" t="str">
        <f>LEFT(N2014,(FIND("/",N2014)-1))</f>
        <v>technology</v>
      </c>
      <c r="R2014" s="5" t="str">
        <f>RIGHT(N2014,LEN(N2014)-(FIND("/",N2014)))</f>
        <v>hardware</v>
      </c>
      <c r="S2014" s="13">
        <f>(J2014/86400)+25569+(-5/24)</f>
        <v>42010.613900462959</v>
      </c>
      <c r="T2014" s="13">
        <f>(I2014/86400)+25569+(-5/24)</f>
        <v>42040.613900462959</v>
      </c>
    </row>
    <row r="2015" spans="1:20" ht="14.75" customHeight="1" x14ac:dyDescent="0.2">
      <c r="A2015" s="5">
        <v>2013</v>
      </c>
      <c r="B2015" s="6" t="s">
        <v>2014</v>
      </c>
      <c r="C2015" s="6" t="s">
        <v>6123</v>
      </c>
      <c r="D2015" s="22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>E2015/D2015</f>
        <v>4.9491375</v>
      </c>
      <c r="P2015" s="8">
        <f>IF(L2015=0,0,E2015/L2015)</f>
        <v>173.57781674704077</v>
      </c>
      <c r="Q2015" s="5" t="str">
        <f>LEFT(N2015,(FIND("/",N2015)-1))</f>
        <v>technology</v>
      </c>
      <c r="R2015" s="5" t="str">
        <f>RIGHT(N2015,LEN(N2015)-(FIND("/",N2015)))</f>
        <v>hardware</v>
      </c>
      <c r="S2015" s="13">
        <f>(J2015/86400)+25569+(-5/24)</f>
        <v>42499.752476851849</v>
      </c>
      <c r="T2015" s="13">
        <f>(I2015/86400)+25569+(-5/24)</f>
        <v>42559.752476851849</v>
      </c>
    </row>
    <row r="2016" spans="1:20" ht="14.75" customHeight="1" x14ac:dyDescent="0.2">
      <c r="A2016" s="5">
        <v>2014</v>
      </c>
      <c r="B2016" s="6" t="s">
        <v>2015</v>
      </c>
      <c r="C2016" s="6" t="s">
        <v>6124</v>
      </c>
      <c r="D2016" s="22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>E2016/D2016</f>
        <v>78.137822333333332</v>
      </c>
      <c r="P2016" s="8">
        <f>IF(L2016=0,0,E2016/L2016)</f>
        <v>88.601680840609291</v>
      </c>
      <c r="Q2016" s="5" t="str">
        <f>LEFT(N2016,(FIND("/",N2016)-1))</f>
        <v>technology</v>
      </c>
      <c r="R2016" s="5" t="str">
        <f>RIGHT(N2016,LEN(N2016)-(FIND("/",N2016)))</f>
        <v>hardware</v>
      </c>
      <c r="S2016" s="13">
        <f>(J2016/86400)+25569+(-5/24)</f>
        <v>41324.006238425922</v>
      </c>
      <c r="T2016" s="13">
        <f>(I2016/86400)+25569+(-5/24)</f>
        <v>41357.964571759258</v>
      </c>
    </row>
    <row r="2017" spans="1:20" ht="14.75" customHeight="1" x14ac:dyDescent="0.2">
      <c r="A2017" s="5">
        <v>2015</v>
      </c>
      <c r="B2017" s="6" t="s">
        <v>2016</v>
      </c>
      <c r="C2017" s="6" t="s">
        <v>6125</v>
      </c>
      <c r="D2017" s="22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>E2017/D2017</f>
        <v>1.1300013888888889</v>
      </c>
      <c r="P2017" s="8">
        <f>IF(L2017=0,0,E2017/L2017)</f>
        <v>50.222283950617282</v>
      </c>
      <c r="Q2017" s="5" t="str">
        <f>LEFT(N2017,(FIND("/",N2017)-1))</f>
        <v>technology</v>
      </c>
      <c r="R2017" s="5" t="str">
        <f>RIGHT(N2017,LEN(N2017)-(FIND("/",N2017)))</f>
        <v>hardware</v>
      </c>
      <c r="S2017" s="13">
        <f>(J2017/86400)+25569+(-5/24)</f>
        <v>40765.668553240735</v>
      </c>
      <c r="T2017" s="13">
        <f>(I2017/86400)+25569+(-5/24)</f>
        <v>40795.668553240735</v>
      </c>
    </row>
    <row r="2018" spans="1:20" ht="14.75" customHeight="1" x14ac:dyDescent="0.2">
      <c r="A2018" s="5">
        <v>2016</v>
      </c>
      <c r="B2018" s="6" t="s">
        <v>2017</v>
      </c>
      <c r="C2018" s="6" t="s">
        <v>6126</v>
      </c>
      <c r="D2018" s="22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>E2018/D2018</f>
        <v>9.2154220000000002</v>
      </c>
      <c r="P2018" s="8">
        <f>IF(L2018=0,0,E2018/L2018)</f>
        <v>192.38876826722338</v>
      </c>
      <c r="Q2018" s="5" t="str">
        <f>LEFT(N2018,(FIND("/",N2018)-1))</f>
        <v>technology</v>
      </c>
      <c r="R2018" s="5" t="str">
        <f>RIGHT(N2018,LEN(N2018)-(FIND("/",N2018)))</f>
        <v>hardware</v>
      </c>
      <c r="S2018" s="13">
        <f>(J2018/86400)+25569+(-5/24)</f>
        <v>41312.672442129631</v>
      </c>
      <c r="T2018" s="13">
        <f>(I2018/86400)+25569+(-5/24)</f>
        <v>41342.672442129631</v>
      </c>
    </row>
    <row r="2019" spans="1:20" ht="14.75" customHeight="1" x14ac:dyDescent="0.2">
      <c r="A2019" s="5">
        <v>2017</v>
      </c>
      <c r="B2019" s="6" t="s">
        <v>2018</v>
      </c>
      <c r="C2019" s="6" t="s">
        <v>6127</v>
      </c>
      <c r="D2019" s="22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>E2019/D2019</f>
        <v>1.2510239999999999</v>
      </c>
      <c r="P2019" s="8">
        <f>IF(L2019=0,0,E2019/L2019)</f>
        <v>73.416901408450698</v>
      </c>
      <c r="Q2019" s="5" t="str">
        <f>LEFT(N2019,(FIND("/",N2019)-1))</f>
        <v>technology</v>
      </c>
      <c r="R2019" s="5" t="str">
        <f>RIGHT(N2019,LEN(N2019)-(FIND("/",N2019)))</f>
        <v>hardware</v>
      </c>
      <c r="S2019" s="13">
        <f>(J2019/86400)+25569+(-5/24)</f>
        <v>40960.849016203698</v>
      </c>
      <c r="T2019" s="13">
        <f>(I2019/86400)+25569+(-5/24)</f>
        <v>40991.958333333328</v>
      </c>
    </row>
    <row r="2020" spans="1:20" ht="14.75" customHeight="1" x14ac:dyDescent="0.2">
      <c r="A2020" s="5">
        <v>2018</v>
      </c>
      <c r="B2020" s="6" t="s">
        <v>2019</v>
      </c>
      <c r="C2020" s="6" t="s">
        <v>6128</v>
      </c>
      <c r="D2020" s="22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>E2020/D2020</f>
        <v>1.0224343076923077</v>
      </c>
      <c r="P2020" s="8">
        <f>IF(L2020=0,0,E2020/L2020)</f>
        <v>147.68495555555555</v>
      </c>
      <c r="Q2020" s="5" t="str">
        <f>LEFT(N2020,(FIND("/",N2020)-1))</f>
        <v>technology</v>
      </c>
      <c r="R2020" s="5" t="str">
        <f>RIGHT(N2020,LEN(N2020)-(FIND("/",N2020)))</f>
        <v>hardware</v>
      </c>
      <c r="S2020" s="13">
        <f>(J2020/86400)+25569+(-5/24)</f>
        <v>42199.157511574071</v>
      </c>
      <c r="T2020" s="13">
        <f>(I2020/86400)+25569+(-5/24)</f>
        <v>42229.157511574071</v>
      </c>
    </row>
    <row r="2021" spans="1:20" ht="14.75" customHeight="1" x14ac:dyDescent="0.2">
      <c r="A2021" s="5">
        <v>2019</v>
      </c>
      <c r="B2021" s="6" t="s">
        <v>2020</v>
      </c>
      <c r="C2021" s="6" t="s">
        <v>6129</v>
      </c>
      <c r="D2021" s="22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>E2021/D2021</f>
        <v>4.8490975000000001</v>
      </c>
      <c r="P2021" s="8">
        <f>IF(L2021=0,0,E2021/L2021)</f>
        <v>108.96848314606741</v>
      </c>
      <c r="Q2021" s="5" t="str">
        <f>LEFT(N2021,(FIND("/",N2021)-1))</f>
        <v>technology</v>
      </c>
      <c r="R2021" s="5" t="str">
        <f>RIGHT(N2021,LEN(N2021)-(FIND("/",N2021)))</f>
        <v>hardware</v>
      </c>
      <c r="S2021" s="13">
        <f>(J2021/86400)+25569+(-5/24)</f>
        <v>42605.500243055554</v>
      </c>
      <c r="T2021" s="13">
        <f>(I2021/86400)+25569+(-5/24)</f>
        <v>42635.500243055554</v>
      </c>
    </row>
    <row r="2022" spans="1:20" ht="14.75" customHeight="1" x14ac:dyDescent="0.2">
      <c r="A2022" s="5">
        <v>2020</v>
      </c>
      <c r="B2022" s="6" t="s">
        <v>2021</v>
      </c>
      <c r="C2022" s="6" t="s">
        <v>6130</v>
      </c>
      <c r="D2022" s="22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>E2022/D2022</f>
        <v>1.9233333333333333</v>
      </c>
      <c r="P2022" s="8">
        <f>IF(L2022=0,0,E2022/L2022)</f>
        <v>23.647540983606557</v>
      </c>
      <c r="Q2022" s="5" t="str">
        <f>LEFT(N2022,(FIND("/",N2022)-1))</f>
        <v>technology</v>
      </c>
      <c r="R2022" s="5" t="str">
        <f>RIGHT(N2022,LEN(N2022)-(FIND("/",N2022)))</f>
        <v>hardware</v>
      </c>
      <c r="S2022" s="13">
        <f>(J2022/86400)+25569+(-5/24)</f>
        <v>41736.889166666668</v>
      </c>
      <c r="T2022" s="13">
        <f>(I2022/86400)+25569+(-5/24)</f>
        <v>41773.75277777778</v>
      </c>
    </row>
    <row r="2023" spans="1:20" ht="14.75" customHeight="1" x14ac:dyDescent="0.2">
      <c r="A2023" s="5">
        <v>2021</v>
      </c>
      <c r="B2023" s="6" t="s">
        <v>2022</v>
      </c>
      <c r="C2023" s="6" t="s">
        <v>6131</v>
      </c>
      <c r="D2023" s="22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>E2023/D2023</f>
        <v>2.8109999999999999</v>
      </c>
      <c r="P2023" s="8">
        <f>IF(L2023=0,0,E2023/L2023)</f>
        <v>147.94736842105263</v>
      </c>
      <c r="Q2023" s="5" t="str">
        <f>LEFT(N2023,(FIND("/",N2023)-1))</f>
        <v>technology</v>
      </c>
      <c r="R2023" s="5" t="str">
        <f>RIGHT(N2023,LEN(N2023)-(FIND("/",N2023)))</f>
        <v>hardware</v>
      </c>
      <c r="S2023" s="13">
        <f>(J2023/86400)+25569+(-5/24)</f>
        <v>41860.862233796295</v>
      </c>
      <c r="T2023" s="13">
        <f>(I2023/86400)+25569+(-5/24)</f>
        <v>41905.862233796295</v>
      </c>
    </row>
    <row r="2024" spans="1:20" ht="14.75" customHeight="1" x14ac:dyDescent="0.2">
      <c r="A2024" s="5">
        <v>2022</v>
      </c>
      <c r="B2024" s="6" t="s">
        <v>2023</v>
      </c>
      <c r="C2024" s="6" t="s">
        <v>6132</v>
      </c>
      <c r="D2024" s="22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>E2024/D2024</f>
        <v>1.2513700000000001</v>
      </c>
      <c r="P2024" s="8">
        <f>IF(L2024=0,0,E2024/L2024)</f>
        <v>385.03692307692307</v>
      </c>
      <c r="Q2024" s="5" t="str">
        <f>LEFT(N2024,(FIND("/",N2024)-1))</f>
        <v>technology</v>
      </c>
      <c r="R2024" s="5" t="str">
        <f>RIGHT(N2024,LEN(N2024)-(FIND("/",N2024)))</f>
        <v>hardware</v>
      </c>
      <c r="S2024" s="13">
        <f>(J2024/86400)+25569+(-5/24)</f>
        <v>42502.36078703704</v>
      </c>
      <c r="T2024" s="13">
        <f>(I2024/86400)+25569+(-5/24)</f>
        <v>42532.36078703704</v>
      </c>
    </row>
    <row r="2025" spans="1:20" ht="14.75" customHeight="1" x14ac:dyDescent="0.2">
      <c r="A2025" s="5">
        <v>2023</v>
      </c>
      <c r="B2025" s="6" t="s">
        <v>2024</v>
      </c>
      <c r="C2025" s="6" t="s">
        <v>6133</v>
      </c>
      <c r="D2025" s="22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>E2025/D2025</f>
        <v>1.61459</v>
      </c>
      <c r="P2025" s="8">
        <f>IF(L2025=0,0,E2025/L2025)</f>
        <v>457.39093484419266</v>
      </c>
      <c r="Q2025" s="5" t="str">
        <f>LEFT(N2025,(FIND("/",N2025)-1))</f>
        <v>technology</v>
      </c>
      <c r="R2025" s="5" t="str">
        <f>RIGHT(N2025,LEN(N2025)-(FIND("/",N2025)))</f>
        <v>hardware</v>
      </c>
      <c r="S2025" s="13">
        <f>(J2025/86400)+25569+(-5/24)</f>
        <v>42136.212418981479</v>
      </c>
      <c r="T2025" s="13">
        <f>(I2025/86400)+25569+(-5/24)</f>
        <v>42166.212418981479</v>
      </c>
    </row>
    <row r="2026" spans="1:20" ht="14.75" customHeight="1" x14ac:dyDescent="0.2">
      <c r="A2026" s="5">
        <v>2024</v>
      </c>
      <c r="B2026" s="6" t="s">
        <v>2025</v>
      </c>
      <c r="C2026" s="6" t="s">
        <v>6134</v>
      </c>
      <c r="D2026" s="22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>E2026/D2026</f>
        <v>5.8535000000000004</v>
      </c>
      <c r="P2026" s="8">
        <f>IF(L2026=0,0,E2026/L2026)</f>
        <v>222.99047619047619</v>
      </c>
      <c r="Q2026" s="5" t="str">
        <f>LEFT(N2026,(FIND("/",N2026)-1))</f>
        <v>technology</v>
      </c>
      <c r="R2026" s="5" t="str">
        <f>RIGHT(N2026,LEN(N2026)-(FIND("/",N2026)))</f>
        <v>hardware</v>
      </c>
      <c r="S2026" s="13">
        <f>(J2026/86400)+25569+(-5/24)</f>
        <v>41099.758611111109</v>
      </c>
      <c r="T2026" s="13">
        <f>(I2026/86400)+25569+(-5/24)</f>
        <v>41133.916666666664</v>
      </c>
    </row>
    <row r="2027" spans="1:20" ht="14.75" customHeight="1" x14ac:dyDescent="0.2">
      <c r="A2027" s="5">
        <v>2025</v>
      </c>
      <c r="B2027" s="6" t="s">
        <v>2026</v>
      </c>
      <c r="C2027" s="6" t="s">
        <v>6135</v>
      </c>
      <c r="D2027" s="22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>E2027/D2027</f>
        <v>2.0114999999999998</v>
      </c>
      <c r="P2027" s="8">
        <f>IF(L2027=0,0,E2027/L2027)</f>
        <v>220.74074074074073</v>
      </c>
      <c r="Q2027" s="5" t="str">
        <f>LEFT(N2027,(FIND("/",N2027)-1))</f>
        <v>technology</v>
      </c>
      <c r="R2027" s="5" t="str">
        <f>RIGHT(N2027,LEN(N2027)-(FIND("/",N2027)))</f>
        <v>hardware</v>
      </c>
      <c r="S2027" s="13">
        <f>(J2027/86400)+25569+(-5/24)</f>
        <v>42135.976226851846</v>
      </c>
      <c r="T2027" s="13">
        <f>(I2027/86400)+25569+(-5/24)</f>
        <v>42165.976226851846</v>
      </c>
    </row>
    <row r="2028" spans="1:20" ht="14.75" customHeight="1" x14ac:dyDescent="0.2">
      <c r="A2028" s="5">
        <v>2026</v>
      </c>
      <c r="B2028" s="6" t="s">
        <v>2027</v>
      </c>
      <c r="C2028" s="6" t="s">
        <v>6136</v>
      </c>
      <c r="D2028" s="22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>E2028/D2028</f>
        <v>1.3348307999999998</v>
      </c>
      <c r="P2028" s="8">
        <f>IF(L2028=0,0,E2028/L2028)</f>
        <v>73.503898678414089</v>
      </c>
      <c r="Q2028" s="5" t="str">
        <f>LEFT(N2028,(FIND("/",N2028)-1))</f>
        <v>technology</v>
      </c>
      <c r="R2028" s="5" t="str">
        <f>RIGHT(N2028,LEN(N2028)-(FIND("/",N2028)))</f>
        <v>hardware</v>
      </c>
      <c r="S2028" s="13">
        <f>(J2028/86400)+25569+(-5/24)</f>
        <v>41704.527604166666</v>
      </c>
      <c r="T2028" s="13">
        <f>(I2028/86400)+25569+(-5/24)</f>
        <v>41749.957638888889</v>
      </c>
    </row>
    <row r="2029" spans="1:20" ht="14.75" customHeight="1" x14ac:dyDescent="0.2">
      <c r="A2029" s="5">
        <v>2027</v>
      </c>
      <c r="B2029" s="6" t="s">
        <v>2028</v>
      </c>
      <c r="C2029" s="6" t="s">
        <v>6137</v>
      </c>
      <c r="D2029" s="22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>E2029/D2029</f>
        <v>1.2024900000000001</v>
      </c>
      <c r="P2029" s="8">
        <f>IF(L2029=0,0,E2029/L2029)</f>
        <v>223.09647495361781</v>
      </c>
      <c r="Q2029" s="5" t="str">
        <f>LEFT(N2029,(FIND("/",N2029)-1))</f>
        <v>technology</v>
      </c>
      <c r="R2029" s="5" t="str">
        <f>RIGHT(N2029,LEN(N2029)-(FIND("/",N2029)))</f>
        <v>hardware</v>
      </c>
      <c r="S2029" s="13">
        <f>(J2029/86400)+25569+(-5/24)</f>
        <v>42048.605543981474</v>
      </c>
      <c r="T2029" s="13">
        <f>(I2029/86400)+25569+(-5/24)</f>
        <v>42093.563877314817</v>
      </c>
    </row>
    <row r="2030" spans="1:20" ht="14.75" customHeight="1" x14ac:dyDescent="0.2">
      <c r="A2030" s="5">
        <v>2028</v>
      </c>
      <c r="B2030" s="6" t="s">
        <v>2029</v>
      </c>
      <c r="C2030" s="6" t="s">
        <v>6138</v>
      </c>
      <c r="D2030" s="22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>E2030/D2030</f>
        <v>1.2616666666666667</v>
      </c>
      <c r="P2030" s="8">
        <f>IF(L2030=0,0,E2030/L2030)</f>
        <v>47.911392405063289</v>
      </c>
      <c r="Q2030" s="5" t="str">
        <f>LEFT(N2030,(FIND("/",N2030)-1))</f>
        <v>technology</v>
      </c>
      <c r="R2030" s="5" t="str">
        <f>RIGHT(N2030,LEN(N2030)-(FIND("/",N2030)))</f>
        <v>hardware</v>
      </c>
      <c r="S2030" s="13">
        <f>(J2030/86400)+25569+(-5/24)</f>
        <v>40215.710717592592</v>
      </c>
      <c r="T2030" s="13">
        <f>(I2030/86400)+25569+(-5/24)</f>
        <v>40252.704861111109</v>
      </c>
    </row>
    <row r="2031" spans="1:20" ht="14.75" customHeight="1" x14ac:dyDescent="0.2">
      <c r="A2031" s="5">
        <v>2029</v>
      </c>
      <c r="B2031" s="6" t="s">
        <v>2030</v>
      </c>
      <c r="C2031" s="6" t="s">
        <v>6139</v>
      </c>
      <c r="D2031" s="22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>E2031/D2031</f>
        <v>3.6120000000000001</v>
      </c>
      <c r="P2031" s="8">
        <f>IF(L2031=0,0,E2031/L2031)</f>
        <v>96.063829787234042</v>
      </c>
      <c r="Q2031" s="5" t="str">
        <f>LEFT(N2031,(FIND("/",N2031)-1))</f>
        <v>technology</v>
      </c>
      <c r="R2031" s="5" t="str">
        <f>RIGHT(N2031,LEN(N2031)-(FIND("/",N2031)))</f>
        <v>hardware</v>
      </c>
      <c r="S2031" s="13">
        <f>(J2031/86400)+25569+(-5/24)</f>
        <v>41847.813437500001</v>
      </c>
      <c r="T2031" s="13">
        <f>(I2031/86400)+25569+(-5/24)</f>
        <v>41877.813437500001</v>
      </c>
    </row>
    <row r="2032" spans="1:20" ht="14.75" customHeight="1" x14ac:dyDescent="0.2">
      <c r="A2032" s="5">
        <v>2030</v>
      </c>
      <c r="B2032" s="6" t="s">
        <v>2031</v>
      </c>
      <c r="C2032" s="6" t="s">
        <v>6140</v>
      </c>
      <c r="D2032" s="22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>E2032/D2032</f>
        <v>2.26239013671875</v>
      </c>
      <c r="P2032" s="8">
        <f>IF(L2032=0,0,E2032/L2032)</f>
        <v>118.6144</v>
      </c>
      <c r="Q2032" s="5" t="str">
        <f>LEFT(N2032,(FIND("/",N2032)-1))</f>
        <v>technology</v>
      </c>
      <c r="R2032" s="5" t="str">
        <f>RIGHT(N2032,LEN(N2032)-(FIND("/",N2032)))</f>
        <v>hardware</v>
      </c>
      <c r="S2032" s="13">
        <f>(J2032/86400)+25569+(-5/24)</f>
        <v>41212.788148148145</v>
      </c>
      <c r="T2032" s="13">
        <f>(I2032/86400)+25569+(-5/24)</f>
        <v>41242.788148148145</v>
      </c>
    </row>
    <row r="2033" spans="1:20" ht="14.75" customHeight="1" x14ac:dyDescent="0.2">
      <c r="A2033" s="5">
        <v>2031</v>
      </c>
      <c r="B2033" s="6" t="s">
        <v>2032</v>
      </c>
      <c r="C2033" s="6" t="s">
        <v>6141</v>
      </c>
      <c r="D2033" s="22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>E2033/D2033</f>
        <v>1.2035</v>
      </c>
      <c r="P2033" s="8">
        <f>IF(L2033=0,0,E2033/L2033)</f>
        <v>118.45472440944881</v>
      </c>
      <c r="Q2033" s="5" t="str">
        <f>LEFT(N2033,(FIND("/",N2033)-1))</f>
        <v>technology</v>
      </c>
      <c r="R2033" s="5" t="str">
        <f>RIGHT(N2033,LEN(N2033)-(FIND("/",N2033)))</f>
        <v>hardware</v>
      </c>
      <c r="S2033" s="13">
        <f>(J2033/86400)+25569+(-5/24)</f>
        <v>41975.120983796289</v>
      </c>
      <c r="T2033" s="13">
        <f>(I2033/86400)+25569+(-5/24)</f>
        <v>42012.833333333336</v>
      </c>
    </row>
    <row r="2034" spans="1:20" ht="14.75" customHeight="1" x14ac:dyDescent="0.2">
      <c r="A2034" s="5">
        <v>2032</v>
      </c>
      <c r="B2034" s="6" t="s">
        <v>2033</v>
      </c>
      <c r="C2034" s="6" t="s">
        <v>6142</v>
      </c>
      <c r="D2034" s="22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>E2034/D2034</f>
        <v>3.0418799999999999</v>
      </c>
      <c r="P2034" s="8">
        <f>IF(L2034=0,0,E2034/L2034)</f>
        <v>143.21468926553672</v>
      </c>
      <c r="Q2034" s="5" t="str">
        <f>LEFT(N2034,(FIND("/",N2034)-1))</f>
        <v>technology</v>
      </c>
      <c r="R2034" s="5" t="str">
        <f>RIGHT(N2034,LEN(N2034)-(FIND("/",N2034)))</f>
        <v>hardware</v>
      </c>
      <c r="S2034" s="13">
        <f>(J2034/86400)+25569+(-5/24)</f>
        <v>42689.35733796296</v>
      </c>
      <c r="T2034" s="13">
        <f>(I2034/86400)+25569+(-5/24)</f>
        <v>42718.999999999993</v>
      </c>
    </row>
    <row r="2035" spans="1:20" ht="14.75" customHeight="1" x14ac:dyDescent="0.2">
      <c r="A2035" s="5">
        <v>2033</v>
      </c>
      <c r="B2035" s="6" t="s">
        <v>2034</v>
      </c>
      <c r="C2035" s="6" t="s">
        <v>6143</v>
      </c>
      <c r="D2035" s="22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>E2035/D2035</f>
        <v>1.7867599999999999</v>
      </c>
      <c r="P2035" s="8">
        <f>IF(L2035=0,0,E2035/L2035)</f>
        <v>282.71518987341773</v>
      </c>
      <c r="Q2035" s="5" t="str">
        <f>LEFT(N2035,(FIND("/",N2035)-1))</f>
        <v>technology</v>
      </c>
      <c r="R2035" s="5" t="str">
        <f>RIGHT(N2035,LEN(N2035)-(FIND("/",N2035)))</f>
        <v>hardware</v>
      </c>
      <c r="S2035" s="13">
        <f>(J2035/86400)+25569+(-5/24)</f>
        <v>41724.874050925922</v>
      </c>
      <c r="T2035" s="13">
        <f>(I2035/86400)+25569+(-5/24)</f>
        <v>41754.874050925922</v>
      </c>
    </row>
    <row r="2036" spans="1:20" ht="14.75" customHeight="1" x14ac:dyDescent="0.2">
      <c r="A2036" s="5">
        <v>2034</v>
      </c>
      <c r="B2036" s="6" t="s">
        <v>2035</v>
      </c>
      <c r="C2036" s="6" t="s">
        <v>6144</v>
      </c>
      <c r="D2036" s="22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>E2036/D2036</f>
        <v>3.868199871794872</v>
      </c>
      <c r="P2036" s="8">
        <f>IF(L2036=0,0,E2036/L2036)</f>
        <v>593.93620078740162</v>
      </c>
      <c r="Q2036" s="5" t="str">
        <f>LEFT(N2036,(FIND("/",N2036)-1))</f>
        <v>technology</v>
      </c>
      <c r="R2036" s="5" t="str">
        <f>RIGHT(N2036,LEN(N2036)-(FIND("/",N2036)))</f>
        <v>hardware</v>
      </c>
      <c r="S2036" s="13">
        <f>(J2036/86400)+25569+(-5/24)</f>
        <v>42075.921678240738</v>
      </c>
      <c r="T2036" s="13">
        <f>(I2036/86400)+25569+(-5/24)</f>
        <v>42131.081944444442</v>
      </c>
    </row>
    <row r="2037" spans="1:20" ht="14.75" customHeight="1" x14ac:dyDescent="0.2">
      <c r="A2037" s="5">
        <v>2035</v>
      </c>
      <c r="B2037" s="6" t="s">
        <v>2036</v>
      </c>
      <c r="C2037" s="6" t="s">
        <v>6145</v>
      </c>
      <c r="D2037" s="22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>E2037/D2037</f>
        <v>2.1103642500000004</v>
      </c>
      <c r="P2037" s="8">
        <f>IF(L2037=0,0,E2037/L2037)</f>
        <v>262.15704968944101</v>
      </c>
      <c r="Q2037" s="5" t="str">
        <f>LEFT(N2037,(FIND("/",N2037)-1))</f>
        <v>technology</v>
      </c>
      <c r="R2037" s="5" t="str">
        <f>RIGHT(N2037,LEN(N2037)-(FIND("/",N2037)))</f>
        <v>hardware</v>
      </c>
      <c r="S2037" s="13">
        <f>(J2037/86400)+25569+(-5/24)</f>
        <v>42311.41674768518</v>
      </c>
      <c r="T2037" s="13">
        <f>(I2037/86400)+25569+(-5/24)</f>
        <v>42356.833333333336</v>
      </c>
    </row>
    <row r="2038" spans="1:20" ht="14.75" customHeight="1" x14ac:dyDescent="0.2">
      <c r="A2038" s="5">
        <v>2036</v>
      </c>
      <c r="B2038" s="6" t="s">
        <v>2037</v>
      </c>
      <c r="C2038" s="6" t="s">
        <v>6146</v>
      </c>
      <c r="D2038" s="22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>E2038/D2038</f>
        <v>1.3166833333333334</v>
      </c>
      <c r="P2038" s="8">
        <f>IF(L2038=0,0,E2038/L2038)</f>
        <v>46.580778301886795</v>
      </c>
      <c r="Q2038" s="5" t="str">
        <f>LEFT(N2038,(FIND("/",N2038)-1))</f>
        <v>technology</v>
      </c>
      <c r="R2038" s="5" t="str">
        <f>RIGHT(N2038,LEN(N2038)-(FIND("/",N2038)))</f>
        <v>hardware</v>
      </c>
      <c r="S2038" s="13">
        <f>(J2038/86400)+25569+(-5/24)</f>
        <v>41738.656469907401</v>
      </c>
      <c r="T2038" s="13">
        <f>(I2038/86400)+25569+(-5/24)</f>
        <v>41768.656469907401</v>
      </c>
    </row>
    <row r="2039" spans="1:20" ht="14.75" customHeight="1" x14ac:dyDescent="0.2">
      <c r="A2039" s="5">
        <v>2037</v>
      </c>
      <c r="B2039" s="6" t="s">
        <v>2038</v>
      </c>
      <c r="C2039" s="6" t="s">
        <v>6147</v>
      </c>
      <c r="D2039" s="22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>E2039/D2039</f>
        <v>3.0047639999999998</v>
      </c>
      <c r="P2039" s="8">
        <f>IF(L2039=0,0,E2039/L2039)</f>
        <v>70.041118881118877</v>
      </c>
      <c r="Q2039" s="5" t="str">
        <f>LEFT(N2039,(FIND("/",N2039)-1))</f>
        <v>technology</v>
      </c>
      <c r="R2039" s="5" t="str">
        <f>RIGHT(N2039,LEN(N2039)-(FIND("/",N2039)))</f>
        <v>hardware</v>
      </c>
      <c r="S2039" s="13">
        <f>(J2039/86400)+25569+(-5/24)</f>
        <v>41578.001770833333</v>
      </c>
      <c r="T2039" s="13">
        <f>(I2039/86400)+25569+(-5/24)</f>
        <v>41638.043437499997</v>
      </c>
    </row>
    <row r="2040" spans="1:20" ht="14.75" customHeight="1" x14ac:dyDescent="0.2">
      <c r="A2040" s="5">
        <v>2038</v>
      </c>
      <c r="B2040" s="6" t="s">
        <v>2039</v>
      </c>
      <c r="C2040" s="6" t="s">
        <v>6148</v>
      </c>
      <c r="D2040" s="22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>E2040/D2040</f>
        <v>4.2051249999999998</v>
      </c>
      <c r="P2040" s="8">
        <f>IF(L2040=0,0,E2040/L2040)</f>
        <v>164.90686274509804</v>
      </c>
      <c r="Q2040" s="5" t="str">
        <f>LEFT(N2040,(FIND("/",N2040)-1))</f>
        <v>technology</v>
      </c>
      <c r="R2040" s="5" t="str">
        <f>RIGHT(N2040,LEN(N2040)-(FIND("/",N2040)))</f>
        <v>hardware</v>
      </c>
      <c r="S2040" s="13">
        <f>(J2040/86400)+25569+(-5/24)</f>
        <v>41424.062743055554</v>
      </c>
      <c r="T2040" s="13">
        <f>(I2040/86400)+25569+(-5/24)</f>
        <v>41456.541666666664</v>
      </c>
    </row>
    <row r="2041" spans="1:20" ht="14.75" customHeight="1" x14ac:dyDescent="0.2">
      <c r="A2041" s="5">
        <v>2039</v>
      </c>
      <c r="B2041" s="6" t="s">
        <v>2040</v>
      </c>
      <c r="C2041" s="6" t="s">
        <v>6149</v>
      </c>
      <c r="D2041" s="22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>E2041/D2041</f>
        <v>1.362168</v>
      </c>
      <c r="P2041" s="8">
        <f>IF(L2041=0,0,E2041/L2041)</f>
        <v>449.26385224274406</v>
      </c>
      <c r="Q2041" s="5" t="str">
        <f>LEFT(N2041,(FIND("/",N2041)-1))</f>
        <v>technology</v>
      </c>
      <c r="R2041" s="5" t="str">
        <f>RIGHT(N2041,LEN(N2041)-(FIND("/",N2041)))</f>
        <v>hardware</v>
      </c>
      <c r="S2041" s="13">
        <f>(J2041/86400)+25569+(-5/24)</f>
        <v>42675.23061342592</v>
      </c>
      <c r="T2041" s="13">
        <f>(I2041/86400)+25569+(-5/24)</f>
        <v>42704.999305555553</v>
      </c>
    </row>
    <row r="2042" spans="1:20" ht="14.75" customHeight="1" x14ac:dyDescent="0.2">
      <c r="A2042" s="5">
        <v>2040</v>
      </c>
      <c r="B2042" s="6" t="s">
        <v>2041</v>
      </c>
      <c r="C2042" s="6" t="s">
        <v>6150</v>
      </c>
      <c r="D2042" s="22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>E2042/D2042</f>
        <v>2.4817133333333334</v>
      </c>
      <c r="P2042" s="8">
        <f>IF(L2042=0,0,E2042/L2042)</f>
        <v>27.472841328413285</v>
      </c>
      <c r="Q2042" s="5" t="str">
        <f>LEFT(N2042,(FIND("/",N2042)-1))</f>
        <v>technology</v>
      </c>
      <c r="R2042" s="5" t="str">
        <f>RIGHT(N2042,LEN(N2042)-(FIND("/",N2042)))</f>
        <v>hardware</v>
      </c>
      <c r="S2042" s="13">
        <f>(J2042/86400)+25569+(-5/24)</f>
        <v>41578.718784722216</v>
      </c>
      <c r="T2042" s="13">
        <f>(I2042/86400)+25569+(-5/24)</f>
        <v>41593.760451388887</v>
      </c>
    </row>
    <row r="2043" spans="1:20" ht="14.75" customHeight="1" x14ac:dyDescent="0.2">
      <c r="A2043" s="5">
        <v>2041</v>
      </c>
      <c r="B2043" s="6" t="s">
        <v>2042</v>
      </c>
      <c r="C2043" s="6" t="s">
        <v>6151</v>
      </c>
      <c r="D2043" s="22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>E2043/D2043</f>
        <v>1.8186315789473684</v>
      </c>
      <c r="P2043" s="8">
        <f>IF(L2043=0,0,E2043/L2043)</f>
        <v>143.97499999999999</v>
      </c>
      <c r="Q2043" s="5" t="str">
        <f>LEFT(N2043,(FIND("/",N2043)-1))</f>
        <v>technology</v>
      </c>
      <c r="R2043" s="5" t="str">
        <f>RIGHT(N2043,LEN(N2043)-(FIND("/",N2043)))</f>
        <v>hardware</v>
      </c>
      <c r="S2043" s="13">
        <f>(J2043/86400)+25569+(-5/24)</f>
        <v>42654.317442129628</v>
      </c>
      <c r="T2043" s="13">
        <f>(I2043/86400)+25569+(-5/24)</f>
        <v>42684.359108796292</v>
      </c>
    </row>
    <row r="2044" spans="1:20" ht="14.75" customHeight="1" x14ac:dyDescent="0.2">
      <c r="A2044" s="5">
        <v>2042</v>
      </c>
      <c r="B2044" s="6" t="s">
        <v>2043</v>
      </c>
      <c r="C2044" s="6" t="s">
        <v>6152</v>
      </c>
      <c r="D2044" s="22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>E2044/D2044</f>
        <v>1.2353000000000001</v>
      </c>
      <c r="P2044" s="8">
        <f>IF(L2044=0,0,E2044/L2044)</f>
        <v>88.23571428571428</v>
      </c>
      <c r="Q2044" s="5" t="str">
        <f>LEFT(N2044,(FIND("/",N2044)-1))</f>
        <v>technology</v>
      </c>
      <c r="R2044" s="5" t="str">
        <f>RIGHT(N2044,LEN(N2044)-(FIND("/",N2044)))</f>
        <v>hardware</v>
      </c>
      <c r="S2044" s="13">
        <f>(J2044/86400)+25569+(-5/24)</f>
        <v>42331.499699074069</v>
      </c>
      <c r="T2044" s="13">
        <f>(I2044/86400)+25569+(-5/24)</f>
        <v>42391.499699074069</v>
      </c>
    </row>
    <row r="2045" spans="1:20" ht="14.75" customHeight="1" x14ac:dyDescent="0.2">
      <c r="A2045" s="5">
        <v>2043</v>
      </c>
      <c r="B2045" s="6" t="s">
        <v>2044</v>
      </c>
      <c r="C2045" s="6" t="s">
        <v>6153</v>
      </c>
      <c r="D2045" s="22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>E2045/D2045</f>
        <v>5.0620938628158845</v>
      </c>
      <c r="P2045" s="8">
        <f>IF(L2045=0,0,E2045/L2045)</f>
        <v>36.326424870466319</v>
      </c>
      <c r="Q2045" s="5" t="str">
        <f>LEFT(N2045,(FIND("/",N2045)-1))</f>
        <v>technology</v>
      </c>
      <c r="R2045" s="5" t="str">
        <f>RIGHT(N2045,LEN(N2045)-(FIND("/",N2045)))</f>
        <v>hardware</v>
      </c>
      <c r="S2045" s="13">
        <f>(J2045/86400)+25569+(-5/24)</f>
        <v>42660.968483796292</v>
      </c>
      <c r="T2045" s="13">
        <f>(I2045/86400)+25569+(-5/24)</f>
        <v>42714.999305555553</v>
      </c>
    </row>
    <row r="2046" spans="1:20" ht="14.75" customHeight="1" x14ac:dyDescent="0.2">
      <c r="A2046" s="5">
        <v>2044</v>
      </c>
      <c r="B2046" s="6" t="s">
        <v>2045</v>
      </c>
      <c r="C2046" s="6" t="s">
        <v>6154</v>
      </c>
      <c r="D2046" s="22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>E2046/D2046</f>
        <v>1.0821333333333334</v>
      </c>
      <c r="P2046" s="8">
        <f>IF(L2046=0,0,E2046/L2046)</f>
        <v>90.177777777777777</v>
      </c>
      <c r="Q2046" s="5" t="str">
        <f>LEFT(N2046,(FIND("/",N2046)-1))</f>
        <v>technology</v>
      </c>
      <c r="R2046" s="5" t="str">
        <f>RIGHT(N2046,LEN(N2046)-(FIND("/",N2046)))</f>
        <v>hardware</v>
      </c>
      <c r="S2046" s="13">
        <f>(J2046/86400)+25569+(-5/24)</f>
        <v>42138.475856481477</v>
      </c>
      <c r="T2046" s="13">
        <f>(I2046/86400)+25569+(-5/24)</f>
        <v>42168.475856481477</v>
      </c>
    </row>
    <row r="2047" spans="1:20" ht="14.75" customHeight="1" x14ac:dyDescent="0.2">
      <c r="A2047" s="5">
        <v>2045</v>
      </c>
      <c r="B2047" s="6" t="s">
        <v>2046</v>
      </c>
      <c r="C2047" s="6" t="s">
        <v>6155</v>
      </c>
      <c r="D2047" s="22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>E2047/D2047</f>
        <v>8.1918387755102042</v>
      </c>
      <c r="P2047" s="8">
        <f>IF(L2047=0,0,E2047/L2047)</f>
        <v>152.62361216730039</v>
      </c>
      <c r="Q2047" s="5" t="str">
        <f>LEFT(N2047,(FIND("/",N2047)-1))</f>
        <v>technology</v>
      </c>
      <c r="R2047" s="5" t="str">
        <f>RIGHT(N2047,LEN(N2047)-(FIND("/",N2047)))</f>
        <v>hardware</v>
      </c>
      <c r="S2047" s="13">
        <f>(J2047/86400)+25569+(-5/24)</f>
        <v>41068.880173611113</v>
      </c>
      <c r="T2047" s="13">
        <f>(I2047/86400)+25569+(-5/24)</f>
        <v>41098.880173611113</v>
      </c>
    </row>
    <row r="2048" spans="1:20" ht="14.75" customHeight="1" x14ac:dyDescent="0.2">
      <c r="A2048" s="5">
        <v>2046</v>
      </c>
      <c r="B2048" s="6" t="s">
        <v>2047</v>
      </c>
      <c r="C2048" s="6" t="s">
        <v>6156</v>
      </c>
      <c r="D2048" s="22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>E2048/D2048</f>
        <v>1.2110000000000001</v>
      </c>
      <c r="P2048" s="8">
        <f>IF(L2048=0,0,E2048/L2048)</f>
        <v>55.806451612903224</v>
      </c>
      <c r="Q2048" s="5" t="str">
        <f>LEFT(N2048,(FIND("/",N2048)-1))</f>
        <v>technology</v>
      </c>
      <c r="R2048" s="5" t="str">
        <f>RIGHT(N2048,LEN(N2048)-(FIND("/",N2048)))</f>
        <v>hardware</v>
      </c>
      <c r="S2048" s="13">
        <f>(J2048/86400)+25569+(-5/24)</f>
        <v>41386.963472222218</v>
      </c>
      <c r="T2048" s="13">
        <f>(I2048/86400)+25569+(-5/24)</f>
        <v>41416.963472222218</v>
      </c>
    </row>
    <row r="2049" spans="1:20" ht="14.75" customHeight="1" x14ac:dyDescent="0.2">
      <c r="A2049" s="5">
        <v>2047</v>
      </c>
      <c r="B2049" s="6" t="s">
        <v>2048</v>
      </c>
      <c r="C2049" s="6" t="s">
        <v>6157</v>
      </c>
      <c r="D2049" s="22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>E2049/D2049</f>
        <v>1.0299897959183673</v>
      </c>
      <c r="P2049" s="8">
        <f>IF(L2049=0,0,E2049/L2049)</f>
        <v>227.85327313769753</v>
      </c>
      <c r="Q2049" s="5" t="str">
        <f>LEFT(N2049,(FIND("/",N2049)-1))</f>
        <v>technology</v>
      </c>
      <c r="R2049" s="5" t="str">
        <f>RIGHT(N2049,LEN(N2049)-(FIND("/",N2049)))</f>
        <v>hardware</v>
      </c>
      <c r="S2049" s="13">
        <f>(J2049/86400)+25569+(-5/24)</f>
        <v>42081.695254629631</v>
      </c>
      <c r="T2049" s="13">
        <f>(I2049/86400)+25569+(-5/24)</f>
        <v>42110.791666666664</v>
      </c>
    </row>
    <row r="2050" spans="1:20" ht="14.75" customHeight="1" x14ac:dyDescent="0.2">
      <c r="A2050" s="5">
        <v>2048</v>
      </c>
      <c r="B2050" s="6" t="s">
        <v>2049</v>
      </c>
      <c r="C2050" s="6" t="s">
        <v>6158</v>
      </c>
      <c r="D2050" s="22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>E2050/D2050</f>
        <v>1.4833229411764706</v>
      </c>
      <c r="P2050" s="8">
        <f>IF(L2050=0,0,E2050/L2050)</f>
        <v>91.82989803350327</v>
      </c>
      <c r="Q2050" s="5" t="str">
        <f>LEFT(N2050,(FIND("/",N2050)-1))</f>
        <v>technology</v>
      </c>
      <c r="R2050" s="5" t="str">
        <f>RIGHT(N2050,LEN(N2050)-(FIND("/",N2050)))</f>
        <v>hardware</v>
      </c>
      <c r="S2050" s="13">
        <f>(J2050/86400)+25569+(-5/24)</f>
        <v>41387.443182870367</v>
      </c>
      <c r="T2050" s="13">
        <f>(I2050/86400)+25569+(-5/24)</f>
        <v>41417.443182870367</v>
      </c>
    </row>
    <row r="2051" spans="1:20" ht="14.75" customHeight="1" x14ac:dyDescent="0.2">
      <c r="A2051" s="5">
        <v>2049</v>
      </c>
      <c r="B2051" s="6" t="s">
        <v>2050</v>
      </c>
      <c r="C2051" s="6" t="s">
        <v>6159</v>
      </c>
      <c r="D2051" s="22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>E2051/D2051</f>
        <v>1.2019070000000001</v>
      </c>
      <c r="P2051" s="8">
        <f>IF(L2051=0,0,E2051/L2051)</f>
        <v>80.991037735849048</v>
      </c>
      <c r="Q2051" s="5" t="str">
        <f>LEFT(N2051,(FIND("/",N2051)-1))</f>
        <v>technology</v>
      </c>
      <c r="R2051" s="5" t="str">
        <f>RIGHT(N2051,LEN(N2051)-(FIND("/",N2051)))</f>
        <v>hardware</v>
      </c>
      <c r="S2051" s="13">
        <f>(J2051/86400)+25569+(-5/24)</f>
        <v>41575.319016203699</v>
      </c>
      <c r="T2051" s="13">
        <f>(I2051/86400)+25569+(-5/24)</f>
        <v>41610.749305555553</v>
      </c>
    </row>
    <row r="2052" spans="1:20" ht="14.75" customHeight="1" x14ac:dyDescent="0.2">
      <c r="A2052" s="5">
        <v>2050</v>
      </c>
      <c r="B2052" s="6" t="s">
        <v>2051</v>
      </c>
      <c r="C2052" s="6" t="s">
        <v>6160</v>
      </c>
      <c r="D2052" s="22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>E2052/D2052</f>
        <v>4.7327000000000004</v>
      </c>
      <c r="P2052" s="8">
        <f>IF(L2052=0,0,E2052/L2052)</f>
        <v>278.39411764705881</v>
      </c>
      <c r="Q2052" s="5" t="str">
        <f>LEFT(N2052,(FIND("/",N2052)-1))</f>
        <v>technology</v>
      </c>
      <c r="R2052" s="5" t="str">
        <f>RIGHT(N2052,LEN(N2052)-(FIND("/",N2052)))</f>
        <v>hardware</v>
      </c>
      <c r="S2052" s="13">
        <f>(J2052/86400)+25569+(-5/24)</f>
        <v>42114.863171296289</v>
      </c>
      <c r="T2052" s="13">
        <f>(I2052/86400)+25569+(-5/24)</f>
        <v>42154.863171296289</v>
      </c>
    </row>
    <row r="2053" spans="1:20" ht="14.75" customHeight="1" x14ac:dyDescent="0.2">
      <c r="A2053" s="5">
        <v>2051</v>
      </c>
      <c r="B2053" s="6" t="s">
        <v>2052</v>
      </c>
      <c r="C2053" s="6" t="s">
        <v>6161</v>
      </c>
      <c r="D2053" s="22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>E2053/D2053</f>
        <v>1.303625</v>
      </c>
      <c r="P2053" s="8">
        <f>IF(L2053=0,0,E2053/L2053)</f>
        <v>43.095041322314053</v>
      </c>
      <c r="Q2053" s="5" t="str">
        <f>LEFT(N2053,(FIND("/",N2053)-1))</f>
        <v>technology</v>
      </c>
      <c r="R2053" s="5" t="str">
        <f>RIGHT(N2053,LEN(N2053)-(FIND("/",N2053)))</f>
        <v>hardware</v>
      </c>
      <c r="S2053" s="13">
        <f>(J2053/86400)+25569+(-5/24)</f>
        <v>41603.814085648148</v>
      </c>
      <c r="T2053" s="13">
        <f>(I2053/86400)+25569+(-5/24)</f>
        <v>41633.814085648148</v>
      </c>
    </row>
    <row r="2054" spans="1:20" ht="14.75" customHeight="1" x14ac:dyDescent="0.2">
      <c r="A2054" s="5">
        <v>2052</v>
      </c>
      <c r="B2054" s="6" t="s">
        <v>2053</v>
      </c>
      <c r="C2054" s="6" t="s">
        <v>6162</v>
      </c>
      <c r="D2054" s="22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>E2054/D2054</f>
        <v>3.5304799999999998</v>
      </c>
      <c r="P2054" s="8">
        <f>IF(L2054=0,0,E2054/L2054)</f>
        <v>326.29205175600737</v>
      </c>
      <c r="Q2054" s="5" t="str">
        <f>LEFT(N2054,(FIND("/",N2054)-1))</f>
        <v>technology</v>
      </c>
      <c r="R2054" s="5" t="str">
        <f>RIGHT(N2054,LEN(N2054)-(FIND("/",N2054)))</f>
        <v>hardware</v>
      </c>
      <c r="S2054" s="13">
        <f>(J2054/86400)+25569+(-5/24)</f>
        <v>42374.875613425924</v>
      </c>
      <c r="T2054" s="13">
        <f>(I2054/86400)+25569+(-5/24)</f>
        <v>42419.875613425924</v>
      </c>
    </row>
    <row r="2055" spans="1:20" ht="14.75" customHeight="1" x14ac:dyDescent="0.2">
      <c r="A2055" s="5">
        <v>2053</v>
      </c>
      <c r="B2055" s="6" t="s">
        <v>2054</v>
      </c>
      <c r="C2055" s="6" t="s">
        <v>6163</v>
      </c>
      <c r="D2055" s="22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>E2055/D2055</f>
        <v>1.0102</v>
      </c>
      <c r="P2055" s="8">
        <f>IF(L2055=0,0,E2055/L2055)</f>
        <v>41.743801652892564</v>
      </c>
      <c r="Q2055" s="5" t="str">
        <f>LEFT(N2055,(FIND("/",N2055)-1))</f>
        <v>technology</v>
      </c>
      <c r="R2055" s="5" t="str">
        <f>RIGHT(N2055,LEN(N2055)-(FIND("/",N2055)))</f>
        <v>hardware</v>
      </c>
      <c r="S2055" s="13">
        <f>(J2055/86400)+25569+(-5/24)</f>
        <v>42303.409155092588</v>
      </c>
      <c r="T2055" s="13">
        <f>(I2055/86400)+25569+(-5/24)</f>
        <v>42333.450821759259</v>
      </c>
    </row>
    <row r="2056" spans="1:20" ht="14.75" customHeight="1" x14ac:dyDescent="0.2">
      <c r="A2056" s="5">
        <v>2054</v>
      </c>
      <c r="B2056" s="6" t="s">
        <v>2055</v>
      </c>
      <c r="C2056" s="6" t="s">
        <v>6164</v>
      </c>
      <c r="D2056" s="22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>E2056/D2056</f>
        <v>1.1359142857142857</v>
      </c>
      <c r="P2056" s="8">
        <f>IF(L2056=0,0,E2056/L2056)</f>
        <v>64.020933977455712</v>
      </c>
      <c r="Q2056" s="5" t="str">
        <f>LEFT(N2056,(FIND("/",N2056)-1))</f>
        <v>technology</v>
      </c>
      <c r="R2056" s="5" t="str">
        <f>RIGHT(N2056,LEN(N2056)-(FIND("/",N2056)))</f>
        <v>hardware</v>
      </c>
      <c r="S2056" s="13">
        <f>(J2056/86400)+25569+(-5/24)</f>
        <v>41731.312615740739</v>
      </c>
      <c r="T2056" s="13">
        <f>(I2056/86400)+25569+(-5/24)</f>
        <v>41761.312615740739</v>
      </c>
    </row>
    <row r="2057" spans="1:20" ht="14.75" customHeight="1" x14ac:dyDescent="0.2">
      <c r="A2057" s="5">
        <v>2055</v>
      </c>
      <c r="B2057" s="6" t="s">
        <v>2056</v>
      </c>
      <c r="C2057" s="6" t="s">
        <v>6165</v>
      </c>
      <c r="D2057" s="22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>E2057/D2057</f>
        <v>1.6741666666666666</v>
      </c>
      <c r="P2057" s="8">
        <f>IF(L2057=0,0,E2057/L2057)</f>
        <v>99.455445544554451</v>
      </c>
      <c r="Q2057" s="5" t="str">
        <f>LEFT(N2057,(FIND("/",N2057)-1))</f>
        <v>technology</v>
      </c>
      <c r="R2057" s="5" t="str">
        <f>RIGHT(N2057,LEN(N2057)-(FIND("/",N2057)))</f>
        <v>hardware</v>
      </c>
      <c r="S2057" s="13">
        <f>(J2057/86400)+25569+(-5/24)</f>
        <v>41946.465775462959</v>
      </c>
      <c r="T2057" s="13">
        <f>(I2057/86400)+25569+(-5/24)</f>
        <v>41975.958333333336</v>
      </c>
    </row>
    <row r="2058" spans="1:20" ht="14.75" customHeight="1" x14ac:dyDescent="0.2">
      <c r="A2058" s="5">
        <v>2056</v>
      </c>
      <c r="B2058" s="6" t="s">
        <v>2057</v>
      </c>
      <c r="C2058" s="6" t="s">
        <v>6166</v>
      </c>
      <c r="D2058" s="22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>E2058/D2058</f>
        <v>1.5345200000000001</v>
      </c>
      <c r="P2058" s="8">
        <f>IF(L2058=0,0,E2058/L2058)</f>
        <v>138.49458483754512</v>
      </c>
      <c r="Q2058" s="5" t="str">
        <f>LEFT(N2058,(FIND("/",N2058)-1))</f>
        <v>technology</v>
      </c>
      <c r="R2058" s="5" t="str">
        <f>RIGHT(N2058,LEN(N2058)-(FIND("/",N2058)))</f>
        <v>hardware</v>
      </c>
      <c r="S2058" s="13">
        <f>(J2058/86400)+25569+(-5/24)</f>
        <v>41351.552569444444</v>
      </c>
      <c r="T2058" s="13">
        <f>(I2058/86400)+25569+(-5/24)</f>
        <v>41381.552569444444</v>
      </c>
    </row>
    <row r="2059" spans="1:20" ht="14.75" customHeight="1" x14ac:dyDescent="0.2">
      <c r="A2059" s="5">
        <v>2057</v>
      </c>
      <c r="B2059" s="6" t="s">
        <v>2058</v>
      </c>
      <c r="C2059" s="6" t="s">
        <v>6167</v>
      </c>
      <c r="D2059" s="22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>E2059/D2059</f>
        <v>2.022322</v>
      </c>
      <c r="P2059" s="8">
        <f>IF(L2059=0,0,E2059/L2059)</f>
        <v>45.547792792792798</v>
      </c>
      <c r="Q2059" s="5" t="str">
        <f>LEFT(N2059,(FIND("/",N2059)-1))</f>
        <v>technology</v>
      </c>
      <c r="R2059" s="5" t="str">
        <f>RIGHT(N2059,LEN(N2059)-(FIND("/",N2059)))</f>
        <v>hardware</v>
      </c>
      <c r="S2059" s="13">
        <f>(J2059/86400)+25569+(-5/24)</f>
        <v>42396.286249999997</v>
      </c>
      <c r="T2059" s="13">
        <f>(I2059/86400)+25569+(-5/24)</f>
        <v>42426.286249999997</v>
      </c>
    </row>
    <row r="2060" spans="1:20" ht="14.75" customHeight="1" x14ac:dyDescent="0.2">
      <c r="A2060" s="5">
        <v>2058</v>
      </c>
      <c r="B2060" s="6" t="s">
        <v>2059</v>
      </c>
      <c r="C2060" s="6" t="s">
        <v>6168</v>
      </c>
      <c r="D2060" s="22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>E2060/D2060</f>
        <v>1.6828125</v>
      </c>
      <c r="P2060" s="8">
        <f>IF(L2060=0,0,E2060/L2060)</f>
        <v>10.507317073170732</v>
      </c>
      <c r="Q2060" s="5" t="str">
        <f>LEFT(N2060,(FIND("/",N2060)-1))</f>
        <v>technology</v>
      </c>
      <c r="R2060" s="5" t="str">
        <f>RIGHT(N2060,LEN(N2060)-(FIND("/",N2060)))</f>
        <v>hardware</v>
      </c>
      <c r="S2060" s="13">
        <f>(J2060/86400)+25569+(-5/24)</f>
        <v>42026.16238425926</v>
      </c>
      <c r="T2060" s="13">
        <f>(I2060/86400)+25569+(-5/24)</f>
        <v>42065.624999999993</v>
      </c>
    </row>
    <row r="2061" spans="1:20" ht="14.75" customHeight="1" x14ac:dyDescent="0.2">
      <c r="A2061" s="5">
        <v>2059</v>
      </c>
      <c r="B2061" s="6" t="s">
        <v>2060</v>
      </c>
      <c r="C2061" s="6" t="s">
        <v>6169</v>
      </c>
      <c r="D2061" s="22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>E2061/D2061</f>
        <v>1.4345666666666668</v>
      </c>
      <c r="P2061" s="8">
        <f>IF(L2061=0,0,E2061/L2061)</f>
        <v>114.76533333333333</v>
      </c>
      <c r="Q2061" s="5" t="str">
        <f>LEFT(N2061,(FIND("/",N2061)-1))</f>
        <v>technology</v>
      </c>
      <c r="R2061" s="5" t="str">
        <f>RIGHT(N2061,LEN(N2061)-(FIND("/",N2061)))</f>
        <v>hardware</v>
      </c>
      <c r="S2061" s="13">
        <f>(J2061/86400)+25569+(-5/24)</f>
        <v>42361.394143518519</v>
      </c>
      <c r="T2061" s="13">
        <f>(I2061/86400)+25569+(-5/24)</f>
        <v>42400.707638888889</v>
      </c>
    </row>
    <row r="2062" spans="1:20" ht="14.75" customHeight="1" x14ac:dyDescent="0.2">
      <c r="A2062" s="5">
        <v>2060</v>
      </c>
      <c r="B2062" s="6" t="s">
        <v>2061</v>
      </c>
      <c r="C2062" s="6" t="s">
        <v>6170</v>
      </c>
      <c r="D2062" s="22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>E2062/D2062</f>
        <v>1.964</v>
      </c>
      <c r="P2062" s="8">
        <f>IF(L2062=0,0,E2062/L2062)</f>
        <v>35.997067448680355</v>
      </c>
      <c r="Q2062" s="5" t="str">
        <f>LEFT(N2062,(FIND("/",N2062)-1))</f>
        <v>technology</v>
      </c>
      <c r="R2062" s="5" t="str">
        <f>RIGHT(N2062,LEN(N2062)-(FIND("/",N2062)))</f>
        <v>hardware</v>
      </c>
      <c r="S2062" s="13">
        <f>(J2062/86400)+25569+(-5/24)</f>
        <v>41783.434606481482</v>
      </c>
      <c r="T2062" s="13">
        <f>(I2062/86400)+25569+(-5/24)</f>
        <v>41843.434606481482</v>
      </c>
    </row>
    <row r="2063" spans="1:20" ht="14.75" customHeight="1" x14ac:dyDescent="0.2">
      <c r="A2063" s="5">
        <v>2061</v>
      </c>
      <c r="B2063" s="6" t="s">
        <v>2062</v>
      </c>
      <c r="C2063" s="6" t="s">
        <v>6171</v>
      </c>
      <c r="D2063" s="22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>E2063/D2063</f>
        <v>1.0791999999999999</v>
      </c>
      <c r="P2063" s="8">
        <f>IF(L2063=0,0,E2063/L2063)</f>
        <v>154.17142857142858</v>
      </c>
      <c r="Q2063" s="5" t="str">
        <f>LEFT(N2063,(FIND("/",N2063)-1))</f>
        <v>technology</v>
      </c>
      <c r="R2063" s="5" t="str">
        <f>RIGHT(N2063,LEN(N2063)-(FIND("/",N2063)))</f>
        <v>hardware</v>
      </c>
      <c r="S2063" s="13">
        <f>(J2063/86400)+25569+(-5/24)</f>
        <v>42705.556180555555</v>
      </c>
      <c r="T2063" s="13">
        <f>(I2063/86400)+25569+(-5/24)</f>
        <v>42735.556180555555</v>
      </c>
    </row>
    <row r="2064" spans="1:20" ht="14.75" customHeight="1" x14ac:dyDescent="0.2">
      <c r="A2064" s="5">
        <v>2062</v>
      </c>
      <c r="B2064" s="6" t="s">
        <v>2063</v>
      </c>
      <c r="C2064" s="6" t="s">
        <v>6172</v>
      </c>
      <c r="D2064" s="22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>E2064/D2064</f>
        <v>1.14977</v>
      </c>
      <c r="P2064" s="8">
        <f>IF(L2064=0,0,E2064/L2064)</f>
        <v>566.38916256157631</v>
      </c>
      <c r="Q2064" s="5" t="str">
        <f>LEFT(N2064,(FIND("/",N2064)-1))</f>
        <v>technology</v>
      </c>
      <c r="R2064" s="5" t="str">
        <f>RIGHT(N2064,LEN(N2064)-(FIND("/",N2064)))</f>
        <v>hardware</v>
      </c>
      <c r="S2064" s="13">
        <f>(J2064/86400)+25569+(-5/24)</f>
        <v>42423.174745370365</v>
      </c>
      <c r="T2064" s="13">
        <f>(I2064/86400)+25569+(-5/24)</f>
        <v>42453.1330787037</v>
      </c>
    </row>
    <row r="2065" spans="1:20" ht="14.75" customHeight="1" x14ac:dyDescent="0.2">
      <c r="A2065" s="5">
        <v>2063</v>
      </c>
      <c r="B2065" s="6" t="s">
        <v>2064</v>
      </c>
      <c r="C2065" s="6" t="s">
        <v>6173</v>
      </c>
      <c r="D2065" s="22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>E2065/D2065</f>
        <v>1.4804999999999999</v>
      </c>
      <c r="P2065" s="8">
        <f>IF(L2065=0,0,E2065/L2065)</f>
        <v>120.85714285714286</v>
      </c>
      <c r="Q2065" s="5" t="str">
        <f>LEFT(N2065,(FIND("/",N2065)-1))</f>
        <v>technology</v>
      </c>
      <c r="R2065" s="5" t="str">
        <f>RIGHT(N2065,LEN(N2065)-(FIND("/",N2065)))</f>
        <v>hardware</v>
      </c>
      <c r="S2065" s="13">
        <f>(J2065/86400)+25569+(-5/24)</f>
        <v>42472.524317129624</v>
      </c>
      <c r="T2065" s="13">
        <f>(I2065/86400)+25569+(-5/24)</f>
        <v>42505.524317129624</v>
      </c>
    </row>
    <row r="2066" spans="1:20" ht="14.75" customHeight="1" x14ac:dyDescent="0.2">
      <c r="A2066" s="5">
        <v>2064</v>
      </c>
      <c r="B2066" s="6" t="s">
        <v>2065</v>
      </c>
      <c r="C2066" s="6" t="s">
        <v>6174</v>
      </c>
      <c r="D2066" s="22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>E2066/D2066</f>
        <v>1.9116676082790633</v>
      </c>
      <c r="P2066" s="8">
        <f>IF(L2066=0,0,E2066/L2066)</f>
        <v>86.163845492085343</v>
      </c>
      <c r="Q2066" s="5" t="str">
        <f>LEFT(N2066,(FIND("/",N2066)-1))</f>
        <v>technology</v>
      </c>
      <c r="R2066" s="5" t="str">
        <f>RIGHT(N2066,LEN(N2066)-(FIND("/",N2066)))</f>
        <v>hardware</v>
      </c>
      <c r="S2066" s="13">
        <f>(J2066/86400)+25569+(-5/24)</f>
        <v>41389.1565162037</v>
      </c>
      <c r="T2066" s="13">
        <f>(I2066/86400)+25569+(-5/24)</f>
        <v>41425.291666666664</v>
      </c>
    </row>
    <row r="2067" spans="1:20" ht="14.75" customHeight="1" x14ac:dyDescent="0.2">
      <c r="A2067" s="5">
        <v>2065</v>
      </c>
      <c r="B2067" s="6" t="s">
        <v>2066</v>
      </c>
      <c r="C2067" s="6" t="s">
        <v>6175</v>
      </c>
      <c r="D2067" s="22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>E2067/D2067</f>
        <v>1.99215125</v>
      </c>
      <c r="P2067" s="8">
        <f>IF(L2067=0,0,E2067/L2067)</f>
        <v>51.212114395886893</v>
      </c>
      <c r="Q2067" s="5" t="str">
        <f>LEFT(N2067,(FIND("/",N2067)-1))</f>
        <v>technology</v>
      </c>
      <c r="R2067" s="5" t="str">
        <f>RIGHT(N2067,LEN(N2067)-(FIND("/",N2067)))</f>
        <v>hardware</v>
      </c>
      <c r="S2067" s="13">
        <f>(J2067/86400)+25569+(-5/24)</f>
        <v>41603.125335648147</v>
      </c>
      <c r="T2067" s="13">
        <f>(I2067/86400)+25569+(-5/24)</f>
        <v>41633.125335648147</v>
      </c>
    </row>
    <row r="2068" spans="1:20" ht="14.75" customHeight="1" x14ac:dyDescent="0.2">
      <c r="A2068" s="5">
        <v>2066</v>
      </c>
      <c r="B2068" s="6" t="s">
        <v>2067</v>
      </c>
      <c r="C2068" s="6" t="s">
        <v>6176</v>
      </c>
      <c r="D2068" s="22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>E2068/D2068</f>
        <v>2.1859999999999999</v>
      </c>
      <c r="P2068" s="8">
        <f>IF(L2068=0,0,E2068/L2068)</f>
        <v>67.261538461538464</v>
      </c>
      <c r="Q2068" s="5" t="str">
        <f>LEFT(N2068,(FIND("/",N2068)-1))</f>
        <v>technology</v>
      </c>
      <c r="R2068" s="5" t="str">
        <f>RIGHT(N2068,LEN(N2068)-(FIND("/",N2068)))</f>
        <v>hardware</v>
      </c>
      <c r="S2068" s="13">
        <f>(J2068/86400)+25569+(-5/24)</f>
        <v>41844.563460648147</v>
      </c>
      <c r="T2068" s="13">
        <f>(I2068/86400)+25569+(-5/24)</f>
        <v>41874.563460648147</v>
      </c>
    </row>
    <row r="2069" spans="1:20" ht="14.75" customHeight="1" x14ac:dyDescent="0.2">
      <c r="A2069" s="5">
        <v>2067</v>
      </c>
      <c r="B2069" s="6" t="s">
        <v>2068</v>
      </c>
      <c r="C2069" s="6" t="s">
        <v>6177</v>
      </c>
      <c r="D2069" s="22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>E2069/D2069</f>
        <v>1.2686868686868686</v>
      </c>
      <c r="P2069" s="8">
        <f>IF(L2069=0,0,E2069/L2069)</f>
        <v>62.8</v>
      </c>
      <c r="Q2069" s="5" t="str">
        <f>LEFT(N2069,(FIND("/",N2069)-1))</f>
        <v>technology</v>
      </c>
      <c r="R2069" s="5" t="str">
        <f>RIGHT(N2069,LEN(N2069)-(FIND("/",N2069)))</f>
        <v>hardware</v>
      </c>
      <c r="S2069" s="13">
        <f>(J2069/86400)+25569+(-5/24)</f>
        <v>42115.645555555551</v>
      </c>
      <c r="T2069" s="13">
        <f>(I2069/86400)+25569+(-5/24)</f>
        <v>42148.645555555551</v>
      </c>
    </row>
    <row r="2070" spans="1:20" ht="14.75" customHeight="1" x14ac:dyDescent="0.2">
      <c r="A2070" s="5">
        <v>2068</v>
      </c>
      <c r="B2070" s="6" t="s">
        <v>2069</v>
      </c>
      <c r="C2070" s="6" t="s">
        <v>6178</v>
      </c>
      <c r="D2070" s="22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>E2070/D2070</f>
        <v>1.0522388</v>
      </c>
      <c r="P2070" s="8">
        <f>IF(L2070=0,0,E2070/L2070)</f>
        <v>346.13118421052633</v>
      </c>
      <c r="Q2070" s="5" t="str">
        <f>LEFT(N2070,(FIND("/",N2070)-1))</f>
        <v>technology</v>
      </c>
      <c r="R2070" s="5" t="str">
        <f>RIGHT(N2070,LEN(N2070)-(FIND("/",N2070)))</f>
        <v>hardware</v>
      </c>
      <c r="S2070" s="13">
        <f>(J2070/86400)+25569+(-5/24)</f>
        <v>42633.633275462962</v>
      </c>
      <c r="T2070" s="13">
        <f>(I2070/86400)+25569+(-5/24)</f>
        <v>42663.633275462962</v>
      </c>
    </row>
    <row r="2071" spans="1:20" ht="14.75" customHeight="1" x14ac:dyDescent="0.2">
      <c r="A2071" s="5">
        <v>2069</v>
      </c>
      <c r="B2071" s="6" t="s">
        <v>2070</v>
      </c>
      <c r="C2071" s="6" t="s">
        <v>6179</v>
      </c>
      <c r="D2071" s="22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>E2071/D2071</f>
        <v>1.2840666000000001</v>
      </c>
      <c r="P2071" s="8">
        <f>IF(L2071=0,0,E2071/L2071)</f>
        <v>244.11912547528519</v>
      </c>
      <c r="Q2071" s="5" t="str">
        <f>LEFT(N2071,(FIND("/",N2071)-1))</f>
        <v>technology</v>
      </c>
      <c r="R2071" s="5" t="str">
        <f>RIGHT(N2071,LEN(N2071)-(FIND("/",N2071)))</f>
        <v>hardware</v>
      </c>
      <c r="S2071" s="13">
        <f>(J2071/86400)+25569+(-5/24)</f>
        <v>42340.763784722221</v>
      </c>
      <c r="T2071" s="13">
        <f>(I2071/86400)+25569+(-5/24)</f>
        <v>42371.763784722221</v>
      </c>
    </row>
    <row r="2072" spans="1:20" ht="14.75" customHeight="1" x14ac:dyDescent="0.2">
      <c r="A2072" s="5">
        <v>2070</v>
      </c>
      <c r="B2072" s="6" t="s">
        <v>2071</v>
      </c>
      <c r="C2072" s="6" t="s">
        <v>6180</v>
      </c>
      <c r="D2072" s="22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>E2072/D2072</f>
        <v>3.1732719999999999</v>
      </c>
      <c r="P2072" s="8">
        <f>IF(L2072=0,0,E2072/L2072)</f>
        <v>259.25424836601309</v>
      </c>
      <c r="Q2072" s="5" t="str">
        <f>LEFT(N2072,(FIND("/",N2072)-1))</f>
        <v>technology</v>
      </c>
      <c r="R2072" s="5" t="str">
        <f>RIGHT(N2072,LEN(N2072)-(FIND("/",N2072)))</f>
        <v>hardware</v>
      </c>
      <c r="S2072" s="13">
        <f>(J2072/86400)+25569+(-5/24)</f>
        <v>42519.448182870365</v>
      </c>
      <c r="T2072" s="13">
        <f>(I2072/86400)+25569+(-5/24)</f>
        <v>42549.448182870365</v>
      </c>
    </row>
    <row r="2073" spans="1:20" ht="14.75" customHeight="1" x14ac:dyDescent="0.2">
      <c r="A2073" s="5">
        <v>2071</v>
      </c>
      <c r="B2073" s="6" t="s">
        <v>2072</v>
      </c>
      <c r="C2073" s="6" t="s">
        <v>6181</v>
      </c>
      <c r="D2073" s="22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>E2073/D2073</f>
        <v>2.8073000000000001</v>
      </c>
      <c r="P2073" s="8">
        <f>IF(L2073=0,0,E2073/L2073)</f>
        <v>201.96402877697841</v>
      </c>
      <c r="Q2073" s="5" t="str">
        <f>LEFT(N2073,(FIND("/",N2073)-1))</f>
        <v>technology</v>
      </c>
      <c r="R2073" s="5" t="str">
        <f>RIGHT(N2073,LEN(N2073)-(FIND("/",N2073)))</f>
        <v>hardware</v>
      </c>
      <c r="S2073" s="13">
        <f>(J2073/86400)+25569+(-5/24)</f>
        <v>42600.070416666662</v>
      </c>
      <c r="T2073" s="13">
        <f>(I2073/86400)+25569+(-5/24)</f>
        <v>42645.070416666662</v>
      </c>
    </row>
    <row r="2074" spans="1:20" ht="14.75" customHeight="1" x14ac:dyDescent="0.2">
      <c r="A2074" s="5">
        <v>2072</v>
      </c>
      <c r="B2074" s="6" t="s">
        <v>2073</v>
      </c>
      <c r="C2074" s="6" t="s">
        <v>6182</v>
      </c>
      <c r="D2074" s="22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>E2074/D2074</f>
        <v>1.1073146853146854</v>
      </c>
      <c r="P2074" s="8">
        <f>IF(L2074=0,0,E2074/L2074)</f>
        <v>226.20857142857142</v>
      </c>
      <c r="Q2074" s="5" t="str">
        <f>LEFT(N2074,(FIND("/",N2074)-1))</f>
        <v>technology</v>
      </c>
      <c r="R2074" s="5" t="str">
        <f>RIGHT(N2074,LEN(N2074)-(FIND("/",N2074)))</f>
        <v>hardware</v>
      </c>
      <c r="S2074" s="13">
        <f>(J2074/86400)+25569+(-5/24)</f>
        <v>42467.373055555552</v>
      </c>
      <c r="T2074" s="13">
        <f>(I2074/86400)+25569+(-5/24)</f>
        <v>42497.373055555552</v>
      </c>
    </row>
    <row r="2075" spans="1:20" ht="14.75" customHeight="1" x14ac:dyDescent="0.2">
      <c r="A2075" s="5">
        <v>2073</v>
      </c>
      <c r="B2075" s="6" t="s">
        <v>2074</v>
      </c>
      <c r="C2075" s="6" t="s">
        <v>6183</v>
      </c>
      <c r="D2075" s="22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>E2075/D2075</f>
        <v>1.5260429999999998</v>
      </c>
      <c r="P2075" s="8">
        <f>IF(L2075=0,0,E2075/L2075)</f>
        <v>324.69</v>
      </c>
      <c r="Q2075" s="5" t="str">
        <f>LEFT(N2075,(FIND("/",N2075)-1))</f>
        <v>technology</v>
      </c>
      <c r="R2075" s="5" t="str">
        <f>RIGHT(N2075,LEN(N2075)-(FIND("/",N2075)))</f>
        <v>hardware</v>
      </c>
      <c r="S2075" s="13">
        <f>(J2075/86400)+25569+(-5/24)</f>
        <v>42087.459699074076</v>
      </c>
      <c r="T2075" s="13">
        <f>(I2075/86400)+25569+(-5/24)</f>
        <v>42132.459699074076</v>
      </c>
    </row>
    <row r="2076" spans="1:20" ht="14.75" customHeight="1" x14ac:dyDescent="0.2">
      <c r="A2076" s="5">
        <v>2074</v>
      </c>
      <c r="B2076" s="6" t="s">
        <v>2075</v>
      </c>
      <c r="C2076" s="6" t="s">
        <v>6184</v>
      </c>
      <c r="D2076" s="22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>E2076/D2076</f>
        <v>1.0249999999999999</v>
      </c>
      <c r="P2076" s="8">
        <f>IF(L2076=0,0,E2076/L2076)</f>
        <v>205</v>
      </c>
      <c r="Q2076" s="5" t="str">
        <f>LEFT(N2076,(FIND("/",N2076)-1))</f>
        <v>technology</v>
      </c>
      <c r="R2076" s="5" t="str">
        <f>RIGHT(N2076,LEN(N2076)-(FIND("/",N2076)))</f>
        <v>hardware</v>
      </c>
      <c r="S2076" s="13">
        <f>(J2076/86400)+25569+(-5/24)</f>
        <v>42466.617847222216</v>
      </c>
      <c r="T2076" s="13">
        <f>(I2076/86400)+25569+(-5/24)</f>
        <v>42496.617847222216</v>
      </c>
    </row>
    <row r="2077" spans="1:20" ht="14.75" customHeight="1" x14ac:dyDescent="0.2">
      <c r="A2077" s="5">
        <v>2075</v>
      </c>
      <c r="B2077" s="6" t="s">
        <v>2076</v>
      </c>
      <c r="C2077" s="6" t="s">
        <v>6185</v>
      </c>
      <c r="D2077" s="22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>E2077/D2077</f>
        <v>16.783738373837384</v>
      </c>
      <c r="P2077" s="8">
        <f>IF(L2077=0,0,E2077/L2077)</f>
        <v>20.465926829268295</v>
      </c>
      <c r="Q2077" s="5" t="str">
        <f>LEFT(N2077,(FIND("/",N2077)-1))</f>
        <v>technology</v>
      </c>
      <c r="R2077" s="5" t="str">
        <f>RIGHT(N2077,LEN(N2077)-(FIND("/",N2077)))</f>
        <v>hardware</v>
      </c>
      <c r="S2077" s="13">
        <f>(J2077/86400)+25569+(-5/24)</f>
        <v>41450.473240740735</v>
      </c>
      <c r="T2077" s="13">
        <f>(I2077/86400)+25569+(-5/24)</f>
        <v>41480.473240740735</v>
      </c>
    </row>
    <row r="2078" spans="1:20" ht="14.75" customHeight="1" x14ac:dyDescent="0.2">
      <c r="A2078" s="5">
        <v>2076</v>
      </c>
      <c r="B2078" s="6" t="s">
        <v>2077</v>
      </c>
      <c r="C2078" s="6" t="s">
        <v>6186</v>
      </c>
      <c r="D2078" s="22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>E2078/D2078</f>
        <v>5.4334915642458101</v>
      </c>
      <c r="P2078" s="8">
        <f>IF(L2078=0,0,E2078/L2078)</f>
        <v>116.35303146309367</v>
      </c>
      <c r="Q2078" s="5" t="str">
        <f>LEFT(N2078,(FIND("/",N2078)-1))</f>
        <v>technology</v>
      </c>
      <c r="R2078" s="5" t="str">
        <f>RIGHT(N2078,LEN(N2078)-(FIND("/",N2078)))</f>
        <v>hardware</v>
      </c>
      <c r="S2078" s="13">
        <f>(J2078/86400)+25569+(-5/24)</f>
        <v>41803.672326388885</v>
      </c>
      <c r="T2078" s="13">
        <f>(I2078/86400)+25569+(-5/24)</f>
        <v>41843.672326388885</v>
      </c>
    </row>
    <row r="2079" spans="1:20" ht="14.75" customHeight="1" x14ac:dyDescent="0.2">
      <c r="A2079" s="5">
        <v>2077</v>
      </c>
      <c r="B2079" s="6" t="s">
        <v>2078</v>
      </c>
      <c r="C2079" s="6" t="s">
        <v>6187</v>
      </c>
      <c r="D2079" s="22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>E2079/D2079</f>
        <v>1.1550800000000001</v>
      </c>
      <c r="P2079" s="8">
        <f>IF(L2079=0,0,E2079/L2079)</f>
        <v>307.20212765957444</v>
      </c>
      <c r="Q2079" s="5" t="str">
        <f>LEFT(N2079,(FIND("/",N2079)-1))</f>
        <v>technology</v>
      </c>
      <c r="R2079" s="5" t="str">
        <f>RIGHT(N2079,LEN(N2079)-(FIND("/",N2079)))</f>
        <v>hardware</v>
      </c>
      <c r="S2079" s="13">
        <f>(J2079/86400)+25569+(-5/24)</f>
        <v>42102.83421296296</v>
      </c>
      <c r="T2079" s="13">
        <f>(I2079/86400)+25569+(-5/24)</f>
        <v>42160.666666666664</v>
      </c>
    </row>
    <row r="2080" spans="1:20" ht="14.75" customHeight="1" x14ac:dyDescent="0.2">
      <c r="A2080" s="5">
        <v>2078</v>
      </c>
      <c r="B2080" s="6" t="s">
        <v>2079</v>
      </c>
      <c r="C2080" s="6" t="s">
        <v>6188</v>
      </c>
      <c r="D2080" s="22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>E2080/D2080</f>
        <v>1.3120499999999999</v>
      </c>
      <c r="P2080" s="8">
        <f>IF(L2080=0,0,E2080/L2080)</f>
        <v>546.6875</v>
      </c>
      <c r="Q2080" s="5" t="str">
        <f>LEFT(N2080,(FIND("/",N2080)-1))</f>
        <v>technology</v>
      </c>
      <c r="R2080" s="5" t="str">
        <f>RIGHT(N2080,LEN(N2080)-(FIND("/",N2080)))</f>
        <v>hardware</v>
      </c>
      <c r="S2080" s="13">
        <f>(J2080/86400)+25569+(-5/24)</f>
        <v>42692.563159722216</v>
      </c>
      <c r="T2080" s="13">
        <f>(I2080/86400)+25569+(-5/24)</f>
        <v>42722.563159722216</v>
      </c>
    </row>
    <row r="2081" spans="1:20" ht="14.75" customHeight="1" x14ac:dyDescent="0.2">
      <c r="A2081" s="5">
        <v>2079</v>
      </c>
      <c r="B2081" s="6" t="s">
        <v>2080</v>
      </c>
      <c r="C2081" s="6" t="s">
        <v>6189</v>
      </c>
      <c r="D2081" s="22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>E2081/D2081</f>
        <v>2.8816999999999999</v>
      </c>
      <c r="P2081" s="8">
        <f>IF(L2081=0,0,E2081/L2081)</f>
        <v>47.474464579901152</v>
      </c>
      <c r="Q2081" s="5" t="str">
        <f>LEFT(N2081,(FIND("/",N2081)-1))</f>
        <v>technology</v>
      </c>
      <c r="R2081" s="5" t="str">
        <f>RIGHT(N2081,LEN(N2081)-(FIND("/",N2081)))</f>
        <v>hardware</v>
      </c>
      <c r="S2081" s="13">
        <f>(J2081/86400)+25569+(-5/24)</f>
        <v>42150.502233796295</v>
      </c>
      <c r="T2081" s="13">
        <f>(I2081/86400)+25569+(-5/24)</f>
        <v>42180.583333333336</v>
      </c>
    </row>
    <row r="2082" spans="1:20" ht="14.75" customHeight="1" x14ac:dyDescent="0.2">
      <c r="A2082" s="5">
        <v>2080</v>
      </c>
      <c r="B2082" s="6" t="s">
        <v>2081</v>
      </c>
      <c r="C2082" s="6" t="s">
        <v>6190</v>
      </c>
      <c r="D2082" s="22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>E2082/D2082</f>
        <v>5.0780000000000003</v>
      </c>
      <c r="P2082" s="8">
        <f>IF(L2082=0,0,E2082/L2082)</f>
        <v>101.56</v>
      </c>
      <c r="Q2082" s="5" t="str">
        <f>LEFT(N2082,(FIND("/",N2082)-1))</f>
        <v>technology</v>
      </c>
      <c r="R2082" s="5" t="str">
        <f>RIGHT(N2082,LEN(N2082)-(FIND("/",N2082)))</f>
        <v>hardware</v>
      </c>
      <c r="S2082" s="13">
        <f>(J2082/86400)+25569+(-5/24)</f>
        <v>42289.748842592591</v>
      </c>
      <c r="T2082" s="13">
        <f>(I2082/86400)+25569+(-5/24)</f>
        <v>42319.790509259255</v>
      </c>
    </row>
    <row r="2083" spans="1:20" ht="14.75" customHeight="1" x14ac:dyDescent="0.2">
      <c r="A2083" s="5">
        <v>2081</v>
      </c>
      <c r="B2083" s="6" t="s">
        <v>2082</v>
      </c>
      <c r="C2083" s="6" t="s">
        <v>6191</v>
      </c>
      <c r="D2083" s="22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>E2083/D2083</f>
        <v>1.1457142857142857</v>
      </c>
      <c r="P2083" s="8">
        <f>IF(L2083=0,0,E2083/L2083)</f>
        <v>72.909090909090907</v>
      </c>
      <c r="Q2083" s="5" t="str">
        <f>LEFT(N2083,(FIND("/",N2083)-1))</f>
        <v>music</v>
      </c>
      <c r="R2083" s="5" t="str">
        <f>RIGHT(N2083,LEN(N2083)-(FIND("/",N2083)))</f>
        <v>indie rock</v>
      </c>
      <c r="S2083" s="13">
        <f>(J2083/86400)+25569+(-5/24)</f>
        <v>41003.948553240734</v>
      </c>
      <c r="T2083" s="13">
        <f>(I2083/86400)+25569+(-5/24)</f>
        <v>41044.999305555553</v>
      </c>
    </row>
    <row r="2084" spans="1:20" ht="14.75" customHeight="1" x14ac:dyDescent="0.2">
      <c r="A2084" s="5">
        <v>2082</v>
      </c>
      <c r="B2084" s="6" t="s">
        <v>2083</v>
      </c>
      <c r="C2084" s="6" t="s">
        <v>6192</v>
      </c>
      <c r="D2084" s="22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>E2084/D2084</f>
        <v>1.1073333333333333</v>
      </c>
      <c r="P2084" s="8">
        <f>IF(L2084=0,0,E2084/L2084)</f>
        <v>43.710526315789473</v>
      </c>
      <c r="Q2084" s="5" t="str">
        <f>LEFT(N2084,(FIND("/",N2084)-1))</f>
        <v>music</v>
      </c>
      <c r="R2084" s="5" t="str">
        <f>RIGHT(N2084,LEN(N2084)-(FIND("/",N2084)))</f>
        <v>indie rock</v>
      </c>
      <c r="S2084" s="13">
        <f>(J2084/86400)+25569+(-5/24)</f>
        <v>40810.911990740737</v>
      </c>
      <c r="T2084" s="13">
        <f>(I2084/86400)+25569+(-5/24)</f>
        <v>40870.953657407408</v>
      </c>
    </row>
    <row r="2085" spans="1:20" ht="14.75" customHeight="1" x14ac:dyDescent="0.2">
      <c r="A2085" s="5">
        <v>2083</v>
      </c>
      <c r="B2085" s="6" t="s">
        <v>2084</v>
      </c>
      <c r="C2085" s="6" t="s">
        <v>6193</v>
      </c>
      <c r="D2085" s="22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>E2085/D2085</f>
        <v>1.1333333333333333</v>
      </c>
      <c r="P2085" s="8">
        <f>IF(L2085=0,0,E2085/L2085)</f>
        <v>34</v>
      </c>
      <c r="Q2085" s="5" t="str">
        <f>LEFT(N2085,(FIND("/",N2085)-1))</f>
        <v>music</v>
      </c>
      <c r="R2085" s="5" t="str">
        <f>RIGHT(N2085,LEN(N2085)-(FIND("/",N2085)))</f>
        <v>indie rock</v>
      </c>
      <c r="S2085" s="13">
        <f>(J2085/86400)+25569+(-5/24)</f>
        <v>41034.513831018514</v>
      </c>
      <c r="T2085" s="13">
        <f>(I2085/86400)+25569+(-5/24)</f>
        <v>41064.513831018514</v>
      </c>
    </row>
    <row r="2086" spans="1:20" ht="14.75" customHeight="1" x14ac:dyDescent="0.2">
      <c r="A2086" s="5">
        <v>2084</v>
      </c>
      <c r="B2086" s="6" t="s">
        <v>2085</v>
      </c>
      <c r="C2086" s="6" t="s">
        <v>6194</v>
      </c>
      <c r="D2086" s="22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>E2086/D2086</f>
        <v>1.0833333333333333</v>
      </c>
      <c r="P2086" s="8">
        <f>IF(L2086=0,0,E2086/L2086)</f>
        <v>70.652173913043484</v>
      </c>
      <c r="Q2086" s="5" t="str">
        <f>LEFT(N2086,(FIND("/",N2086)-1))</f>
        <v>music</v>
      </c>
      <c r="R2086" s="5" t="str">
        <f>RIGHT(N2086,LEN(N2086)-(FIND("/",N2086)))</f>
        <v>indie rock</v>
      </c>
      <c r="S2086" s="13">
        <f>(J2086/86400)+25569+(-5/24)</f>
        <v>41731.624791666662</v>
      </c>
      <c r="T2086" s="13">
        <f>(I2086/86400)+25569+(-5/24)</f>
        <v>41763.082638888889</v>
      </c>
    </row>
    <row r="2087" spans="1:20" ht="14.75" customHeight="1" x14ac:dyDescent="0.2">
      <c r="A2087" s="5">
        <v>2085</v>
      </c>
      <c r="B2087" s="6" t="s">
        <v>2086</v>
      </c>
      <c r="C2087" s="6" t="s">
        <v>6195</v>
      </c>
      <c r="D2087" s="22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>E2087/D2087</f>
        <v>1.2353333333333334</v>
      </c>
      <c r="P2087" s="8">
        <f>IF(L2087=0,0,E2087/L2087)</f>
        <v>89.301204819277103</v>
      </c>
      <c r="Q2087" s="5" t="str">
        <f>LEFT(N2087,(FIND("/",N2087)-1))</f>
        <v>music</v>
      </c>
      <c r="R2087" s="5" t="str">
        <f>RIGHT(N2087,LEN(N2087)-(FIND("/",N2087)))</f>
        <v>indie rock</v>
      </c>
      <c r="S2087" s="13">
        <f>(J2087/86400)+25569+(-5/24)</f>
        <v>41075.627164351848</v>
      </c>
      <c r="T2087" s="13">
        <f>(I2087/86400)+25569+(-5/24)</f>
        <v>41105.627164351848</v>
      </c>
    </row>
    <row r="2088" spans="1:20" ht="14.75" customHeight="1" x14ac:dyDescent="0.2">
      <c r="A2088" s="5">
        <v>2086</v>
      </c>
      <c r="B2088" s="6" t="s">
        <v>2087</v>
      </c>
      <c r="C2088" s="6" t="s">
        <v>6196</v>
      </c>
      <c r="D2088" s="22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>E2088/D2088</f>
        <v>1.0069999999999999</v>
      </c>
      <c r="P2088" s="8">
        <f>IF(L2088=0,0,E2088/L2088)</f>
        <v>115.08571428571429</v>
      </c>
      <c r="Q2088" s="5" t="str">
        <f>LEFT(N2088,(FIND("/",N2088)-1))</f>
        <v>music</v>
      </c>
      <c r="R2088" s="5" t="str">
        <f>RIGHT(N2088,LEN(N2088)-(FIND("/",N2088)))</f>
        <v>indie rock</v>
      </c>
      <c r="S2088" s="13">
        <f>(J2088/86400)+25569+(-5/24)</f>
        <v>40860.462175925924</v>
      </c>
      <c r="T2088" s="13">
        <f>(I2088/86400)+25569+(-5/24)</f>
        <v>40890.999305555553</v>
      </c>
    </row>
    <row r="2089" spans="1:20" ht="14.75" customHeight="1" x14ac:dyDescent="0.2">
      <c r="A2089" s="5">
        <v>2087</v>
      </c>
      <c r="B2089" s="6" t="s">
        <v>2088</v>
      </c>
      <c r="C2089" s="6" t="s">
        <v>6197</v>
      </c>
      <c r="D2089" s="22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>E2089/D2089</f>
        <v>1.0353333333333334</v>
      </c>
      <c r="P2089" s="8">
        <f>IF(L2089=0,0,E2089/L2089)</f>
        <v>62.12</v>
      </c>
      <c r="Q2089" s="5" t="str">
        <f>LEFT(N2089,(FIND("/",N2089)-1))</f>
        <v>music</v>
      </c>
      <c r="R2089" s="5" t="str">
        <f>RIGHT(N2089,LEN(N2089)-(FIND("/",N2089)))</f>
        <v>indie rock</v>
      </c>
      <c r="S2089" s="13">
        <f>(J2089/86400)+25569+(-5/24)</f>
        <v>40763.996041666665</v>
      </c>
      <c r="T2089" s="13">
        <f>(I2089/86400)+25569+(-5/24)</f>
        <v>40793.996041666665</v>
      </c>
    </row>
    <row r="2090" spans="1:20" ht="14.75" customHeight="1" x14ac:dyDescent="0.2">
      <c r="A2090" s="5">
        <v>2088</v>
      </c>
      <c r="B2090" s="6" t="s">
        <v>2089</v>
      </c>
      <c r="C2090" s="6" t="s">
        <v>6198</v>
      </c>
      <c r="D2090" s="22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>E2090/D2090</f>
        <v>1.1551066666666667</v>
      </c>
      <c r="P2090" s="8">
        <f>IF(L2090=0,0,E2090/L2090)</f>
        <v>46.204266666666669</v>
      </c>
      <c r="Q2090" s="5" t="str">
        <f>LEFT(N2090,(FIND("/",N2090)-1))</f>
        <v>music</v>
      </c>
      <c r="R2090" s="5" t="str">
        <f>RIGHT(N2090,LEN(N2090)-(FIND("/",N2090)))</f>
        <v>indie rock</v>
      </c>
      <c r="S2090" s="13">
        <f>(J2090/86400)+25569+(-5/24)</f>
        <v>40395.506388888891</v>
      </c>
      <c r="T2090" s="13">
        <f>(I2090/86400)+25569+(-5/24)</f>
        <v>40431.957638888889</v>
      </c>
    </row>
    <row r="2091" spans="1:20" ht="14.75" customHeight="1" x14ac:dyDescent="0.2">
      <c r="A2091" s="5">
        <v>2089</v>
      </c>
      <c r="B2091" s="6" t="s">
        <v>2090</v>
      </c>
      <c r="C2091" s="6" t="s">
        <v>6199</v>
      </c>
      <c r="D2091" s="22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>E2091/D2091</f>
        <v>1.2040040000000001</v>
      </c>
      <c r="P2091" s="8">
        <f>IF(L2091=0,0,E2091/L2091)</f>
        <v>48.54854838709678</v>
      </c>
      <c r="Q2091" s="5" t="str">
        <f>LEFT(N2091,(FIND("/",N2091)-1))</f>
        <v>music</v>
      </c>
      <c r="R2091" s="5" t="str">
        <f>RIGHT(N2091,LEN(N2091)-(FIND("/",N2091)))</f>
        <v>indie rock</v>
      </c>
      <c r="S2091" s="13">
        <f>(J2091/86400)+25569+(-5/24)</f>
        <v>41452.867986111109</v>
      </c>
      <c r="T2091" s="13">
        <f>(I2091/86400)+25569+(-5/24)</f>
        <v>41487.867986111109</v>
      </c>
    </row>
    <row r="2092" spans="1:20" ht="14.75" customHeight="1" x14ac:dyDescent="0.2">
      <c r="A2092" s="5">
        <v>2090</v>
      </c>
      <c r="B2092" s="6" t="s">
        <v>2091</v>
      </c>
      <c r="C2092" s="6" t="s">
        <v>6200</v>
      </c>
      <c r="D2092" s="22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>E2092/D2092</f>
        <v>1.1504037499999999</v>
      </c>
      <c r="P2092" s="8">
        <f>IF(L2092=0,0,E2092/L2092)</f>
        <v>57.520187499999999</v>
      </c>
      <c r="Q2092" s="5" t="str">
        <f>LEFT(N2092,(FIND("/",N2092)-1))</f>
        <v>music</v>
      </c>
      <c r="R2092" s="5" t="str">
        <f>RIGHT(N2092,LEN(N2092)-(FIND("/",N2092)))</f>
        <v>indie rock</v>
      </c>
      <c r="S2092" s="13">
        <f>(J2092/86400)+25569+(-5/24)</f>
        <v>41299.173090277771</v>
      </c>
      <c r="T2092" s="13">
        <f>(I2092/86400)+25569+(-5/24)</f>
        <v>41329.173090277771</v>
      </c>
    </row>
    <row r="2093" spans="1:20" ht="14.75" customHeight="1" x14ac:dyDescent="0.2">
      <c r="A2093" s="5">
        <v>2091</v>
      </c>
      <c r="B2093" s="6" t="s">
        <v>2092</v>
      </c>
      <c r="C2093" s="6" t="s">
        <v>6201</v>
      </c>
      <c r="D2093" s="22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>E2093/D2093</f>
        <v>1.2046777777777777</v>
      </c>
      <c r="P2093" s="8">
        <f>IF(L2093=0,0,E2093/L2093)</f>
        <v>88.147154471544724</v>
      </c>
      <c r="Q2093" s="5" t="str">
        <f>LEFT(N2093,(FIND("/",N2093)-1))</f>
        <v>music</v>
      </c>
      <c r="R2093" s="5" t="str">
        <f>RIGHT(N2093,LEN(N2093)-(FIND("/",N2093)))</f>
        <v>indie rock</v>
      </c>
      <c r="S2093" s="13">
        <f>(J2093/86400)+25569+(-5/24)</f>
        <v>40555.114328703705</v>
      </c>
      <c r="T2093" s="13">
        <f>(I2093/86400)+25569+(-5/24)</f>
        <v>40603.625</v>
      </c>
    </row>
    <row r="2094" spans="1:20" ht="14.75" customHeight="1" x14ac:dyDescent="0.2">
      <c r="A2094" s="5">
        <v>2092</v>
      </c>
      <c r="B2094" s="6" t="s">
        <v>2093</v>
      </c>
      <c r="C2094" s="6" t="s">
        <v>6202</v>
      </c>
      <c r="D2094" s="22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>E2094/D2094</f>
        <v>1.0128333333333333</v>
      </c>
      <c r="P2094" s="8">
        <f>IF(L2094=0,0,E2094/L2094)</f>
        <v>110.49090909090908</v>
      </c>
      <c r="Q2094" s="5" t="str">
        <f>LEFT(N2094,(FIND("/",N2094)-1))</f>
        <v>music</v>
      </c>
      <c r="R2094" s="5" t="str">
        <f>RIGHT(N2094,LEN(N2094)-(FIND("/",N2094)))</f>
        <v>indie rock</v>
      </c>
      <c r="S2094" s="13">
        <f>(J2094/86400)+25569+(-5/24)</f>
        <v>40763.499212962961</v>
      </c>
      <c r="T2094" s="13">
        <f>(I2094/86400)+25569+(-5/24)</f>
        <v>40823.499212962961</v>
      </c>
    </row>
    <row r="2095" spans="1:20" ht="14.75" customHeight="1" x14ac:dyDescent="0.2">
      <c r="A2095" s="5">
        <v>2093</v>
      </c>
      <c r="B2095" s="6" t="s">
        <v>2094</v>
      </c>
      <c r="C2095" s="6" t="s">
        <v>6203</v>
      </c>
      <c r="D2095" s="22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>E2095/D2095</f>
        <v>1.0246666666666666</v>
      </c>
      <c r="P2095" s="8">
        <f>IF(L2095=0,0,E2095/L2095)</f>
        <v>66.826086956521735</v>
      </c>
      <c r="Q2095" s="5" t="str">
        <f>LEFT(N2095,(FIND("/",N2095)-1))</f>
        <v>music</v>
      </c>
      <c r="R2095" s="5" t="str">
        <f>RIGHT(N2095,LEN(N2095)-(FIND("/",N2095)))</f>
        <v>indie rock</v>
      </c>
      <c r="S2095" s="13">
        <f>(J2095/86400)+25569+(-5/24)</f>
        <v>41205.646203703705</v>
      </c>
      <c r="T2095" s="13">
        <f>(I2095/86400)+25569+(-5/24)</f>
        <v>41265.68787037037</v>
      </c>
    </row>
    <row r="2096" spans="1:20" ht="14.75" customHeight="1" x14ac:dyDescent="0.2">
      <c r="A2096" s="5">
        <v>2094</v>
      </c>
      <c r="B2096" s="6" t="s">
        <v>2095</v>
      </c>
      <c r="C2096" s="6" t="s">
        <v>6204</v>
      </c>
      <c r="D2096" s="22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>E2096/D2096</f>
        <v>1.2054285714285715</v>
      </c>
      <c r="P2096" s="8">
        <f>IF(L2096=0,0,E2096/L2096)</f>
        <v>58.597222222222221</v>
      </c>
      <c r="Q2096" s="5" t="str">
        <f>LEFT(N2096,(FIND("/",N2096)-1))</f>
        <v>music</v>
      </c>
      <c r="R2096" s="5" t="str">
        <f>RIGHT(N2096,LEN(N2096)-(FIND("/",N2096)))</f>
        <v>indie rock</v>
      </c>
      <c r="S2096" s="13">
        <f>(J2096/86400)+25569+(-5/24)</f>
        <v>40938.811689814815</v>
      </c>
      <c r="T2096" s="13">
        <f>(I2096/86400)+25569+(-5/24)</f>
        <v>40972.916666666664</v>
      </c>
    </row>
    <row r="2097" spans="1:20" ht="14.75" customHeight="1" x14ac:dyDescent="0.2">
      <c r="A2097" s="5">
        <v>2095</v>
      </c>
      <c r="B2097" s="6" t="s">
        <v>2096</v>
      </c>
      <c r="C2097" s="6" t="s">
        <v>6205</v>
      </c>
      <c r="D2097" s="22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>E2097/D2097</f>
        <v>1</v>
      </c>
      <c r="P2097" s="8">
        <f>IF(L2097=0,0,E2097/L2097)</f>
        <v>113.63636363636364</v>
      </c>
      <c r="Q2097" s="5" t="str">
        <f>LEFT(N2097,(FIND("/",N2097)-1))</f>
        <v>music</v>
      </c>
      <c r="R2097" s="5" t="str">
        <f>RIGHT(N2097,LEN(N2097)-(FIND("/",N2097)))</f>
        <v>indie rock</v>
      </c>
      <c r="S2097" s="13">
        <f>(J2097/86400)+25569+(-5/24)</f>
        <v>40758.525150462963</v>
      </c>
      <c r="T2097" s="13">
        <f>(I2097/86400)+25569+(-5/24)</f>
        <v>40818.525150462963</v>
      </c>
    </row>
    <row r="2098" spans="1:20" ht="14.75" customHeight="1" x14ac:dyDescent="0.2">
      <c r="A2098" s="5">
        <v>2096</v>
      </c>
      <c r="B2098" s="6" t="s">
        <v>2097</v>
      </c>
      <c r="C2098" s="6" t="s">
        <v>6206</v>
      </c>
      <c r="D2098" s="22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>E2098/D2098</f>
        <v>1.0166666666666666</v>
      </c>
      <c r="P2098" s="8">
        <f>IF(L2098=0,0,E2098/L2098)</f>
        <v>43.571428571428569</v>
      </c>
      <c r="Q2098" s="5" t="str">
        <f>LEFT(N2098,(FIND("/",N2098)-1))</f>
        <v>music</v>
      </c>
      <c r="R2098" s="5" t="str">
        <f>RIGHT(N2098,LEN(N2098)-(FIND("/",N2098)))</f>
        <v>indie rock</v>
      </c>
      <c r="S2098" s="13">
        <f>(J2098/86400)+25569+(-5/24)</f>
        <v>41192.550173611111</v>
      </c>
      <c r="T2098" s="13">
        <f>(I2098/86400)+25569+(-5/24)</f>
        <v>41207.957638888889</v>
      </c>
    </row>
    <row r="2099" spans="1:20" ht="14.75" customHeight="1" x14ac:dyDescent="0.2">
      <c r="A2099" s="5">
        <v>2097</v>
      </c>
      <c r="B2099" s="6" t="s">
        <v>2098</v>
      </c>
      <c r="C2099" s="6" t="s">
        <v>6207</v>
      </c>
      <c r="D2099" s="22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>E2099/D2099</f>
        <v>1</v>
      </c>
      <c r="P2099" s="8">
        <f>IF(L2099=0,0,E2099/L2099)</f>
        <v>78.94736842105263</v>
      </c>
      <c r="Q2099" s="5" t="str">
        <f>LEFT(N2099,(FIND("/",N2099)-1))</f>
        <v>music</v>
      </c>
      <c r="R2099" s="5" t="str">
        <f>RIGHT(N2099,LEN(N2099)-(FIND("/",N2099)))</f>
        <v>indie rock</v>
      </c>
      <c r="S2099" s="13">
        <f>(J2099/86400)+25569+(-5/24)</f>
        <v>40818.376562500001</v>
      </c>
      <c r="T2099" s="13">
        <f>(I2099/86400)+25569+(-5/24)</f>
        <v>40878.418229166666</v>
      </c>
    </row>
    <row r="2100" spans="1:20" ht="14.75" customHeight="1" x14ac:dyDescent="0.2">
      <c r="A2100" s="5">
        <v>2098</v>
      </c>
      <c r="B2100" s="6" t="s">
        <v>2099</v>
      </c>
      <c r="C2100" s="6" t="s">
        <v>6208</v>
      </c>
      <c r="D2100" s="22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>E2100/D2100</f>
        <v>1.0033333333333334</v>
      </c>
      <c r="P2100" s="8">
        <f>IF(L2100=0,0,E2100/L2100)</f>
        <v>188.125</v>
      </c>
      <c r="Q2100" s="5" t="str">
        <f>LEFT(N2100,(FIND("/",N2100)-1))</f>
        <v>music</v>
      </c>
      <c r="R2100" s="5" t="str">
        <f>RIGHT(N2100,LEN(N2100)-(FIND("/",N2100)))</f>
        <v>indie rock</v>
      </c>
      <c r="S2100" s="13">
        <f>(J2100/86400)+25569+(-5/24)</f>
        <v>40945.905497685184</v>
      </c>
      <c r="T2100" s="13">
        <f>(I2100/86400)+25569+(-5/24)</f>
        <v>40975.905497685184</v>
      </c>
    </row>
    <row r="2101" spans="1:20" ht="14.75" customHeight="1" x14ac:dyDescent="0.2">
      <c r="A2101" s="5">
        <v>2099</v>
      </c>
      <c r="B2101" s="6" t="s">
        <v>2100</v>
      </c>
      <c r="C2101" s="6" t="s">
        <v>6209</v>
      </c>
      <c r="D2101" s="22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>E2101/D2101</f>
        <v>1.3236666666666668</v>
      </c>
      <c r="P2101" s="8">
        <f>IF(L2101=0,0,E2101/L2101)</f>
        <v>63.031746031746032</v>
      </c>
      <c r="Q2101" s="5" t="str">
        <f>LEFT(N2101,(FIND("/",N2101)-1))</f>
        <v>music</v>
      </c>
      <c r="R2101" s="5" t="str">
        <f>RIGHT(N2101,LEN(N2101)-(FIND("/",N2101)))</f>
        <v>indie rock</v>
      </c>
      <c r="S2101" s="13">
        <f>(J2101/86400)+25569+(-5/24)</f>
        <v>42173.53800925926</v>
      </c>
      <c r="T2101" s="13">
        <f>(I2101/86400)+25569+(-5/24)</f>
        <v>42186.944444444445</v>
      </c>
    </row>
    <row r="2102" spans="1:20" ht="14.75" customHeight="1" x14ac:dyDescent="0.2">
      <c r="A2102" s="5">
        <v>2100</v>
      </c>
      <c r="B2102" s="6" t="s">
        <v>2101</v>
      </c>
      <c r="C2102" s="6" t="s">
        <v>6210</v>
      </c>
      <c r="D2102" s="22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>E2102/D2102</f>
        <v>1.3666666666666667</v>
      </c>
      <c r="P2102" s="8">
        <f>IF(L2102=0,0,E2102/L2102)</f>
        <v>30.37037037037037</v>
      </c>
      <c r="Q2102" s="5" t="str">
        <f>LEFT(N2102,(FIND("/",N2102)-1))</f>
        <v>music</v>
      </c>
      <c r="R2102" s="5" t="str">
        <f>RIGHT(N2102,LEN(N2102)-(FIND("/",N2102)))</f>
        <v>indie rock</v>
      </c>
      <c r="S2102" s="13">
        <f>(J2102/86400)+25569+(-5/24)</f>
        <v>41074.62663194444</v>
      </c>
      <c r="T2102" s="13">
        <f>(I2102/86400)+25569+(-5/24)</f>
        <v>41089.957638888889</v>
      </c>
    </row>
    <row r="2103" spans="1:20" ht="14.75" customHeight="1" x14ac:dyDescent="0.2">
      <c r="A2103" s="5">
        <v>2101</v>
      </c>
      <c r="B2103" s="6" t="s">
        <v>2102</v>
      </c>
      <c r="C2103" s="6" t="s">
        <v>6211</v>
      </c>
      <c r="D2103" s="22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>E2103/D2103</f>
        <v>1.1325000000000001</v>
      </c>
      <c r="P2103" s="8">
        <f>IF(L2103=0,0,E2103/L2103)</f>
        <v>51.477272727272727</v>
      </c>
      <c r="Q2103" s="5" t="str">
        <f>LEFT(N2103,(FIND("/",N2103)-1))</f>
        <v>music</v>
      </c>
      <c r="R2103" s="5" t="str">
        <f>RIGHT(N2103,LEN(N2103)-(FIND("/",N2103)))</f>
        <v>indie rock</v>
      </c>
      <c r="S2103" s="13">
        <f>(J2103/86400)+25569+(-5/24)</f>
        <v>40891.941134259258</v>
      </c>
      <c r="T2103" s="13">
        <f>(I2103/86400)+25569+(-5/24)</f>
        <v>40951.941134259258</v>
      </c>
    </row>
    <row r="2104" spans="1:20" ht="14.75" customHeight="1" x14ac:dyDescent="0.2">
      <c r="A2104" s="5">
        <v>2102</v>
      </c>
      <c r="B2104" s="6" t="s">
        <v>2103</v>
      </c>
      <c r="C2104" s="6" t="s">
        <v>6212</v>
      </c>
      <c r="D2104" s="22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>E2104/D2104</f>
        <v>1.36</v>
      </c>
      <c r="P2104" s="8">
        <f>IF(L2104=0,0,E2104/L2104)</f>
        <v>35.789473684210527</v>
      </c>
      <c r="Q2104" s="5" t="str">
        <f>LEFT(N2104,(FIND("/",N2104)-1))</f>
        <v>music</v>
      </c>
      <c r="R2104" s="5" t="str">
        <f>RIGHT(N2104,LEN(N2104)-(FIND("/",N2104)))</f>
        <v>indie rock</v>
      </c>
      <c r="S2104" s="13">
        <f>(J2104/86400)+25569+(-5/24)</f>
        <v>40638.660277777773</v>
      </c>
      <c r="T2104" s="13">
        <f>(I2104/86400)+25569+(-5/24)</f>
        <v>40668.660277777773</v>
      </c>
    </row>
    <row r="2105" spans="1:20" ht="14.75" customHeight="1" x14ac:dyDescent="0.2">
      <c r="A2105" s="5">
        <v>2103</v>
      </c>
      <c r="B2105" s="6" t="s">
        <v>2104</v>
      </c>
      <c r="C2105" s="6" t="s">
        <v>6213</v>
      </c>
      <c r="D2105" s="22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>E2105/D2105</f>
        <v>1.4612318374694613</v>
      </c>
      <c r="P2105" s="8">
        <f>IF(L2105=0,0,E2105/L2105)</f>
        <v>98.817391304347822</v>
      </c>
      <c r="Q2105" s="5" t="str">
        <f>LEFT(N2105,(FIND("/",N2105)-1))</f>
        <v>music</v>
      </c>
      <c r="R2105" s="5" t="str">
        <f>RIGHT(N2105,LEN(N2105)-(FIND("/",N2105)))</f>
        <v>indie rock</v>
      </c>
      <c r="S2105" s="13">
        <f>(J2105/86400)+25569+(-5/24)</f>
        <v>41192.546608796292</v>
      </c>
      <c r="T2105" s="13">
        <f>(I2105/86400)+25569+(-5/24)</f>
        <v>41222.588275462964</v>
      </c>
    </row>
    <row r="2106" spans="1:20" ht="14.75" customHeight="1" x14ac:dyDescent="0.2">
      <c r="A2106" s="5">
        <v>2104</v>
      </c>
      <c r="B2106" s="6" t="s">
        <v>2105</v>
      </c>
      <c r="C2106" s="6" t="s">
        <v>6214</v>
      </c>
      <c r="D2106" s="22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>E2106/D2106</f>
        <v>1.2949999999999999</v>
      </c>
      <c r="P2106" s="8">
        <f>IF(L2106=0,0,E2106/L2106)</f>
        <v>28</v>
      </c>
      <c r="Q2106" s="5" t="str">
        <f>LEFT(N2106,(FIND("/",N2106)-1))</f>
        <v>music</v>
      </c>
      <c r="R2106" s="5" t="str">
        <f>RIGHT(N2106,LEN(N2106)-(FIND("/",N2106)))</f>
        <v>indie rock</v>
      </c>
      <c r="S2106" s="13">
        <f>(J2106/86400)+25569+(-5/24)</f>
        <v>41393.86613425926</v>
      </c>
      <c r="T2106" s="13">
        <f>(I2106/86400)+25569+(-5/24)</f>
        <v>41424.791666666664</v>
      </c>
    </row>
    <row r="2107" spans="1:20" ht="14.75" customHeight="1" x14ac:dyDescent="0.2">
      <c r="A2107" s="5">
        <v>2105</v>
      </c>
      <c r="B2107" s="6" t="s">
        <v>2106</v>
      </c>
      <c r="C2107" s="6" t="s">
        <v>6215</v>
      </c>
      <c r="D2107" s="22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>E2107/D2107</f>
        <v>2.54</v>
      </c>
      <c r="P2107" s="8">
        <f>IF(L2107=0,0,E2107/L2107)</f>
        <v>51.313131313131315</v>
      </c>
      <c r="Q2107" s="5" t="str">
        <f>LEFT(N2107,(FIND("/",N2107)-1))</f>
        <v>music</v>
      </c>
      <c r="R2107" s="5" t="str">
        <f>RIGHT(N2107,LEN(N2107)-(FIND("/",N2107)))</f>
        <v>indie rock</v>
      </c>
      <c r="S2107" s="13">
        <f>(J2107/86400)+25569+(-5/24)</f>
        <v>41951.580474537033</v>
      </c>
      <c r="T2107" s="13">
        <f>(I2107/86400)+25569+(-5/24)</f>
        <v>41963.958333333336</v>
      </c>
    </row>
    <row r="2108" spans="1:20" ht="14.75" customHeight="1" x14ac:dyDescent="0.2">
      <c r="A2108" s="5">
        <v>2106</v>
      </c>
      <c r="B2108" s="6" t="s">
        <v>2107</v>
      </c>
      <c r="C2108" s="6" t="s">
        <v>6216</v>
      </c>
      <c r="D2108" s="22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>E2108/D2108</f>
        <v>1.0704545454545455</v>
      </c>
      <c r="P2108" s="8">
        <f>IF(L2108=0,0,E2108/L2108)</f>
        <v>53.522727272727273</v>
      </c>
      <c r="Q2108" s="5" t="str">
        <f>LEFT(N2108,(FIND("/",N2108)-1))</f>
        <v>music</v>
      </c>
      <c r="R2108" s="5" t="str">
        <f>RIGHT(N2108,LEN(N2108)-(FIND("/",N2108)))</f>
        <v>indie rock</v>
      </c>
      <c r="S2108" s="13">
        <f>(J2108/86400)+25569+(-5/24)</f>
        <v>41270.006643518514</v>
      </c>
      <c r="T2108" s="13">
        <f>(I2108/86400)+25569+(-5/24)</f>
        <v>41300.006643518514</v>
      </c>
    </row>
    <row r="2109" spans="1:20" ht="14.75" customHeight="1" x14ac:dyDescent="0.2">
      <c r="A2109" s="5">
        <v>2107</v>
      </c>
      <c r="B2109" s="6" t="s">
        <v>2108</v>
      </c>
      <c r="C2109" s="6" t="s">
        <v>6217</v>
      </c>
      <c r="D2109" s="22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>E2109/D2109</f>
        <v>1.0773299999999999</v>
      </c>
      <c r="P2109" s="8">
        <f>IF(L2109=0,0,E2109/L2109)</f>
        <v>37.149310344827583</v>
      </c>
      <c r="Q2109" s="5" t="str">
        <f>LEFT(N2109,(FIND("/",N2109)-1))</f>
        <v>music</v>
      </c>
      <c r="R2109" s="5" t="str">
        <f>RIGHT(N2109,LEN(N2109)-(FIND("/",N2109)))</f>
        <v>indie rock</v>
      </c>
      <c r="S2109" s="13">
        <f>(J2109/86400)+25569+(-5/24)</f>
        <v>41934.502233796295</v>
      </c>
      <c r="T2109" s="13">
        <f>(I2109/86400)+25569+(-5/24)</f>
        <v>41955.543900462959</v>
      </c>
    </row>
    <row r="2110" spans="1:20" ht="14.75" customHeight="1" x14ac:dyDescent="0.2">
      <c r="A2110" s="5">
        <v>2108</v>
      </c>
      <c r="B2110" s="6" t="s">
        <v>2109</v>
      </c>
      <c r="C2110" s="6" t="s">
        <v>6218</v>
      </c>
      <c r="D2110" s="22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>E2110/D2110</f>
        <v>1.0731250000000001</v>
      </c>
      <c r="P2110" s="8">
        <f>IF(L2110=0,0,E2110/L2110)</f>
        <v>89.895287958115176</v>
      </c>
      <c r="Q2110" s="5" t="str">
        <f>LEFT(N2110,(FIND("/",N2110)-1))</f>
        <v>music</v>
      </c>
      <c r="R2110" s="5" t="str">
        <f>RIGHT(N2110,LEN(N2110)-(FIND("/",N2110)))</f>
        <v>indie rock</v>
      </c>
      <c r="S2110" s="13">
        <f>(J2110/86400)+25569+(-5/24)</f>
        <v>41134.967361111107</v>
      </c>
      <c r="T2110" s="13">
        <f>(I2110/86400)+25569+(-5/24)</f>
        <v>41161.954861111109</v>
      </c>
    </row>
    <row r="2111" spans="1:20" ht="14.75" customHeight="1" x14ac:dyDescent="0.2">
      <c r="A2111" s="5">
        <v>2109</v>
      </c>
      <c r="B2111" s="6" t="s">
        <v>2110</v>
      </c>
      <c r="C2111" s="6" t="s">
        <v>6219</v>
      </c>
      <c r="D2111" s="22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>E2111/D2111</f>
        <v>1.06525</v>
      </c>
      <c r="P2111" s="8">
        <f>IF(L2111=0,0,E2111/L2111)</f>
        <v>106.52500000000001</v>
      </c>
      <c r="Q2111" s="5" t="str">
        <f>LEFT(N2111,(FIND("/",N2111)-1))</f>
        <v>music</v>
      </c>
      <c r="R2111" s="5" t="str">
        <f>RIGHT(N2111,LEN(N2111)-(FIND("/",N2111)))</f>
        <v>indie rock</v>
      </c>
      <c r="S2111" s="13">
        <f>(J2111/86400)+25569+(-5/24)</f>
        <v>42160.500196759262</v>
      </c>
      <c r="T2111" s="13">
        <f>(I2111/86400)+25569+(-5/24)</f>
        <v>42190.500196759262</v>
      </c>
    </row>
    <row r="2112" spans="1:20" ht="14.75" customHeight="1" x14ac:dyDescent="0.2">
      <c r="A2112" s="5">
        <v>2110</v>
      </c>
      <c r="B2112" s="6" t="s">
        <v>2111</v>
      </c>
      <c r="C2112" s="6" t="s">
        <v>6220</v>
      </c>
      <c r="D2112" s="22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>E2112/D2112</f>
        <v>1.0035000000000001</v>
      </c>
      <c r="P2112" s="8">
        <f>IF(L2112=0,0,E2112/L2112)</f>
        <v>52.815789473684212</v>
      </c>
      <c r="Q2112" s="5" t="str">
        <f>LEFT(N2112,(FIND("/",N2112)-1))</f>
        <v>music</v>
      </c>
      <c r="R2112" s="5" t="str">
        <f>RIGHT(N2112,LEN(N2112)-(FIND("/",N2112)))</f>
        <v>indie rock</v>
      </c>
      <c r="S2112" s="13">
        <f>(J2112/86400)+25569+(-5/24)</f>
        <v>41759.462604166663</v>
      </c>
      <c r="T2112" s="13">
        <f>(I2112/86400)+25569+(-5/24)</f>
        <v>41786.999305555553</v>
      </c>
    </row>
    <row r="2113" spans="1:20" ht="14.75" customHeight="1" x14ac:dyDescent="0.2">
      <c r="A2113" s="5">
        <v>2111</v>
      </c>
      <c r="B2113" s="6" t="s">
        <v>2112</v>
      </c>
      <c r="C2113" s="6" t="s">
        <v>6221</v>
      </c>
      <c r="D2113" s="22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>E2113/D2113</f>
        <v>1.0649999999999999</v>
      </c>
      <c r="P2113" s="8">
        <f>IF(L2113=0,0,E2113/L2113)</f>
        <v>54.615384615384613</v>
      </c>
      <c r="Q2113" s="5" t="str">
        <f>LEFT(N2113,(FIND("/",N2113)-1))</f>
        <v>music</v>
      </c>
      <c r="R2113" s="5" t="str">
        <f>RIGHT(N2113,LEN(N2113)-(FIND("/",N2113)))</f>
        <v>indie rock</v>
      </c>
      <c r="S2113" s="13">
        <f>(J2113/86400)+25569+(-5/24)</f>
        <v>40702.988715277774</v>
      </c>
      <c r="T2113" s="13">
        <f>(I2113/86400)+25569+(-5/24)</f>
        <v>40769.833333333328</v>
      </c>
    </row>
    <row r="2114" spans="1:20" ht="14.75" customHeight="1" x14ac:dyDescent="0.2">
      <c r="A2114" s="5">
        <v>2112</v>
      </c>
      <c r="B2114" s="6" t="s">
        <v>2113</v>
      </c>
      <c r="C2114" s="6" t="s">
        <v>6222</v>
      </c>
      <c r="D2114" s="22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>E2114/D2114</f>
        <v>1</v>
      </c>
      <c r="P2114" s="8">
        <f>IF(L2114=0,0,E2114/L2114)</f>
        <v>27.272727272727273</v>
      </c>
      <c r="Q2114" s="5" t="str">
        <f>LEFT(N2114,(FIND("/",N2114)-1))</f>
        <v>music</v>
      </c>
      <c r="R2114" s="5" t="str">
        <f>RIGHT(N2114,LEN(N2114)-(FIND("/",N2114)))</f>
        <v>indie rock</v>
      </c>
      <c r="S2114" s="13">
        <f>(J2114/86400)+25569+(-5/24)</f>
        <v>41365.719826388886</v>
      </c>
      <c r="T2114" s="13">
        <f>(I2114/86400)+25569+(-5/24)</f>
        <v>41379.719826388886</v>
      </c>
    </row>
    <row r="2115" spans="1:20" ht="14.75" customHeight="1" x14ac:dyDescent="0.2">
      <c r="A2115" s="5">
        <v>2113</v>
      </c>
      <c r="B2115" s="6" t="s">
        <v>2114</v>
      </c>
      <c r="C2115" s="6" t="s">
        <v>6223</v>
      </c>
      <c r="D2115" s="22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>E2115/D2115</f>
        <v>1.0485714285714285</v>
      </c>
      <c r="P2115" s="8">
        <f>IF(L2115=0,0,E2115/L2115)</f>
        <v>68.598130841121488</v>
      </c>
      <c r="Q2115" s="5" t="str">
        <f>LEFT(N2115,(FIND("/",N2115)-1))</f>
        <v>music</v>
      </c>
      <c r="R2115" s="5" t="str">
        <f>RIGHT(N2115,LEN(N2115)-(FIND("/",N2115)))</f>
        <v>indie rock</v>
      </c>
      <c r="S2115" s="13">
        <f>(J2115/86400)+25569+(-5/24)</f>
        <v>41870.657129629624</v>
      </c>
      <c r="T2115" s="13">
        <f>(I2115/86400)+25569+(-5/24)</f>
        <v>41905.657129629624</v>
      </c>
    </row>
    <row r="2116" spans="1:20" ht="14.75" customHeight="1" x14ac:dyDescent="0.2">
      <c r="A2116" s="5">
        <v>2114</v>
      </c>
      <c r="B2116" s="6" t="s">
        <v>2115</v>
      </c>
      <c r="C2116" s="6" t="s">
        <v>6224</v>
      </c>
      <c r="D2116" s="22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>E2116/D2116</f>
        <v>1.0469999999999999</v>
      </c>
      <c r="P2116" s="8">
        <f>IF(L2116=0,0,E2116/L2116)</f>
        <v>35.612244897959187</v>
      </c>
      <c r="Q2116" s="5" t="str">
        <f>LEFT(N2116,(FIND("/",N2116)-1))</f>
        <v>music</v>
      </c>
      <c r="R2116" s="5" t="str">
        <f>RIGHT(N2116,LEN(N2116)-(FIND("/",N2116)))</f>
        <v>indie rock</v>
      </c>
      <c r="S2116" s="13">
        <f>(J2116/86400)+25569+(-5/24)</f>
        <v>40458.607291666667</v>
      </c>
      <c r="T2116" s="13">
        <f>(I2116/86400)+25569+(-5/24)</f>
        <v>40520.999305555553</v>
      </c>
    </row>
    <row r="2117" spans="1:20" ht="14.75" customHeight="1" x14ac:dyDescent="0.2">
      <c r="A2117" s="5">
        <v>2115</v>
      </c>
      <c r="B2117" s="6" t="s">
        <v>2116</v>
      </c>
      <c r="C2117" s="6" t="s">
        <v>6225</v>
      </c>
      <c r="D2117" s="22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>E2117/D2117</f>
        <v>2.2566666666666668</v>
      </c>
      <c r="P2117" s="8">
        <f>IF(L2117=0,0,E2117/L2117)</f>
        <v>94.027777777777771</v>
      </c>
      <c r="Q2117" s="5" t="str">
        <f>LEFT(N2117,(FIND("/",N2117)-1))</f>
        <v>music</v>
      </c>
      <c r="R2117" s="5" t="str">
        <f>RIGHT(N2117,LEN(N2117)-(FIND("/",N2117)))</f>
        <v>indie rock</v>
      </c>
      <c r="S2117" s="13">
        <f>(J2117/86400)+25569+(-5/24)</f>
        <v>40563.872696759259</v>
      </c>
      <c r="T2117" s="13">
        <f>(I2117/86400)+25569+(-5/24)</f>
        <v>40593.872696759259</v>
      </c>
    </row>
    <row r="2118" spans="1:20" ht="14.75" customHeight="1" x14ac:dyDescent="0.2">
      <c r="A2118" s="5">
        <v>2116</v>
      </c>
      <c r="B2118" s="6" t="s">
        <v>2117</v>
      </c>
      <c r="C2118" s="6" t="s">
        <v>6226</v>
      </c>
      <c r="D2118" s="22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>E2118/D2118</f>
        <v>1.0090416666666666</v>
      </c>
      <c r="P2118" s="8">
        <f>IF(L2118=0,0,E2118/L2118)</f>
        <v>526.45652173913038</v>
      </c>
      <c r="Q2118" s="5" t="str">
        <f>LEFT(N2118,(FIND("/",N2118)-1))</f>
        <v>music</v>
      </c>
      <c r="R2118" s="5" t="str">
        <f>RIGHT(N2118,LEN(N2118)-(FIND("/",N2118)))</f>
        <v>indie rock</v>
      </c>
      <c r="S2118" s="13">
        <f>(J2118/86400)+25569+(-5/24)</f>
        <v>41136.569479166668</v>
      </c>
      <c r="T2118" s="13">
        <f>(I2118/86400)+25569+(-5/24)</f>
        <v>41184.569479166668</v>
      </c>
    </row>
    <row r="2119" spans="1:20" ht="14.75" customHeight="1" x14ac:dyDescent="0.2">
      <c r="A2119" s="5">
        <v>2117</v>
      </c>
      <c r="B2119" s="6" t="s">
        <v>2118</v>
      </c>
      <c r="C2119" s="6" t="s">
        <v>6227</v>
      </c>
      <c r="D2119" s="22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>E2119/D2119</f>
        <v>1.4775</v>
      </c>
      <c r="P2119" s="8">
        <f>IF(L2119=0,0,E2119/L2119)</f>
        <v>50.657142857142858</v>
      </c>
      <c r="Q2119" s="5" t="str">
        <f>LEFT(N2119,(FIND("/",N2119)-1))</f>
        <v>music</v>
      </c>
      <c r="R2119" s="5" t="str">
        <f>RIGHT(N2119,LEN(N2119)-(FIND("/",N2119)))</f>
        <v>indie rock</v>
      </c>
      <c r="S2119" s="13">
        <f>(J2119/86400)+25569+(-5/24)</f>
        <v>42289.851261574069</v>
      </c>
      <c r="T2119" s="13">
        <f>(I2119/86400)+25569+(-5/24)</f>
        <v>42303.999305555553</v>
      </c>
    </row>
    <row r="2120" spans="1:20" ht="14.75" customHeight="1" x14ac:dyDescent="0.2">
      <c r="A2120" s="5">
        <v>2118</v>
      </c>
      <c r="B2120" s="6" t="s">
        <v>2119</v>
      </c>
      <c r="C2120" s="6" t="s">
        <v>6228</v>
      </c>
      <c r="D2120" s="22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>E2120/D2120</f>
        <v>1.3461099999999999</v>
      </c>
      <c r="P2120" s="8">
        <f>IF(L2120=0,0,E2120/L2120)</f>
        <v>79.182941176470578</v>
      </c>
      <c r="Q2120" s="5" t="str">
        <f>LEFT(N2120,(FIND("/",N2120)-1))</f>
        <v>music</v>
      </c>
      <c r="R2120" s="5" t="str">
        <f>RIGHT(N2120,LEN(N2120)-(FIND("/",N2120)))</f>
        <v>indie rock</v>
      </c>
      <c r="S2120" s="13">
        <f>(J2120/86400)+25569+(-5/24)</f>
        <v>40718.631203703699</v>
      </c>
      <c r="T2120" s="13">
        <f>(I2120/86400)+25569+(-5/24)</f>
        <v>40748.631203703699</v>
      </c>
    </row>
    <row r="2121" spans="1:20" ht="14.75" customHeight="1" x14ac:dyDescent="0.2">
      <c r="A2121" s="5">
        <v>2119</v>
      </c>
      <c r="B2121" s="6" t="s">
        <v>2120</v>
      </c>
      <c r="C2121" s="6" t="s">
        <v>6229</v>
      </c>
      <c r="D2121" s="22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>E2121/D2121</f>
        <v>1.0075000000000001</v>
      </c>
      <c r="P2121" s="8">
        <f>IF(L2121=0,0,E2121/L2121)</f>
        <v>91.590909090909093</v>
      </c>
      <c r="Q2121" s="5" t="str">
        <f>LEFT(N2121,(FIND("/",N2121)-1))</f>
        <v>music</v>
      </c>
      <c r="R2121" s="5" t="str">
        <f>RIGHT(N2121,LEN(N2121)-(FIND("/",N2121)))</f>
        <v>indie rock</v>
      </c>
      <c r="S2121" s="13">
        <f>(J2121/86400)+25569+(-5/24)</f>
        <v>41106.921817129631</v>
      </c>
      <c r="T2121" s="13">
        <f>(I2121/86400)+25569+(-5/24)</f>
        <v>41136.921817129631</v>
      </c>
    </row>
    <row r="2122" spans="1:20" ht="14.75" customHeight="1" x14ac:dyDescent="0.2">
      <c r="A2122" s="5">
        <v>2120</v>
      </c>
      <c r="B2122" s="6" t="s">
        <v>2121</v>
      </c>
      <c r="C2122" s="6" t="s">
        <v>6230</v>
      </c>
      <c r="D2122" s="22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>E2122/D2122</f>
        <v>1.00880375</v>
      </c>
      <c r="P2122" s="8">
        <f>IF(L2122=0,0,E2122/L2122)</f>
        <v>116.96275362318841</v>
      </c>
      <c r="Q2122" s="5" t="str">
        <f>LEFT(N2122,(FIND("/",N2122)-1))</f>
        <v>music</v>
      </c>
      <c r="R2122" s="5" t="str">
        <f>RIGHT(N2122,LEN(N2122)-(FIND("/",N2122)))</f>
        <v>indie rock</v>
      </c>
      <c r="S2122" s="13">
        <f>(J2122/86400)+25569+(-5/24)</f>
        <v>41591.756203703699</v>
      </c>
      <c r="T2122" s="13">
        <f>(I2122/86400)+25569+(-5/24)</f>
        <v>41640.756203703699</v>
      </c>
    </row>
    <row r="2123" spans="1:20" ht="14.75" customHeight="1" x14ac:dyDescent="0.2">
      <c r="A2123" s="5">
        <v>2121</v>
      </c>
      <c r="B2123" s="6" t="s">
        <v>2122</v>
      </c>
      <c r="C2123" s="6" t="s">
        <v>6231</v>
      </c>
      <c r="D2123" s="22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>E2123/D2123</f>
        <v>5.6800000000000002E-3</v>
      </c>
      <c r="P2123" s="8">
        <f>IF(L2123=0,0,E2123/L2123)</f>
        <v>28.4</v>
      </c>
      <c r="Q2123" s="5" t="str">
        <f>LEFT(N2123,(FIND("/",N2123)-1))</f>
        <v>games</v>
      </c>
      <c r="R2123" s="5" t="str">
        <f>RIGHT(N2123,LEN(N2123)-(FIND("/",N2123)))</f>
        <v>video games</v>
      </c>
      <c r="S2123" s="13">
        <f>(J2123/86400)+25569+(-5/24)</f>
        <v>42716.534120370365</v>
      </c>
      <c r="T2123" s="13">
        <f>(I2123/86400)+25569+(-5/24)</f>
        <v>42746.534120370365</v>
      </c>
    </row>
    <row r="2124" spans="1:20" ht="14.75" customHeight="1" x14ac:dyDescent="0.2">
      <c r="A2124" s="5">
        <v>2122</v>
      </c>
      <c r="B2124" s="6" t="s">
        <v>2123</v>
      </c>
      <c r="C2124" s="6" t="s">
        <v>6232</v>
      </c>
      <c r="D2124" s="22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>E2124/D2124</f>
        <v>3.875E-3</v>
      </c>
      <c r="P2124" s="8">
        <f>IF(L2124=0,0,E2124/L2124)</f>
        <v>103.33333333333333</v>
      </c>
      <c r="Q2124" s="5" t="str">
        <f>LEFT(N2124,(FIND("/",N2124)-1))</f>
        <v>games</v>
      </c>
      <c r="R2124" s="5" t="str">
        <f>RIGHT(N2124,LEN(N2124)-(FIND("/",N2124)))</f>
        <v>video games</v>
      </c>
      <c r="S2124" s="13">
        <f>(J2124/86400)+25569+(-5/24)</f>
        <v>42712.092233796291</v>
      </c>
      <c r="T2124" s="13">
        <f>(I2124/86400)+25569+(-5/24)</f>
        <v>42742.092233796291</v>
      </c>
    </row>
    <row r="2125" spans="1:20" ht="14.75" customHeight="1" x14ac:dyDescent="0.2">
      <c r="A2125" s="5">
        <v>2123</v>
      </c>
      <c r="B2125" s="6" t="s">
        <v>2124</v>
      </c>
      <c r="C2125" s="6" t="s">
        <v>6233</v>
      </c>
      <c r="D2125" s="22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>E2125/D2125</f>
        <v>0.1</v>
      </c>
      <c r="P2125" s="8">
        <f>IF(L2125=0,0,E2125/L2125)</f>
        <v>10</v>
      </c>
      <c r="Q2125" s="5" t="str">
        <f>LEFT(N2125,(FIND("/",N2125)-1))</f>
        <v>games</v>
      </c>
      <c r="R2125" s="5" t="str">
        <f>RIGHT(N2125,LEN(N2125)-(FIND("/",N2125)))</f>
        <v>video games</v>
      </c>
      <c r="S2125" s="13">
        <f>(J2125/86400)+25569+(-5/24)</f>
        <v>40198.216516203705</v>
      </c>
      <c r="T2125" s="13">
        <f>(I2125/86400)+25569+(-5/24)</f>
        <v>40252.082638888889</v>
      </c>
    </row>
    <row r="2126" spans="1:20" ht="14.75" customHeight="1" x14ac:dyDescent="0.2">
      <c r="A2126" s="5">
        <v>2124</v>
      </c>
      <c r="B2126" s="6" t="s">
        <v>2125</v>
      </c>
      <c r="C2126" s="6" t="s">
        <v>6234</v>
      </c>
      <c r="D2126" s="22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>E2126/D2126</f>
        <v>0.10454545454545454</v>
      </c>
      <c r="P2126" s="8">
        <f>IF(L2126=0,0,E2126/L2126)</f>
        <v>23</v>
      </c>
      <c r="Q2126" s="5" t="str">
        <f>LEFT(N2126,(FIND("/",N2126)-1))</f>
        <v>games</v>
      </c>
      <c r="R2126" s="5" t="str">
        <f>RIGHT(N2126,LEN(N2126)-(FIND("/",N2126)))</f>
        <v>video games</v>
      </c>
      <c r="S2126" s="13">
        <f>(J2126/86400)+25569+(-5/24)</f>
        <v>40463.819849537038</v>
      </c>
      <c r="T2126" s="13">
        <f>(I2126/86400)+25569+(-5/24)</f>
        <v>40512</v>
      </c>
    </row>
    <row r="2127" spans="1:20" ht="14.75" customHeight="1" x14ac:dyDescent="0.2">
      <c r="A2127" s="5">
        <v>2125</v>
      </c>
      <c r="B2127" s="6" t="s">
        <v>2126</v>
      </c>
      <c r="C2127" s="6" t="s">
        <v>6235</v>
      </c>
      <c r="D2127" s="22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>E2127/D2127</f>
        <v>1.4200000000000001E-2</v>
      </c>
      <c r="P2127" s="8">
        <f>IF(L2127=0,0,E2127/L2127)</f>
        <v>31.555555555555557</v>
      </c>
      <c r="Q2127" s="5" t="str">
        <f>LEFT(N2127,(FIND("/",N2127)-1))</f>
        <v>games</v>
      </c>
      <c r="R2127" s="5" t="str">
        <f>RIGHT(N2127,LEN(N2127)-(FIND("/",N2127)))</f>
        <v>video games</v>
      </c>
      <c r="S2127" s="13">
        <f>(J2127/86400)+25569+(-5/24)</f>
        <v>42190.815196759257</v>
      </c>
      <c r="T2127" s="13">
        <f>(I2127/86400)+25569+(-5/24)</f>
        <v>42220.815196759257</v>
      </c>
    </row>
    <row r="2128" spans="1:20" ht="14.75" customHeight="1" x14ac:dyDescent="0.2">
      <c r="A2128" s="5">
        <v>2126</v>
      </c>
      <c r="B2128" s="6" t="s">
        <v>2127</v>
      </c>
      <c r="C2128" s="6" t="s">
        <v>6236</v>
      </c>
      <c r="D2128" s="22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>E2128/D2128</f>
        <v>5.0000000000000001E-4</v>
      </c>
      <c r="P2128" s="8">
        <f>IF(L2128=0,0,E2128/L2128)</f>
        <v>5</v>
      </c>
      <c r="Q2128" s="5" t="str">
        <f>LEFT(N2128,(FIND("/",N2128)-1))</f>
        <v>games</v>
      </c>
      <c r="R2128" s="5" t="str">
        <f>RIGHT(N2128,LEN(N2128)-(FIND("/",N2128)))</f>
        <v>video games</v>
      </c>
      <c r="S2128" s="13">
        <f>(J2128/86400)+25569+(-5/24)</f>
        <v>41951.76489583333</v>
      </c>
      <c r="T2128" s="13">
        <f>(I2128/86400)+25569+(-5/24)</f>
        <v>41981.76489583333</v>
      </c>
    </row>
    <row r="2129" spans="1:20" ht="14.75" customHeight="1" x14ac:dyDescent="0.2">
      <c r="A2129" s="5">
        <v>2127</v>
      </c>
      <c r="B2129" s="6" t="s">
        <v>2128</v>
      </c>
      <c r="C2129" s="6" t="s">
        <v>6237</v>
      </c>
      <c r="D2129" s="22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>E2129/D2129</f>
        <v>0.28842857142857142</v>
      </c>
      <c r="P2129" s="8">
        <f>IF(L2129=0,0,E2129/L2129)</f>
        <v>34.220338983050844</v>
      </c>
      <c r="Q2129" s="5" t="str">
        <f>LEFT(N2129,(FIND("/",N2129)-1))</f>
        <v>games</v>
      </c>
      <c r="R2129" s="5" t="str">
        <f>RIGHT(N2129,LEN(N2129)-(FIND("/",N2129)))</f>
        <v>video games</v>
      </c>
      <c r="S2129" s="13">
        <f>(J2129/86400)+25569+(-5/24)</f>
        <v>42045.297025462962</v>
      </c>
      <c r="T2129" s="13">
        <f>(I2129/86400)+25569+(-5/24)</f>
        <v>42075.255358796298</v>
      </c>
    </row>
    <row r="2130" spans="1:20" ht="14.75" customHeight="1" x14ac:dyDescent="0.2">
      <c r="A2130" s="5">
        <v>2128</v>
      </c>
      <c r="B2130" s="6" t="s">
        <v>2129</v>
      </c>
      <c r="C2130" s="6" t="s">
        <v>6238</v>
      </c>
      <c r="D2130" s="22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>E2130/D2130</f>
        <v>1.6666666666666668E-3</v>
      </c>
      <c r="P2130" s="8">
        <f>IF(L2130=0,0,E2130/L2130)</f>
        <v>25</v>
      </c>
      <c r="Q2130" s="5" t="str">
        <f>LEFT(N2130,(FIND("/",N2130)-1))</f>
        <v>games</v>
      </c>
      <c r="R2130" s="5" t="str">
        <f>RIGHT(N2130,LEN(N2130)-(FIND("/",N2130)))</f>
        <v>video games</v>
      </c>
      <c r="S2130" s="13">
        <f>(J2130/86400)+25569+(-5/24)</f>
        <v>41843.564456018517</v>
      </c>
      <c r="T2130" s="13">
        <f>(I2130/86400)+25569+(-5/24)</f>
        <v>41903.564456018517</v>
      </c>
    </row>
    <row r="2131" spans="1:20" ht="14.75" customHeight="1" x14ac:dyDescent="0.2">
      <c r="A2131" s="5">
        <v>2129</v>
      </c>
      <c r="B2131" s="6" t="s">
        <v>2130</v>
      </c>
      <c r="C2131" s="6" t="s">
        <v>6239</v>
      </c>
      <c r="D2131" s="22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>E2131/D2131</f>
        <v>0.11799999999999999</v>
      </c>
      <c r="P2131" s="8">
        <f>IF(L2131=0,0,E2131/L2131)</f>
        <v>19.666666666666668</v>
      </c>
      <c r="Q2131" s="5" t="str">
        <f>LEFT(N2131,(FIND("/",N2131)-1))</f>
        <v>games</v>
      </c>
      <c r="R2131" s="5" t="str">
        <f>RIGHT(N2131,LEN(N2131)-(FIND("/",N2131)))</f>
        <v>video games</v>
      </c>
      <c r="S2131" s="13">
        <f>(J2131/86400)+25569+(-5/24)</f>
        <v>42408.815972222219</v>
      </c>
      <c r="T2131" s="13">
        <f>(I2131/86400)+25569+(-5/24)</f>
        <v>42438.815972222219</v>
      </c>
    </row>
    <row r="2132" spans="1:20" ht="14.75" customHeight="1" x14ac:dyDescent="0.2">
      <c r="A2132" s="5">
        <v>2130</v>
      </c>
      <c r="B2132" s="6" t="s">
        <v>2131</v>
      </c>
      <c r="C2132" s="6" t="s">
        <v>6240</v>
      </c>
      <c r="D2132" s="22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>E2132/D2132</f>
        <v>2.0238095238095236E-3</v>
      </c>
      <c r="P2132" s="8">
        <f>IF(L2132=0,0,E2132/L2132)</f>
        <v>21.25</v>
      </c>
      <c r="Q2132" s="5" t="str">
        <f>LEFT(N2132,(FIND("/",N2132)-1))</f>
        <v>games</v>
      </c>
      <c r="R2132" s="5" t="str">
        <f>RIGHT(N2132,LEN(N2132)-(FIND("/",N2132)))</f>
        <v>video games</v>
      </c>
      <c r="S2132" s="13">
        <f>(J2132/86400)+25569+(-5/24)</f>
        <v>41831.87804398148</v>
      </c>
      <c r="T2132" s="13">
        <f>(I2132/86400)+25569+(-5/24)</f>
        <v>41866.87804398148</v>
      </c>
    </row>
    <row r="2133" spans="1:20" ht="14.75" customHeight="1" x14ac:dyDescent="0.2">
      <c r="A2133" s="5">
        <v>2131</v>
      </c>
      <c r="B2133" s="6" t="s">
        <v>2132</v>
      </c>
      <c r="C2133" s="6" t="s">
        <v>6241</v>
      </c>
      <c r="D2133" s="22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>E2133/D2133</f>
        <v>0.05</v>
      </c>
      <c r="P2133" s="8">
        <f>IF(L2133=0,0,E2133/L2133)</f>
        <v>8.3333333333333339</v>
      </c>
      <c r="Q2133" s="5" t="str">
        <f>LEFT(N2133,(FIND("/",N2133)-1))</f>
        <v>games</v>
      </c>
      <c r="R2133" s="5" t="str">
        <f>RIGHT(N2133,LEN(N2133)-(FIND("/",N2133)))</f>
        <v>video games</v>
      </c>
      <c r="S2133" s="13">
        <f>(J2133/86400)+25569+(-5/24)</f>
        <v>42166.998738425922</v>
      </c>
      <c r="T2133" s="13">
        <f>(I2133/86400)+25569+(-5/24)</f>
        <v>42196.998738425922</v>
      </c>
    </row>
    <row r="2134" spans="1:20" ht="14.75" customHeight="1" x14ac:dyDescent="0.2">
      <c r="A2134" s="5">
        <v>2132</v>
      </c>
      <c r="B2134" s="6" t="s">
        <v>2133</v>
      </c>
      <c r="C2134" s="6" t="s">
        <v>6242</v>
      </c>
      <c r="D2134" s="22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>E2134/D2134</f>
        <v>2.1129899999999997E-2</v>
      </c>
      <c r="P2134" s="8">
        <f>IF(L2134=0,0,E2134/L2134)</f>
        <v>21.34333333333333</v>
      </c>
      <c r="Q2134" s="5" t="str">
        <f>LEFT(N2134,(FIND("/",N2134)-1))</f>
        <v>games</v>
      </c>
      <c r="R2134" s="5" t="str">
        <f>RIGHT(N2134,LEN(N2134)-(FIND("/",N2134)))</f>
        <v>video games</v>
      </c>
      <c r="S2134" s="13">
        <f>(J2134/86400)+25569+(-5/24)</f>
        <v>41643.27884259259</v>
      </c>
      <c r="T2134" s="13">
        <f>(I2134/86400)+25569+(-5/24)</f>
        <v>41673.27884259259</v>
      </c>
    </row>
    <row r="2135" spans="1:20" ht="14.75" customHeight="1" x14ac:dyDescent="0.2">
      <c r="A2135" s="5">
        <v>2133</v>
      </c>
      <c r="B2135" s="6" t="s">
        <v>2134</v>
      </c>
      <c r="C2135" s="6" t="s">
        <v>6243</v>
      </c>
      <c r="D2135" s="22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>E2135/D2135</f>
        <v>1.6E-2</v>
      </c>
      <c r="P2135" s="8">
        <f>IF(L2135=0,0,E2135/L2135)</f>
        <v>5.333333333333333</v>
      </c>
      <c r="Q2135" s="5" t="str">
        <f>LEFT(N2135,(FIND("/",N2135)-1))</f>
        <v>games</v>
      </c>
      <c r="R2135" s="5" t="str">
        <f>RIGHT(N2135,LEN(N2135)-(FIND("/",N2135)))</f>
        <v>video games</v>
      </c>
      <c r="S2135" s="13">
        <f>(J2135/86400)+25569+(-5/24)</f>
        <v>40618.888877314814</v>
      </c>
      <c r="T2135" s="13">
        <f>(I2135/86400)+25569+(-5/24)</f>
        <v>40657.082638888889</v>
      </c>
    </row>
    <row r="2136" spans="1:20" ht="14.75" customHeight="1" x14ac:dyDescent="0.2">
      <c r="A2136" s="5">
        <v>2134</v>
      </c>
      <c r="B2136" s="6" t="s">
        <v>2135</v>
      </c>
      <c r="C2136" s="6" t="s">
        <v>6244</v>
      </c>
      <c r="D2136" s="22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>E2136/D2136</f>
        <v>1.7333333333333333E-2</v>
      </c>
      <c r="P2136" s="8">
        <f>IF(L2136=0,0,E2136/L2136)</f>
        <v>34.666666666666664</v>
      </c>
      <c r="Q2136" s="5" t="str">
        <f>LEFT(N2136,(FIND("/",N2136)-1))</f>
        <v>games</v>
      </c>
      <c r="R2136" s="5" t="str">
        <f>RIGHT(N2136,LEN(N2136)-(FIND("/",N2136)))</f>
        <v>video games</v>
      </c>
      <c r="S2136" s="13">
        <f>(J2136/86400)+25569+(-5/24)</f>
        <v>41361.678136574068</v>
      </c>
      <c r="T2136" s="13">
        <f>(I2136/86400)+25569+(-5/24)</f>
        <v>41391.678136574068</v>
      </c>
    </row>
    <row r="2137" spans="1:20" ht="14.75" customHeight="1" x14ac:dyDescent="0.2">
      <c r="A2137" s="5">
        <v>2135</v>
      </c>
      <c r="B2137" s="6" t="s">
        <v>2136</v>
      </c>
      <c r="C2137" s="6" t="s">
        <v>6245</v>
      </c>
      <c r="D2137" s="22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>E2137/D2137</f>
        <v>9.5600000000000004E-2</v>
      </c>
      <c r="P2137" s="8">
        <f>IF(L2137=0,0,E2137/L2137)</f>
        <v>21.727272727272727</v>
      </c>
      <c r="Q2137" s="5" t="str">
        <f>LEFT(N2137,(FIND("/",N2137)-1))</f>
        <v>games</v>
      </c>
      <c r="R2137" s="5" t="str">
        <f>RIGHT(N2137,LEN(N2137)-(FIND("/",N2137)))</f>
        <v>video games</v>
      </c>
      <c r="S2137" s="13">
        <f>(J2137/86400)+25569+(-5/24)</f>
        <v>41156.755011574074</v>
      </c>
      <c r="T2137" s="13">
        <f>(I2137/86400)+25569+(-5/24)</f>
        <v>41186.755011574074</v>
      </c>
    </row>
    <row r="2138" spans="1:20" ht="14.75" customHeight="1" x14ac:dyDescent="0.2">
      <c r="A2138" s="5">
        <v>2136</v>
      </c>
      <c r="B2138" s="6" t="s">
        <v>2137</v>
      </c>
      <c r="C2138" s="6" t="s">
        <v>6246</v>
      </c>
      <c r="D2138" s="22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>E2138/D2138</f>
        <v>5.9612499999999998E-4</v>
      </c>
      <c r="P2138" s="8">
        <f>IF(L2138=0,0,E2138/L2138)</f>
        <v>11.922499999999999</v>
      </c>
      <c r="Q2138" s="5" t="str">
        <f>LEFT(N2138,(FIND("/",N2138)-1))</f>
        <v>games</v>
      </c>
      <c r="R2138" s="5" t="str">
        <f>RIGHT(N2138,LEN(N2138)-(FIND("/",N2138)))</f>
        <v>video games</v>
      </c>
      <c r="S2138" s="13">
        <f>(J2138/86400)+25569+(-5/24)</f>
        <v>41536.300763888888</v>
      </c>
      <c r="T2138" s="13">
        <f>(I2138/86400)+25569+(-5/24)</f>
        <v>41566.300763888888</v>
      </c>
    </row>
    <row r="2139" spans="1:20" ht="14.75" customHeight="1" x14ac:dyDescent="0.2">
      <c r="A2139" s="5">
        <v>2137</v>
      </c>
      <c r="B2139" s="6" t="s">
        <v>2138</v>
      </c>
      <c r="C2139" s="6" t="s">
        <v>6247</v>
      </c>
      <c r="D2139" s="22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>E2139/D2139</f>
        <v>0.28405999999999998</v>
      </c>
      <c r="P2139" s="8">
        <f>IF(L2139=0,0,E2139/L2139)</f>
        <v>26.59737827715356</v>
      </c>
      <c r="Q2139" s="5" t="str">
        <f>LEFT(N2139,(FIND("/",N2139)-1))</f>
        <v>games</v>
      </c>
      <c r="R2139" s="5" t="str">
        <f>RIGHT(N2139,LEN(N2139)-(FIND("/",N2139)))</f>
        <v>video games</v>
      </c>
      <c r="S2139" s="13">
        <f>(J2139/86400)+25569+(-5/24)</f>
        <v>41948.562835648147</v>
      </c>
      <c r="T2139" s="13">
        <f>(I2139/86400)+25569+(-5/24)</f>
        <v>41978.562835648147</v>
      </c>
    </row>
    <row r="2140" spans="1:20" ht="14.75" customHeight="1" x14ac:dyDescent="0.2">
      <c r="A2140" s="5">
        <v>2138</v>
      </c>
      <c r="B2140" s="6" t="s">
        <v>2139</v>
      </c>
      <c r="C2140" s="6" t="s">
        <v>6248</v>
      </c>
      <c r="D2140" s="22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>E2140/D2140</f>
        <v>0.128</v>
      </c>
      <c r="P2140" s="8">
        <f>IF(L2140=0,0,E2140/L2140)</f>
        <v>10.666666666666666</v>
      </c>
      <c r="Q2140" s="5" t="str">
        <f>LEFT(N2140,(FIND("/",N2140)-1))</f>
        <v>games</v>
      </c>
      <c r="R2140" s="5" t="str">
        <f>RIGHT(N2140,LEN(N2140)-(FIND("/",N2140)))</f>
        <v>video games</v>
      </c>
      <c r="S2140" s="13">
        <f>(J2140/86400)+25569+(-5/24)</f>
        <v>41556.804849537039</v>
      </c>
      <c r="T2140" s="13">
        <f>(I2140/86400)+25569+(-5/24)</f>
        <v>41586.846516203703</v>
      </c>
    </row>
    <row r="2141" spans="1:20" ht="14.75" customHeight="1" x14ac:dyDescent="0.2">
      <c r="A2141" s="5">
        <v>2139</v>
      </c>
      <c r="B2141" s="6" t="s">
        <v>2140</v>
      </c>
      <c r="C2141" s="6" t="s">
        <v>6249</v>
      </c>
      <c r="D2141" s="22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>E2141/D2141</f>
        <v>5.4199999999999998E-2</v>
      </c>
      <c r="P2141" s="8">
        <f>IF(L2141=0,0,E2141/L2141)</f>
        <v>29.035714285714285</v>
      </c>
      <c r="Q2141" s="5" t="str">
        <f>LEFT(N2141,(FIND("/",N2141)-1))</f>
        <v>games</v>
      </c>
      <c r="R2141" s="5" t="str">
        <f>RIGHT(N2141,LEN(N2141)-(FIND("/",N2141)))</f>
        <v>video games</v>
      </c>
      <c r="S2141" s="13">
        <f>(J2141/86400)+25569+(-5/24)</f>
        <v>42647.541759259257</v>
      </c>
      <c r="T2141" s="13">
        <f>(I2141/86400)+25569+(-5/24)</f>
        <v>42677.541759259257</v>
      </c>
    </row>
    <row r="2142" spans="1:20" ht="14.75" customHeight="1" x14ac:dyDescent="0.2">
      <c r="A2142" s="5">
        <v>2140</v>
      </c>
      <c r="B2142" s="6" t="s">
        <v>2141</v>
      </c>
      <c r="C2142" s="6" t="s">
        <v>6250</v>
      </c>
      <c r="D2142" s="22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>E2142/D2142</f>
        <v>1.1199999999999999E-3</v>
      </c>
      <c r="P2142" s="8">
        <f>IF(L2142=0,0,E2142/L2142)</f>
        <v>50.909090909090907</v>
      </c>
      <c r="Q2142" s="5" t="str">
        <f>LEFT(N2142,(FIND("/",N2142)-1))</f>
        <v>games</v>
      </c>
      <c r="R2142" s="5" t="str">
        <f>RIGHT(N2142,LEN(N2142)-(FIND("/",N2142)))</f>
        <v>video games</v>
      </c>
      <c r="S2142" s="13">
        <f>(J2142/86400)+25569+(-5/24)</f>
        <v>41255.625277777777</v>
      </c>
      <c r="T2142" s="13">
        <f>(I2142/86400)+25569+(-5/24)</f>
        <v>41285.625277777777</v>
      </c>
    </row>
    <row r="2143" spans="1:20" ht="14.75" customHeight="1" x14ac:dyDescent="0.2">
      <c r="A2143" s="5">
        <v>2141</v>
      </c>
      <c r="B2143" s="6" t="s">
        <v>2142</v>
      </c>
      <c r="C2143" s="6" t="s">
        <v>6251</v>
      </c>
      <c r="D2143" s="22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>E2143/D2143</f>
        <v>0</v>
      </c>
      <c r="P2143" s="8">
        <f>IF(L2143=0,0,E2143/L2143)</f>
        <v>0</v>
      </c>
      <c r="Q2143" s="5" t="str">
        <f>LEFT(N2143,(FIND("/",N2143)-1))</f>
        <v>games</v>
      </c>
      <c r="R2143" s="5" t="str">
        <f>RIGHT(N2143,LEN(N2143)-(FIND("/",N2143)))</f>
        <v>video games</v>
      </c>
      <c r="S2143" s="13">
        <f>(J2143/86400)+25569+(-5/24)</f>
        <v>41927.027303240735</v>
      </c>
      <c r="T2143" s="13">
        <f>(I2143/86400)+25569+(-5/24)</f>
        <v>41957.068969907406</v>
      </c>
    </row>
    <row r="2144" spans="1:20" ht="14.75" customHeight="1" x14ac:dyDescent="0.2">
      <c r="A2144" s="5">
        <v>2142</v>
      </c>
      <c r="B2144" s="6" t="s">
        <v>2143</v>
      </c>
      <c r="C2144" s="6" t="s">
        <v>6252</v>
      </c>
      <c r="D2144" s="22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>E2144/D2144</f>
        <v>5.7238095238095241E-2</v>
      </c>
      <c r="P2144" s="8">
        <f>IF(L2144=0,0,E2144/L2144)</f>
        <v>50.083333333333336</v>
      </c>
      <c r="Q2144" s="5" t="str">
        <f>LEFT(N2144,(FIND("/",N2144)-1))</f>
        <v>games</v>
      </c>
      <c r="R2144" s="5" t="str">
        <f>RIGHT(N2144,LEN(N2144)-(FIND("/",N2144)))</f>
        <v>video games</v>
      </c>
      <c r="S2144" s="13">
        <f>(J2144/86400)+25569+(-5/24)</f>
        <v>42340.493171296293</v>
      </c>
      <c r="T2144" s="13">
        <f>(I2144/86400)+25569+(-5/24)</f>
        <v>42368.493171296293</v>
      </c>
    </row>
    <row r="2145" spans="1:20" ht="14.75" customHeight="1" x14ac:dyDescent="0.2">
      <c r="A2145" s="5">
        <v>2143</v>
      </c>
      <c r="B2145" s="6" t="s">
        <v>2144</v>
      </c>
      <c r="C2145" s="6" t="s">
        <v>6253</v>
      </c>
      <c r="D2145" s="22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>E2145/D2145</f>
        <v>0.1125</v>
      </c>
      <c r="P2145" s="8">
        <f>IF(L2145=0,0,E2145/L2145)</f>
        <v>45</v>
      </c>
      <c r="Q2145" s="5" t="str">
        <f>LEFT(N2145,(FIND("/",N2145)-1))</f>
        <v>games</v>
      </c>
      <c r="R2145" s="5" t="str">
        <f>RIGHT(N2145,LEN(N2145)-(FIND("/",N2145)))</f>
        <v>video games</v>
      </c>
      <c r="S2145" s="13">
        <f>(J2145/86400)+25569+(-5/24)</f>
        <v>40332.678379629629</v>
      </c>
      <c r="T2145" s="13">
        <f>(I2145/86400)+25569+(-5/24)</f>
        <v>40380.583333333328</v>
      </c>
    </row>
    <row r="2146" spans="1:20" ht="14.75" customHeight="1" x14ac:dyDescent="0.2">
      <c r="A2146" s="5">
        <v>2144</v>
      </c>
      <c r="B2146" s="6" t="s">
        <v>2145</v>
      </c>
      <c r="C2146" s="6" t="s">
        <v>6254</v>
      </c>
      <c r="D2146" s="22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>E2146/D2146</f>
        <v>1.7098591549295775E-2</v>
      </c>
      <c r="P2146" s="8">
        <f>IF(L2146=0,0,E2146/L2146)</f>
        <v>25.291666666666668</v>
      </c>
      <c r="Q2146" s="5" t="str">
        <f>LEFT(N2146,(FIND("/",N2146)-1))</f>
        <v>games</v>
      </c>
      <c r="R2146" s="5" t="str">
        <f>RIGHT(N2146,LEN(N2146)-(FIND("/",N2146)))</f>
        <v>video games</v>
      </c>
      <c r="S2146" s="13">
        <f>(J2146/86400)+25569+(-5/24)</f>
        <v>41499.338425925926</v>
      </c>
      <c r="T2146" s="13">
        <f>(I2146/86400)+25569+(-5/24)</f>
        <v>41531.338425925926</v>
      </c>
    </row>
    <row r="2147" spans="1:20" ht="14.75" customHeight="1" x14ac:dyDescent="0.2">
      <c r="A2147" s="5">
        <v>2145</v>
      </c>
      <c r="B2147" s="6" t="s">
        <v>2146</v>
      </c>
      <c r="C2147" s="6" t="s">
        <v>6255</v>
      </c>
      <c r="D2147" s="22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>E2147/D2147</f>
        <v>0.30433333333333334</v>
      </c>
      <c r="P2147" s="8">
        <f>IF(L2147=0,0,E2147/L2147)</f>
        <v>51.292134831460672</v>
      </c>
      <c r="Q2147" s="5" t="str">
        <f>LEFT(N2147,(FIND("/",N2147)-1))</f>
        <v>games</v>
      </c>
      <c r="R2147" s="5" t="str">
        <f>RIGHT(N2147,LEN(N2147)-(FIND("/",N2147)))</f>
        <v>video games</v>
      </c>
      <c r="S2147" s="13">
        <f>(J2147/86400)+25569+(-5/24)</f>
        <v>41575.029097222221</v>
      </c>
      <c r="T2147" s="13">
        <f>(I2147/86400)+25569+(-5/24)</f>
        <v>41605.070763888885</v>
      </c>
    </row>
    <row r="2148" spans="1:20" ht="14.75" customHeight="1" x14ac:dyDescent="0.2">
      <c r="A2148" s="5">
        <v>2146</v>
      </c>
      <c r="B2148" s="6" t="s">
        <v>2147</v>
      </c>
      <c r="C2148" s="6" t="s">
        <v>6256</v>
      </c>
      <c r="D2148" s="22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>E2148/D2148</f>
        <v>2.0000000000000001E-4</v>
      </c>
      <c r="P2148" s="8">
        <f>IF(L2148=0,0,E2148/L2148)</f>
        <v>1</v>
      </c>
      <c r="Q2148" s="5" t="str">
        <f>LEFT(N2148,(FIND("/",N2148)-1))</f>
        <v>games</v>
      </c>
      <c r="R2148" s="5" t="str">
        <f>RIGHT(N2148,LEN(N2148)-(FIND("/",N2148)))</f>
        <v>video games</v>
      </c>
      <c r="S2148" s="13">
        <f>(J2148/86400)+25569+(-5/24)</f>
        <v>42397.471180555549</v>
      </c>
      <c r="T2148" s="13">
        <f>(I2148/86400)+25569+(-5/24)</f>
        <v>42411.471180555549</v>
      </c>
    </row>
    <row r="2149" spans="1:20" ht="14.75" customHeight="1" x14ac:dyDescent="0.2">
      <c r="A2149" s="5">
        <v>2147</v>
      </c>
      <c r="B2149" s="6" t="s">
        <v>2148</v>
      </c>
      <c r="C2149" s="6" t="s">
        <v>6257</v>
      </c>
      <c r="D2149" s="22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>E2149/D2149</f>
        <v>6.9641025641025639E-3</v>
      </c>
      <c r="P2149" s="8">
        <f>IF(L2149=0,0,E2149/L2149)</f>
        <v>49.381818181818183</v>
      </c>
      <c r="Q2149" s="5" t="str">
        <f>LEFT(N2149,(FIND("/",N2149)-1))</f>
        <v>games</v>
      </c>
      <c r="R2149" s="5" t="str">
        <f>RIGHT(N2149,LEN(N2149)-(FIND("/",N2149)))</f>
        <v>video games</v>
      </c>
      <c r="S2149" s="13">
        <f>(J2149/86400)+25569+(-5/24)</f>
        <v>41927.087361111109</v>
      </c>
      <c r="T2149" s="13">
        <f>(I2149/86400)+25569+(-5/24)</f>
        <v>41959.129027777781</v>
      </c>
    </row>
    <row r="2150" spans="1:20" ht="14.75" customHeight="1" x14ac:dyDescent="0.2">
      <c r="A2150" s="5">
        <v>2148</v>
      </c>
      <c r="B2150" s="6" t="s">
        <v>2149</v>
      </c>
      <c r="C2150" s="6" t="s">
        <v>6258</v>
      </c>
      <c r="D2150" s="22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>E2150/D2150</f>
        <v>0.02</v>
      </c>
      <c r="P2150" s="8">
        <f>IF(L2150=0,0,E2150/L2150)</f>
        <v>1</v>
      </c>
      <c r="Q2150" s="5" t="str">
        <f>LEFT(N2150,(FIND("/",N2150)-1))</f>
        <v>games</v>
      </c>
      <c r="R2150" s="5" t="str">
        <f>RIGHT(N2150,LEN(N2150)-(FIND("/",N2150)))</f>
        <v>video games</v>
      </c>
      <c r="S2150" s="13">
        <f>(J2150/86400)+25569+(-5/24)</f>
        <v>42066.525254629632</v>
      </c>
      <c r="T2150" s="13">
        <f>(I2150/86400)+25569+(-5/24)</f>
        <v>42096.483587962961</v>
      </c>
    </row>
    <row r="2151" spans="1:20" ht="14.75" customHeight="1" x14ac:dyDescent="0.2">
      <c r="A2151" s="5">
        <v>2149</v>
      </c>
      <c r="B2151" s="6" t="s">
        <v>2150</v>
      </c>
      <c r="C2151" s="6" t="s">
        <v>6259</v>
      </c>
      <c r="D2151" s="22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>E2151/D2151</f>
        <v>0</v>
      </c>
      <c r="P2151" s="8">
        <f>IF(L2151=0,0,E2151/L2151)</f>
        <v>0</v>
      </c>
      <c r="Q2151" s="5" t="str">
        <f>LEFT(N2151,(FIND("/",N2151)-1))</f>
        <v>games</v>
      </c>
      <c r="R2151" s="5" t="str">
        <f>RIGHT(N2151,LEN(N2151)-(FIND("/",N2151)))</f>
        <v>video games</v>
      </c>
      <c r="S2151" s="13">
        <f>(J2151/86400)+25569+(-5/24)</f>
        <v>40354.816620370366</v>
      </c>
      <c r="T2151" s="13">
        <f>(I2151/86400)+25569+(-5/24)</f>
        <v>40389.791666666664</v>
      </c>
    </row>
    <row r="2152" spans="1:20" ht="14.75" customHeight="1" x14ac:dyDescent="0.2">
      <c r="A2152" s="5">
        <v>2150</v>
      </c>
      <c r="B2152" s="6" t="s">
        <v>2151</v>
      </c>
      <c r="C2152" s="6" t="s">
        <v>6260</v>
      </c>
      <c r="D2152" s="22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>E2152/D2152</f>
        <v>8.0999999999999996E-3</v>
      </c>
      <c r="P2152" s="8">
        <f>IF(L2152=0,0,E2152/L2152)</f>
        <v>101.25</v>
      </c>
      <c r="Q2152" s="5" t="str">
        <f>LEFT(N2152,(FIND("/",N2152)-1))</f>
        <v>games</v>
      </c>
      <c r="R2152" s="5" t="str">
        <f>RIGHT(N2152,LEN(N2152)-(FIND("/",N2152)))</f>
        <v>video games</v>
      </c>
      <c r="S2152" s="13">
        <f>(J2152/86400)+25569+(-5/24)</f>
        <v>42534.076377314814</v>
      </c>
      <c r="T2152" s="13">
        <f>(I2152/86400)+25569+(-5/24)</f>
        <v>42564.076377314814</v>
      </c>
    </row>
    <row r="2153" spans="1:20" ht="14.75" customHeight="1" x14ac:dyDescent="0.2">
      <c r="A2153" s="5">
        <v>2151</v>
      </c>
      <c r="B2153" s="6" t="s">
        <v>2152</v>
      </c>
      <c r="C2153" s="6" t="s">
        <v>6261</v>
      </c>
      <c r="D2153" s="22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>E2153/D2153</f>
        <v>2.6222222222222224E-3</v>
      </c>
      <c r="P2153" s="8">
        <f>IF(L2153=0,0,E2153/L2153)</f>
        <v>19.666666666666668</v>
      </c>
      <c r="Q2153" s="5" t="str">
        <f>LEFT(N2153,(FIND("/",N2153)-1))</f>
        <v>games</v>
      </c>
      <c r="R2153" s="5" t="str">
        <f>RIGHT(N2153,LEN(N2153)-(FIND("/",N2153)))</f>
        <v>video games</v>
      </c>
      <c r="S2153" s="13">
        <f>(J2153/86400)+25569+(-5/24)</f>
        <v>42520.639050925922</v>
      </c>
      <c r="T2153" s="13">
        <f>(I2153/86400)+25569+(-5/24)</f>
        <v>42550.639050925922</v>
      </c>
    </row>
    <row r="2154" spans="1:20" ht="14.75" customHeight="1" x14ac:dyDescent="0.2">
      <c r="A2154" s="5">
        <v>2152</v>
      </c>
      <c r="B2154" s="6" t="s">
        <v>2153</v>
      </c>
      <c r="C2154" s="6" t="s">
        <v>6262</v>
      </c>
      <c r="D2154" s="22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>E2154/D2154</f>
        <v>1.6666666666666668E-3</v>
      </c>
      <c r="P2154" s="8">
        <f>IF(L2154=0,0,E2154/L2154)</f>
        <v>12.5</v>
      </c>
      <c r="Q2154" s="5" t="str">
        <f>LEFT(N2154,(FIND("/",N2154)-1))</f>
        <v>games</v>
      </c>
      <c r="R2154" s="5" t="str">
        <f>RIGHT(N2154,LEN(N2154)-(FIND("/",N2154)))</f>
        <v>video games</v>
      </c>
      <c r="S2154" s="13">
        <f>(J2154/86400)+25569+(-5/24)</f>
        <v>41683.62394675926</v>
      </c>
      <c r="T2154" s="13">
        <f>(I2154/86400)+25569+(-5/24)</f>
        <v>41713.582280092589</v>
      </c>
    </row>
    <row r="2155" spans="1:20" ht="14.75" customHeight="1" x14ac:dyDescent="0.2">
      <c r="A2155" s="5">
        <v>2153</v>
      </c>
      <c r="B2155" s="6" t="s">
        <v>2154</v>
      </c>
      <c r="C2155" s="6" t="s">
        <v>6263</v>
      </c>
      <c r="D2155" s="22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>E2155/D2155</f>
        <v>9.1244548809124457E-5</v>
      </c>
      <c r="P2155" s="8">
        <f>IF(L2155=0,0,E2155/L2155)</f>
        <v>8.5</v>
      </c>
      <c r="Q2155" s="5" t="str">
        <f>LEFT(N2155,(FIND("/",N2155)-1))</f>
        <v>games</v>
      </c>
      <c r="R2155" s="5" t="str">
        <f>RIGHT(N2155,LEN(N2155)-(FIND("/",N2155)))</f>
        <v>video games</v>
      </c>
      <c r="S2155" s="13">
        <f>(J2155/86400)+25569+(-5/24)</f>
        <v>41974.702754629623</v>
      </c>
      <c r="T2155" s="13">
        <f>(I2155/86400)+25569+(-5/24)</f>
        <v>42014.124305555553</v>
      </c>
    </row>
    <row r="2156" spans="1:20" ht="14.75" customHeight="1" x14ac:dyDescent="0.2">
      <c r="A2156" s="5">
        <v>2154</v>
      </c>
      <c r="B2156" s="6" t="s">
        <v>2155</v>
      </c>
      <c r="C2156" s="6" t="s">
        <v>6264</v>
      </c>
      <c r="D2156" s="22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>E2156/D2156</f>
        <v>8.0000000000000002E-3</v>
      </c>
      <c r="P2156" s="8">
        <f>IF(L2156=0,0,E2156/L2156)</f>
        <v>1</v>
      </c>
      <c r="Q2156" s="5" t="str">
        <f>LEFT(N2156,(FIND("/",N2156)-1))</f>
        <v>games</v>
      </c>
      <c r="R2156" s="5" t="str">
        <f>RIGHT(N2156,LEN(N2156)-(FIND("/",N2156)))</f>
        <v>video games</v>
      </c>
      <c r="S2156" s="13">
        <f>(J2156/86400)+25569+(-5/24)</f>
        <v>41647.42392361111</v>
      </c>
      <c r="T2156" s="13">
        <f>(I2156/86400)+25569+(-5/24)</f>
        <v>41667.42392361111</v>
      </c>
    </row>
    <row r="2157" spans="1:20" ht="14.75" customHeight="1" x14ac:dyDescent="0.2">
      <c r="A2157" s="5">
        <v>2155</v>
      </c>
      <c r="B2157" s="6" t="s">
        <v>2156</v>
      </c>
      <c r="C2157" s="6" t="s">
        <v>6265</v>
      </c>
      <c r="D2157" s="22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>E2157/D2157</f>
        <v>2.3E-2</v>
      </c>
      <c r="P2157" s="8">
        <f>IF(L2157=0,0,E2157/L2157)</f>
        <v>23</v>
      </c>
      <c r="Q2157" s="5" t="str">
        <f>LEFT(N2157,(FIND("/",N2157)-1))</f>
        <v>games</v>
      </c>
      <c r="R2157" s="5" t="str">
        <f>RIGHT(N2157,LEN(N2157)-(FIND("/",N2157)))</f>
        <v>video games</v>
      </c>
      <c r="S2157" s="13">
        <f>(J2157/86400)+25569+(-5/24)</f>
        <v>42430.539178240739</v>
      </c>
      <c r="T2157" s="13">
        <f>(I2157/86400)+25569+(-5/24)</f>
        <v>42460.497511574074</v>
      </c>
    </row>
    <row r="2158" spans="1:20" ht="14.75" customHeight="1" x14ac:dyDescent="0.2">
      <c r="A2158" s="5">
        <v>2156</v>
      </c>
      <c r="B2158" s="6" t="s">
        <v>2157</v>
      </c>
      <c r="C2158" s="6" t="s">
        <v>6266</v>
      </c>
      <c r="D2158" s="22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>E2158/D2158</f>
        <v>2.6660714285714284E-2</v>
      </c>
      <c r="P2158" s="8">
        <f>IF(L2158=0,0,E2158/L2158)</f>
        <v>17.987951807228917</v>
      </c>
      <c r="Q2158" s="5" t="str">
        <f>LEFT(N2158,(FIND("/",N2158)-1))</f>
        <v>games</v>
      </c>
      <c r="R2158" s="5" t="str">
        <f>RIGHT(N2158,LEN(N2158)-(FIND("/",N2158)))</f>
        <v>video games</v>
      </c>
      <c r="S2158" s="13">
        <f>(J2158/86400)+25569+(-5/24)</f>
        <v>41488.645902777775</v>
      </c>
      <c r="T2158" s="13">
        <f>(I2158/86400)+25569+(-5/24)</f>
        <v>41533.645902777775</v>
      </c>
    </row>
    <row r="2159" spans="1:20" ht="14.75" customHeight="1" x14ac:dyDescent="0.2">
      <c r="A2159" s="5">
        <v>2157</v>
      </c>
      <c r="B2159" s="6" t="s">
        <v>2158</v>
      </c>
      <c r="C2159" s="6" t="s">
        <v>6267</v>
      </c>
      <c r="D2159" s="22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>E2159/D2159</f>
        <v>0.28192</v>
      </c>
      <c r="P2159" s="8">
        <f>IF(L2159=0,0,E2159/L2159)</f>
        <v>370.94736842105266</v>
      </c>
      <c r="Q2159" s="5" t="str">
        <f>LEFT(N2159,(FIND("/",N2159)-1))</f>
        <v>games</v>
      </c>
      <c r="R2159" s="5" t="str">
        <f>RIGHT(N2159,LEN(N2159)-(FIND("/",N2159)))</f>
        <v>video games</v>
      </c>
      <c r="S2159" s="13">
        <f>(J2159/86400)+25569+(-5/24)</f>
        <v>42694.772951388884</v>
      </c>
      <c r="T2159" s="13">
        <f>(I2159/86400)+25569+(-5/24)</f>
        <v>42727.124305555553</v>
      </c>
    </row>
    <row r="2160" spans="1:20" ht="14.75" customHeight="1" x14ac:dyDescent="0.2">
      <c r="A2160" s="5">
        <v>2158</v>
      </c>
      <c r="B2160" s="6" t="s">
        <v>2159</v>
      </c>
      <c r="C2160" s="6" t="s">
        <v>6268</v>
      </c>
      <c r="D2160" s="22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>E2160/D2160</f>
        <v>6.5900366666666668E-2</v>
      </c>
      <c r="P2160" s="8">
        <f>IF(L2160=0,0,E2160/L2160)</f>
        <v>63.569485530546629</v>
      </c>
      <c r="Q2160" s="5" t="str">
        <f>LEFT(N2160,(FIND("/",N2160)-1))</f>
        <v>games</v>
      </c>
      <c r="R2160" s="5" t="str">
        <f>RIGHT(N2160,LEN(N2160)-(FIND("/",N2160)))</f>
        <v>video games</v>
      </c>
      <c r="S2160" s="13">
        <f>(J2160/86400)+25569+(-5/24)</f>
        <v>41264.645532407405</v>
      </c>
      <c r="T2160" s="13">
        <f>(I2160/86400)+25569+(-5/24)</f>
        <v>41309.645532407405</v>
      </c>
    </row>
    <row r="2161" spans="1:20" ht="14.75" customHeight="1" x14ac:dyDescent="0.2">
      <c r="A2161" s="5">
        <v>2159</v>
      </c>
      <c r="B2161" s="6" t="s">
        <v>2160</v>
      </c>
      <c r="C2161" s="6" t="s">
        <v>6269</v>
      </c>
      <c r="D2161" s="22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>E2161/D2161</f>
        <v>7.2222222222222219E-3</v>
      </c>
      <c r="P2161" s="8">
        <f>IF(L2161=0,0,E2161/L2161)</f>
        <v>13</v>
      </c>
      <c r="Q2161" s="5" t="str">
        <f>LEFT(N2161,(FIND("/",N2161)-1))</f>
        <v>games</v>
      </c>
      <c r="R2161" s="5" t="str">
        <f>RIGHT(N2161,LEN(N2161)-(FIND("/",N2161)))</f>
        <v>video games</v>
      </c>
      <c r="S2161" s="13">
        <f>(J2161/86400)+25569+(-5/24)</f>
        <v>40710.522847222222</v>
      </c>
      <c r="T2161" s="13">
        <f>(I2161/86400)+25569+(-5/24)</f>
        <v>40740.522847222222</v>
      </c>
    </row>
    <row r="2162" spans="1:20" ht="14.75" customHeight="1" x14ac:dyDescent="0.2">
      <c r="A2162" s="5">
        <v>2160</v>
      </c>
      <c r="B2162" s="6" t="s">
        <v>2161</v>
      </c>
      <c r="C2162" s="6" t="s">
        <v>6270</v>
      </c>
      <c r="D2162" s="22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>E2162/D2162</f>
        <v>8.5000000000000006E-3</v>
      </c>
      <c r="P2162" s="8">
        <f>IF(L2162=0,0,E2162/L2162)</f>
        <v>5.3125</v>
      </c>
      <c r="Q2162" s="5" t="str">
        <f>LEFT(N2162,(FIND("/",N2162)-1))</f>
        <v>games</v>
      </c>
      <c r="R2162" s="5" t="str">
        <f>RIGHT(N2162,LEN(N2162)-(FIND("/",N2162)))</f>
        <v>video games</v>
      </c>
      <c r="S2162" s="13">
        <f>(J2162/86400)+25569+(-5/24)</f>
        <v>41018.503530092588</v>
      </c>
      <c r="T2162" s="13">
        <f>(I2162/86400)+25569+(-5/24)</f>
        <v>41048.503530092588</v>
      </c>
    </row>
    <row r="2163" spans="1:20" ht="14.75" customHeight="1" x14ac:dyDescent="0.2">
      <c r="A2163" s="5">
        <v>2161</v>
      </c>
      <c r="B2163" s="6" t="s">
        <v>2162</v>
      </c>
      <c r="C2163" s="6" t="s">
        <v>6271</v>
      </c>
      <c r="D2163" s="22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>E2163/D2163</f>
        <v>1.1575</v>
      </c>
      <c r="P2163" s="8">
        <f>IF(L2163=0,0,E2163/L2163)</f>
        <v>35.615384615384613</v>
      </c>
      <c r="Q2163" s="5" t="str">
        <f>LEFT(N2163,(FIND("/",N2163)-1))</f>
        <v>music</v>
      </c>
      <c r="R2163" s="5" t="str">
        <f>RIGHT(N2163,LEN(N2163)-(FIND("/",N2163)))</f>
        <v>rock</v>
      </c>
      <c r="S2163" s="13">
        <f>(J2163/86400)+25569+(-5/24)</f>
        <v>42240.644201388888</v>
      </c>
      <c r="T2163" s="13">
        <f>(I2163/86400)+25569+(-5/24)</f>
        <v>42270.644201388888</v>
      </c>
    </row>
    <row r="2164" spans="1:20" ht="14.75" customHeight="1" x14ac:dyDescent="0.2">
      <c r="A2164" s="5">
        <v>2162</v>
      </c>
      <c r="B2164" s="6" t="s">
        <v>2163</v>
      </c>
      <c r="C2164" s="6" t="s">
        <v>6272</v>
      </c>
      <c r="D2164" s="22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>E2164/D2164</f>
        <v>1.1226666666666667</v>
      </c>
      <c r="P2164" s="8">
        <f>IF(L2164=0,0,E2164/L2164)</f>
        <v>87.103448275862064</v>
      </c>
      <c r="Q2164" s="5" t="str">
        <f>LEFT(N2164,(FIND("/",N2164)-1))</f>
        <v>music</v>
      </c>
      <c r="R2164" s="5" t="str">
        <f>RIGHT(N2164,LEN(N2164)-(FIND("/",N2164)))</f>
        <v>rock</v>
      </c>
      <c r="S2164" s="13">
        <f>(J2164/86400)+25569+(-5/24)</f>
        <v>41813.557766203703</v>
      </c>
      <c r="T2164" s="13">
        <f>(I2164/86400)+25569+(-5/24)</f>
        <v>41844.557766203703</v>
      </c>
    </row>
    <row r="2165" spans="1:20" ht="14.75" customHeight="1" x14ac:dyDescent="0.2">
      <c r="A2165" s="5">
        <v>2163</v>
      </c>
      <c r="B2165" s="6" t="s">
        <v>2164</v>
      </c>
      <c r="C2165" s="6" t="s">
        <v>6273</v>
      </c>
      <c r="D2165" s="22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>E2165/D2165</f>
        <v>1.3220000000000001</v>
      </c>
      <c r="P2165" s="8">
        <f>IF(L2165=0,0,E2165/L2165)</f>
        <v>75.11363636363636</v>
      </c>
      <c r="Q2165" s="5" t="str">
        <f>LEFT(N2165,(FIND("/",N2165)-1))</f>
        <v>music</v>
      </c>
      <c r="R2165" s="5" t="str">
        <f>RIGHT(N2165,LEN(N2165)-(FIND("/",N2165)))</f>
        <v>rock</v>
      </c>
      <c r="S2165" s="13">
        <f>(J2165/86400)+25569+(-5/24)</f>
        <v>42111.691203703704</v>
      </c>
      <c r="T2165" s="13">
        <f>(I2165/86400)+25569+(-5/24)</f>
        <v>42162.951388888883</v>
      </c>
    </row>
    <row r="2166" spans="1:20" ht="14.75" customHeight="1" x14ac:dyDescent="0.2">
      <c r="A2166" s="5">
        <v>2164</v>
      </c>
      <c r="B2166" s="6" t="s">
        <v>2165</v>
      </c>
      <c r="C2166" s="6" t="s">
        <v>6274</v>
      </c>
      <c r="D2166" s="22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>E2166/D2166</f>
        <v>1.0263636363636364</v>
      </c>
      <c r="P2166" s="8">
        <f>IF(L2166=0,0,E2166/L2166)</f>
        <v>68.01204819277109</v>
      </c>
      <c r="Q2166" s="5" t="str">
        <f>LEFT(N2166,(FIND("/",N2166)-1))</f>
        <v>music</v>
      </c>
      <c r="R2166" s="5" t="str">
        <f>RIGHT(N2166,LEN(N2166)-(FIND("/",N2166)))</f>
        <v>rock</v>
      </c>
      <c r="S2166" s="13">
        <f>(J2166/86400)+25569+(-5/24)</f>
        <v>42515.509421296294</v>
      </c>
      <c r="T2166" s="13">
        <f>(I2166/86400)+25569+(-5/24)</f>
        <v>42545.957638888889</v>
      </c>
    </row>
    <row r="2167" spans="1:20" ht="14.75" customHeight="1" x14ac:dyDescent="0.2">
      <c r="A2167" s="5">
        <v>2165</v>
      </c>
      <c r="B2167" s="6" t="s">
        <v>2166</v>
      </c>
      <c r="C2167" s="6" t="s">
        <v>6275</v>
      </c>
      <c r="D2167" s="22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>E2167/D2167</f>
        <v>1.3864000000000001</v>
      </c>
      <c r="P2167" s="8">
        <f>IF(L2167=0,0,E2167/L2167)</f>
        <v>29.623931623931625</v>
      </c>
      <c r="Q2167" s="5" t="str">
        <f>LEFT(N2167,(FIND("/",N2167)-1))</f>
        <v>music</v>
      </c>
      <c r="R2167" s="5" t="str">
        <f>RIGHT(N2167,LEN(N2167)-(FIND("/",N2167)))</f>
        <v>rock</v>
      </c>
      <c r="S2167" s="13">
        <f>(J2167/86400)+25569+(-5/24)</f>
        <v>42438.458738425928</v>
      </c>
      <c r="T2167" s="13">
        <f>(I2167/86400)+25569+(-5/24)</f>
        <v>42468.417071759257</v>
      </c>
    </row>
    <row r="2168" spans="1:20" ht="14.75" customHeight="1" x14ac:dyDescent="0.2">
      <c r="A2168" s="5">
        <v>2166</v>
      </c>
      <c r="B2168" s="6" t="s">
        <v>2167</v>
      </c>
      <c r="C2168" s="6" t="s">
        <v>6276</v>
      </c>
      <c r="D2168" s="22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>E2168/D2168</f>
        <v>1.466</v>
      </c>
      <c r="P2168" s="8">
        <f>IF(L2168=0,0,E2168/L2168)</f>
        <v>91.625</v>
      </c>
      <c r="Q2168" s="5" t="str">
        <f>LEFT(N2168,(FIND("/",N2168)-1))</f>
        <v>music</v>
      </c>
      <c r="R2168" s="5" t="str">
        <f>RIGHT(N2168,LEN(N2168)-(FIND("/",N2168)))</f>
        <v>rock</v>
      </c>
      <c r="S2168" s="13">
        <f>(J2168/86400)+25569+(-5/24)</f>
        <v>41933.629837962959</v>
      </c>
      <c r="T2168" s="13">
        <f>(I2168/86400)+25569+(-5/24)</f>
        <v>41978.671504629623</v>
      </c>
    </row>
    <row r="2169" spans="1:20" ht="14.75" customHeight="1" x14ac:dyDescent="0.2">
      <c r="A2169" s="5">
        <v>2167</v>
      </c>
      <c r="B2169" s="6" t="s">
        <v>2168</v>
      </c>
      <c r="C2169" s="6" t="s">
        <v>6277</v>
      </c>
      <c r="D2169" s="22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>E2169/D2169</f>
        <v>1.2</v>
      </c>
      <c r="P2169" s="8">
        <f>IF(L2169=0,0,E2169/L2169)</f>
        <v>22.5</v>
      </c>
      <c r="Q2169" s="5" t="str">
        <f>LEFT(N2169,(FIND("/",N2169)-1))</f>
        <v>music</v>
      </c>
      <c r="R2169" s="5" t="str">
        <f>RIGHT(N2169,LEN(N2169)-(FIND("/",N2169)))</f>
        <v>rock</v>
      </c>
      <c r="S2169" s="13">
        <f>(J2169/86400)+25569+(-5/24)</f>
        <v>41152.858067129629</v>
      </c>
      <c r="T2169" s="13">
        <f>(I2169/86400)+25569+(-5/24)</f>
        <v>41166.858067129629</v>
      </c>
    </row>
    <row r="2170" spans="1:20" ht="14.75" customHeight="1" x14ac:dyDescent="0.2">
      <c r="A2170" s="5">
        <v>2168</v>
      </c>
      <c r="B2170" s="6" t="s">
        <v>2169</v>
      </c>
      <c r="C2170" s="6" t="s">
        <v>6278</v>
      </c>
      <c r="D2170" s="22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>E2170/D2170</f>
        <v>1.215816111111111</v>
      </c>
      <c r="P2170" s="8">
        <f>IF(L2170=0,0,E2170/L2170)</f>
        <v>64.366735294117646</v>
      </c>
      <c r="Q2170" s="5" t="str">
        <f>LEFT(N2170,(FIND("/",N2170)-1))</f>
        <v>music</v>
      </c>
      <c r="R2170" s="5" t="str">
        <f>RIGHT(N2170,LEN(N2170)-(FIND("/",N2170)))</f>
        <v>rock</v>
      </c>
      <c r="S2170" s="13">
        <f>(J2170/86400)+25569+(-5/24)</f>
        <v>42745.391909722217</v>
      </c>
      <c r="T2170" s="13">
        <f>(I2170/86400)+25569+(-5/24)</f>
        <v>42775.999999999993</v>
      </c>
    </row>
    <row r="2171" spans="1:20" ht="14.75" customHeight="1" x14ac:dyDescent="0.2">
      <c r="A2171" s="5">
        <v>2169</v>
      </c>
      <c r="B2171" s="6" t="s">
        <v>2170</v>
      </c>
      <c r="C2171" s="6" t="s">
        <v>6279</v>
      </c>
      <c r="D2171" s="22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>E2171/D2171</f>
        <v>1</v>
      </c>
      <c r="P2171" s="8">
        <f>IF(L2171=0,0,E2171/L2171)</f>
        <v>21.857142857142858</v>
      </c>
      <c r="Q2171" s="5" t="str">
        <f>LEFT(N2171,(FIND("/",N2171)-1))</f>
        <v>music</v>
      </c>
      <c r="R2171" s="5" t="str">
        <f>RIGHT(N2171,LEN(N2171)-(FIND("/",N2171)))</f>
        <v>rock</v>
      </c>
      <c r="S2171" s="13">
        <f>(J2171/86400)+25569+(-5/24)</f>
        <v>42793.492488425924</v>
      </c>
      <c r="T2171" s="13">
        <f>(I2171/86400)+25569+(-5/24)</f>
        <v>42796.492488425924</v>
      </c>
    </row>
    <row r="2172" spans="1:20" ht="14.75" customHeight="1" x14ac:dyDescent="0.2">
      <c r="A2172" s="5">
        <v>2170</v>
      </c>
      <c r="B2172" s="6" t="s">
        <v>2171</v>
      </c>
      <c r="C2172" s="6" t="s">
        <v>6280</v>
      </c>
      <c r="D2172" s="22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>E2172/D2172</f>
        <v>1.8085714285714285</v>
      </c>
      <c r="P2172" s="8">
        <f>IF(L2172=0,0,E2172/L2172)</f>
        <v>33.315789473684212</v>
      </c>
      <c r="Q2172" s="5" t="str">
        <f>LEFT(N2172,(FIND("/",N2172)-1))</f>
        <v>music</v>
      </c>
      <c r="R2172" s="5" t="str">
        <f>RIGHT(N2172,LEN(N2172)-(FIND("/",N2172)))</f>
        <v>rock</v>
      </c>
      <c r="S2172" s="13">
        <f>(J2172/86400)+25569+(-5/24)</f>
        <v>42198.541921296295</v>
      </c>
      <c r="T2172" s="13">
        <f>(I2172/86400)+25569+(-5/24)</f>
        <v>42238.541921296295</v>
      </c>
    </row>
    <row r="2173" spans="1:20" ht="14.75" customHeight="1" x14ac:dyDescent="0.2">
      <c r="A2173" s="5">
        <v>2171</v>
      </c>
      <c r="B2173" s="6" t="s">
        <v>2172</v>
      </c>
      <c r="C2173" s="6" t="s">
        <v>6281</v>
      </c>
      <c r="D2173" s="22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>E2173/D2173</f>
        <v>1.0607500000000001</v>
      </c>
      <c r="P2173" s="8">
        <f>IF(L2173=0,0,E2173/L2173)</f>
        <v>90.276595744680847</v>
      </c>
      <c r="Q2173" s="5" t="str">
        <f>LEFT(N2173,(FIND("/",N2173)-1))</f>
        <v>music</v>
      </c>
      <c r="R2173" s="5" t="str">
        <f>RIGHT(N2173,LEN(N2173)-(FIND("/",N2173)))</f>
        <v>rock</v>
      </c>
      <c r="S2173" s="13">
        <f>(J2173/86400)+25569+(-5/24)</f>
        <v>42141.748784722215</v>
      </c>
      <c r="T2173" s="13">
        <f>(I2173/86400)+25569+(-5/24)</f>
        <v>42176.999999999993</v>
      </c>
    </row>
    <row r="2174" spans="1:20" ht="14.75" customHeight="1" x14ac:dyDescent="0.2">
      <c r="A2174" s="5">
        <v>2172</v>
      </c>
      <c r="B2174" s="6" t="s">
        <v>2173</v>
      </c>
      <c r="C2174" s="6" t="s">
        <v>6282</v>
      </c>
      <c r="D2174" s="22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>E2174/D2174</f>
        <v>1</v>
      </c>
      <c r="P2174" s="8">
        <f>IF(L2174=0,0,E2174/L2174)</f>
        <v>76.92307692307692</v>
      </c>
      <c r="Q2174" s="5" t="str">
        <f>LEFT(N2174,(FIND("/",N2174)-1))</f>
        <v>music</v>
      </c>
      <c r="R2174" s="5" t="str">
        <f>RIGHT(N2174,LEN(N2174)-(FIND("/",N2174)))</f>
        <v>rock</v>
      </c>
      <c r="S2174" s="13">
        <f>(J2174/86400)+25569+(-5/24)</f>
        <v>42082.371759259258</v>
      </c>
      <c r="T2174" s="13">
        <f>(I2174/86400)+25569+(-5/24)</f>
        <v>42112.371759259258</v>
      </c>
    </row>
    <row r="2175" spans="1:20" ht="14.75" customHeight="1" x14ac:dyDescent="0.2">
      <c r="A2175" s="5">
        <v>2173</v>
      </c>
      <c r="B2175" s="6" t="s">
        <v>2174</v>
      </c>
      <c r="C2175" s="6" t="s">
        <v>6283</v>
      </c>
      <c r="D2175" s="22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>E2175/D2175</f>
        <v>1.2692857142857144</v>
      </c>
      <c r="P2175" s="8">
        <f>IF(L2175=0,0,E2175/L2175)</f>
        <v>59.233333333333334</v>
      </c>
      <c r="Q2175" s="5" t="str">
        <f>LEFT(N2175,(FIND("/",N2175)-1))</f>
        <v>music</v>
      </c>
      <c r="R2175" s="5" t="str">
        <f>RIGHT(N2175,LEN(N2175)-(FIND("/",N2175)))</f>
        <v>rock</v>
      </c>
      <c r="S2175" s="13">
        <f>(J2175/86400)+25569+(-5/24)</f>
        <v>41495.484293981477</v>
      </c>
      <c r="T2175" s="13">
        <f>(I2175/86400)+25569+(-5/24)</f>
        <v>41526.957638888889</v>
      </c>
    </row>
    <row r="2176" spans="1:20" ht="14.75" customHeight="1" x14ac:dyDescent="0.2">
      <c r="A2176" s="5">
        <v>2174</v>
      </c>
      <c r="B2176" s="6" t="s">
        <v>2175</v>
      </c>
      <c r="C2176" s="6" t="s">
        <v>6284</v>
      </c>
      <c r="D2176" s="22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>E2176/D2176</f>
        <v>1.0297499999999999</v>
      </c>
      <c r="P2176" s="8">
        <f>IF(L2176=0,0,E2176/L2176)</f>
        <v>65.38095238095238</v>
      </c>
      <c r="Q2176" s="5" t="str">
        <f>LEFT(N2176,(FIND("/",N2176)-1))</f>
        <v>music</v>
      </c>
      <c r="R2176" s="5" t="str">
        <f>RIGHT(N2176,LEN(N2176)-(FIND("/",N2176)))</f>
        <v>rock</v>
      </c>
      <c r="S2176" s="13">
        <f>(J2176/86400)+25569+(-5/24)</f>
        <v>42465.334571759253</v>
      </c>
      <c r="T2176" s="13">
        <f>(I2176/86400)+25569+(-5/24)</f>
        <v>42495.334571759253</v>
      </c>
    </row>
    <row r="2177" spans="1:20" ht="14.75" customHeight="1" x14ac:dyDescent="0.2">
      <c r="A2177" s="5">
        <v>2175</v>
      </c>
      <c r="B2177" s="6" t="s">
        <v>2176</v>
      </c>
      <c r="C2177" s="6" t="s">
        <v>6285</v>
      </c>
      <c r="D2177" s="22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>E2177/D2177</f>
        <v>2.5</v>
      </c>
      <c r="P2177" s="8">
        <f>IF(L2177=0,0,E2177/L2177)</f>
        <v>67.307692307692307</v>
      </c>
      <c r="Q2177" s="5" t="str">
        <f>LEFT(N2177,(FIND("/",N2177)-1))</f>
        <v>music</v>
      </c>
      <c r="R2177" s="5" t="str">
        <f>RIGHT(N2177,LEN(N2177)-(FIND("/",N2177)))</f>
        <v>rock</v>
      </c>
      <c r="S2177" s="13">
        <f>(J2177/86400)+25569+(-5/24)</f>
        <v>42564.800763888888</v>
      </c>
      <c r="T2177" s="13">
        <f>(I2177/86400)+25569+(-5/24)</f>
        <v>42571.800763888888</v>
      </c>
    </row>
    <row r="2178" spans="1:20" ht="14.75" customHeight="1" x14ac:dyDescent="0.2">
      <c r="A2178" s="5">
        <v>2176</v>
      </c>
      <c r="B2178" s="6" t="s">
        <v>2177</v>
      </c>
      <c r="C2178" s="6" t="s">
        <v>6286</v>
      </c>
      <c r="D2178" s="22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>E2178/D2178</f>
        <v>1.2602</v>
      </c>
      <c r="P2178" s="8">
        <f>IF(L2178=0,0,E2178/L2178)</f>
        <v>88.74647887323944</v>
      </c>
      <c r="Q2178" s="5" t="str">
        <f>LEFT(N2178,(FIND("/",N2178)-1))</f>
        <v>music</v>
      </c>
      <c r="R2178" s="5" t="str">
        <f>RIGHT(N2178,LEN(N2178)-(FIND("/",N2178)))</f>
        <v>rock</v>
      </c>
      <c r="S2178" s="13">
        <f>(J2178/86400)+25569+(-5/24)</f>
        <v>42096.424872685187</v>
      </c>
      <c r="T2178" s="13">
        <f>(I2178/86400)+25569+(-5/24)</f>
        <v>42126.424872685187</v>
      </c>
    </row>
    <row r="2179" spans="1:20" ht="14.75" customHeight="1" x14ac:dyDescent="0.2">
      <c r="A2179" s="5">
        <v>2177</v>
      </c>
      <c r="B2179" s="6" t="s">
        <v>2178</v>
      </c>
      <c r="C2179" s="6" t="s">
        <v>6287</v>
      </c>
      <c r="D2179" s="22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>E2179/D2179</f>
        <v>1.0012000000000001</v>
      </c>
      <c r="P2179" s="8">
        <f>IF(L2179=0,0,E2179/L2179)</f>
        <v>65.868421052631575</v>
      </c>
      <c r="Q2179" s="5" t="str">
        <f>LEFT(N2179,(FIND("/",N2179)-1))</f>
        <v>music</v>
      </c>
      <c r="R2179" s="5" t="str">
        <f>RIGHT(N2179,LEN(N2179)-(FIND("/",N2179)))</f>
        <v>rock</v>
      </c>
      <c r="S2179" s="13">
        <f>(J2179/86400)+25569+(-5/24)</f>
        <v>42502.042442129627</v>
      </c>
      <c r="T2179" s="13">
        <f>(I2179/86400)+25569+(-5/24)</f>
        <v>42527.042442129627</v>
      </c>
    </row>
    <row r="2180" spans="1:20" ht="14.75" customHeight="1" x14ac:dyDescent="0.2">
      <c r="A2180" s="5">
        <v>2178</v>
      </c>
      <c r="B2180" s="6" t="s">
        <v>2179</v>
      </c>
      <c r="C2180" s="6" t="s">
        <v>6288</v>
      </c>
      <c r="D2180" s="22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>E2180/D2180</f>
        <v>1.3864000000000001</v>
      </c>
      <c r="P2180" s="8">
        <f>IF(L2180=0,0,E2180/L2180)</f>
        <v>40.349243306169967</v>
      </c>
      <c r="Q2180" s="5" t="str">
        <f>LEFT(N2180,(FIND("/",N2180)-1))</f>
        <v>music</v>
      </c>
      <c r="R2180" s="5" t="str">
        <f>RIGHT(N2180,LEN(N2180)-(FIND("/",N2180)))</f>
        <v>rock</v>
      </c>
      <c r="S2180" s="13">
        <f>(J2180/86400)+25569+(-5/24)</f>
        <v>42723.428206018514</v>
      </c>
      <c r="T2180" s="13">
        <f>(I2180/86400)+25569+(-5/24)</f>
        <v>42753.428206018514</v>
      </c>
    </row>
    <row r="2181" spans="1:20" ht="14.75" customHeight="1" x14ac:dyDescent="0.2">
      <c r="A2181" s="5">
        <v>2179</v>
      </c>
      <c r="B2181" s="6" t="s">
        <v>2180</v>
      </c>
      <c r="C2181" s="6" t="s">
        <v>6289</v>
      </c>
      <c r="D2181" s="22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>E2181/D2181</f>
        <v>1.6140000000000001</v>
      </c>
      <c r="P2181" s="8">
        <f>IF(L2181=0,0,E2181/L2181)</f>
        <v>76.857142857142861</v>
      </c>
      <c r="Q2181" s="5" t="str">
        <f>LEFT(N2181,(FIND("/",N2181)-1))</f>
        <v>music</v>
      </c>
      <c r="R2181" s="5" t="str">
        <f>RIGHT(N2181,LEN(N2181)-(FIND("/",N2181)))</f>
        <v>rock</v>
      </c>
      <c r="S2181" s="13">
        <f>(J2181/86400)+25569+(-5/24)</f>
        <v>42074.962870370371</v>
      </c>
      <c r="T2181" s="13">
        <f>(I2181/86400)+25569+(-5/24)</f>
        <v>42104.962870370371</v>
      </c>
    </row>
    <row r="2182" spans="1:20" ht="14.75" customHeight="1" x14ac:dyDescent="0.2">
      <c r="A2182" s="5">
        <v>2180</v>
      </c>
      <c r="B2182" s="6" t="s">
        <v>2181</v>
      </c>
      <c r="C2182" s="6" t="s">
        <v>6290</v>
      </c>
      <c r="D2182" s="22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>E2182/D2182</f>
        <v>1.071842</v>
      </c>
      <c r="P2182" s="8">
        <f>IF(L2182=0,0,E2182/L2182)</f>
        <v>68.707820512820518</v>
      </c>
      <c r="Q2182" s="5" t="str">
        <f>LEFT(N2182,(FIND("/",N2182)-1))</f>
        <v>music</v>
      </c>
      <c r="R2182" s="5" t="str">
        <f>RIGHT(N2182,LEN(N2182)-(FIND("/",N2182)))</f>
        <v>rock</v>
      </c>
      <c r="S2182" s="13">
        <f>(J2182/86400)+25569+(-5/24)</f>
        <v>42279.461435185185</v>
      </c>
      <c r="T2182" s="13">
        <f>(I2182/86400)+25569+(-5/24)</f>
        <v>42321.503101851849</v>
      </c>
    </row>
    <row r="2183" spans="1:20" ht="14.75" customHeight="1" x14ac:dyDescent="0.2">
      <c r="A2183" s="5">
        <v>2181</v>
      </c>
      <c r="B2183" s="6" t="s">
        <v>2182</v>
      </c>
      <c r="C2183" s="6" t="s">
        <v>6291</v>
      </c>
      <c r="D2183" s="22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>E2183/D2183</f>
        <v>1.5309999999999999</v>
      </c>
      <c r="P2183" s="8">
        <f>IF(L2183=0,0,E2183/L2183)</f>
        <v>57.773584905660378</v>
      </c>
      <c r="Q2183" s="5" t="str">
        <f>LEFT(N2183,(FIND("/",N2183)-1))</f>
        <v>games</v>
      </c>
      <c r="R2183" s="5" t="str">
        <f>RIGHT(N2183,LEN(N2183)-(FIND("/",N2183)))</f>
        <v>tabletop games</v>
      </c>
      <c r="S2183" s="13">
        <f>(J2183/86400)+25569+(-5/24)</f>
        <v>42772.796909722216</v>
      </c>
      <c r="T2183" s="13">
        <f>(I2183/86400)+25569+(-5/24)</f>
        <v>42786.796909722216</v>
      </c>
    </row>
    <row r="2184" spans="1:20" ht="14.75" customHeight="1" x14ac:dyDescent="0.2">
      <c r="A2184" s="5">
        <v>2182</v>
      </c>
      <c r="B2184" s="6" t="s">
        <v>2183</v>
      </c>
      <c r="C2184" s="6" t="s">
        <v>6292</v>
      </c>
      <c r="D2184" s="22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>E2184/D2184</f>
        <v>5.2416666666666663</v>
      </c>
      <c r="P2184" s="8">
        <f>IF(L2184=0,0,E2184/L2184)</f>
        <v>44.171348314606739</v>
      </c>
      <c r="Q2184" s="5" t="str">
        <f>LEFT(N2184,(FIND("/",N2184)-1))</f>
        <v>games</v>
      </c>
      <c r="R2184" s="5" t="str">
        <f>RIGHT(N2184,LEN(N2184)-(FIND("/",N2184)))</f>
        <v>tabletop games</v>
      </c>
      <c r="S2184" s="13">
        <f>(J2184/86400)+25569+(-5/24)</f>
        <v>41879.692418981482</v>
      </c>
      <c r="T2184" s="13">
        <f>(I2184/86400)+25569+(-5/24)</f>
        <v>41914.692418981482</v>
      </c>
    </row>
    <row r="2185" spans="1:20" ht="14.75" customHeight="1" x14ac:dyDescent="0.2">
      <c r="A2185" s="5">
        <v>2183</v>
      </c>
      <c r="B2185" s="6" t="s">
        <v>2184</v>
      </c>
      <c r="C2185" s="6" t="s">
        <v>6293</v>
      </c>
      <c r="D2185" s="22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>E2185/D2185</f>
        <v>4.8927777777777779</v>
      </c>
      <c r="P2185" s="8">
        <f>IF(L2185=0,0,E2185/L2185)</f>
        <v>31.566308243727597</v>
      </c>
      <c r="Q2185" s="5" t="str">
        <f>LEFT(N2185,(FIND("/",N2185)-1))</f>
        <v>games</v>
      </c>
      <c r="R2185" s="5" t="str">
        <f>RIGHT(N2185,LEN(N2185)-(FIND("/",N2185)))</f>
        <v>tabletop games</v>
      </c>
      <c r="S2185" s="13">
        <f>(J2185/86400)+25569+(-5/24)</f>
        <v>42745.157141203701</v>
      </c>
      <c r="T2185" s="13">
        <f>(I2185/86400)+25569+(-5/24)</f>
        <v>42774.999999999993</v>
      </c>
    </row>
    <row r="2186" spans="1:20" ht="14.75" customHeight="1" x14ac:dyDescent="0.2">
      <c r="A2186" s="5">
        <v>2184</v>
      </c>
      <c r="B2186" s="6" t="s">
        <v>2185</v>
      </c>
      <c r="C2186" s="6" t="s">
        <v>6294</v>
      </c>
      <c r="D2186" s="22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>E2186/D2186</f>
        <v>2.8473999999999999</v>
      </c>
      <c r="P2186" s="8">
        <f>IF(L2186=0,0,E2186/L2186)</f>
        <v>107.04511278195488</v>
      </c>
      <c r="Q2186" s="5" t="str">
        <f>LEFT(N2186,(FIND("/",N2186)-1))</f>
        <v>games</v>
      </c>
      <c r="R2186" s="5" t="str">
        <f>RIGHT(N2186,LEN(N2186)-(FIND("/",N2186)))</f>
        <v>tabletop games</v>
      </c>
      <c r="S2186" s="13">
        <f>(J2186/86400)+25569+(-5/24)</f>
        <v>42380.481956018521</v>
      </c>
      <c r="T2186" s="13">
        <f>(I2186/86400)+25569+(-5/24)</f>
        <v>42394.458333333336</v>
      </c>
    </row>
    <row r="2187" spans="1:20" ht="14.75" customHeight="1" x14ac:dyDescent="0.2">
      <c r="A2187" s="5">
        <v>2185</v>
      </c>
      <c r="B2187" s="6" t="s">
        <v>2186</v>
      </c>
      <c r="C2187" s="6" t="s">
        <v>6295</v>
      </c>
      <c r="D2187" s="22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>E2187/D2187</f>
        <v>18.569700000000001</v>
      </c>
      <c r="P2187" s="8">
        <f>IF(L2187=0,0,E2187/L2187)</f>
        <v>149.03451043338683</v>
      </c>
      <c r="Q2187" s="5" t="str">
        <f>LEFT(N2187,(FIND("/",N2187)-1))</f>
        <v>games</v>
      </c>
      <c r="R2187" s="5" t="str">
        <f>RIGHT(N2187,LEN(N2187)-(FIND("/",N2187)))</f>
        <v>tabletop games</v>
      </c>
      <c r="S2187" s="13">
        <f>(J2187/86400)+25569+(-5/24)</f>
        <v>41319.141655092586</v>
      </c>
      <c r="T2187" s="13">
        <f>(I2187/86400)+25569+(-5/24)</f>
        <v>41359.141655092586</v>
      </c>
    </row>
    <row r="2188" spans="1:20" ht="14.75" customHeight="1" x14ac:dyDescent="0.2">
      <c r="A2188" s="5">
        <v>2186</v>
      </c>
      <c r="B2188" s="6" t="s">
        <v>2187</v>
      </c>
      <c r="C2188" s="6" t="s">
        <v>6296</v>
      </c>
      <c r="D2188" s="22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>E2188/D2188</f>
        <v>1.0967499999999999</v>
      </c>
      <c r="P2188" s="8">
        <f>IF(L2188=0,0,E2188/L2188)</f>
        <v>55.956632653061227</v>
      </c>
      <c r="Q2188" s="5" t="str">
        <f>LEFT(N2188,(FIND("/",N2188)-1))</f>
        <v>games</v>
      </c>
      <c r="R2188" s="5" t="str">
        <f>RIGHT(N2188,LEN(N2188)-(FIND("/",N2188)))</f>
        <v>tabletop games</v>
      </c>
      <c r="S2188" s="13">
        <f>(J2188/86400)+25569+(-5/24)</f>
        <v>42583.406747685185</v>
      </c>
      <c r="T2188" s="13">
        <f>(I2188/86400)+25569+(-5/24)</f>
        <v>42619.874999999993</v>
      </c>
    </row>
    <row r="2189" spans="1:20" ht="14.75" customHeight="1" x14ac:dyDescent="0.2">
      <c r="A2189" s="5">
        <v>2187</v>
      </c>
      <c r="B2189" s="6" t="s">
        <v>2188</v>
      </c>
      <c r="C2189" s="6" t="s">
        <v>6297</v>
      </c>
      <c r="D2189" s="22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>E2189/D2189</f>
        <v>10.146425000000001</v>
      </c>
      <c r="P2189" s="8">
        <f>IF(L2189=0,0,E2189/L2189)</f>
        <v>56.970381807973048</v>
      </c>
      <c r="Q2189" s="5" t="str">
        <f>LEFT(N2189,(FIND("/",N2189)-1))</f>
        <v>games</v>
      </c>
      <c r="R2189" s="5" t="str">
        <f>RIGHT(N2189,LEN(N2189)-(FIND("/",N2189)))</f>
        <v>tabletop games</v>
      </c>
      <c r="S2189" s="13">
        <f>(J2189/86400)+25569+(-5/24)</f>
        <v>42068.000763888886</v>
      </c>
      <c r="T2189" s="13">
        <f>(I2189/86400)+25569+(-5/24)</f>
        <v>42096.957638888889</v>
      </c>
    </row>
    <row r="2190" spans="1:20" ht="14.75" customHeight="1" x14ac:dyDescent="0.2">
      <c r="A2190" s="5">
        <v>2188</v>
      </c>
      <c r="B2190" s="6" t="s">
        <v>2189</v>
      </c>
      <c r="C2190" s="6" t="s">
        <v>6298</v>
      </c>
      <c r="D2190" s="22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>E2190/D2190</f>
        <v>4.1217692027666546</v>
      </c>
      <c r="P2190" s="8">
        <f>IF(L2190=0,0,E2190/L2190)</f>
        <v>44.056420233463037</v>
      </c>
      <c r="Q2190" s="5" t="str">
        <f>LEFT(N2190,(FIND("/",N2190)-1))</f>
        <v>games</v>
      </c>
      <c r="R2190" s="5" t="str">
        <f>RIGHT(N2190,LEN(N2190)-(FIND("/",N2190)))</f>
        <v>tabletop games</v>
      </c>
      <c r="S2190" s="13">
        <f>(J2190/86400)+25569+(-5/24)</f>
        <v>42633.377789351849</v>
      </c>
      <c r="T2190" s="13">
        <f>(I2190/86400)+25569+(-5/24)</f>
        <v>42668.499999999993</v>
      </c>
    </row>
    <row r="2191" spans="1:20" ht="14.75" customHeight="1" x14ac:dyDescent="0.2">
      <c r="A2191" s="5">
        <v>2189</v>
      </c>
      <c r="B2191" s="6" t="s">
        <v>2190</v>
      </c>
      <c r="C2191" s="6" t="s">
        <v>6299</v>
      </c>
      <c r="D2191" s="22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>E2191/D2191</f>
        <v>5.0324999999999998</v>
      </c>
      <c r="P2191" s="8">
        <f>IF(L2191=0,0,E2191/L2191)</f>
        <v>68.625</v>
      </c>
      <c r="Q2191" s="5" t="str">
        <f>LEFT(N2191,(FIND("/",N2191)-1))</f>
        <v>games</v>
      </c>
      <c r="R2191" s="5" t="str">
        <f>RIGHT(N2191,LEN(N2191)-(FIND("/",N2191)))</f>
        <v>tabletop games</v>
      </c>
      <c r="S2191" s="13">
        <f>(J2191/86400)+25569+(-5/24)</f>
        <v>42467.579861111109</v>
      </c>
      <c r="T2191" s="13">
        <f>(I2191/86400)+25569+(-5/24)</f>
        <v>42481.708333333336</v>
      </c>
    </row>
    <row r="2192" spans="1:20" ht="14.75" customHeight="1" x14ac:dyDescent="0.2">
      <c r="A2192" s="5">
        <v>2190</v>
      </c>
      <c r="B2192" s="6" t="s">
        <v>2191</v>
      </c>
      <c r="C2192" s="6" t="s">
        <v>6300</v>
      </c>
      <c r="D2192" s="22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>E2192/D2192</f>
        <v>1.8461052631578947</v>
      </c>
      <c r="P2192" s="8">
        <f>IF(L2192=0,0,E2192/L2192)</f>
        <v>65.318435754189949</v>
      </c>
      <c r="Q2192" s="5" t="str">
        <f>LEFT(N2192,(FIND("/",N2192)-1))</f>
        <v>games</v>
      </c>
      <c r="R2192" s="5" t="str">
        <f>RIGHT(N2192,LEN(N2192)-(FIND("/",N2192)))</f>
        <v>tabletop games</v>
      </c>
      <c r="S2192" s="13">
        <f>(J2192/86400)+25569+(-5/24)</f>
        <v>42417.416712962957</v>
      </c>
      <c r="T2192" s="13">
        <f>(I2192/86400)+25569+(-5/24)</f>
        <v>42452.082638888889</v>
      </c>
    </row>
    <row r="2193" spans="1:20" ht="14.75" customHeight="1" x14ac:dyDescent="0.2">
      <c r="A2193" s="5">
        <v>2191</v>
      </c>
      <c r="B2193" s="6" t="s">
        <v>2192</v>
      </c>
      <c r="C2193" s="6" t="s">
        <v>6301</v>
      </c>
      <c r="D2193" s="22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>E2193/D2193</f>
        <v>1.1973333333333334</v>
      </c>
      <c r="P2193" s="8">
        <f>IF(L2193=0,0,E2193/L2193)</f>
        <v>35.92</v>
      </c>
      <c r="Q2193" s="5" t="str">
        <f>LEFT(N2193,(FIND("/",N2193)-1))</f>
        <v>games</v>
      </c>
      <c r="R2193" s="5" t="str">
        <f>RIGHT(N2193,LEN(N2193)-(FIND("/",N2193)))</f>
        <v>tabletop games</v>
      </c>
      <c r="S2193" s="13">
        <f>(J2193/86400)+25569+(-5/24)</f>
        <v>42768.6253125</v>
      </c>
      <c r="T2193" s="13">
        <f>(I2193/86400)+25569+(-5/24)</f>
        <v>42780.6253125</v>
      </c>
    </row>
    <row r="2194" spans="1:20" ht="14.75" customHeight="1" x14ac:dyDescent="0.2">
      <c r="A2194" s="5">
        <v>2192</v>
      </c>
      <c r="B2194" s="6" t="s">
        <v>2193</v>
      </c>
      <c r="C2194" s="6" t="s">
        <v>6302</v>
      </c>
      <c r="D2194" s="22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>E2194/D2194</f>
        <v>10.812401666666668</v>
      </c>
      <c r="P2194" s="8">
        <f>IF(L2194=0,0,E2194/L2194)</f>
        <v>40.070667078443485</v>
      </c>
      <c r="Q2194" s="5" t="str">
        <f>LEFT(N2194,(FIND("/",N2194)-1))</f>
        <v>games</v>
      </c>
      <c r="R2194" s="5" t="str">
        <f>RIGHT(N2194,LEN(N2194)-(FIND("/",N2194)))</f>
        <v>tabletop games</v>
      </c>
      <c r="S2194" s="13">
        <f>(J2194/86400)+25569+(-5/24)</f>
        <v>42691.642870370364</v>
      </c>
      <c r="T2194" s="13">
        <f>(I2194/86400)+25569+(-5/24)</f>
        <v>42719.749999999993</v>
      </c>
    </row>
    <row r="2195" spans="1:20" ht="14.75" customHeight="1" x14ac:dyDescent="0.2">
      <c r="A2195" s="5">
        <v>2193</v>
      </c>
      <c r="B2195" s="6" t="s">
        <v>2194</v>
      </c>
      <c r="C2195" s="6" t="s">
        <v>6303</v>
      </c>
      <c r="D2195" s="22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>E2195/D2195</f>
        <v>4.5237333333333334</v>
      </c>
      <c r="P2195" s="8">
        <f>IF(L2195=0,0,E2195/L2195)</f>
        <v>75.647714604236342</v>
      </c>
      <c r="Q2195" s="5" t="str">
        <f>LEFT(N2195,(FIND("/",N2195)-1))</f>
        <v>games</v>
      </c>
      <c r="R2195" s="5" t="str">
        <f>RIGHT(N2195,LEN(N2195)-(FIND("/",N2195)))</f>
        <v>tabletop games</v>
      </c>
      <c r="S2195" s="13">
        <f>(J2195/86400)+25569+(-5/24)</f>
        <v>42664.197592592587</v>
      </c>
      <c r="T2195" s="13">
        <f>(I2195/86400)+25569+(-5/24)</f>
        <v>42694.999305555553</v>
      </c>
    </row>
    <row r="2196" spans="1:20" ht="14.75" customHeight="1" x14ac:dyDescent="0.2">
      <c r="A2196" s="5">
        <v>2194</v>
      </c>
      <c r="B2196" s="6" t="s">
        <v>2195</v>
      </c>
      <c r="C2196" s="6" t="s">
        <v>6304</v>
      </c>
      <c r="D2196" s="22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>E2196/D2196</f>
        <v>5.3737000000000004</v>
      </c>
      <c r="P2196" s="8">
        <f>IF(L2196=0,0,E2196/L2196)</f>
        <v>61.203872437357631</v>
      </c>
      <c r="Q2196" s="5" t="str">
        <f>LEFT(N2196,(FIND("/",N2196)-1))</f>
        <v>games</v>
      </c>
      <c r="R2196" s="5" t="str">
        <f>RIGHT(N2196,LEN(N2196)-(FIND("/",N2196)))</f>
        <v>tabletop games</v>
      </c>
      <c r="S2196" s="13">
        <f>(J2196/86400)+25569+(-5/24)</f>
        <v>42425.54965277778</v>
      </c>
      <c r="T2196" s="13">
        <f>(I2196/86400)+25569+(-5/24)</f>
        <v>42455.507986111108</v>
      </c>
    </row>
    <row r="2197" spans="1:20" ht="14.75" customHeight="1" x14ac:dyDescent="0.2">
      <c r="A2197" s="5">
        <v>2195</v>
      </c>
      <c r="B2197" s="6" t="s">
        <v>2196</v>
      </c>
      <c r="C2197" s="6" t="s">
        <v>6305</v>
      </c>
      <c r="D2197" s="22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>E2197/D2197</f>
        <v>1.2032608695652174</v>
      </c>
      <c r="P2197" s="8">
        <f>IF(L2197=0,0,E2197/L2197)</f>
        <v>48.130434782608695</v>
      </c>
      <c r="Q2197" s="5" t="str">
        <f>LEFT(N2197,(FIND("/",N2197)-1))</f>
        <v>games</v>
      </c>
      <c r="R2197" s="5" t="str">
        <f>RIGHT(N2197,LEN(N2197)-(FIND("/",N2197)))</f>
        <v>tabletop games</v>
      </c>
      <c r="S2197" s="13">
        <f>(J2197/86400)+25569+(-5/24)</f>
        <v>42197.563657407409</v>
      </c>
      <c r="T2197" s="13">
        <f>(I2197/86400)+25569+(-5/24)</f>
        <v>42227.563657407409</v>
      </c>
    </row>
    <row r="2198" spans="1:20" ht="14.75" customHeight="1" x14ac:dyDescent="0.2">
      <c r="A2198" s="5">
        <v>2196</v>
      </c>
      <c r="B2198" s="6" t="s">
        <v>2197</v>
      </c>
      <c r="C2198" s="6" t="s">
        <v>6306</v>
      </c>
      <c r="D2198" s="22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>E2198/D2198</f>
        <v>1.1383571428571428</v>
      </c>
      <c r="P2198" s="8">
        <f>IF(L2198=0,0,E2198/L2198)</f>
        <v>68.106837606837601</v>
      </c>
      <c r="Q2198" s="5" t="str">
        <f>LEFT(N2198,(FIND("/",N2198)-1))</f>
        <v>games</v>
      </c>
      <c r="R2198" s="5" t="str">
        <f>RIGHT(N2198,LEN(N2198)-(FIND("/",N2198)))</f>
        <v>tabletop games</v>
      </c>
      <c r="S2198" s="13">
        <f>(J2198/86400)+25569+(-5/24)</f>
        <v>42675.278958333329</v>
      </c>
      <c r="T2198" s="13">
        <f>(I2198/86400)+25569+(-5/24)</f>
        <v>42706.083333333336</v>
      </c>
    </row>
    <row r="2199" spans="1:20" ht="14.75" customHeight="1" x14ac:dyDescent="0.2">
      <c r="A2199" s="5">
        <v>2197</v>
      </c>
      <c r="B2199" s="6" t="s">
        <v>2198</v>
      </c>
      <c r="C2199" s="6" t="s">
        <v>6307</v>
      </c>
      <c r="D2199" s="22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>E2199/D2199</f>
        <v>9.5103109999999997</v>
      </c>
      <c r="P2199" s="8">
        <f>IF(L2199=0,0,E2199/L2199)</f>
        <v>65.891300230946882</v>
      </c>
      <c r="Q2199" s="5" t="str">
        <f>LEFT(N2199,(FIND("/",N2199)-1))</f>
        <v>games</v>
      </c>
      <c r="R2199" s="5" t="str">
        <f>RIGHT(N2199,LEN(N2199)-(FIND("/",N2199)))</f>
        <v>tabletop games</v>
      </c>
      <c r="S2199" s="13">
        <f>(J2199/86400)+25569+(-5/24)</f>
        <v>42033.37568287037</v>
      </c>
      <c r="T2199" s="13">
        <f>(I2199/86400)+25569+(-5/24)</f>
        <v>42063.37568287037</v>
      </c>
    </row>
    <row r="2200" spans="1:20" ht="14.75" customHeight="1" x14ac:dyDescent="0.2">
      <c r="A2200" s="5">
        <v>2198</v>
      </c>
      <c r="B2200" s="6" t="s">
        <v>2199</v>
      </c>
      <c r="C2200" s="6" t="s">
        <v>6308</v>
      </c>
      <c r="D2200" s="22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>E2200/D2200</f>
        <v>1.3289249999999999</v>
      </c>
      <c r="P2200" s="8">
        <f>IF(L2200=0,0,E2200/L2200)</f>
        <v>81.654377880184327</v>
      </c>
      <c r="Q2200" s="5" t="str">
        <f>LEFT(N2200,(FIND("/",N2200)-1))</f>
        <v>games</v>
      </c>
      <c r="R2200" s="5" t="str">
        <f>RIGHT(N2200,LEN(N2200)-(FIND("/",N2200)))</f>
        <v>tabletop games</v>
      </c>
      <c r="S2200" s="13">
        <f>(J2200/86400)+25569+(-5/24)</f>
        <v>42292.305555555555</v>
      </c>
      <c r="T2200" s="13">
        <f>(I2200/86400)+25569+(-5/24)</f>
        <v>42322.347222222219</v>
      </c>
    </row>
    <row r="2201" spans="1:20" ht="14.75" customHeight="1" x14ac:dyDescent="0.2">
      <c r="A2201" s="5">
        <v>2199</v>
      </c>
      <c r="B2201" s="6" t="s">
        <v>2200</v>
      </c>
      <c r="C2201" s="6" t="s">
        <v>6309</v>
      </c>
      <c r="D2201" s="22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>E2201/D2201</f>
        <v>1.4697777777777778</v>
      </c>
      <c r="P2201" s="8">
        <f>IF(L2201=0,0,E2201/L2201)</f>
        <v>52.701195219123505</v>
      </c>
      <c r="Q2201" s="5" t="str">
        <f>LEFT(N2201,(FIND("/",N2201)-1))</f>
        <v>games</v>
      </c>
      <c r="R2201" s="5" t="str">
        <f>RIGHT(N2201,LEN(N2201)-(FIND("/",N2201)))</f>
        <v>tabletop games</v>
      </c>
      <c r="S2201" s="13">
        <f>(J2201/86400)+25569+(-5/24)</f>
        <v>42262.208310185182</v>
      </c>
      <c r="T2201" s="13">
        <f>(I2201/86400)+25569+(-5/24)</f>
        <v>42292.208310185182</v>
      </c>
    </row>
    <row r="2202" spans="1:20" ht="14.75" customHeight="1" x14ac:dyDescent="0.2">
      <c r="A2202" s="5">
        <v>2200</v>
      </c>
      <c r="B2202" s="6" t="s">
        <v>2201</v>
      </c>
      <c r="C2202" s="6" t="s">
        <v>6310</v>
      </c>
      <c r="D2202" s="22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>E2202/D2202</f>
        <v>5.4215</v>
      </c>
      <c r="P2202" s="8">
        <f>IF(L2202=0,0,E2202/L2202)</f>
        <v>41.228136882129277</v>
      </c>
      <c r="Q2202" s="5" t="str">
        <f>LEFT(N2202,(FIND("/",N2202)-1))</f>
        <v>games</v>
      </c>
      <c r="R2202" s="5" t="str">
        <f>RIGHT(N2202,LEN(N2202)-(FIND("/",N2202)))</f>
        <v>tabletop games</v>
      </c>
      <c r="S2202" s="13">
        <f>(J2202/86400)+25569+(-5/24)</f>
        <v>42163.417453703696</v>
      </c>
      <c r="T2202" s="13">
        <f>(I2202/86400)+25569+(-5/24)</f>
        <v>42190.916666666664</v>
      </c>
    </row>
    <row r="2203" spans="1:20" ht="14.75" customHeight="1" x14ac:dyDescent="0.2">
      <c r="A2203" s="5">
        <v>2201</v>
      </c>
      <c r="B2203" s="6" t="s">
        <v>2202</v>
      </c>
      <c r="C2203" s="6" t="s">
        <v>6311</v>
      </c>
      <c r="D2203" s="22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>E2203/D2203</f>
        <v>3.8271818181818182</v>
      </c>
      <c r="P2203" s="8">
        <f>IF(L2203=0,0,E2203/L2203)</f>
        <v>15.035357142857142</v>
      </c>
      <c r="Q2203" s="5" t="str">
        <f>LEFT(N2203,(FIND("/",N2203)-1))</f>
        <v>music</v>
      </c>
      <c r="R2203" s="5" t="str">
        <f>RIGHT(N2203,LEN(N2203)-(FIND("/",N2203)))</f>
        <v>electronic music</v>
      </c>
      <c r="S2203" s="13">
        <f>(J2203/86400)+25569+(-5/24)</f>
        <v>41276.638483796291</v>
      </c>
      <c r="T2203" s="13">
        <f>(I2203/86400)+25569+(-5/24)</f>
        <v>41290.638483796291</v>
      </c>
    </row>
    <row r="2204" spans="1:20" ht="14.75" customHeight="1" x14ac:dyDescent="0.2">
      <c r="A2204" s="5">
        <v>2202</v>
      </c>
      <c r="B2204" s="6" t="s">
        <v>2203</v>
      </c>
      <c r="C2204" s="6" t="s">
        <v>6312</v>
      </c>
      <c r="D2204" s="22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>E2204/D2204</f>
        <v>7.0418124999999998</v>
      </c>
      <c r="P2204" s="8">
        <f>IF(L2204=0,0,E2204/L2204)</f>
        <v>39.066920943134534</v>
      </c>
      <c r="Q2204" s="5" t="str">
        <f>LEFT(N2204,(FIND("/",N2204)-1))</f>
        <v>music</v>
      </c>
      <c r="R2204" s="5" t="str">
        <f>RIGHT(N2204,LEN(N2204)-(FIND("/",N2204)))</f>
        <v>electronic music</v>
      </c>
      <c r="S2204" s="13">
        <f>(J2204/86400)+25569+(-5/24)</f>
        <v>41184.640833333331</v>
      </c>
      <c r="T2204" s="13">
        <f>(I2204/86400)+25569+(-5/24)</f>
        <v>41214.640833333331</v>
      </c>
    </row>
    <row r="2205" spans="1:20" ht="14.75" customHeight="1" x14ac:dyDescent="0.2">
      <c r="A2205" s="5">
        <v>2203</v>
      </c>
      <c r="B2205" s="6" t="s">
        <v>2204</v>
      </c>
      <c r="C2205" s="6" t="s">
        <v>6313</v>
      </c>
      <c r="D2205" s="22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>E2205/D2205</f>
        <v>1.0954999999999999</v>
      </c>
      <c r="P2205" s="8">
        <f>IF(L2205=0,0,E2205/L2205)</f>
        <v>43.82</v>
      </c>
      <c r="Q2205" s="5" t="str">
        <f>LEFT(N2205,(FIND("/",N2205)-1))</f>
        <v>music</v>
      </c>
      <c r="R2205" s="5" t="str">
        <f>RIGHT(N2205,LEN(N2205)-(FIND("/",N2205)))</f>
        <v>electronic music</v>
      </c>
      <c r="S2205" s="13">
        <f>(J2205/86400)+25569+(-5/24)</f>
        <v>42241.651412037034</v>
      </c>
      <c r="T2205" s="13">
        <f>(I2205/86400)+25569+(-5/24)</f>
        <v>42271.651412037034</v>
      </c>
    </row>
    <row r="2206" spans="1:20" ht="14.75" customHeight="1" x14ac:dyDescent="0.2">
      <c r="A2206" s="5">
        <v>2204</v>
      </c>
      <c r="B2206" s="6" t="s">
        <v>2205</v>
      </c>
      <c r="C2206" s="6" t="s">
        <v>6314</v>
      </c>
      <c r="D2206" s="22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>E2206/D2206</f>
        <v>1.3286666666666667</v>
      </c>
      <c r="P2206" s="8">
        <f>IF(L2206=0,0,E2206/L2206)</f>
        <v>27.301369863013697</v>
      </c>
      <c r="Q2206" s="5" t="str">
        <f>LEFT(N2206,(FIND("/",N2206)-1))</f>
        <v>music</v>
      </c>
      <c r="R2206" s="5" t="str">
        <f>RIGHT(N2206,LEN(N2206)-(FIND("/",N2206)))</f>
        <v>electronic music</v>
      </c>
      <c r="S2206" s="13">
        <f>(J2206/86400)+25569+(-5/24)</f>
        <v>41312.103229166663</v>
      </c>
      <c r="T2206" s="13">
        <f>(I2206/86400)+25569+(-5/24)</f>
        <v>41342.103229166663</v>
      </c>
    </row>
    <row r="2207" spans="1:20" ht="14.75" customHeight="1" x14ac:dyDescent="0.2">
      <c r="A2207" s="5">
        <v>2205</v>
      </c>
      <c r="B2207" s="6" t="s">
        <v>2206</v>
      </c>
      <c r="C2207" s="6" t="s">
        <v>6315</v>
      </c>
      <c r="D2207" s="22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>E2207/D2207</f>
        <v>1.52</v>
      </c>
      <c r="P2207" s="8">
        <f>IF(L2207=0,0,E2207/L2207)</f>
        <v>42.222222222222221</v>
      </c>
      <c r="Q2207" s="5" t="str">
        <f>LEFT(N2207,(FIND("/",N2207)-1))</f>
        <v>music</v>
      </c>
      <c r="R2207" s="5" t="str">
        <f>RIGHT(N2207,LEN(N2207)-(FIND("/",N2207)))</f>
        <v>electronic music</v>
      </c>
      <c r="S2207" s="13">
        <f>(J2207/86400)+25569+(-5/24)</f>
        <v>41031.613298611112</v>
      </c>
      <c r="T2207" s="13">
        <f>(I2207/86400)+25569+(-5/24)</f>
        <v>41061.613298611112</v>
      </c>
    </row>
    <row r="2208" spans="1:20" ht="14.75" customHeight="1" x14ac:dyDescent="0.2">
      <c r="A2208" s="5">
        <v>2206</v>
      </c>
      <c r="B2208" s="6" t="s">
        <v>2207</v>
      </c>
      <c r="C2208" s="6" t="s">
        <v>6316</v>
      </c>
      <c r="D2208" s="22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>E2208/D2208</f>
        <v>1.0272727272727273</v>
      </c>
      <c r="P2208" s="8">
        <f>IF(L2208=0,0,E2208/L2208)</f>
        <v>33.235294117647058</v>
      </c>
      <c r="Q2208" s="5" t="str">
        <f>LEFT(N2208,(FIND("/",N2208)-1))</f>
        <v>music</v>
      </c>
      <c r="R2208" s="5" t="str">
        <f>RIGHT(N2208,LEN(N2208)-(FIND("/",N2208)))</f>
        <v>electronic music</v>
      </c>
      <c r="S2208" s="13">
        <f>(J2208/86400)+25569+(-5/24)</f>
        <v>40997.048888888887</v>
      </c>
      <c r="T2208" s="13">
        <f>(I2208/86400)+25569+(-5/24)</f>
        <v>41015.048888888887</v>
      </c>
    </row>
    <row r="2209" spans="1:20" ht="14.75" customHeight="1" x14ac:dyDescent="0.2">
      <c r="A2209" s="5">
        <v>2207</v>
      </c>
      <c r="B2209" s="6" t="s">
        <v>2208</v>
      </c>
      <c r="C2209" s="6" t="s">
        <v>6317</v>
      </c>
      <c r="D2209" s="22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>E2209/D2209</f>
        <v>1</v>
      </c>
      <c r="P2209" s="8">
        <f>IF(L2209=0,0,E2209/L2209)</f>
        <v>285.71428571428572</v>
      </c>
      <c r="Q2209" s="5" t="str">
        <f>LEFT(N2209,(FIND("/",N2209)-1))</f>
        <v>music</v>
      </c>
      <c r="R2209" s="5" t="str">
        <f>RIGHT(N2209,LEN(N2209)-(FIND("/",N2209)))</f>
        <v>electronic music</v>
      </c>
      <c r="S2209" s="13">
        <f>(J2209/86400)+25569+(-5/24)</f>
        <v>41563.985798611109</v>
      </c>
      <c r="T2209" s="13">
        <f>(I2209/86400)+25569+(-5/24)</f>
        <v>41594.027465277773</v>
      </c>
    </row>
    <row r="2210" spans="1:20" ht="14.75" customHeight="1" x14ac:dyDescent="0.2">
      <c r="A2210" s="5">
        <v>2208</v>
      </c>
      <c r="B2210" s="6" t="s">
        <v>2209</v>
      </c>
      <c r="C2210" s="6" t="s">
        <v>6318</v>
      </c>
      <c r="D2210" s="22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>E2210/D2210</f>
        <v>1.016</v>
      </c>
      <c r="P2210" s="8">
        <f>IF(L2210=0,0,E2210/L2210)</f>
        <v>42.333333333333336</v>
      </c>
      <c r="Q2210" s="5" t="str">
        <f>LEFT(N2210,(FIND("/",N2210)-1))</f>
        <v>music</v>
      </c>
      <c r="R2210" s="5" t="str">
        <f>RIGHT(N2210,LEN(N2210)-(FIND("/",N2210)))</f>
        <v>electronic music</v>
      </c>
      <c r="S2210" s="13">
        <f>(J2210/86400)+25569+(-5/24)</f>
        <v>40946.673912037033</v>
      </c>
      <c r="T2210" s="13">
        <f>(I2210/86400)+25569+(-5/24)</f>
        <v>41005.958333333328</v>
      </c>
    </row>
    <row r="2211" spans="1:20" ht="14.75" customHeight="1" x14ac:dyDescent="0.2">
      <c r="A2211" s="5">
        <v>2209</v>
      </c>
      <c r="B2211" s="6" t="s">
        <v>2210</v>
      </c>
      <c r="C2211" s="6" t="s">
        <v>6319</v>
      </c>
      <c r="D2211" s="22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>E2211/D2211</f>
        <v>1.508</v>
      </c>
      <c r="P2211" s="8">
        <f>IF(L2211=0,0,E2211/L2211)</f>
        <v>50.266666666666666</v>
      </c>
      <c r="Q2211" s="5" t="str">
        <f>LEFT(N2211,(FIND("/",N2211)-1))</f>
        <v>music</v>
      </c>
      <c r="R2211" s="5" t="str">
        <f>RIGHT(N2211,LEN(N2211)-(FIND("/",N2211)))</f>
        <v>electronic music</v>
      </c>
      <c r="S2211" s="13">
        <f>(J2211/86400)+25569+(-5/24)</f>
        <v>41732.27134259259</v>
      </c>
      <c r="T2211" s="13">
        <f>(I2211/86400)+25569+(-5/24)</f>
        <v>41743.75</v>
      </c>
    </row>
    <row r="2212" spans="1:20" ht="14.75" customHeight="1" x14ac:dyDescent="0.2">
      <c r="A2212" s="5">
        <v>2210</v>
      </c>
      <c r="B2212" s="6" t="s">
        <v>2211</v>
      </c>
      <c r="C2212" s="6" t="s">
        <v>6320</v>
      </c>
      <c r="D2212" s="22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>E2212/D2212</f>
        <v>1.11425</v>
      </c>
      <c r="P2212" s="8">
        <f>IF(L2212=0,0,E2212/L2212)</f>
        <v>61.902777777777779</v>
      </c>
      <c r="Q2212" s="5" t="str">
        <f>LEFT(N2212,(FIND("/",N2212)-1))</f>
        <v>music</v>
      </c>
      <c r="R2212" s="5" t="str">
        <f>RIGHT(N2212,LEN(N2212)-(FIND("/",N2212)))</f>
        <v>electronic music</v>
      </c>
      <c r="S2212" s="13">
        <f>(J2212/86400)+25569+(-5/24)</f>
        <v>40955.857754629629</v>
      </c>
      <c r="T2212" s="13">
        <f>(I2212/86400)+25569+(-5/24)</f>
        <v>41013.525000000001</v>
      </c>
    </row>
    <row r="2213" spans="1:20" ht="14.75" customHeight="1" x14ac:dyDescent="0.2">
      <c r="A2213" s="5">
        <v>2211</v>
      </c>
      <c r="B2213" s="6" t="s">
        <v>2212</v>
      </c>
      <c r="C2213" s="6" t="s">
        <v>6321</v>
      </c>
      <c r="D2213" s="22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>E2213/D2213</f>
        <v>1.956</v>
      </c>
      <c r="P2213" s="8">
        <f>IF(L2213=0,0,E2213/L2213)</f>
        <v>40.75</v>
      </c>
      <c r="Q2213" s="5" t="str">
        <f>LEFT(N2213,(FIND("/",N2213)-1))</f>
        <v>music</v>
      </c>
      <c r="R2213" s="5" t="str">
        <f>RIGHT(N2213,LEN(N2213)-(FIND("/",N2213)))</f>
        <v>electronic music</v>
      </c>
      <c r="S2213" s="13">
        <f>(J2213/86400)+25569+(-5/24)</f>
        <v>41716.576678240737</v>
      </c>
      <c r="T2213" s="13">
        <f>(I2213/86400)+25569+(-5/24)</f>
        <v>41739.082638888889</v>
      </c>
    </row>
    <row r="2214" spans="1:20" ht="14.75" customHeight="1" x14ac:dyDescent="0.2">
      <c r="A2214" s="5">
        <v>2212</v>
      </c>
      <c r="B2214" s="6" t="s">
        <v>2213</v>
      </c>
      <c r="C2214" s="6" t="s">
        <v>6322</v>
      </c>
      <c r="D2214" s="22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>E2214/D2214</f>
        <v>1.1438333333333333</v>
      </c>
      <c r="P2214" s="8">
        <f>IF(L2214=0,0,E2214/L2214)</f>
        <v>55.796747967479675</v>
      </c>
      <c r="Q2214" s="5" t="str">
        <f>LEFT(N2214,(FIND("/",N2214)-1))</f>
        <v>music</v>
      </c>
      <c r="R2214" s="5" t="str">
        <f>RIGHT(N2214,LEN(N2214)-(FIND("/",N2214)))</f>
        <v>electronic music</v>
      </c>
      <c r="S2214" s="13">
        <f>(J2214/86400)+25569+(-5/24)</f>
        <v>41548.539085648146</v>
      </c>
      <c r="T2214" s="13">
        <f>(I2214/86400)+25569+(-5/24)</f>
        <v>41581.833333333328</v>
      </c>
    </row>
    <row r="2215" spans="1:20" ht="14.75" customHeight="1" x14ac:dyDescent="0.2">
      <c r="A2215" s="5">
        <v>2213</v>
      </c>
      <c r="B2215" s="6" t="s">
        <v>2214</v>
      </c>
      <c r="C2215" s="6" t="s">
        <v>6323</v>
      </c>
      <c r="D2215" s="22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>E2215/D2215</f>
        <v>2</v>
      </c>
      <c r="P2215" s="8">
        <f>IF(L2215=0,0,E2215/L2215)</f>
        <v>10</v>
      </c>
      <c r="Q2215" s="5" t="str">
        <f>LEFT(N2215,(FIND("/",N2215)-1))</f>
        <v>music</v>
      </c>
      <c r="R2215" s="5" t="str">
        <f>RIGHT(N2215,LEN(N2215)-(FIND("/",N2215)))</f>
        <v>electronic music</v>
      </c>
      <c r="S2215" s="13">
        <f>(J2215/86400)+25569+(-5/24)</f>
        <v>42109.617812499993</v>
      </c>
      <c r="T2215" s="13">
        <f>(I2215/86400)+25569+(-5/24)</f>
        <v>42139.617812499993</v>
      </c>
    </row>
    <row r="2216" spans="1:20" ht="14.75" customHeight="1" x14ac:dyDescent="0.2">
      <c r="A2216" s="5">
        <v>2214</v>
      </c>
      <c r="B2216" s="6" t="s">
        <v>2215</v>
      </c>
      <c r="C2216" s="6" t="s">
        <v>6324</v>
      </c>
      <c r="D2216" s="22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>E2216/D2216</f>
        <v>2.9250166666666666</v>
      </c>
      <c r="P2216" s="8">
        <f>IF(L2216=0,0,E2216/L2216)</f>
        <v>73.125416666666666</v>
      </c>
      <c r="Q2216" s="5" t="str">
        <f>LEFT(N2216,(FIND("/",N2216)-1))</f>
        <v>music</v>
      </c>
      <c r="R2216" s="5" t="str">
        <f>RIGHT(N2216,LEN(N2216)-(FIND("/",N2216)))</f>
        <v>electronic music</v>
      </c>
      <c r="S2216" s="13">
        <f>(J2216/86400)+25569+(-5/24)</f>
        <v>41646.58388888889</v>
      </c>
      <c r="T2216" s="13">
        <f>(I2216/86400)+25569+(-5/24)</f>
        <v>41676.58388888889</v>
      </c>
    </row>
    <row r="2217" spans="1:20" ht="14.75" customHeight="1" x14ac:dyDescent="0.2">
      <c r="A2217" s="5">
        <v>2215</v>
      </c>
      <c r="B2217" s="6" t="s">
        <v>2216</v>
      </c>
      <c r="C2217" s="6" t="s">
        <v>6325</v>
      </c>
      <c r="D2217" s="22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>E2217/D2217</f>
        <v>1.5636363636363637</v>
      </c>
      <c r="P2217" s="8">
        <f>IF(L2217=0,0,E2217/L2217)</f>
        <v>26.060606060606062</v>
      </c>
      <c r="Q2217" s="5" t="str">
        <f>LEFT(N2217,(FIND("/",N2217)-1))</f>
        <v>music</v>
      </c>
      <c r="R2217" s="5" t="str">
        <f>RIGHT(N2217,LEN(N2217)-(FIND("/",N2217)))</f>
        <v>electronic music</v>
      </c>
      <c r="S2217" s="13">
        <f>(J2217/86400)+25569+(-5/24)</f>
        <v>40958.508935185186</v>
      </c>
      <c r="T2217" s="13">
        <f>(I2217/86400)+25569+(-5/24)</f>
        <v>40981.082638888889</v>
      </c>
    </row>
    <row r="2218" spans="1:20" ht="14.75" customHeight="1" x14ac:dyDescent="0.2">
      <c r="A2218" s="5">
        <v>2216</v>
      </c>
      <c r="B2218" s="6" t="s">
        <v>2217</v>
      </c>
      <c r="C2218" s="6" t="s">
        <v>6326</v>
      </c>
      <c r="D2218" s="22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>E2218/D2218</f>
        <v>1.0566666666666666</v>
      </c>
      <c r="P2218" s="8">
        <f>IF(L2218=0,0,E2218/L2218)</f>
        <v>22.642857142857142</v>
      </c>
      <c r="Q2218" s="5" t="str">
        <f>LEFT(N2218,(FIND("/",N2218)-1))</f>
        <v>music</v>
      </c>
      <c r="R2218" s="5" t="str">
        <f>RIGHT(N2218,LEN(N2218)-(FIND("/",N2218)))</f>
        <v>electronic music</v>
      </c>
      <c r="S2218" s="13">
        <f>(J2218/86400)+25569+(-5/24)</f>
        <v>42194.543344907404</v>
      </c>
      <c r="T2218" s="13">
        <f>(I2218/86400)+25569+(-5/24)</f>
        <v>42208.543344907404</v>
      </c>
    </row>
    <row r="2219" spans="1:20" ht="14.75" customHeight="1" x14ac:dyDescent="0.2">
      <c r="A2219" s="5">
        <v>2217</v>
      </c>
      <c r="B2219" s="6" t="s">
        <v>2218</v>
      </c>
      <c r="C2219" s="6" t="s">
        <v>6327</v>
      </c>
      <c r="D2219" s="22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>E2219/D2219</f>
        <v>1.0119047619047619</v>
      </c>
      <c r="P2219" s="8">
        <f>IF(L2219=0,0,E2219/L2219)</f>
        <v>47.222222222222221</v>
      </c>
      <c r="Q2219" s="5" t="str">
        <f>LEFT(N2219,(FIND("/",N2219)-1))</f>
        <v>music</v>
      </c>
      <c r="R2219" s="5" t="str">
        <f>RIGHT(N2219,LEN(N2219)-(FIND("/",N2219)))</f>
        <v>electronic music</v>
      </c>
      <c r="S2219" s="13">
        <f>(J2219/86400)+25569+(-5/24)</f>
        <v>42299.568437499998</v>
      </c>
      <c r="T2219" s="13">
        <f>(I2219/86400)+25569+(-5/24)</f>
        <v>42310.124999999993</v>
      </c>
    </row>
    <row r="2220" spans="1:20" ht="14.75" customHeight="1" x14ac:dyDescent="0.2">
      <c r="A2220" s="5">
        <v>2218</v>
      </c>
      <c r="B2220" s="6" t="s">
        <v>2219</v>
      </c>
      <c r="C2220" s="6" t="s">
        <v>6328</v>
      </c>
      <c r="D2220" s="22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>E2220/D2220</f>
        <v>1.2283299999999999</v>
      </c>
      <c r="P2220" s="8">
        <f>IF(L2220=0,0,E2220/L2220)</f>
        <v>32.324473684210524</v>
      </c>
      <c r="Q2220" s="5" t="str">
        <f>LEFT(N2220,(FIND("/",N2220)-1))</f>
        <v>music</v>
      </c>
      <c r="R2220" s="5" t="str">
        <f>RIGHT(N2220,LEN(N2220)-(FIND("/",N2220)))</f>
        <v>electronic music</v>
      </c>
      <c r="S2220" s="13">
        <f>(J2220/86400)+25569+(-5/24)</f>
        <v>41127.603969907403</v>
      </c>
      <c r="T2220" s="13">
        <f>(I2220/86400)+25569+(-5/24)</f>
        <v>41149.791666666664</v>
      </c>
    </row>
    <row r="2221" spans="1:20" ht="14.75" customHeight="1" x14ac:dyDescent="0.2">
      <c r="A2221" s="5">
        <v>2219</v>
      </c>
      <c r="B2221" s="6" t="s">
        <v>2220</v>
      </c>
      <c r="C2221" s="6" t="s">
        <v>6329</v>
      </c>
      <c r="D2221" s="22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>E2221/D2221</f>
        <v>1.0149999999999999</v>
      </c>
      <c r="P2221" s="8">
        <f>IF(L2221=0,0,E2221/L2221)</f>
        <v>53.421052631578945</v>
      </c>
      <c r="Q2221" s="5" t="str">
        <f>LEFT(N2221,(FIND("/",N2221)-1))</f>
        <v>music</v>
      </c>
      <c r="R2221" s="5" t="str">
        <f>RIGHT(N2221,LEN(N2221)-(FIND("/",N2221)))</f>
        <v>electronic music</v>
      </c>
      <c r="S2221" s="13">
        <f>(J2221/86400)+25569+(-5/24)</f>
        <v>42205.510555555556</v>
      </c>
      <c r="T2221" s="13">
        <f>(I2221/86400)+25569+(-5/24)</f>
        <v>42235.510555555556</v>
      </c>
    </row>
    <row r="2222" spans="1:20" ht="14.75" customHeight="1" x14ac:dyDescent="0.2">
      <c r="A2222" s="5">
        <v>2220</v>
      </c>
      <c r="B2222" s="6" t="s">
        <v>2221</v>
      </c>
      <c r="C2222" s="6" t="s">
        <v>6330</v>
      </c>
      <c r="D2222" s="22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>E2222/D2222</f>
        <v>1.0114285714285713</v>
      </c>
      <c r="P2222" s="8">
        <f>IF(L2222=0,0,E2222/L2222)</f>
        <v>51.304347826086953</v>
      </c>
      <c r="Q2222" s="5" t="str">
        <f>LEFT(N2222,(FIND("/",N2222)-1))</f>
        <v>music</v>
      </c>
      <c r="R2222" s="5" t="str">
        <f>RIGHT(N2222,LEN(N2222)-(FIND("/",N2222)))</f>
        <v>electronic music</v>
      </c>
      <c r="S2222" s="13">
        <f>(J2222/86400)+25569+(-5/24)</f>
        <v>41451.852268518516</v>
      </c>
      <c r="T2222" s="13">
        <f>(I2222/86400)+25569+(-5/24)</f>
        <v>41481.852268518516</v>
      </c>
    </row>
    <row r="2223" spans="1:20" ht="14.75" customHeight="1" x14ac:dyDescent="0.2">
      <c r="A2223" s="5">
        <v>2221</v>
      </c>
      <c r="B2223" s="6" t="s">
        <v>2222</v>
      </c>
      <c r="C2223" s="6" t="s">
        <v>6331</v>
      </c>
      <c r="D2223" s="22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>E2223/D2223</f>
        <v>1.0811999999999999</v>
      </c>
      <c r="P2223" s="8">
        <f>IF(L2223=0,0,E2223/L2223)</f>
        <v>37.197247706422019</v>
      </c>
      <c r="Q2223" s="5" t="str">
        <f>LEFT(N2223,(FIND("/",N2223)-1))</f>
        <v>games</v>
      </c>
      <c r="R2223" s="5" t="str">
        <f>RIGHT(N2223,LEN(N2223)-(FIND("/",N2223)))</f>
        <v>tabletop games</v>
      </c>
      <c r="S2223" s="13">
        <f>(J2223/86400)+25569+(-5/24)</f>
        <v>42452.458437499998</v>
      </c>
      <c r="T2223" s="13">
        <f>(I2223/86400)+25569+(-5/24)</f>
        <v>42482.791666666664</v>
      </c>
    </row>
    <row r="2224" spans="1:20" ht="14.75" customHeight="1" x14ac:dyDescent="0.2">
      <c r="A2224" s="5">
        <v>2222</v>
      </c>
      <c r="B2224" s="6" t="s">
        <v>2223</v>
      </c>
      <c r="C2224" s="6" t="s">
        <v>6332</v>
      </c>
      <c r="D2224" s="22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>E2224/D2224</f>
        <v>1.6259999999999999</v>
      </c>
      <c r="P2224" s="8">
        <f>IF(L2224=0,0,E2224/L2224)</f>
        <v>27.1</v>
      </c>
      <c r="Q2224" s="5" t="str">
        <f>LEFT(N2224,(FIND("/",N2224)-1))</f>
        <v>games</v>
      </c>
      <c r="R2224" s="5" t="str">
        <f>RIGHT(N2224,LEN(N2224)-(FIND("/",N2224)))</f>
        <v>tabletop games</v>
      </c>
      <c r="S2224" s="13">
        <f>(J2224/86400)+25569+(-5/24)</f>
        <v>40906.579247685186</v>
      </c>
      <c r="T2224" s="13">
        <f>(I2224/86400)+25569+(-5/24)</f>
        <v>40936.579247685186</v>
      </c>
    </row>
    <row r="2225" spans="1:20" ht="14.75" customHeight="1" x14ac:dyDescent="0.2">
      <c r="A2225" s="5">
        <v>2223</v>
      </c>
      <c r="B2225" s="6" t="s">
        <v>2224</v>
      </c>
      <c r="C2225" s="6" t="s">
        <v>6333</v>
      </c>
      <c r="D2225" s="22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>E2225/D2225</f>
        <v>1.0580000000000001</v>
      </c>
      <c r="P2225" s="8">
        <f>IF(L2225=0,0,E2225/L2225)</f>
        <v>206.31</v>
      </c>
      <c r="Q2225" s="5" t="str">
        <f>LEFT(N2225,(FIND("/",N2225)-1))</f>
        <v>games</v>
      </c>
      <c r="R2225" s="5" t="str">
        <f>RIGHT(N2225,LEN(N2225)-(FIND("/",N2225)))</f>
        <v>tabletop games</v>
      </c>
      <c r="S2225" s="13">
        <f>(J2225/86400)+25569+(-5/24)</f>
        <v>42152.432500000003</v>
      </c>
      <c r="T2225" s="13">
        <f>(I2225/86400)+25569+(-5/24)</f>
        <v>42182.432500000003</v>
      </c>
    </row>
    <row r="2226" spans="1:20" ht="14.75" customHeight="1" x14ac:dyDescent="0.2">
      <c r="A2226" s="5">
        <v>2224</v>
      </c>
      <c r="B2226" s="6" t="s">
        <v>2225</v>
      </c>
      <c r="C2226" s="6" t="s">
        <v>6334</v>
      </c>
      <c r="D2226" s="22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>E2226/D2226</f>
        <v>2.4315000000000002</v>
      </c>
      <c r="P2226" s="8">
        <f>IF(L2226=0,0,E2226/L2226)</f>
        <v>82.145270270270274</v>
      </c>
      <c r="Q2226" s="5" t="str">
        <f>LEFT(N2226,(FIND("/",N2226)-1))</f>
        <v>games</v>
      </c>
      <c r="R2226" s="5" t="str">
        <f>RIGHT(N2226,LEN(N2226)-(FIND("/",N2226)))</f>
        <v>tabletop games</v>
      </c>
      <c r="S2226" s="13">
        <f>(J2226/86400)+25569+(-5/24)</f>
        <v>42644.459201388883</v>
      </c>
      <c r="T2226" s="13">
        <f>(I2226/86400)+25569+(-5/24)</f>
        <v>42672.583333333336</v>
      </c>
    </row>
    <row r="2227" spans="1:20" ht="14.75" customHeight="1" x14ac:dyDescent="0.2">
      <c r="A2227" s="5">
        <v>2225</v>
      </c>
      <c r="B2227" s="6" t="s">
        <v>2226</v>
      </c>
      <c r="C2227" s="6" t="s">
        <v>6335</v>
      </c>
      <c r="D2227" s="22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>E2227/D2227</f>
        <v>9.4483338095238096</v>
      </c>
      <c r="P2227" s="8">
        <f>IF(L2227=0,0,E2227/L2227)</f>
        <v>164.79651993355483</v>
      </c>
      <c r="Q2227" s="5" t="str">
        <f>LEFT(N2227,(FIND("/",N2227)-1))</f>
        <v>games</v>
      </c>
      <c r="R2227" s="5" t="str">
        <f>RIGHT(N2227,LEN(N2227)-(FIND("/",N2227)))</f>
        <v>tabletop games</v>
      </c>
      <c r="S2227" s="13">
        <f>(J2227/86400)+25569+(-5/24)</f>
        <v>41873.583506944444</v>
      </c>
      <c r="T2227" s="13">
        <f>(I2227/86400)+25569+(-5/24)</f>
        <v>41903.583506944444</v>
      </c>
    </row>
    <row r="2228" spans="1:20" ht="14.75" customHeight="1" x14ac:dyDescent="0.2">
      <c r="A2228" s="5">
        <v>2226</v>
      </c>
      <c r="B2228" s="6" t="s">
        <v>2227</v>
      </c>
      <c r="C2228" s="6" t="s">
        <v>6336</v>
      </c>
      <c r="D2228" s="22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>E2228/D2228</f>
        <v>1.0846283333333333</v>
      </c>
      <c r="P2228" s="8">
        <f>IF(L2228=0,0,E2228/L2228)</f>
        <v>60.820280373831778</v>
      </c>
      <c r="Q2228" s="5" t="str">
        <f>LEFT(N2228,(FIND("/",N2228)-1))</f>
        <v>games</v>
      </c>
      <c r="R2228" s="5" t="str">
        <f>RIGHT(N2228,LEN(N2228)-(FIND("/",N2228)))</f>
        <v>tabletop games</v>
      </c>
      <c r="S2228" s="13">
        <f>(J2228/86400)+25569+(-5/24)</f>
        <v>42381.590532407405</v>
      </c>
      <c r="T2228" s="13">
        <f>(I2228/86400)+25569+(-5/24)</f>
        <v>42411.999305555553</v>
      </c>
    </row>
    <row r="2229" spans="1:20" ht="14.75" customHeight="1" x14ac:dyDescent="0.2">
      <c r="A2229" s="5">
        <v>2227</v>
      </c>
      <c r="B2229" s="6" t="s">
        <v>2228</v>
      </c>
      <c r="C2229" s="6" t="s">
        <v>6337</v>
      </c>
      <c r="D2229" s="22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>E2229/D2229</f>
        <v>1.5737692307692308</v>
      </c>
      <c r="P2229" s="8">
        <f>IF(L2229=0,0,E2229/L2229)</f>
        <v>67.970099667774093</v>
      </c>
      <c r="Q2229" s="5" t="str">
        <f>LEFT(N2229,(FIND("/",N2229)-1))</f>
        <v>games</v>
      </c>
      <c r="R2229" s="5" t="str">
        <f>RIGHT(N2229,LEN(N2229)-(FIND("/",N2229)))</f>
        <v>tabletop games</v>
      </c>
      <c r="S2229" s="13">
        <f>(J2229/86400)+25569+(-5/24)</f>
        <v>41561.599016203698</v>
      </c>
      <c r="T2229" s="13">
        <f>(I2229/86400)+25569+(-5/24)</f>
        <v>41591.640682870369</v>
      </c>
    </row>
    <row r="2230" spans="1:20" ht="14.75" customHeight="1" x14ac:dyDescent="0.2">
      <c r="A2230" s="5">
        <v>2228</v>
      </c>
      <c r="B2230" s="6" t="s">
        <v>2229</v>
      </c>
      <c r="C2230" s="6" t="s">
        <v>6338</v>
      </c>
      <c r="D2230" s="22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>E2230/D2230</f>
        <v>11.744899999999999</v>
      </c>
      <c r="P2230" s="8">
        <f>IF(L2230=0,0,E2230/L2230)</f>
        <v>81.561805555555551</v>
      </c>
      <c r="Q2230" s="5" t="str">
        <f>LEFT(N2230,(FIND("/",N2230)-1))</f>
        <v>games</v>
      </c>
      <c r="R2230" s="5" t="str">
        <f>RIGHT(N2230,LEN(N2230)-(FIND("/",N2230)))</f>
        <v>tabletop games</v>
      </c>
      <c r="S2230" s="13">
        <f>(J2230/86400)+25569+(-5/24)</f>
        <v>42202.069861111107</v>
      </c>
      <c r="T2230" s="13">
        <f>(I2230/86400)+25569+(-5/24)</f>
        <v>42232.069861111107</v>
      </c>
    </row>
    <row r="2231" spans="1:20" ht="14.75" customHeight="1" x14ac:dyDescent="0.2">
      <c r="A2231" s="5">
        <v>2229</v>
      </c>
      <c r="B2231" s="6" t="s">
        <v>2230</v>
      </c>
      <c r="C2231" s="6" t="s">
        <v>6339</v>
      </c>
      <c r="D2231" s="22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>E2231/D2231</f>
        <v>1.7104755366949576</v>
      </c>
      <c r="P2231" s="8">
        <f>IF(L2231=0,0,E2231/L2231)</f>
        <v>25.42547309833024</v>
      </c>
      <c r="Q2231" s="5" t="str">
        <f>LEFT(N2231,(FIND("/",N2231)-1))</f>
        <v>games</v>
      </c>
      <c r="R2231" s="5" t="str">
        <f>RIGHT(N2231,LEN(N2231)-(FIND("/",N2231)))</f>
        <v>tabletop games</v>
      </c>
      <c r="S2231" s="13">
        <f>(J2231/86400)+25569+(-5/24)</f>
        <v>41484.455914351849</v>
      </c>
      <c r="T2231" s="13">
        <f>(I2231/86400)+25569+(-5/24)</f>
        <v>41519.958333333328</v>
      </c>
    </row>
    <row r="2232" spans="1:20" ht="14.75" customHeight="1" x14ac:dyDescent="0.2">
      <c r="A2232" s="5">
        <v>2230</v>
      </c>
      <c r="B2232" s="6" t="s">
        <v>2231</v>
      </c>
      <c r="C2232" s="6" t="s">
        <v>6340</v>
      </c>
      <c r="D2232" s="22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>E2232/D2232</f>
        <v>1.2595294117647058</v>
      </c>
      <c r="P2232" s="8">
        <f>IF(L2232=0,0,E2232/L2232)</f>
        <v>21.497991967871485</v>
      </c>
      <c r="Q2232" s="5" t="str">
        <f>LEFT(N2232,(FIND("/",N2232)-1))</f>
        <v>games</v>
      </c>
      <c r="R2232" s="5" t="str">
        <f>RIGHT(N2232,LEN(N2232)-(FIND("/",N2232)))</f>
        <v>tabletop games</v>
      </c>
      <c r="S2232" s="13">
        <f>(J2232/86400)+25569+(-5/24)</f>
        <v>41724.672766203701</v>
      </c>
      <c r="T2232" s="13">
        <f>(I2232/86400)+25569+(-5/24)</f>
        <v>41754.672766203701</v>
      </c>
    </row>
    <row r="2233" spans="1:20" ht="14.75" customHeight="1" x14ac:dyDescent="0.2">
      <c r="A2233" s="5">
        <v>2231</v>
      </c>
      <c r="B2233" s="6" t="s">
        <v>2232</v>
      </c>
      <c r="C2233" s="6" t="s">
        <v>6341</v>
      </c>
      <c r="D2233" s="22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>E2233/D2233</f>
        <v>12.121296000000001</v>
      </c>
      <c r="P2233" s="8">
        <f>IF(L2233=0,0,E2233/L2233)</f>
        <v>27.226630727762803</v>
      </c>
      <c r="Q2233" s="5" t="str">
        <f>LEFT(N2233,(FIND("/",N2233)-1))</f>
        <v>games</v>
      </c>
      <c r="R2233" s="5" t="str">
        <f>RIGHT(N2233,LEN(N2233)-(FIND("/",N2233)))</f>
        <v>tabletop games</v>
      </c>
      <c r="S2233" s="13">
        <f>(J2233/86400)+25569+(-5/24)</f>
        <v>41423.702557870369</v>
      </c>
      <c r="T2233" s="13">
        <f>(I2233/86400)+25569+(-5/24)</f>
        <v>41450</v>
      </c>
    </row>
    <row r="2234" spans="1:20" ht="14.75" customHeight="1" x14ac:dyDescent="0.2">
      <c r="A2234" s="5">
        <v>2232</v>
      </c>
      <c r="B2234" s="6" t="s">
        <v>2233</v>
      </c>
      <c r="C2234" s="6" t="s">
        <v>6342</v>
      </c>
      <c r="D2234" s="22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>E2234/D2234</f>
        <v>4.9580000000000002</v>
      </c>
      <c r="P2234" s="8">
        <f>IF(L2234=0,0,E2234/L2234)</f>
        <v>25.091093117408906</v>
      </c>
      <c r="Q2234" s="5" t="str">
        <f>LEFT(N2234,(FIND("/",N2234)-1))</f>
        <v>games</v>
      </c>
      <c r="R2234" s="5" t="str">
        <f>RIGHT(N2234,LEN(N2234)-(FIND("/",N2234)))</f>
        <v>tabletop games</v>
      </c>
      <c r="S2234" s="13">
        <f>(J2234/86400)+25569+(-5/24)</f>
        <v>41806.585740740738</v>
      </c>
      <c r="T2234" s="13">
        <f>(I2234/86400)+25569+(-5/24)</f>
        <v>41838.916666666664</v>
      </c>
    </row>
    <row r="2235" spans="1:20" ht="14.75" customHeight="1" x14ac:dyDescent="0.2">
      <c r="A2235" s="5">
        <v>2233</v>
      </c>
      <c r="B2235" s="6" t="s">
        <v>2234</v>
      </c>
      <c r="C2235" s="6" t="s">
        <v>6343</v>
      </c>
      <c r="D2235" s="22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>E2235/D2235</f>
        <v>3.3203999999999998</v>
      </c>
      <c r="P2235" s="8">
        <f>IF(L2235=0,0,E2235/L2235)</f>
        <v>21.230179028132991</v>
      </c>
      <c r="Q2235" s="5" t="str">
        <f>LEFT(N2235,(FIND("/",N2235)-1))</f>
        <v>games</v>
      </c>
      <c r="R2235" s="5" t="str">
        <f>RIGHT(N2235,LEN(N2235)-(FIND("/",N2235)))</f>
        <v>tabletop games</v>
      </c>
      <c r="S2235" s="13">
        <f>(J2235/86400)+25569+(-5/24)</f>
        <v>42331.170590277776</v>
      </c>
      <c r="T2235" s="13">
        <f>(I2235/86400)+25569+(-5/24)</f>
        <v>42351.791666666664</v>
      </c>
    </row>
    <row r="2236" spans="1:20" ht="14.75" customHeight="1" x14ac:dyDescent="0.2">
      <c r="A2236" s="5">
        <v>2234</v>
      </c>
      <c r="B2236" s="6" t="s">
        <v>2235</v>
      </c>
      <c r="C2236" s="6" t="s">
        <v>6344</v>
      </c>
      <c r="D2236" s="22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>E2236/D2236</f>
        <v>11.65</v>
      </c>
      <c r="P2236" s="8">
        <f>IF(L2236=0,0,E2236/L2236)</f>
        <v>41.607142857142854</v>
      </c>
      <c r="Q2236" s="5" t="str">
        <f>LEFT(N2236,(FIND("/",N2236)-1))</f>
        <v>games</v>
      </c>
      <c r="R2236" s="5" t="str">
        <f>RIGHT(N2236,LEN(N2236)-(FIND("/",N2236)))</f>
        <v>tabletop games</v>
      </c>
      <c r="S2236" s="13">
        <f>(J2236/86400)+25569+(-5/24)</f>
        <v>42710.616284722222</v>
      </c>
      <c r="T2236" s="13">
        <f>(I2236/86400)+25569+(-5/24)</f>
        <v>42740.616284722222</v>
      </c>
    </row>
    <row r="2237" spans="1:20" ht="14.75" customHeight="1" x14ac:dyDescent="0.2">
      <c r="A2237" s="5">
        <v>2235</v>
      </c>
      <c r="B2237" s="6" t="s">
        <v>2236</v>
      </c>
      <c r="C2237" s="6" t="s">
        <v>6345</v>
      </c>
      <c r="D2237" s="22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>E2237/D2237</f>
        <v>1.5331538461538461</v>
      </c>
      <c r="P2237" s="8">
        <f>IF(L2237=0,0,E2237/L2237)</f>
        <v>135.58503401360545</v>
      </c>
      <c r="Q2237" s="5" t="str">
        <f>LEFT(N2237,(FIND("/",N2237)-1))</f>
        <v>games</v>
      </c>
      <c r="R2237" s="5" t="str">
        <f>RIGHT(N2237,LEN(N2237)-(FIND("/",N2237)))</f>
        <v>tabletop games</v>
      </c>
      <c r="S2237" s="13">
        <f>(J2237/86400)+25569+(-5/24)</f>
        <v>42061.813784722217</v>
      </c>
      <c r="T2237" s="13">
        <f>(I2237/86400)+25569+(-5/24)</f>
        <v>42091.772118055553</v>
      </c>
    </row>
    <row r="2238" spans="1:20" ht="14.75" customHeight="1" x14ac:dyDescent="0.2">
      <c r="A2238" s="5">
        <v>2236</v>
      </c>
      <c r="B2238" s="6" t="s">
        <v>2237</v>
      </c>
      <c r="C2238" s="6" t="s">
        <v>6346</v>
      </c>
      <c r="D2238" s="22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>E2238/D2238</f>
        <v>5.3710714285714287</v>
      </c>
      <c r="P2238" s="8">
        <f>IF(L2238=0,0,E2238/L2238)</f>
        <v>22.116176470588236</v>
      </c>
      <c r="Q2238" s="5" t="str">
        <f>LEFT(N2238,(FIND("/",N2238)-1))</f>
        <v>games</v>
      </c>
      <c r="R2238" s="5" t="str">
        <f>RIGHT(N2238,LEN(N2238)-(FIND("/",N2238)))</f>
        <v>tabletop games</v>
      </c>
      <c r="S2238" s="13">
        <f>(J2238/86400)+25569+(-5/24)</f>
        <v>42371.408831018511</v>
      </c>
      <c r="T2238" s="13">
        <f>(I2238/86400)+25569+(-5/24)</f>
        <v>42401.408831018511</v>
      </c>
    </row>
    <row r="2239" spans="1:20" ht="14.75" customHeight="1" x14ac:dyDescent="0.2">
      <c r="A2239" s="5">
        <v>2237</v>
      </c>
      <c r="B2239" s="6" t="s">
        <v>2238</v>
      </c>
      <c r="C2239" s="6" t="s">
        <v>6347</v>
      </c>
      <c r="D2239" s="22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>E2239/D2239</f>
        <v>3.5292777777777777</v>
      </c>
      <c r="P2239" s="8">
        <f>IF(L2239=0,0,E2239/L2239)</f>
        <v>64.625635808748726</v>
      </c>
      <c r="Q2239" s="5" t="str">
        <f>LEFT(N2239,(FIND("/",N2239)-1))</f>
        <v>games</v>
      </c>
      <c r="R2239" s="5" t="str">
        <f>RIGHT(N2239,LEN(N2239)-(FIND("/",N2239)))</f>
        <v>tabletop games</v>
      </c>
      <c r="S2239" s="13">
        <f>(J2239/86400)+25569+(-5/24)</f>
        <v>41914.794942129629</v>
      </c>
      <c r="T2239" s="13">
        <f>(I2239/86400)+25569+(-5/24)</f>
        <v>41955.124305555553</v>
      </c>
    </row>
    <row r="2240" spans="1:20" ht="14.75" customHeight="1" x14ac:dyDescent="0.2">
      <c r="A2240" s="5">
        <v>2238</v>
      </c>
      <c r="B2240" s="6" t="s">
        <v>2239</v>
      </c>
      <c r="C2240" s="6" t="s">
        <v>6348</v>
      </c>
      <c r="D2240" s="22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>E2240/D2240</f>
        <v>1.3740000000000001</v>
      </c>
      <c r="P2240" s="8">
        <f>IF(L2240=0,0,E2240/L2240)</f>
        <v>69.569620253164558</v>
      </c>
      <c r="Q2240" s="5" t="str">
        <f>LEFT(N2240,(FIND("/",N2240)-1))</f>
        <v>games</v>
      </c>
      <c r="R2240" s="5" t="str">
        <f>RIGHT(N2240,LEN(N2240)-(FIND("/",N2240)))</f>
        <v>tabletop games</v>
      </c>
      <c r="S2240" s="13">
        <f>(J2240/86400)+25569+(-5/24)</f>
        <v>42774.41337962963</v>
      </c>
      <c r="T2240" s="13">
        <f>(I2240/86400)+25569+(-5/24)</f>
        <v>42804.41337962963</v>
      </c>
    </row>
    <row r="2241" spans="1:20" ht="14.75" customHeight="1" x14ac:dyDescent="0.2">
      <c r="A2241" s="5">
        <v>2239</v>
      </c>
      <c r="B2241" s="6" t="s">
        <v>2240</v>
      </c>
      <c r="C2241" s="6" t="s">
        <v>6349</v>
      </c>
      <c r="D2241" s="22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>E2241/D2241</f>
        <v>1.2802667999999999</v>
      </c>
      <c r="P2241" s="8">
        <f>IF(L2241=0,0,E2241/L2241)</f>
        <v>75.133028169014082</v>
      </c>
      <c r="Q2241" s="5" t="str">
        <f>LEFT(N2241,(FIND("/",N2241)-1))</f>
        <v>games</v>
      </c>
      <c r="R2241" s="5" t="str">
        <f>RIGHT(N2241,LEN(N2241)-(FIND("/",N2241)))</f>
        <v>tabletop games</v>
      </c>
      <c r="S2241" s="13">
        <f>(J2241/86400)+25569+(-5/24)</f>
        <v>41572.750162037039</v>
      </c>
      <c r="T2241" s="13">
        <f>(I2241/86400)+25569+(-5/24)</f>
        <v>41608.959722222222</v>
      </c>
    </row>
    <row r="2242" spans="1:20" ht="14.75" customHeight="1" x14ac:dyDescent="0.2">
      <c r="A2242" s="5">
        <v>2240</v>
      </c>
      <c r="B2242" s="6" t="s">
        <v>2241</v>
      </c>
      <c r="C2242" s="6" t="s">
        <v>6350</v>
      </c>
      <c r="D2242" s="22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>E2242/D2242</f>
        <v>2.7067999999999999</v>
      </c>
      <c r="P2242" s="8">
        <f>IF(L2242=0,0,E2242/L2242)</f>
        <v>140.97916666666666</v>
      </c>
      <c r="Q2242" s="5" t="str">
        <f>LEFT(N2242,(FIND("/",N2242)-1))</f>
        <v>games</v>
      </c>
      <c r="R2242" s="5" t="str">
        <f>RIGHT(N2242,LEN(N2242)-(FIND("/",N2242)))</f>
        <v>tabletop games</v>
      </c>
      <c r="S2242" s="13">
        <f>(J2242/86400)+25569+(-5/24)</f>
        <v>42452.617407407401</v>
      </c>
      <c r="T2242" s="13">
        <f>(I2242/86400)+25569+(-5/24)</f>
        <v>42482.617407407401</v>
      </c>
    </row>
    <row r="2243" spans="1:20" ht="14.75" customHeight="1" x14ac:dyDescent="0.2">
      <c r="A2243" s="5">
        <v>2241</v>
      </c>
      <c r="B2243" s="6" t="s">
        <v>2242</v>
      </c>
      <c r="C2243" s="6" t="s">
        <v>6351</v>
      </c>
      <c r="D2243" s="22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>E2243/D2243</f>
        <v>8.0640000000000001</v>
      </c>
      <c r="P2243" s="8">
        <f>IF(L2243=0,0,E2243/L2243)</f>
        <v>49.472392638036808</v>
      </c>
      <c r="Q2243" s="5" t="str">
        <f>LEFT(N2243,(FIND("/",N2243)-1))</f>
        <v>games</v>
      </c>
      <c r="R2243" s="5" t="str">
        <f>RIGHT(N2243,LEN(N2243)-(FIND("/",N2243)))</f>
        <v>tabletop games</v>
      </c>
      <c r="S2243" s="13">
        <f>(J2243/86400)+25569+(-5/24)</f>
        <v>42766.619212962956</v>
      </c>
      <c r="T2243" s="13">
        <f>(I2243/86400)+25569+(-5/24)</f>
        <v>42796.619212962956</v>
      </c>
    </row>
    <row r="2244" spans="1:20" ht="14.75" customHeight="1" x14ac:dyDescent="0.2">
      <c r="A2244" s="5">
        <v>2242</v>
      </c>
      <c r="B2244" s="6" t="s">
        <v>2243</v>
      </c>
      <c r="C2244" s="6" t="s">
        <v>6352</v>
      </c>
      <c r="D2244" s="22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>E2244/D2244</f>
        <v>13.600976000000001</v>
      </c>
      <c r="P2244" s="8">
        <f>IF(L2244=0,0,E2244/L2244)</f>
        <v>53.865251485148519</v>
      </c>
      <c r="Q2244" s="5" t="str">
        <f>LEFT(N2244,(FIND("/",N2244)-1))</f>
        <v>games</v>
      </c>
      <c r="R2244" s="5" t="str">
        <f>RIGHT(N2244,LEN(N2244)-(FIND("/",N2244)))</f>
        <v>tabletop games</v>
      </c>
      <c r="S2244" s="13">
        <f>(J2244/86400)+25569+(-5/24)</f>
        <v>41569.367280092592</v>
      </c>
      <c r="T2244" s="13">
        <f>(I2244/86400)+25569+(-5/24)</f>
        <v>41604.918055555558</v>
      </c>
    </row>
    <row r="2245" spans="1:20" ht="14.75" customHeight="1" x14ac:dyDescent="0.2">
      <c r="A2245" s="5">
        <v>2243</v>
      </c>
      <c r="B2245" s="6" t="s">
        <v>2244</v>
      </c>
      <c r="C2245" s="6" t="s">
        <v>6353</v>
      </c>
      <c r="D2245" s="22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>E2245/D2245</f>
        <v>9302.5</v>
      </c>
      <c r="P2245" s="8">
        <f>IF(L2245=0,0,E2245/L2245)</f>
        <v>4.5712530712530715</v>
      </c>
      <c r="Q2245" s="5" t="str">
        <f>LEFT(N2245,(FIND("/",N2245)-1))</f>
        <v>games</v>
      </c>
      <c r="R2245" s="5" t="str">
        <f>RIGHT(N2245,LEN(N2245)-(FIND("/",N2245)))</f>
        <v>tabletop games</v>
      </c>
      <c r="S2245" s="13">
        <f>(J2245/86400)+25569+(-5/24)</f>
        <v>42800.542708333327</v>
      </c>
      <c r="T2245" s="13">
        <f>(I2245/86400)+25569+(-5/24)</f>
        <v>42806.916666666664</v>
      </c>
    </row>
    <row r="2246" spans="1:20" ht="14.75" customHeight="1" x14ac:dyDescent="0.2">
      <c r="A2246" s="5">
        <v>2244</v>
      </c>
      <c r="B2246" s="6" t="s">
        <v>2245</v>
      </c>
      <c r="C2246" s="6" t="s">
        <v>6354</v>
      </c>
      <c r="D2246" s="22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>E2246/D2246</f>
        <v>3.7702</v>
      </c>
      <c r="P2246" s="8">
        <f>IF(L2246=0,0,E2246/L2246)</f>
        <v>65.00344827586207</v>
      </c>
      <c r="Q2246" s="5" t="str">
        <f>LEFT(N2246,(FIND("/",N2246)-1))</f>
        <v>games</v>
      </c>
      <c r="R2246" s="5" t="str">
        <f>RIGHT(N2246,LEN(N2246)-(FIND("/",N2246)))</f>
        <v>tabletop games</v>
      </c>
      <c r="S2246" s="13">
        <f>(J2246/86400)+25569+(-5/24)</f>
        <v>42647.610486111109</v>
      </c>
      <c r="T2246" s="13">
        <f>(I2246/86400)+25569+(-5/24)</f>
        <v>42659.645833333336</v>
      </c>
    </row>
    <row r="2247" spans="1:20" ht="14.75" customHeight="1" x14ac:dyDescent="0.2">
      <c r="A2247" s="5">
        <v>2245</v>
      </c>
      <c r="B2247" s="6" t="s">
        <v>2246</v>
      </c>
      <c r="C2247" s="6" t="s">
        <v>6355</v>
      </c>
      <c r="D2247" s="22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>E2247/D2247</f>
        <v>26.47025</v>
      </c>
      <c r="P2247" s="8">
        <f>IF(L2247=0,0,E2247/L2247)</f>
        <v>53.475252525252522</v>
      </c>
      <c r="Q2247" s="5" t="str">
        <f>LEFT(N2247,(FIND("/",N2247)-1))</f>
        <v>games</v>
      </c>
      <c r="R2247" s="5" t="str">
        <f>RIGHT(N2247,LEN(N2247)-(FIND("/",N2247)))</f>
        <v>tabletop games</v>
      </c>
      <c r="S2247" s="13">
        <f>(J2247/86400)+25569+(-5/24)</f>
        <v>41660.500196759254</v>
      </c>
      <c r="T2247" s="13">
        <f>(I2247/86400)+25569+(-5/24)</f>
        <v>41691.541666666664</v>
      </c>
    </row>
    <row r="2248" spans="1:20" ht="14.75" customHeight="1" x14ac:dyDescent="0.2">
      <c r="A2248" s="5">
        <v>2246</v>
      </c>
      <c r="B2248" s="6" t="s">
        <v>2247</v>
      </c>
      <c r="C2248" s="6" t="s">
        <v>6356</v>
      </c>
      <c r="D2248" s="22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>E2248/D2248</f>
        <v>1.0012000000000001</v>
      </c>
      <c r="P2248" s="8">
        <f>IF(L2248=0,0,E2248/L2248)</f>
        <v>43.912280701754383</v>
      </c>
      <c r="Q2248" s="5" t="str">
        <f>LEFT(N2248,(FIND("/",N2248)-1))</f>
        <v>games</v>
      </c>
      <c r="R2248" s="5" t="str">
        <f>RIGHT(N2248,LEN(N2248)-(FIND("/",N2248)))</f>
        <v>tabletop games</v>
      </c>
      <c r="S2248" s="13">
        <f>(J2248/86400)+25569+(-5/24)</f>
        <v>42221.583449074074</v>
      </c>
      <c r="T2248" s="13">
        <f>(I2248/86400)+25569+(-5/24)</f>
        <v>42251.583449074074</v>
      </c>
    </row>
    <row r="2249" spans="1:20" ht="14.75" customHeight="1" x14ac:dyDescent="0.2">
      <c r="A2249" s="5">
        <v>2247</v>
      </c>
      <c r="B2249" s="6" t="s">
        <v>2248</v>
      </c>
      <c r="C2249" s="6" t="s">
        <v>6357</v>
      </c>
      <c r="D2249" s="22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>E2249/D2249</f>
        <v>1.0445405405405406</v>
      </c>
      <c r="P2249" s="8">
        <f>IF(L2249=0,0,E2249/L2249)</f>
        <v>50.852631578947367</v>
      </c>
      <c r="Q2249" s="5" t="str">
        <f>LEFT(N2249,(FIND("/",N2249)-1))</f>
        <v>games</v>
      </c>
      <c r="R2249" s="5" t="str">
        <f>RIGHT(N2249,LEN(N2249)-(FIND("/",N2249)))</f>
        <v>tabletop games</v>
      </c>
      <c r="S2249" s="13">
        <f>(J2249/86400)+25569+(-5/24)</f>
        <v>42200.457928240743</v>
      </c>
      <c r="T2249" s="13">
        <f>(I2249/86400)+25569+(-5/24)</f>
        <v>42214.457928240743</v>
      </c>
    </row>
    <row r="2250" spans="1:20" ht="14.75" customHeight="1" x14ac:dyDescent="0.2">
      <c r="A2250" s="5">
        <v>2248</v>
      </c>
      <c r="B2250" s="6" t="s">
        <v>2249</v>
      </c>
      <c r="C2250" s="6" t="s">
        <v>6358</v>
      </c>
      <c r="D2250" s="22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>E2250/D2250</f>
        <v>1.0721428571428571</v>
      </c>
      <c r="P2250" s="8">
        <f>IF(L2250=0,0,E2250/L2250)</f>
        <v>58.6328125</v>
      </c>
      <c r="Q2250" s="5" t="str">
        <f>LEFT(N2250,(FIND("/",N2250)-1))</f>
        <v>games</v>
      </c>
      <c r="R2250" s="5" t="str">
        <f>RIGHT(N2250,LEN(N2250)-(FIND("/",N2250)))</f>
        <v>tabletop games</v>
      </c>
      <c r="S2250" s="13">
        <f>(J2250/86400)+25569+(-5/24)</f>
        <v>42688.667569444442</v>
      </c>
      <c r="T2250" s="13">
        <f>(I2250/86400)+25569+(-5/24)</f>
        <v>42718.667569444442</v>
      </c>
    </row>
    <row r="2251" spans="1:20" ht="14.75" customHeight="1" x14ac:dyDescent="0.2">
      <c r="A2251" s="5">
        <v>2249</v>
      </c>
      <c r="B2251" s="6" t="s">
        <v>2250</v>
      </c>
      <c r="C2251" s="6" t="s">
        <v>6359</v>
      </c>
      <c r="D2251" s="22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>E2251/D2251</f>
        <v>1.6877142857142857</v>
      </c>
      <c r="P2251" s="8">
        <f>IF(L2251=0,0,E2251/L2251)</f>
        <v>32.81666666666667</v>
      </c>
      <c r="Q2251" s="5" t="str">
        <f>LEFT(N2251,(FIND("/",N2251)-1))</f>
        <v>games</v>
      </c>
      <c r="R2251" s="5" t="str">
        <f>RIGHT(N2251,LEN(N2251)-(FIND("/",N2251)))</f>
        <v>tabletop games</v>
      </c>
      <c r="S2251" s="13">
        <f>(J2251/86400)+25569+(-5/24)</f>
        <v>41336.49496527778</v>
      </c>
      <c r="T2251" s="13">
        <f>(I2251/86400)+25569+(-5/24)</f>
        <v>41366.453298611108</v>
      </c>
    </row>
    <row r="2252" spans="1:20" ht="14.75" customHeight="1" x14ac:dyDescent="0.2">
      <c r="A2252" s="5">
        <v>2250</v>
      </c>
      <c r="B2252" s="6" t="s">
        <v>2251</v>
      </c>
      <c r="C2252" s="6" t="s">
        <v>6360</v>
      </c>
      <c r="D2252" s="22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>E2252/D2252</f>
        <v>9.7511200000000002</v>
      </c>
      <c r="P2252" s="8">
        <f>IF(L2252=0,0,E2252/L2252)</f>
        <v>426.93169877408059</v>
      </c>
      <c r="Q2252" s="5" t="str">
        <f>LEFT(N2252,(FIND("/",N2252)-1))</f>
        <v>games</v>
      </c>
      <c r="R2252" s="5" t="str">
        <f>RIGHT(N2252,LEN(N2252)-(FIND("/",N2252)))</f>
        <v>tabletop games</v>
      </c>
      <c r="S2252" s="13">
        <f>(J2252/86400)+25569+(-5/24)</f>
        <v>42676.7971412037</v>
      </c>
      <c r="T2252" s="13">
        <f>(I2252/86400)+25569+(-5/24)</f>
        <v>42706.838807870365</v>
      </c>
    </row>
    <row r="2253" spans="1:20" ht="14.75" customHeight="1" x14ac:dyDescent="0.2">
      <c r="A2253" s="5">
        <v>2251</v>
      </c>
      <c r="B2253" s="6" t="s">
        <v>2252</v>
      </c>
      <c r="C2253" s="6" t="s">
        <v>6361</v>
      </c>
      <c r="D2253" s="22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>E2253/D2253</f>
        <v>1.3444929411764706</v>
      </c>
      <c r="P2253" s="8">
        <f>IF(L2253=0,0,E2253/L2253)</f>
        <v>23.808729166666669</v>
      </c>
      <c r="Q2253" s="5" t="str">
        <f>LEFT(N2253,(FIND("/",N2253)-1))</f>
        <v>games</v>
      </c>
      <c r="R2253" s="5" t="str">
        <f>RIGHT(N2253,LEN(N2253)-(FIND("/",N2253)))</f>
        <v>tabletop games</v>
      </c>
      <c r="S2253" s="13">
        <f>(J2253/86400)+25569+(-5/24)</f>
        <v>41846.137465277774</v>
      </c>
      <c r="T2253" s="13">
        <f>(I2253/86400)+25569+(-5/24)</f>
        <v>41867.137465277774</v>
      </c>
    </row>
    <row r="2254" spans="1:20" ht="14.75" customHeight="1" x14ac:dyDescent="0.2">
      <c r="A2254" s="5">
        <v>2252</v>
      </c>
      <c r="B2254" s="6" t="s">
        <v>2253</v>
      </c>
      <c r="C2254" s="6" t="s">
        <v>6362</v>
      </c>
      <c r="D2254" s="22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>E2254/D2254</f>
        <v>2.722777777777778</v>
      </c>
      <c r="P2254" s="8">
        <f>IF(L2254=0,0,E2254/L2254)</f>
        <v>98.413654618473899</v>
      </c>
      <c r="Q2254" s="5" t="str">
        <f>LEFT(N2254,(FIND("/",N2254)-1))</f>
        <v>games</v>
      </c>
      <c r="R2254" s="5" t="str">
        <f>RIGHT(N2254,LEN(N2254)-(FIND("/",N2254)))</f>
        <v>tabletop games</v>
      </c>
      <c r="S2254" s="13">
        <f>(J2254/86400)+25569+(-5/24)</f>
        <v>42573.119652777772</v>
      </c>
      <c r="T2254" s="13">
        <f>(I2254/86400)+25569+(-5/24)</f>
        <v>42588.119652777772</v>
      </c>
    </row>
    <row r="2255" spans="1:20" ht="14.75" customHeight="1" x14ac:dyDescent="0.2">
      <c r="A2255" s="5">
        <v>2253</v>
      </c>
      <c r="B2255" s="6" t="s">
        <v>2254</v>
      </c>
      <c r="C2255" s="6" t="s">
        <v>6363</v>
      </c>
      <c r="D2255" s="22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>E2255/D2255</f>
        <v>1.1268750000000001</v>
      </c>
      <c r="P2255" s="8">
        <f>IF(L2255=0,0,E2255/L2255)</f>
        <v>107.32142857142857</v>
      </c>
      <c r="Q2255" s="5" t="str">
        <f>LEFT(N2255,(FIND("/",N2255)-1))</f>
        <v>games</v>
      </c>
      <c r="R2255" s="5" t="str">
        <f>RIGHT(N2255,LEN(N2255)-(FIND("/",N2255)))</f>
        <v>tabletop games</v>
      </c>
      <c r="S2255" s="13">
        <f>(J2255/86400)+25569+(-5/24)</f>
        <v>42296.422997685186</v>
      </c>
      <c r="T2255" s="13">
        <f>(I2255/86400)+25569+(-5/24)</f>
        <v>42326.46466435185</v>
      </c>
    </row>
    <row r="2256" spans="1:20" ht="14.75" customHeight="1" x14ac:dyDescent="0.2">
      <c r="A2256" s="5">
        <v>2254</v>
      </c>
      <c r="B2256" s="6" t="s">
        <v>2255</v>
      </c>
      <c r="C2256" s="6" t="s">
        <v>6364</v>
      </c>
      <c r="D2256" s="22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>E2256/D2256</f>
        <v>4.5979999999999999</v>
      </c>
      <c r="P2256" s="8">
        <f>IF(L2256=0,0,E2256/L2256)</f>
        <v>11.67005076142132</v>
      </c>
      <c r="Q2256" s="5" t="str">
        <f>LEFT(N2256,(FIND("/",N2256)-1))</f>
        <v>games</v>
      </c>
      <c r="R2256" s="5" t="str">
        <f>RIGHT(N2256,LEN(N2256)-(FIND("/",N2256)))</f>
        <v>tabletop games</v>
      </c>
      <c r="S2256" s="13">
        <f>(J2256/86400)+25569+(-5/24)</f>
        <v>42752.439444444441</v>
      </c>
      <c r="T2256" s="13">
        <f>(I2256/86400)+25569+(-5/24)</f>
        <v>42759.439444444441</v>
      </c>
    </row>
    <row r="2257" spans="1:20" ht="14.75" customHeight="1" x14ac:dyDescent="0.2">
      <c r="A2257" s="5">
        <v>2255</v>
      </c>
      <c r="B2257" s="6" t="s">
        <v>2256</v>
      </c>
      <c r="C2257" s="6" t="s">
        <v>6365</v>
      </c>
      <c r="D2257" s="22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>E2257/D2257</f>
        <v>2.8665822784810127</v>
      </c>
      <c r="P2257" s="8">
        <f>IF(L2257=0,0,E2257/L2257)</f>
        <v>41.782287822878232</v>
      </c>
      <c r="Q2257" s="5" t="str">
        <f>LEFT(N2257,(FIND("/",N2257)-1))</f>
        <v>games</v>
      </c>
      <c r="R2257" s="5" t="str">
        <f>RIGHT(N2257,LEN(N2257)-(FIND("/",N2257)))</f>
        <v>tabletop games</v>
      </c>
      <c r="S2257" s="13">
        <f>(J2257/86400)+25569+(-5/24)</f>
        <v>42467.743645833332</v>
      </c>
      <c r="T2257" s="13">
        <f>(I2257/86400)+25569+(-5/24)</f>
        <v>42497.743645833332</v>
      </c>
    </row>
    <row r="2258" spans="1:20" ht="14.75" customHeight="1" x14ac:dyDescent="0.2">
      <c r="A2258" s="5">
        <v>2256</v>
      </c>
      <c r="B2258" s="6" t="s">
        <v>2257</v>
      </c>
      <c r="C2258" s="6" t="s">
        <v>6366</v>
      </c>
      <c r="D2258" s="22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>E2258/D2258</f>
        <v>2.2270833333333333</v>
      </c>
      <c r="P2258" s="8">
        <f>IF(L2258=0,0,E2258/L2258)</f>
        <v>21.38</v>
      </c>
      <c r="Q2258" s="5" t="str">
        <f>LEFT(N2258,(FIND("/",N2258)-1))</f>
        <v>games</v>
      </c>
      <c r="R2258" s="5" t="str">
        <f>RIGHT(N2258,LEN(N2258)-(FIND("/",N2258)))</f>
        <v>tabletop games</v>
      </c>
      <c r="S2258" s="13">
        <f>(J2258/86400)+25569+(-5/24)</f>
        <v>42682.243587962956</v>
      </c>
      <c r="T2258" s="13">
        <f>(I2258/86400)+25569+(-5/24)</f>
        <v>42696.243587962956</v>
      </c>
    </row>
    <row r="2259" spans="1:20" ht="14.75" customHeight="1" x14ac:dyDescent="0.2">
      <c r="A2259" s="5">
        <v>2257</v>
      </c>
      <c r="B2259" s="6" t="s">
        <v>2258</v>
      </c>
      <c r="C2259" s="6" t="s">
        <v>6367</v>
      </c>
      <c r="D2259" s="22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>E2259/D2259</f>
        <v>6.3613999999999997</v>
      </c>
      <c r="P2259" s="8">
        <f>IF(L2259=0,0,E2259/L2259)</f>
        <v>94.103550295857985</v>
      </c>
      <c r="Q2259" s="5" t="str">
        <f>LEFT(N2259,(FIND("/",N2259)-1))</f>
        <v>games</v>
      </c>
      <c r="R2259" s="5" t="str">
        <f>RIGHT(N2259,LEN(N2259)-(FIND("/",N2259)))</f>
        <v>tabletop games</v>
      </c>
      <c r="S2259" s="13">
        <f>(J2259/86400)+25569+(-5/24)</f>
        <v>42505.728344907409</v>
      </c>
      <c r="T2259" s="13">
        <f>(I2259/86400)+25569+(-5/24)</f>
        <v>42540.749999999993</v>
      </c>
    </row>
    <row r="2260" spans="1:20" ht="14.75" customHeight="1" x14ac:dyDescent="0.2">
      <c r="A2260" s="5">
        <v>2258</v>
      </c>
      <c r="B2260" s="6" t="s">
        <v>2259</v>
      </c>
      <c r="C2260" s="6" t="s">
        <v>6368</v>
      </c>
      <c r="D2260" s="22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>E2260/D2260</f>
        <v>1.4650000000000001</v>
      </c>
      <c r="P2260" s="8">
        <f>IF(L2260=0,0,E2260/L2260)</f>
        <v>15.721951219512196</v>
      </c>
      <c r="Q2260" s="5" t="str">
        <f>LEFT(N2260,(FIND("/",N2260)-1))</f>
        <v>games</v>
      </c>
      <c r="R2260" s="5" t="str">
        <f>RIGHT(N2260,LEN(N2260)-(FIND("/",N2260)))</f>
        <v>tabletop games</v>
      </c>
      <c r="S2260" s="13">
        <f>(J2260/86400)+25569+(-5/24)</f>
        <v>42136.542673611104</v>
      </c>
      <c r="T2260" s="13">
        <f>(I2260/86400)+25569+(-5/24)</f>
        <v>42166.542673611104</v>
      </c>
    </row>
    <row r="2261" spans="1:20" ht="14.75" customHeight="1" x14ac:dyDescent="0.2">
      <c r="A2261" s="5">
        <v>2259</v>
      </c>
      <c r="B2261" s="6" t="s">
        <v>2260</v>
      </c>
      <c r="C2261" s="6" t="s">
        <v>6369</v>
      </c>
      <c r="D2261" s="22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>E2261/D2261</f>
        <v>18.670999999999999</v>
      </c>
      <c r="P2261" s="8">
        <f>IF(L2261=0,0,E2261/L2261)</f>
        <v>90.635922330097088</v>
      </c>
      <c r="Q2261" s="5" t="str">
        <f>LEFT(N2261,(FIND("/",N2261)-1))</f>
        <v>games</v>
      </c>
      <c r="R2261" s="5" t="str">
        <f>RIGHT(N2261,LEN(N2261)-(FIND("/",N2261)))</f>
        <v>tabletop games</v>
      </c>
      <c r="S2261" s="13">
        <f>(J2261/86400)+25569+(-5/24)</f>
        <v>42702.59648148148</v>
      </c>
      <c r="T2261" s="13">
        <f>(I2261/86400)+25569+(-5/24)</f>
        <v>42712.59648148148</v>
      </c>
    </row>
    <row r="2262" spans="1:20" ht="14.75" customHeight="1" x14ac:dyDescent="0.2">
      <c r="A2262" s="5">
        <v>2260</v>
      </c>
      <c r="B2262" s="6" t="s">
        <v>2261</v>
      </c>
      <c r="C2262" s="6" t="s">
        <v>6370</v>
      </c>
      <c r="D2262" s="22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>E2262/D2262</f>
        <v>3.2692000000000001</v>
      </c>
      <c r="P2262" s="8">
        <f>IF(L2262=0,0,E2262/L2262)</f>
        <v>97.297619047619051</v>
      </c>
      <c r="Q2262" s="5" t="str">
        <f>LEFT(N2262,(FIND("/",N2262)-1))</f>
        <v>games</v>
      </c>
      <c r="R2262" s="5" t="str">
        <f>RIGHT(N2262,LEN(N2262)-(FIND("/",N2262)))</f>
        <v>tabletop games</v>
      </c>
      <c r="S2262" s="13">
        <f>(J2262/86400)+25569+(-5/24)</f>
        <v>41694.808449074073</v>
      </c>
      <c r="T2262" s="13">
        <f>(I2262/86400)+25569+(-5/24)</f>
        <v>41724.766782407409</v>
      </c>
    </row>
    <row r="2263" spans="1:20" ht="14.75" customHeight="1" x14ac:dyDescent="0.2">
      <c r="A2263" s="5">
        <v>2261</v>
      </c>
      <c r="B2263" s="6" t="s">
        <v>2262</v>
      </c>
      <c r="C2263" s="6" t="s">
        <v>6371</v>
      </c>
      <c r="D2263" s="22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>E2263/D2263</f>
        <v>7.7949999999999999</v>
      </c>
      <c r="P2263" s="8">
        <f>IF(L2263=0,0,E2263/L2263)</f>
        <v>37.11904761904762</v>
      </c>
      <c r="Q2263" s="5" t="str">
        <f>LEFT(N2263,(FIND("/",N2263)-1))</f>
        <v>games</v>
      </c>
      <c r="R2263" s="5" t="str">
        <f>RIGHT(N2263,LEN(N2263)-(FIND("/",N2263)))</f>
        <v>tabletop games</v>
      </c>
      <c r="S2263" s="13">
        <f>(J2263/86400)+25569+(-5/24)</f>
        <v>42759.516435185178</v>
      </c>
      <c r="T2263" s="13">
        <f>(I2263/86400)+25569+(-5/24)</f>
        <v>42780.516435185178</v>
      </c>
    </row>
    <row r="2264" spans="1:20" ht="14.75" customHeight="1" x14ac:dyDescent="0.2">
      <c r="A2264" s="5">
        <v>2262</v>
      </c>
      <c r="B2264" s="6" t="s">
        <v>2263</v>
      </c>
      <c r="C2264" s="6" t="s">
        <v>6372</v>
      </c>
      <c r="D2264" s="22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>E2264/D2264</f>
        <v>1.5415151515151515</v>
      </c>
      <c r="P2264" s="8">
        <f>IF(L2264=0,0,E2264/L2264)</f>
        <v>28.104972375690608</v>
      </c>
      <c r="Q2264" s="5" t="str">
        <f>LEFT(N2264,(FIND("/",N2264)-1))</f>
        <v>games</v>
      </c>
      <c r="R2264" s="5" t="str">
        <f>RIGHT(N2264,LEN(N2264)-(FIND("/",N2264)))</f>
        <v>tabletop games</v>
      </c>
      <c r="S2264" s="13">
        <f>(J2264/86400)+25569+(-5/24)</f>
        <v>41926.376828703702</v>
      </c>
      <c r="T2264" s="13">
        <f>(I2264/86400)+25569+(-5/24)</f>
        <v>41960.791666666664</v>
      </c>
    </row>
    <row r="2265" spans="1:20" ht="14.75" customHeight="1" x14ac:dyDescent="0.2">
      <c r="A2265" s="5">
        <v>2263</v>
      </c>
      <c r="B2265" s="6" t="s">
        <v>2264</v>
      </c>
      <c r="C2265" s="6" t="s">
        <v>6373</v>
      </c>
      <c r="D2265" s="22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>E2265/D2265</f>
        <v>1.1554666666666666</v>
      </c>
      <c r="P2265" s="8">
        <f>IF(L2265=0,0,E2265/L2265)</f>
        <v>144.43333333333334</v>
      </c>
      <c r="Q2265" s="5" t="str">
        <f>LEFT(N2265,(FIND("/",N2265)-1))</f>
        <v>games</v>
      </c>
      <c r="R2265" s="5" t="str">
        <f>RIGHT(N2265,LEN(N2265)-(FIND("/",N2265)))</f>
        <v>tabletop games</v>
      </c>
      <c r="S2265" s="13">
        <f>(J2265/86400)+25569+(-5/24)</f>
        <v>42014.623993055553</v>
      </c>
      <c r="T2265" s="13">
        <f>(I2265/86400)+25569+(-5/24)</f>
        <v>42035.623993055553</v>
      </c>
    </row>
    <row r="2266" spans="1:20" ht="14.75" customHeight="1" x14ac:dyDescent="0.2">
      <c r="A2266" s="5">
        <v>2264</v>
      </c>
      <c r="B2266" s="6" t="s">
        <v>2265</v>
      </c>
      <c r="C2266" s="6" t="s">
        <v>6374</v>
      </c>
      <c r="D2266" s="22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>E2266/D2266</f>
        <v>1.8003333333333333</v>
      </c>
      <c r="P2266" s="8">
        <f>IF(L2266=0,0,E2266/L2266)</f>
        <v>24.274157303370785</v>
      </c>
      <c r="Q2266" s="5" t="str">
        <f>LEFT(N2266,(FIND("/",N2266)-1))</f>
        <v>games</v>
      </c>
      <c r="R2266" s="5" t="str">
        <f>RIGHT(N2266,LEN(N2266)-(FIND("/",N2266)))</f>
        <v>tabletop games</v>
      </c>
      <c r="S2266" s="13">
        <f>(J2266/86400)+25569+(-5/24)</f>
        <v>42496.374004629623</v>
      </c>
      <c r="T2266" s="13">
        <f>(I2266/86400)+25569+(-5/24)</f>
        <v>42512.916666666664</v>
      </c>
    </row>
    <row r="2267" spans="1:20" ht="14.75" customHeight="1" x14ac:dyDescent="0.2">
      <c r="A2267" s="5">
        <v>2265</v>
      </c>
      <c r="B2267" s="6" t="s">
        <v>2266</v>
      </c>
      <c r="C2267" s="6" t="s">
        <v>6375</v>
      </c>
      <c r="D2267" s="22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>E2267/D2267</f>
        <v>2.9849999999999999</v>
      </c>
      <c r="P2267" s="8">
        <f>IF(L2267=0,0,E2267/L2267)</f>
        <v>35.117647058823529</v>
      </c>
      <c r="Q2267" s="5" t="str">
        <f>LEFT(N2267,(FIND("/",N2267)-1))</f>
        <v>games</v>
      </c>
      <c r="R2267" s="5" t="str">
        <f>RIGHT(N2267,LEN(N2267)-(FIND("/",N2267)))</f>
        <v>tabletop games</v>
      </c>
      <c r="S2267" s="13">
        <f>(J2267/86400)+25569+(-5/24)</f>
        <v>42689.644756944443</v>
      </c>
      <c r="T2267" s="13">
        <f>(I2267/86400)+25569+(-5/24)</f>
        <v>42696.644756944443</v>
      </c>
    </row>
    <row r="2268" spans="1:20" ht="14.75" customHeight="1" x14ac:dyDescent="0.2">
      <c r="A2268" s="5">
        <v>2266</v>
      </c>
      <c r="B2268" s="6" t="s">
        <v>2267</v>
      </c>
      <c r="C2268" s="6" t="s">
        <v>6376</v>
      </c>
      <c r="D2268" s="22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>E2268/D2268</f>
        <v>3.2026666666666666</v>
      </c>
      <c r="P2268" s="8">
        <f>IF(L2268=0,0,E2268/L2268)</f>
        <v>24.762886597938145</v>
      </c>
      <c r="Q2268" s="5" t="str">
        <f>LEFT(N2268,(FIND("/",N2268)-1))</f>
        <v>games</v>
      </c>
      <c r="R2268" s="5" t="str">
        <f>RIGHT(N2268,LEN(N2268)-(FIND("/",N2268)))</f>
        <v>tabletop games</v>
      </c>
      <c r="S2268" s="13">
        <f>(J2268/86400)+25569+(-5/24)</f>
        <v>42469.666574074072</v>
      </c>
      <c r="T2268" s="13">
        <f>(I2268/86400)+25569+(-5/24)</f>
        <v>42486.874999999993</v>
      </c>
    </row>
    <row r="2269" spans="1:20" ht="14.75" customHeight="1" x14ac:dyDescent="0.2">
      <c r="A2269" s="5">
        <v>2267</v>
      </c>
      <c r="B2269" s="6" t="s">
        <v>2268</v>
      </c>
      <c r="C2269" s="6" t="s">
        <v>6377</v>
      </c>
      <c r="D2269" s="22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>E2269/D2269</f>
        <v>3.80525</v>
      </c>
      <c r="P2269" s="8">
        <f>IF(L2269=0,0,E2269/L2269)</f>
        <v>188.37871287128712</v>
      </c>
      <c r="Q2269" s="5" t="str">
        <f>LEFT(N2269,(FIND("/",N2269)-1))</f>
        <v>games</v>
      </c>
      <c r="R2269" s="5" t="str">
        <f>RIGHT(N2269,LEN(N2269)-(FIND("/",N2269)))</f>
        <v>tabletop games</v>
      </c>
      <c r="S2269" s="13">
        <f>(J2269/86400)+25569+(-5/24)</f>
        <v>41968.621493055551</v>
      </c>
      <c r="T2269" s="13">
        <f>(I2269/86400)+25569+(-5/24)</f>
        <v>41993.833333333336</v>
      </c>
    </row>
    <row r="2270" spans="1:20" ht="14.75" customHeight="1" x14ac:dyDescent="0.2">
      <c r="A2270" s="5">
        <v>2268</v>
      </c>
      <c r="B2270" s="6" t="s">
        <v>2269</v>
      </c>
      <c r="C2270" s="6" t="s">
        <v>6378</v>
      </c>
      <c r="D2270" s="22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>E2270/D2270</f>
        <v>1.026</v>
      </c>
      <c r="P2270" s="8">
        <f>IF(L2270=0,0,E2270/L2270)</f>
        <v>148.08247422680412</v>
      </c>
      <c r="Q2270" s="5" t="str">
        <f>LEFT(N2270,(FIND("/",N2270)-1))</f>
        <v>games</v>
      </c>
      <c r="R2270" s="5" t="str">
        <f>RIGHT(N2270,LEN(N2270)-(FIND("/",N2270)))</f>
        <v>tabletop games</v>
      </c>
      <c r="S2270" s="13">
        <f>(J2270/86400)+25569+(-5/24)</f>
        <v>42775.874016203707</v>
      </c>
      <c r="T2270" s="13">
        <f>(I2270/86400)+25569+(-5/24)</f>
        <v>42805.874016203707</v>
      </c>
    </row>
    <row r="2271" spans="1:20" ht="14.75" customHeight="1" x14ac:dyDescent="0.2">
      <c r="A2271" s="5">
        <v>2269</v>
      </c>
      <c r="B2271" s="6" t="s">
        <v>2270</v>
      </c>
      <c r="C2271" s="6" t="s">
        <v>6379</v>
      </c>
      <c r="D2271" s="22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>E2271/D2271</f>
        <v>18.016400000000001</v>
      </c>
      <c r="P2271" s="8">
        <f>IF(L2271=0,0,E2271/L2271)</f>
        <v>49.934589800443462</v>
      </c>
      <c r="Q2271" s="5" t="str">
        <f>LEFT(N2271,(FIND("/",N2271)-1))</f>
        <v>games</v>
      </c>
      <c r="R2271" s="5" t="str">
        <f>RIGHT(N2271,LEN(N2271)-(FIND("/",N2271)))</f>
        <v>tabletop games</v>
      </c>
      <c r="S2271" s="13">
        <f>(J2271/86400)+25569+(-5/24)</f>
        <v>42776.496099537035</v>
      </c>
      <c r="T2271" s="13">
        <f>(I2271/86400)+25569+(-5/24)</f>
        <v>42800.999999999993</v>
      </c>
    </row>
    <row r="2272" spans="1:20" ht="14.75" customHeight="1" x14ac:dyDescent="0.2">
      <c r="A2272" s="5">
        <v>2270</v>
      </c>
      <c r="B2272" s="6" t="s">
        <v>2271</v>
      </c>
      <c r="C2272" s="6" t="s">
        <v>6380</v>
      </c>
      <c r="D2272" s="22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>E2272/D2272</f>
        <v>7.2024800000000004</v>
      </c>
      <c r="P2272" s="8">
        <f>IF(L2272=0,0,E2272/L2272)</f>
        <v>107.82155688622754</v>
      </c>
      <c r="Q2272" s="5" t="str">
        <f>LEFT(N2272,(FIND("/",N2272)-1))</f>
        <v>games</v>
      </c>
      <c r="R2272" s="5" t="str">
        <f>RIGHT(N2272,LEN(N2272)-(FIND("/",N2272)))</f>
        <v>tabletop games</v>
      </c>
      <c r="S2272" s="13">
        <f>(J2272/86400)+25569+(-5/24)</f>
        <v>42725.661030092589</v>
      </c>
      <c r="T2272" s="13">
        <f>(I2272/86400)+25569+(-5/24)</f>
        <v>42745.707638888889</v>
      </c>
    </row>
    <row r="2273" spans="1:20" ht="14.75" customHeight="1" x14ac:dyDescent="0.2">
      <c r="A2273" s="5">
        <v>2271</v>
      </c>
      <c r="B2273" s="6" t="s">
        <v>2272</v>
      </c>
      <c r="C2273" s="6" t="s">
        <v>6381</v>
      </c>
      <c r="D2273" s="22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>E2273/D2273</f>
        <v>2.8309000000000002</v>
      </c>
      <c r="P2273" s="8">
        <f>IF(L2273=0,0,E2273/L2273)</f>
        <v>42.63403614457831</v>
      </c>
      <c r="Q2273" s="5" t="str">
        <f>LEFT(N2273,(FIND("/",N2273)-1))</f>
        <v>games</v>
      </c>
      <c r="R2273" s="5" t="str">
        <f>RIGHT(N2273,LEN(N2273)-(FIND("/",N2273)))</f>
        <v>tabletop games</v>
      </c>
      <c r="S2273" s="13">
        <f>(J2273/86400)+25569+(-5/24)</f>
        <v>42683.791712962957</v>
      </c>
      <c r="T2273" s="13">
        <f>(I2273/86400)+25569+(-5/24)</f>
        <v>42713.791712962957</v>
      </c>
    </row>
    <row r="2274" spans="1:20" ht="14.75" customHeight="1" x14ac:dyDescent="0.2">
      <c r="A2274" s="5">
        <v>2272</v>
      </c>
      <c r="B2274" s="6" t="s">
        <v>2273</v>
      </c>
      <c r="C2274" s="6" t="s">
        <v>6382</v>
      </c>
      <c r="D2274" s="22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>E2274/D2274</f>
        <v>13.566000000000001</v>
      </c>
      <c r="P2274" s="8">
        <f>IF(L2274=0,0,E2274/L2274)</f>
        <v>14.370762711864407</v>
      </c>
      <c r="Q2274" s="5" t="str">
        <f>LEFT(N2274,(FIND("/",N2274)-1))</f>
        <v>games</v>
      </c>
      <c r="R2274" s="5" t="str">
        <f>RIGHT(N2274,LEN(N2274)-(FIND("/",N2274)))</f>
        <v>tabletop games</v>
      </c>
      <c r="S2274" s="13">
        <f>(J2274/86400)+25569+(-5/24)</f>
        <v>42315.491157407407</v>
      </c>
      <c r="T2274" s="13">
        <f>(I2274/86400)+25569+(-5/24)</f>
        <v>42345.491157407407</v>
      </c>
    </row>
    <row r="2275" spans="1:20" ht="14.75" customHeight="1" x14ac:dyDescent="0.2">
      <c r="A2275" s="5">
        <v>2273</v>
      </c>
      <c r="B2275" s="6" t="s">
        <v>2274</v>
      </c>
      <c r="C2275" s="6" t="s">
        <v>6383</v>
      </c>
      <c r="D2275" s="22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>E2275/D2275</f>
        <v>2.2035999999999998</v>
      </c>
      <c r="P2275" s="8">
        <f>IF(L2275=0,0,E2275/L2275)</f>
        <v>37.476190476190474</v>
      </c>
      <c r="Q2275" s="5" t="str">
        <f>LEFT(N2275,(FIND("/",N2275)-1))</f>
        <v>games</v>
      </c>
      <c r="R2275" s="5" t="str">
        <f>RIGHT(N2275,LEN(N2275)-(FIND("/",N2275)))</f>
        <v>tabletop games</v>
      </c>
      <c r="S2275" s="13">
        <f>(J2275/86400)+25569+(-5/24)</f>
        <v>42781.340763888882</v>
      </c>
      <c r="T2275" s="13">
        <f>(I2275/86400)+25569+(-5/24)</f>
        <v>42806.299097222225</v>
      </c>
    </row>
    <row r="2276" spans="1:20" ht="14.75" customHeight="1" x14ac:dyDescent="0.2">
      <c r="A2276" s="5">
        <v>2274</v>
      </c>
      <c r="B2276" s="6" t="s">
        <v>2275</v>
      </c>
      <c r="C2276" s="6" t="s">
        <v>6384</v>
      </c>
      <c r="D2276" s="22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>E2276/D2276</f>
        <v>1.196</v>
      </c>
      <c r="P2276" s="8">
        <f>IF(L2276=0,0,E2276/L2276)</f>
        <v>30.202020202020201</v>
      </c>
      <c r="Q2276" s="5" t="str">
        <f>LEFT(N2276,(FIND("/",N2276)-1))</f>
        <v>games</v>
      </c>
      <c r="R2276" s="5" t="str">
        <f>RIGHT(N2276,LEN(N2276)-(FIND("/",N2276)))</f>
        <v>tabletop games</v>
      </c>
      <c r="S2276" s="13">
        <f>(J2276/86400)+25569+(-5/24)</f>
        <v>41663.292326388888</v>
      </c>
      <c r="T2276" s="13">
        <f>(I2276/86400)+25569+(-5/24)</f>
        <v>41693.292326388888</v>
      </c>
    </row>
    <row r="2277" spans="1:20" ht="14.75" customHeight="1" x14ac:dyDescent="0.2">
      <c r="A2277" s="5">
        <v>2275</v>
      </c>
      <c r="B2277" s="6" t="s">
        <v>2276</v>
      </c>
      <c r="C2277" s="6" t="s">
        <v>6385</v>
      </c>
      <c r="D2277" s="22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>E2277/D2277</f>
        <v>4.0776923076923079</v>
      </c>
      <c r="P2277" s="8">
        <f>IF(L2277=0,0,E2277/L2277)</f>
        <v>33.550632911392405</v>
      </c>
      <c r="Q2277" s="5" t="str">
        <f>LEFT(N2277,(FIND("/",N2277)-1))</f>
        <v>games</v>
      </c>
      <c r="R2277" s="5" t="str">
        <f>RIGHT(N2277,LEN(N2277)-(FIND("/",N2277)))</f>
        <v>tabletop games</v>
      </c>
      <c r="S2277" s="13">
        <f>(J2277/86400)+25569+(-5/24)</f>
        <v>41965.408321759256</v>
      </c>
      <c r="T2277" s="13">
        <f>(I2277/86400)+25569+(-5/24)</f>
        <v>41995.408321759256</v>
      </c>
    </row>
    <row r="2278" spans="1:20" ht="14.75" customHeight="1" x14ac:dyDescent="0.2">
      <c r="A2278" s="5">
        <v>2276</v>
      </c>
      <c r="B2278" s="6" t="s">
        <v>2277</v>
      </c>
      <c r="C2278" s="6" t="s">
        <v>6386</v>
      </c>
      <c r="D2278" s="22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>E2278/D2278</f>
        <v>1.0581826105905425</v>
      </c>
      <c r="P2278" s="8">
        <f>IF(L2278=0,0,E2278/L2278)</f>
        <v>64.74666666666667</v>
      </c>
      <c r="Q2278" s="5" t="str">
        <f>LEFT(N2278,(FIND("/",N2278)-1))</f>
        <v>games</v>
      </c>
      <c r="R2278" s="5" t="str">
        <f>RIGHT(N2278,LEN(N2278)-(FIND("/",N2278)))</f>
        <v>tabletop games</v>
      </c>
      <c r="S2278" s="13">
        <f>(J2278/86400)+25569+(-5/24)</f>
        <v>41614.443159722221</v>
      </c>
      <c r="T2278" s="13">
        <f>(I2278/86400)+25569+(-5/24)</f>
        <v>41644.443159722221</v>
      </c>
    </row>
    <row r="2279" spans="1:20" ht="14.75" customHeight="1" x14ac:dyDescent="0.2">
      <c r="A2279" s="5">
        <v>2277</v>
      </c>
      <c r="B2279" s="6" t="s">
        <v>2278</v>
      </c>
      <c r="C2279" s="6" t="s">
        <v>6387</v>
      </c>
      <c r="D2279" s="22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>E2279/D2279</f>
        <v>1.4108235294117648</v>
      </c>
      <c r="P2279" s="8">
        <f>IF(L2279=0,0,E2279/L2279)</f>
        <v>57.932367149758456</v>
      </c>
      <c r="Q2279" s="5" t="str">
        <f>LEFT(N2279,(FIND("/",N2279)-1))</f>
        <v>games</v>
      </c>
      <c r="R2279" s="5" t="str">
        <f>RIGHT(N2279,LEN(N2279)-(FIND("/",N2279)))</f>
        <v>tabletop games</v>
      </c>
      <c r="S2279" s="13">
        <f>(J2279/86400)+25569+(-5/24)</f>
        <v>40936.470173611109</v>
      </c>
      <c r="T2279" s="13">
        <f>(I2279/86400)+25569+(-5/24)</f>
        <v>40966.470173611109</v>
      </c>
    </row>
    <row r="2280" spans="1:20" ht="14.75" customHeight="1" x14ac:dyDescent="0.2">
      <c r="A2280" s="5">
        <v>2278</v>
      </c>
      <c r="B2280" s="6" t="s">
        <v>2279</v>
      </c>
      <c r="C2280" s="6" t="s">
        <v>6388</v>
      </c>
      <c r="D2280" s="22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>E2280/D2280</f>
        <v>2.7069999999999999</v>
      </c>
      <c r="P2280" s="8">
        <f>IF(L2280=0,0,E2280/L2280)</f>
        <v>53.078431372549019</v>
      </c>
      <c r="Q2280" s="5" t="str">
        <f>LEFT(N2280,(FIND("/",N2280)-1))</f>
        <v>games</v>
      </c>
      <c r="R2280" s="5" t="str">
        <f>RIGHT(N2280,LEN(N2280)-(FIND("/",N2280)))</f>
        <v>tabletop games</v>
      </c>
      <c r="S2280" s="13">
        <f>(J2280/86400)+25569+(-5/24)</f>
        <v>42338.500775462962</v>
      </c>
      <c r="T2280" s="13">
        <f>(I2280/86400)+25569+(-5/24)</f>
        <v>42372.749305555553</v>
      </c>
    </row>
    <row r="2281" spans="1:20" ht="14.75" customHeight="1" x14ac:dyDescent="0.2">
      <c r="A2281" s="5">
        <v>2279</v>
      </c>
      <c r="B2281" s="6" t="s">
        <v>2280</v>
      </c>
      <c r="C2281" s="6" t="s">
        <v>6389</v>
      </c>
      <c r="D2281" s="22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>E2281/D2281</f>
        <v>1.538</v>
      </c>
      <c r="P2281" s="8">
        <f>IF(L2281=0,0,E2281/L2281)</f>
        <v>48.0625</v>
      </c>
      <c r="Q2281" s="5" t="str">
        <f>LEFT(N2281,(FIND("/",N2281)-1))</f>
        <v>games</v>
      </c>
      <c r="R2281" s="5" t="str">
        <f>RIGHT(N2281,LEN(N2281)-(FIND("/",N2281)))</f>
        <v>tabletop games</v>
      </c>
      <c r="S2281" s="13">
        <f>(J2281/86400)+25569+(-5/24)</f>
        <v>42020.598368055558</v>
      </c>
      <c r="T2281" s="13">
        <f>(I2281/86400)+25569+(-5/24)</f>
        <v>42038.958333333336</v>
      </c>
    </row>
    <row r="2282" spans="1:20" ht="14.75" customHeight="1" x14ac:dyDescent="0.2">
      <c r="A2282" s="5">
        <v>2280</v>
      </c>
      <c r="B2282" s="6" t="s">
        <v>2281</v>
      </c>
      <c r="C2282" s="6" t="s">
        <v>6390</v>
      </c>
      <c r="D2282" s="22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>E2282/D2282</f>
        <v>4.0357653061224488</v>
      </c>
      <c r="P2282" s="8">
        <f>IF(L2282=0,0,E2282/L2282)</f>
        <v>82.396874999999994</v>
      </c>
      <c r="Q2282" s="5" t="str">
        <f>LEFT(N2282,(FIND("/",N2282)-1))</f>
        <v>games</v>
      </c>
      <c r="R2282" s="5" t="str">
        <f>RIGHT(N2282,LEN(N2282)-(FIND("/",N2282)))</f>
        <v>tabletop games</v>
      </c>
      <c r="S2282" s="13">
        <f>(J2282/86400)+25569+(-5/24)</f>
        <v>42234.416562499995</v>
      </c>
      <c r="T2282" s="13">
        <f>(I2282/86400)+25569+(-5/24)</f>
        <v>42264.416562499995</v>
      </c>
    </row>
    <row r="2283" spans="1:20" ht="14.75" customHeight="1" x14ac:dyDescent="0.2">
      <c r="A2283" s="5">
        <v>2281</v>
      </c>
      <c r="B2283" s="6" t="s">
        <v>2282</v>
      </c>
      <c r="C2283" s="6" t="s">
        <v>6391</v>
      </c>
      <c r="D2283" s="22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>E2283/D2283</f>
        <v>1.85</v>
      </c>
      <c r="P2283" s="8">
        <f>IF(L2283=0,0,E2283/L2283)</f>
        <v>50.454545454545453</v>
      </c>
      <c r="Q2283" s="5" t="str">
        <f>LEFT(N2283,(FIND("/",N2283)-1))</f>
        <v>music</v>
      </c>
      <c r="R2283" s="5" t="str">
        <f>RIGHT(N2283,LEN(N2283)-(FIND("/",N2283)))</f>
        <v>rock</v>
      </c>
      <c r="S2283" s="13">
        <f>(J2283/86400)+25569+(-5/24)</f>
        <v>40687.077511574069</v>
      </c>
      <c r="T2283" s="13">
        <f>(I2283/86400)+25569+(-5/24)</f>
        <v>40749.076388888883</v>
      </c>
    </row>
    <row r="2284" spans="1:20" ht="14.75" customHeight="1" x14ac:dyDescent="0.2">
      <c r="A2284" s="5">
        <v>2282</v>
      </c>
      <c r="B2284" s="6" t="s">
        <v>2283</v>
      </c>
      <c r="C2284" s="6" t="s">
        <v>6392</v>
      </c>
      <c r="D2284" s="22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>E2284/D2284</f>
        <v>1.8533333333333333</v>
      </c>
      <c r="P2284" s="8">
        <f>IF(L2284=0,0,E2284/L2284)</f>
        <v>115.83333333333333</v>
      </c>
      <c r="Q2284" s="5" t="str">
        <f>LEFT(N2284,(FIND("/",N2284)-1))</f>
        <v>music</v>
      </c>
      <c r="R2284" s="5" t="str">
        <f>RIGHT(N2284,LEN(N2284)-(FIND("/",N2284)))</f>
        <v>rock</v>
      </c>
      <c r="S2284" s="13">
        <f>(J2284/86400)+25569+(-5/24)</f>
        <v>42322.966273148144</v>
      </c>
      <c r="T2284" s="13">
        <f>(I2284/86400)+25569+(-5/24)</f>
        <v>42382.966273148144</v>
      </c>
    </row>
    <row r="2285" spans="1:20" ht="14.75" customHeight="1" x14ac:dyDescent="0.2">
      <c r="A2285" s="5">
        <v>2283</v>
      </c>
      <c r="B2285" s="6" t="s">
        <v>2284</v>
      </c>
      <c r="C2285" s="6" t="s">
        <v>6393</v>
      </c>
      <c r="D2285" s="22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>E2285/D2285</f>
        <v>1.0085533333333332</v>
      </c>
      <c r="P2285" s="8">
        <f>IF(L2285=0,0,E2285/L2285)</f>
        <v>63.03458333333333</v>
      </c>
      <c r="Q2285" s="5" t="str">
        <f>LEFT(N2285,(FIND("/",N2285)-1))</f>
        <v>music</v>
      </c>
      <c r="R2285" s="5" t="str">
        <f>RIGHT(N2285,LEN(N2285)-(FIND("/",N2285)))</f>
        <v>rock</v>
      </c>
      <c r="S2285" s="13">
        <f>(J2285/86400)+25569+(-5/24)</f>
        <v>40977.916712962957</v>
      </c>
      <c r="T2285" s="13">
        <f>(I2285/86400)+25569+(-5/24)</f>
        <v>41037.875046296293</v>
      </c>
    </row>
    <row r="2286" spans="1:20" ht="14.75" customHeight="1" x14ac:dyDescent="0.2">
      <c r="A2286" s="5">
        <v>2284</v>
      </c>
      <c r="B2286" s="6" t="s">
        <v>2285</v>
      </c>
      <c r="C2286" s="6" t="s">
        <v>6394</v>
      </c>
      <c r="D2286" s="22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>E2286/D2286</f>
        <v>1.0622116666666668</v>
      </c>
      <c r="P2286" s="8">
        <f>IF(L2286=0,0,E2286/L2286)</f>
        <v>108.02152542372882</v>
      </c>
      <c r="Q2286" s="5" t="str">
        <f>LEFT(N2286,(FIND("/",N2286)-1))</f>
        <v>music</v>
      </c>
      <c r="R2286" s="5" t="str">
        <f>RIGHT(N2286,LEN(N2286)-(FIND("/",N2286)))</f>
        <v>rock</v>
      </c>
      <c r="S2286" s="13">
        <f>(J2286/86400)+25569+(-5/24)</f>
        <v>40585.588483796295</v>
      </c>
      <c r="T2286" s="13">
        <f>(I2286/86400)+25569+(-5/24)</f>
        <v>40613.958333333328</v>
      </c>
    </row>
    <row r="2287" spans="1:20" ht="14.75" customHeight="1" x14ac:dyDescent="0.2">
      <c r="A2287" s="5">
        <v>2285</v>
      </c>
      <c r="B2287" s="6" t="s">
        <v>2286</v>
      </c>
      <c r="C2287" s="6" t="s">
        <v>6395</v>
      </c>
      <c r="D2287" s="22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>E2287/D2287</f>
        <v>1.2136666666666667</v>
      </c>
      <c r="P2287" s="8">
        <f>IF(L2287=0,0,E2287/L2287)</f>
        <v>46.088607594936711</v>
      </c>
      <c r="Q2287" s="5" t="str">
        <f>LEFT(N2287,(FIND("/",N2287)-1))</f>
        <v>music</v>
      </c>
      <c r="R2287" s="5" t="str">
        <f>RIGHT(N2287,LEN(N2287)-(FIND("/",N2287)))</f>
        <v>rock</v>
      </c>
      <c r="S2287" s="13">
        <f>(J2287/86400)+25569+(-5/24)</f>
        <v>41058.977349537039</v>
      </c>
      <c r="T2287" s="13">
        <f>(I2287/86400)+25569+(-5/24)</f>
        <v>41088.977349537039</v>
      </c>
    </row>
    <row r="2288" spans="1:20" ht="14.75" customHeight="1" x14ac:dyDescent="0.2">
      <c r="A2288" s="5">
        <v>2286</v>
      </c>
      <c r="B2288" s="6" t="s">
        <v>2287</v>
      </c>
      <c r="C2288" s="6" t="s">
        <v>6396</v>
      </c>
      <c r="D2288" s="22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>E2288/D2288</f>
        <v>1.0006666666666666</v>
      </c>
      <c r="P2288" s="8">
        <f>IF(L2288=0,0,E2288/L2288)</f>
        <v>107.21428571428571</v>
      </c>
      <c r="Q2288" s="5" t="str">
        <f>LEFT(N2288,(FIND("/",N2288)-1))</f>
        <v>music</v>
      </c>
      <c r="R2288" s="5" t="str">
        <f>RIGHT(N2288,LEN(N2288)-(FIND("/",N2288)))</f>
        <v>rock</v>
      </c>
      <c r="S2288" s="13">
        <f>(J2288/86400)+25569+(-5/24)</f>
        <v>41494.755254629628</v>
      </c>
      <c r="T2288" s="13">
        <f>(I2288/86400)+25569+(-5/24)</f>
        <v>41522.957638888889</v>
      </c>
    </row>
    <row r="2289" spans="1:20" ht="14.75" customHeight="1" x14ac:dyDescent="0.2">
      <c r="A2289" s="5">
        <v>2287</v>
      </c>
      <c r="B2289" s="6" t="s">
        <v>2288</v>
      </c>
      <c r="C2289" s="6" t="s">
        <v>6397</v>
      </c>
      <c r="D2289" s="22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>E2289/D2289</f>
        <v>1.1997755555555556</v>
      </c>
      <c r="P2289" s="8">
        <f>IF(L2289=0,0,E2289/L2289)</f>
        <v>50.9338679245283</v>
      </c>
      <c r="Q2289" s="5" t="str">
        <f>LEFT(N2289,(FIND("/",N2289)-1))</f>
        <v>music</v>
      </c>
      <c r="R2289" s="5" t="str">
        <f>RIGHT(N2289,LEN(N2289)-(FIND("/",N2289)))</f>
        <v>rock</v>
      </c>
      <c r="S2289" s="13">
        <f>(J2289/86400)+25569+(-5/24)</f>
        <v>41792.459027777775</v>
      </c>
      <c r="T2289" s="13">
        <f>(I2289/86400)+25569+(-5/24)</f>
        <v>41813.459027777775</v>
      </c>
    </row>
    <row r="2290" spans="1:20" ht="14.75" customHeight="1" x14ac:dyDescent="0.2">
      <c r="A2290" s="5">
        <v>2288</v>
      </c>
      <c r="B2290" s="6" t="s">
        <v>2289</v>
      </c>
      <c r="C2290" s="6" t="s">
        <v>6398</v>
      </c>
      <c r="D2290" s="22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>E2290/D2290</f>
        <v>1.0009999999999999</v>
      </c>
      <c r="P2290" s="8">
        <f>IF(L2290=0,0,E2290/L2290)</f>
        <v>40.04</v>
      </c>
      <c r="Q2290" s="5" t="str">
        <f>LEFT(N2290,(FIND("/",N2290)-1))</f>
        <v>music</v>
      </c>
      <c r="R2290" s="5" t="str">
        <f>RIGHT(N2290,LEN(N2290)-(FIND("/",N2290)))</f>
        <v>rock</v>
      </c>
      <c r="S2290" s="13">
        <f>(J2290/86400)+25569+(-5/24)</f>
        <v>41067.619085648148</v>
      </c>
      <c r="T2290" s="13">
        <f>(I2290/86400)+25569+(-5/24)</f>
        <v>41086.541666666664</v>
      </c>
    </row>
    <row r="2291" spans="1:20" ht="14.75" customHeight="1" x14ac:dyDescent="0.2">
      <c r="A2291" s="5">
        <v>2289</v>
      </c>
      <c r="B2291" s="6" t="s">
        <v>2290</v>
      </c>
      <c r="C2291" s="6" t="s">
        <v>6399</v>
      </c>
      <c r="D2291" s="22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>E2291/D2291</f>
        <v>1.0740000000000001</v>
      </c>
      <c r="P2291" s="8">
        <f>IF(L2291=0,0,E2291/L2291)</f>
        <v>64.44</v>
      </c>
      <c r="Q2291" s="5" t="str">
        <f>LEFT(N2291,(FIND("/",N2291)-1))</f>
        <v>music</v>
      </c>
      <c r="R2291" s="5" t="str">
        <f>RIGHT(N2291,LEN(N2291)-(FIND("/",N2291)))</f>
        <v>rock</v>
      </c>
      <c r="S2291" s="13">
        <f>(J2291/86400)+25569+(-5/24)</f>
        <v>41571.790046296293</v>
      </c>
      <c r="T2291" s="13">
        <f>(I2291/86400)+25569+(-5/24)</f>
        <v>41614.765277777777</v>
      </c>
    </row>
    <row r="2292" spans="1:20" ht="14.75" customHeight="1" x14ac:dyDescent="0.2">
      <c r="A2292" s="5">
        <v>2290</v>
      </c>
      <c r="B2292" s="6" t="s">
        <v>2291</v>
      </c>
      <c r="C2292" s="6" t="s">
        <v>6400</v>
      </c>
      <c r="D2292" s="22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>E2292/D2292</f>
        <v>1.0406666666666666</v>
      </c>
      <c r="P2292" s="8">
        <f>IF(L2292=0,0,E2292/L2292)</f>
        <v>53.827586206896555</v>
      </c>
      <c r="Q2292" s="5" t="str">
        <f>LEFT(N2292,(FIND("/",N2292)-1))</f>
        <v>music</v>
      </c>
      <c r="R2292" s="5" t="str">
        <f>RIGHT(N2292,LEN(N2292)-(FIND("/",N2292)))</f>
        <v>rock</v>
      </c>
      <c r="S2292" s="13">
        <f>(J2292/86400)+25569+(-5/24)</f>
        <v>40070.045486111107</v>
      </c>
      <c r="T2292" s="13">
        <f>(I2292/86400)+25569+(-5/24)</f>
        <v>40148.5</v>
      </c>
    </row>
    <row r="2293" spans="1:20" ht="14.75" customHeight="1" x14ac:dyDescent="0.2">
      <c r="A2293" s="5">
        <v>2291</v>
      </c>
      <c r="B2293" s="6" t="s">
        <v>2292</v>
      </c>
      <c r="C2293" s="6" t="s">
        <v>6401</v>
      </c>
      <c r="D2293" s="22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>E2293/D2293</f>
        <v>1.728</v>
      </c>
      <c r="P2293" s="8">
        <f>IF(L2293=0,0,E2293/L2293)</f>
        <v>100.46511627906976</v>
      </c>
      <c r="Q2293" s="5" t="str">
        <f>LEFT(N2293,(FIND("/",N2293)-1))</f>
        <v>music</v>
      </c>
      <c r="R2293" s="5" t="str">
        <f>RIGHT(N2293,LEN(N2293)-(FIND("/",N2293)))</f>
        <v>rock</v>
      </c>
      <c r="S2293" s="13">
        <f>(J2293/86400)+25569+(-5/24)</f>
        <v>40987.768726851849</v>
      </c>
      <c r="T2293" s="13">
        <f>(I2293/86400)+25569+(-5/24)</f>
        <v>41021.958333333328</v>
      </c>
    </row>
    <row r="2294" spans="1:20" ht="14.75" customHeight="1" x14ac:dyDescent="0.2">
      <c r="A2294" s="5">
        <v>2292</v>
      </c>
      <c r="B2294" s="6" t="s">
        <v>2293</v>
      </c>
      <c r="C2294" s="6" t="s">
        <v>6402</v>
      </c>
      <c r="D2294" s="22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>E2294/D2294</f>
        <v>1.072505</v>
      </c>
      <c r="P2294" s="8">
        <f>IF(L2294=0,0,E2294/L2294)</f>
        <v>46.630652173913049</v>
      </c>
      <c r="Q2294" s="5" t="str">
        <f>LEFT(N2294,(FIND("/",N2294)-1))</f>
        <v>music</v>
      </c>
      <c r="R2294" s="5" t="str">
        <f>RIGHT(N2294,LEN(N2294)-(FIND("/",N2294)))</f>
        <v>rock</v>
      </c>
      <c r="S2294" s="13">
        <f>(J2294/86400)+25569+(-5/24)</f>
        <v>40987.489305555551</v>
      </c>
      <c r="T2294" s="13">
        <f>(I2294/86400)+25569+(-5/24)</f>
        <v>41017.489305555551</v>
      </c>
    </row>
    <row r="2295" spans="1:20" ht="14.75" customHeight="1" x14ac:dyDescent="0.2">
      <c r="A2295" s="5">
        <v>2293</v>
      </c>
      <c r="B2295" s="6" t="s">
        <v>2294</v>
      </c>
      <c r="C2295" s="6" t="s">
        <v>6403</v>
      </c>
      <c r="D2295" s="22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>E2295/D2295</f>
        <v>1.0823529411764705</v>
      </c>
      <c r="P2295" s="8">
        <f>IF(L2295=0,0,E2295/L2295)</f>
        <v>34.074074074074076</v>
      </c>
      <c r="Q2295" s="5" t="str">
        <f>LEFT(N2295,(FIND("/",N2295)-1))</f>
        <v>music</v>
      </c>
      <c r="R2295" s="5" t="str">
        <f>RIGHT(N2295,LEN(N2295)-(FIND("/",N2295)))</f>
        <v>rock</v>
      </c>
      <c r="S2295" s="13">
        <f>(J2295/86400)+25569+(-5/24)</f>
        <v>41151.499988425923</v>
      </c>
      <c r="T2295" s="13">
        <f>(I2295/86400)+25569+(-5/24)</f>
        <v>41176.957638888889</v>
      </c>
    </row>
    <row r="2296" spans="1:20" ht="14.75" customHeight="1" x14ac:dyDescent="0.2">
      <c r="A2296" s="5">
        <v>2294</v>
      </c>
      <c r="B2296" s="6" t="s">
        <v>2295</v>
      </c>
      <c r="C2296" s="6" t="s">
        <v>6404</v>
      </c>
      <c r="D2296" s="22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>E2296/D2296</f>
        <v>1.4608079999999999</v>
      </c>
      <c r="P2296" s="8">
        <f>IF(L2296=0,0,E2296/L2296)</f>
        <v>65.214642857142863</v>
      </c>
      <c r="Q2296" s="5" t="str">
        <f>LEFT(N2296,(FIND("/",N2296)-1))</f>
        <v>music</v>
      </c>
      <c r="R2296" s="5" t="str">
        <f>RIGHT(N2296,LEN(N2296)-(FIND("/",N2296)))</f>
        <v>rock</v>
      </c>
      <c r="S2296" s="13">
        <f>(J2296/86400)+25569+(-5/24)</f>
        <v>41264.514814814815</v>
      </c>
      <c r="T2296" s="13">
        <f>(I2296/86400)+25569+(-5/24)</f>
        <v>41294.514814814815</v>
      </c>
    </row>
    <row r="2297" spans="1:20" ht="14.75" customHeight="1" x14ac:dyDescent="0.2">
      <c r="A2297" s="5">
        <v>2295</v>
      </c>
      <c r="B2297" s="6" t="s">
        <v>2296</v>
      </c>
      <c r="C2297" s="6" t="s">
        <v>6405</v>
      </c>
      <c r="D2297" s="22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>E2297/D2297</f>
        <v>1.2524999999999999</v>
      </c>
      <c r="P2297" s="8">
        <f>IF(L2297=0,0,E2297/L2297)</f>
        <v>44.205882352941174</v>
      </c>
      <c r="Q2297" s="5" t="str">
        <f>LEFT(N2297,(FIND("/",N2297)-1))</f>
        <v>music</v>
      </c>
      <c r="R2297" s="5" t="str">
        <f>RIGHT(N2297,LEN(N2297)-(FIND("/",N2297)))</f>
        <v>rock</v>
      </c>
      <c r="S2297" s="13">
        <f>(J2297/86400)+25569+(-5/24)</f>
        <v>41270.746018518512</v>
      </c>
      <c r="T2297" s="13">
        <f>(I2297/86400)+25569+(-5/24)</f>
        <v>41300.746018518512</v>
      </c>
    </row>
    <row r="2298" spans="1:20" ht="14.75" customHeight="1" x14ac:dyDescent="0.2">
      <c r="A2298" s="5">
        <v>2296</v>
      </c>
      <c r="B2298" s="6" t="s">
        <v>2297</v>
      </c>
      <c r="C2298" s="6" t="s">
        <v>6406</v>
      </c>
      <c r="D2298" s="22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>E2298/D2298</f>
        <v>1.4907142857142857</v>
      </c>
      <c r="P2298" s="8">
        <f>IF(L2298=0,0,E2298/L2298)</f>
        <v>71.965517241379317</v>
      </c>
      <c r="Q2298" s="5" t="str">
        <f>LEFT(N2298,(FIND("/",N2298)-1))</f>
        <v>music</v>
      </c>
      <c r="R2298" s="5" t="str">
        <f>RIGHT(N2298,LEN(N2298)-(FIND("/",N2298)))</f>
        <v>rock</v>
      </c>
      <c r="S2298" s="13">
        <f>(J2298/86400)+25569+(-5/24)</f>
        <v>40927.52344907407</v>
      </c>
      <c r="T2298" s="13">
        <f>(I2298/86400)+25569+(-5/24)</f>
        <v>40962.52344907407</v>
      </c>
    </row>
    <row r="2299" spans="1:20" ht="14.75" customHeight="1" x14ac:dyDescent="0.2">
      <c r="A2299" s="5">
        <v>2297</v>
      </c>
      <c r="B2299" s="6" t="s">
        <v>2298</v>
      </c>
      <c r="C2299" s="6" t="s">
        <v>6407</v>
      </c>
      <c r="D2299" s="22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>E2299/D2299</f>
        <v>1.006</v>
      </c>
      <c r="P2299" s="8">
        <f>IF(L2299=0,0,E2299/L2299)</f>
        <v>52.94736842105263</v>
      </c>
      <c r="Q2299" s="5" t="str">
        <f>LEFT(N2299,(FIND("/",N2299)-1))</f>
        <v>music</v>
      </c>
      <c r="R2299" s="5" t="str">
        <f>RIGHT(N2299,LEN(N2299)-(FIND("/",N2299)))</f>
        <v>rock</v>
      </c>
      <c r="S2299" s="13">
        <f>(J2299/86400)+25569+(-5/24)</f>
        <v>40947.83390046296</v>
      </c>
      <c r="T2299" s="13">
        <f>(I2299/86400)+25569+(-5/24)</f>
        <v>40981.957638888889</v>
      </c>
    </row>
    <row r="2300" spans="1:20" ht="14.75" customHeight="1" x14ac:dyDescent="0.2">
      <c r="A2300" s="5">
        <v>2298</v>
      </c>
      <c r="B2300" s="6" t="s">
        <v>2299</v>
      </c>
      <c r="C2300" s="6" t="s">
        <v>6408</v>
      </c>
      <c r="D2300" s="22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>E2300/D2300</f>
        <v>1.0507333333333333</v>
      </c>
      <c r="P2300" s="8">
        <f>IF(L2300=0,0,E2300/L2300)</f>
        <v>109.45138888888889</v>
      </c>
      <c r="Q2300" s="5" t="str">
        <f>LEFT(N2300,(FIND("/",N2300)-1))</f>
        <v>music</v>
      </c>
      <c r="R2300" s="5" t="str">
        <f>RIGHT(N2300,LEN(N2300)-(FIND("/",N2300)))</f>
        <v>rock</v>
      </c>
      <c r="S2300" s="13">
        <f>(J2300/86400)+25569+(-5/24)</f>
        <v>41694.632326388884</v>
      </c>
      <c r="T2300" s="13">
        <f>(I2300/86400)+25569+(-5/24)</f>
        <v>41724.59065972222</v>
      </c>
    </row>
    <row r="2301" spans="1:20" ht="14.75" customHeight="1" x14ac:dyDescent="0.2">
      <c r="A2301" s="5">
        <v>2299</v>
      </c>
      <c r="B2301" s="6" t="s">
        <v>2300</v>
      </c>
      <c r="C2301" s="6" t="s">
        <v>6409</v>
      </c>
      <c r="D2301" s="22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>E2301/D2301</f>
        <v>3.5016666666666665</v>
      </c>
      <c r="P2301" s="8">
        <f>IF(L2301=0,0,E2301/L2301)</f>
        <v>75.035714285714292</v>
      </c>
      <c r="Q2301" s="5" t="str">
        <f>LEFT(N2301,(FIND("/",N2301)-1))</f>
        <v>music</v>
      </c>
      <c r="R2301" s="5" t="str">
        <f>RIGHT(N2301,LEN(N2301)-(FIND("/",N2301)))</f>
        <v>rock</v>
      </c>
      <c r="S2301" s="13">
        <f>(J2301/86400)+25569+(-5/24)</f>
        <v>40564.824178240735</v>
      </c>
      <c r="T2301" s="13">
        <f>(I2301/86400)+25569+(-5/24)</f>
        <v>40579.824178240735</v>
      </c>
    </row>
    <row r="2302" spans="1:20" ht="14.75" customHeight="1" x14ac:dyDescent="0.2">
      <c r="A2302" s="5">
        <v>2300</v>
      </c>
      <c r="B2302" s="6" t="s">
        <v>2301</v>
      </c>
      <c r="C2302" s="6" t="s">
        <v>6410</v>
      </c>
      <c r="D2302" s="22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>E2302/D2302</f>
        <v>1.0125</v>
      </c>
      <c r="P2302" s="8">
        <f>IF(L2302=0,0,E2302/L2302)</f>
        <v>115.71428571428571</v>
      </c>
      <c r="Q2302" s="5" t="str">
        <f>LEFT(N2302,(FIND("/",N2302)-1))</f>
        <v>music</v>
      </c>
      <c r="R2302" s="5" t="str">
        <f>RIGHT(N2302,LEN(N2302)-(FIND("/",N2302)))</f>
        <v>rock</v>
      </c>
      <c r="S2302" s="13">
        <f>(J2302/86400)+25569+(-5/24)</f>
        <v>41074.518703703703</v>
      </c>
      <c r="T2302" s="13">
        <f>(I2302/86400)+25569+(-5/24)</f>
        <v>41088.518703703703</v>
      </c>
    </row>
    <row r="2303" spans="1:20" ht="14.75" customHeight="1" x14ac:dyDescent="0.2">
      <c r="A2303" s="5">
        <v>2301</v>
      </c>
      <c r="B2303" s="6" t="s">
        <v>2302</v>
      </c>
      <c r="C2303" s="6" t="s">
        <v>6411</v>
      </c>
      <c r="D2303" s="22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>E2303/D2303</f>
        <v>1.336044</v>
      </c>
      <c r="P2303" s="8">
        <f>IF(L2303=0,0,E2303/L2303)</f>
        <v>31.659810426540286</v>
      </c>
      <c r="Q2303" s="5" t="str">
        <f>LEFT(N2303,(FIND("/",N2303)-1))</f>
        <v>music</v>
      </c>
      <c r="R2303" s="5" t="str">
        <f>RIGHT(N2303,LEN(N2303)-(FIND("/",N2303)))</f>
        <v>indie rock</v>
      </c>
      <c r="S2303" s="13">
        <f>(J2303/86400)+25569+(-5/24)</f>
        <v>41415.938611111109</v>
      </c>
      <c r="T2303" s="13">
        <f>(I2303/86400)+25569+(-5/24)</f>
        <v>41445.938611111109</v>
      </c>
    </row>
    <row r="2304" spans="1:20" ht="14.75" customHeight="1" x14ac:dyDescent="0.2">
      <c r="A2304" s="5">
        <v>2302</v>
      </c>
      <c r="B2304" s="6" t="s">
        <v>2303</v>
      </c>
      <c r="C2304" s="6" t="s">
        <v>6412</v>
      </c>
      <c r="D2304" s="22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>E2304/D2304</f>
        <v>1.7065217391304348</v>
      </c>
      <c r="P2304" s="8">
        <f>IF(L2304=0,0,E2304/L2304)</f>
        <v>46.176470588235297</v>
      </c>
      <c r="Q2304" s="5" t="str">
        <f>LEFT(N2304,(FIND("/",N2304)-1))</f>
        <v>music</v>
      </c>
      <c r="R2304" s="5" t="str">
        <f>RIGHT(N2304,LEN(N2304)-(FIND("/",N2304)))</f>
        <v>indie rock</v>
      </c>
      <c r="S2304" s="13">
        <f>(J2304/86400)+25569+(-5/24)</f>
        <v>41605.660115740735</v>
      </c>
      <c r="T2304" s="13">
        <f>(I2304/86400)+25569+(-5/24)</f>
        <v>41639.083333333328</v>
      </c>
    </row>
    <row r="2305" spans="1:20" ht="14.75" customHeight="1" x14ac:dyDescent="0.2">
      <c r="A2305" s="5">
        <v>2303</v>
      </c>
      <c r="B2305" s="6" t="s">
        <v>2304</v>
      </c>
      <c r="C2305" s="6" t="s">
        <v>6413</v>
      </c>
      <c r="D2305" s="22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>E2305/D2305</f>
        <v>1.0935829457364341</v>
      </c>
      <c r="P2305" s="8">
        <f>IF(L2305=0,0,E2305/L2305)</f>
        <v>68.481650485436887</v>
      </c>
      <c r="Q2305" s="5" t="str">
        <f>LEFT(N2305,(FIND("/",N2305)-1))</f>
        <v>music</v>
      </c>
      <c r="R2305" s="5" t="str">
        <f>RIGHT(N2305,LEN(N2305)-(FIND("/",N2305)))</f>
        <v>indie rock</v>
      </c>
      <c r="S2305" s="13">
        <f>(J2305/86400)+25569+(-5/24)</f>
        <v>40849.902731481481</v>
      </c>
      <c r="T2305" s="13">
        <f>(I2305/86400)+25569+(-5/24)</f>
        <v>40889.944398148145</v>
      </c>
    </row>
    <row r="2306" spans="1:20" ht="14.75" customHeight="1" x14ac:dyDescent="0.2">
      <c r="A2306" s="5">
        <v>2304</v>
      </c>
      <c r="B2306" s="6" t="s">
        <v>2305</v>
      </c>
      <c r="C2306" s="6" t="s">
        <v>6414</v>
      </c>
      <c r="D2306" s="22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>E2306/D2306</f>
        <v>1.0070033333333335</v>
      </c>
      <c r="P2306" s="8">
        <f>IF(L2306=0,0,E2306/L2306)</f>
        <v>53.469203539823013</v>
      </c>
      <c r="Q2306" s="5" t="str">
        <f>LEFT(N2306,(FIND("/",N2306)-1))</f>
        <v>music</v>
      </c>
      <c r="R2306" s="5" t="str">
        <f>RIGHT(N2306,LEN(N2306)-(FIND("/",N2306)))</f>
        <v>indie rock</v>
      </c>
      <c r="S2306" s="13">
        <f>(J2306/86400)+25569+(-5/24)</f>
        <v>40502.607534722221</v>
      </c>
      <c r="T2306" s="13">
        <f>(I2306/86400)+25569+(-5/24)</f>
        <v>40543.999305555553</v>
      </c>
    </row>
    <row r="2307" spans="1:20" ht="14.75" customHeight="1" x14ac:dyDescent="0.2">
      <c r="A2307" s="5">
        <v>2305</v>
      </c>
      <c r="B2307" s="6" t="s">
        <v>2306</v>
      </c>
      <c r="C2307" s="6" t="s">
        <v>6415</v>
      </c>
      <c r="D2307" s="22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>E2307/D2307</f>
        <v>1.0122777777777778</v>
      </c>
      <c r="P2307" s="8">
        <f>IF(L2307=0,0,E2307/L2307)</f>
        <v>109.10778443113773</v>
      </c>
      <c r="Q2307" s="5" t="str">
        <f>LEFT(N2307,(FIND("/",N2307)-1))</f>
        <v>music</v>
      </c>
      <c r="R2307" s="5" t="str">
        <f>RIGHT(N2307,LEN(N2307)-(FIND("/",N2307)))</f>
        <v>indie rock</v>
      </c>
      <c r="S2307" s="13">
        <f>(J2307/86400)+25569+(-5/24)</f>
        <v>41834.486944444441</v>
      </c>
      <c r="T2307" s="13">
        <f>(I2307/86400)+25569+(-5/24)</f>
        <v>41859.541666666664</v>
      </c>
    </row>
    <row r="2308" spans="1:20" ht="14.75" customHeight="1" x14ac:dyDescent="0.2">
      <c r="A2308" s="5">
        <v>2306</v>
      </c>
      <c r="B2308" s="6" t="s">
        <v>2307</v>
      </c>
      <c r="C2308" s="6" t="s">
        <v>6416</v>
      </c>
      <c r="D2308" s="22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>E2308/D2308</f>
        <v>1.0675857142857144</v>
      </c>
      <c r="P2308" s="8">
        <f>IF(L2308=0,0,E2308/L2308)</f>
        <v>51.185616438356163</v>
      </c>
      <c r="Q2308" s="5" t="str">
        <f>LEFT(N2308,(FIND("/",N2308)-1))</f>
        <v>music</v>
      </c>
      <c r="R2308" s="5" t="str">
        <f>RIGHT(N2308,LEN(N2308)-(FIND("/",N2308)))</f>
        <v>indie rock</v>
      </c>
      <c r="S2308" s="13">
        <f>(J2308/86400)+25569+(-5/24)</f>
        <v>40947.959826388884</v>
      </c>
      <c r="T2308" s="13">
        <f>(I2308/86400)+25569+(-5/24)</f>
        <v>40977.959826388884</v>
      </c>
    </row>
    <row r="2309" spans="1:20" ht="14.75" customHeight="1" x14ac:dyDescent="0.2">
      <c r="A2309" s="5">
        <v>2307</v>
      </c>
      <c r="B2309" s="6" t="s">
        <v>2308</v>
      </c>
      <c r="C2309" s="6" t="s">
        <v>6417</v>
      </c>
      <c r="D2309" s="22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>E2309/D2309</f>
        <v>1.0665777537961894</v>
      </c>
      <c r="P2309" s="8">
        <f>IF(L2309=0,0,E2309/L2309)</f>
        <v>27.936800000000002</v>
      </c>
      <c r="Q2309" s="5" t="str">
        <f>LEFT(N2309,(FIND("/",N2309)-1))</f>
        <v>music</v>
      </c>
      <c r="R2309" s="5" t="str">
        <f>RIGHT(N2309,LEN(N2309)-(FIND("/",N2309)))</f>
        <v>indie rock</v>
      </c>
      <c r="S2309" s="13">
        <f>(J2309/86400)+25569+(-5/24)</f>
        <v>41004.594131944446</v>
      </c>
      <c r="T2309" s="13">
        <f>(I2309/86400)+25569+(-5/24)</f>
        <v>41034.59407407407</v>
      </c>
    </row>
    <row r="2310" spans="1:20" ht="14.75" customHeight="1" x14ac:dyDescent="0.2">
      <c r="A2310" s="5">
        <v>2308</v>
      </c>
      <c r="B2310" s="6" t="s">
        <v>2309</v>
      </c>
      <c r="C2310" s="6" t="s">
        <v>6418</v>
      </c>
      <c r="D2310" s="22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>E2310/D2310</f>
        <v>1.0130622</v>
      </c>
      <c r="P2310" s="8">
        <f>IF(L2310=0,0,E2310/L2310)</f>
        <v>82.496921824104234</v>
      </c>
      <c r="Q2310" s="5" t="str">
        <f>LEFT(N2310,(FIND("/",N2310)-1))</f>
        <v>music</v>
      </c>
      <c r="R2310" s="5" t="str">
        <f>RIGHT(N2310,LEN(N2310)-(FIND("/",N2310)))</f>
        <v>indie rock</v>
      </c>
      <c r="S2310" s="13">
        <f>(J2310/86400)+25569+(-5/24)</f>
        <v>41851.754583333335</v>
      </c>
      <c r="T2310" s="13">
        <f>(I2310/86400)+25569+(-5/24)</f>
        <v>41879.833333333328</v>
      </c>
    </row>
    <row r="2311" spans="1:20" ht="14.75" customHeight="1" x14ac:dyDescent="0.2">
      <c r="A2311" s="5">
        <v>2309</v>
      </c>
      <c r="B2311" s="6" t="s">
        <v>2310</v>
      </c>
      <c r="C2311" s="6" t="s">
        <v>6419</v>
      </c>
      <c r="D2311" s="22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>E2311/D2311</f>
        <v>1.0667450000000001</v>
      </c>
      <c r="P2311" s="8">
        <f>IF(L2311=0,0,E2311/L2311)</f>
        <v>59.817476635514019</v>
      </c>
      <c r="Q2311" s="5" t="str">
        <f>LEFT(N2311,(FIND("/",N2311)-1))</f>
        <v>music</v>
      </c>
      <c r="R2311" s="5" t="str">
        <f>RIGHT(N2311,LEN(N2311)-(FIND("/",N2311)))</f>
        <v>indie rock</v>
      </c>
      <c r="S2311" s="13">
        <f>(J2311/86400)+25569+(-5/24)</f>
        <v>41307.779363425921</v>
      </c>
      <c r="T2311" s="13">
        <f>(I2311/86400)+25569+(-5/24)</f>
        <v>41342.779363425921</v>
      </c>
    </row>
    <row r="2312" spans="1:20" ht="14.75" customHeight="1" x14ac:dyDescent="0.2">
      <c r="A2312" s="5">
        <v>2310</v>
      </c>
      <c r="B2312" s="6" t="s">
        <v>2311</v>
      </c>
      <c r="C2312" s="6" t="s">
        <v>6420</v>
      </c>
      <c r="D2312" s="22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>E2312/D2312</f>
        <v>4.288397837837838</v>
      </c>
      <c r="P2312" s="8">
        <f>IF(L2312=0,0,E2312/L2312)</f>
        <v>64.816470588235291</v>
      </c>
      <c r="Q2312" s="5" t="str">
        <f>LEFT(N2312,(FIND("/",N2312)-1))</f>
        <v>music</v>
      </c>
      <c r="R2312" s="5" t="str">
        <f>RIGHT(N2312,LEN(N2312)-(FIND("/",N2312)))</f>
        <v>indie rock</v>
      </c>
      <c r="S2312" s="13">
        <f>(J2312/86400)+25569+(-5/24)</f>
        <v>41324.585821759254</v>
      </c>
      <c r="T2312" s="13">
        <f>(I2312/86400)+25569+(-5/24)</f>
        <v>41354.54415509259</v>
      </c>
    </row>
    <row r="2313" spans="1:20" ht="14.75" customHeight="1" x14ac:dyDescent="0.2">
      <c r="A2313" s="5">
        <v>2311</v>
      </c>
      <c r="B2313" s="6" t="s">
        <v>2312</v>
      </c>
      <c r="C2313" s="6" t="s">
        <v>6421</v>
      </c>
      <c r="D2313" s="22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>E2313/D2313</f>
        <v>1.0411111111111111</v>
      </c>
      <c r="P2313" s="8">
        <f>IF(L2313=0,0,E2313/L2313)</f>
        <v>90.09615384615384</v>
      </c>
      <c r="Q2313" s="5" t="str">
        <f>LEFT(N2313,(FIND("/",N2313)-1))</f>
        <v>music</v>
      </c>
      <c r="R2313" s="5" t="str">
        <f>RIGHT(N2313,LEN(N2313)-(FIND("/",N2313)))</f>
        <v>indie rock</v>
      </c>
      <c r="S2313" s="13">
        <f>(J2313/86400)+25569+(-5/24)</f>
        <v>41735.796168981477</v>
      </c>
      <c r="T2313" s="13">
        <f>(I2313/86400)+25569+(-5/24)</f>
        <v>41765.796168981477</v>
      </c>
    </row>
    <row r="2314" spans="1:20" ht="14.75" customHeight="1" x14ac:dyDescent="0.2">
      <c r="A2314" s="5">
        <v>2312</v>
      </c>
      <c r="B2314" s="6" t="s">
        <v>2313</v>
      </c>
      <c r="C2314" s="6" t="s">
        <v>6422</v>
      </c>
      <c r="D2314" s="22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>E2314/D2314</f>
        <v>1.0786666666666667</v>
      </c>
      <c r="P2314" s="8">
        <f>IF(L2314=0,0,E2314/L2314)</f>
        <v>40.962025316455694</v>
      </c>
      <c r="Q2314" s="5" t="str">
        <f>LEFT(N2314,(FIND("/",N2314)-1))</f>
        <v>music</v>
      </c>
      <c r="R2314" s="5" t="str">
        <f>RIGHT(N2314,LEN(N2314)-(FIND("/",N2314)))</f>
        <v>indie rock</v>
      </c>
      <c r="S2314" s="13">
        <f>(J2314/86400)+25569+(-5/24)</f>
        <v>41716.424513888887</v>
      </c>
      <c r="T2314" s="13">
        <f>(I2314/86400)+25569+(-5/24)</f>
        <v>41747.75</v>
      </c>
    </row>
    <row r="2315" spans="1:20" ht="14.75" customHeight="1" x14ac:dyDescent="0.2">
      <c r="A2315" s="5">
        <v>2313</v>
      </c>
      <c r="B2315" s="6" t="s">
        <v>2314</v>
      </c>
      <c r="C2315" s="6" t="s">
        <v>6423</v>
      </c>
      <c r="D2315" s="22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>E2315/D2315</f>
        <v>1.7584040000000001</v>
      </c>
      <c r="P2315" s="8">
        <f>IF(L2315=0,0,E2315/L2315)</f>
        <v>56.000127388535034</v>
      </c>
      <c r="Q2315" s="5" t="str">
        <f>LEFT(N2315,(FIND("/",N2315)-1))</f>
        <v>music</v>
      </c>
      <c r="R2315" s="5" t="str">
        <f>RIGHT(N2315,LEN(N2315)-(FIND("/",N2315)))</f>
        <v>indie rock</v>
      </c>
      <c r="S2315" s="13">
        <f>(J2315/86400)+25569+(-5/24)</f>
        <v>41002.750300925924</v>
      </c>
      <c r="T2315" s="13">
        <f>(I2315/86400)+25569+(-5/24)</f>
        <v>41032.750300925924</v>
      </c>
    </row>
    <row r="2316" spans="1:20" ht="14.75" customHeight="1" x14ac:dyDescent="0.2">
      <c r="A2316" s="5">
        <v>2314</v>
      </c>
      <c r="B2316" s="6" t="s">
        <v>2315</v>
      </c>
      <c r="C2316" s="6" t="s">
        <v>6424</v>
      </c>
      <c r="D2316" s="22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>E2316/D2316</f>
        <v>1.5697000000000001</v>
      </c>
      <c r="P2316" s="8">
        <f>IF(L2316=0,0,E2316/L2316)</f>
        <v>37.672800000000002</v>
      </c>
      <c r="Q2316" s="5" t="str">
        <f>LEFT(N2316,(FIND("/",N2316)-1))</f>
        <v>music</v>
      </c>
      <c r="R2316" s="5" t="str">
        <f>RIGHT(N2316,LEN(N2316)-(FIND("/",N2316)))</f>
        <v>indie rock</v>
      </c>
      <c r="S2316" s="13">
        <f>(J2316/86400)+25569+(-5/24)</f>
        <v>41037.343252314815</v>
      </c>
      <c r="T2316" s="13">
        <f>(I2316/86400)+25569+(-5/24)</f>
        <v>41067.343252314815</v>
      </c>
    </row>
    <row r="2317" spans="1:20" ht="14.75" customHeight="1" x14ac:dyDescent="0.2">
      <c r="A2317" s="5">
        <v>2315</v>
      </c>
      <c r="B2317" s="6" t="s">
        <v>2316</v>
      </c>
      <c r="C2317" s="6" t="s">
        <v>6425</v>
      </c>
      <c r="D2317" s="22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>E2317/D2317</f>
        <v>1.026</v>
      </c>
      <c r="P2317" s="8">
        <f>IF(L2317=0,0,E2317/L2317)</f>
        <v>40.078125</v>
      </c>
      <c r="Q2317" s="5" t="str">
        <f>LEFT(N2317,(FIND("/",N2317)-1))</f>
        <v>music</v>
      </c>
      <c r="R2317" s="5" t="str">
        <f>RIGHT(N2317,LEN(N2317)-(FIND("/",N2317)))</f>
        <v>indie rock</v>
      </c>
      <c r="S2317" s="13">
        <f>(J2317/86400)+25569+(-5/24)</f>
        <v>41004.517858796295</v>
      </c>
      <c r="T2317" s="13">
        <f>(I2317/86400)+25569+(-5/24)</f>
        <v>41034.517858796295</v>
      </c>
    </row>
    <row r="2318" spans="1:20" ht="14.75" customHeight="1" x14ac:dyDescent="0.2">
      <c r="A2318" s="5">
        <v>2316</v>
      </c>
      <c r="B2318" s="6" t="s">
        <v>2317</v>
      </c>
      <c r="C2318" s="6" t="s">
        <v>6426</v>
      </c>
      <c r="D2318" s="22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>E2318/D2318</f>
        <v>1.0404266666666666</v>
      </c>
      <c r="P2318" s="8">
        <f>IF(L2318=0,0,E2318/L2318)</f>
        <v>78.031999999999996</v>
      </c>
      <c r="Q2318" s="5" t="str">
        <f>LEFT(N2318,(FIND("/",N2318)-1))</f>
        <v>music</v>
      </c>
      <c r="R2318" s="5" t="str">
        <f>RIGHT(N2318,LEN(N2318)-(FIND("/",N2318)))</f>
        <v>indie rock</v>
      </c>
      <c r="S2318" s="13">
        <f>(J2318/86400)+25569+(-5/24)</f>
        <v>40079.516782407409</v>
      </c>
      <c r="T2318" s="13">
        <f>(I2318/86400)+25569+(-5/24)</f>
        <v>40156.558333333327</v>
      </c>
    </row>
    <row r="2319" spans="1:20" ht="14.75" customHeight="1" x14ac:dyDescent="0.2">
      <c r="A2319" s="5">
        <v>2317</v>
      </c>
      <c r="B2319" s="6" t="s">
        <v>2318</v>
      </c>
      <c r="C2319" s="6" t="s">
        <v>6427</v>
      </c>
      <c r="D2319" s="22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>E2319/D2319</f>
        <v>1.04</v>
      </c>
      <c r="P2319" s="8">
        <f>IF(L2319=0,0,E2319/L2319)</f>
        <v>18.90909090909091</v>
      </c>
      <c r="Q2319" s="5" t="str">
        <f>LEFT(N2319,(FIND("/",N2319)-1))</f>
        <v>music</v>
      </c>
      <c r="R2319" s="5" t="str">
        <f>RIGHT(N2319,LEN(N2319)-(FIND("/",N2319)))</f>
        <v>indie rock</v>
      </c>
      <c r="S2319" s="13">
        <f>(J2319/86400)+25569+(-5/24)</f>
        <v>40192.33390046296</v>
      </c>
      <c r="T2319" s="13">
        <f>(I2319/86400)+25569+(-5/24)</f>
        <v>40224</v>
      </c>
    </row>
    <row r="2320" spans="1:20" ht="14.75" customHeight="1" x14ac:dyDescent="0.2">
      <c r="A2320" s="5">
        <v>2318</v>
      </c>
      <c r="B2320" s="6" t="s">
        <v>2319</v>
      </c>
      <c r="C2320" s="6" t="s">
        <v>6428</v>
      </c>
      <c r="D2320" s="22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>E2320/D2320</f>
        <v>1.2105999999999999</v>
      </c>
      <c r="P2320" s="8">
        <f>IF(L2320=0,0,E2320/L2320)</f>
        <v>37.134969325153371</v>
      </c>
      <c r="Q2320" s="5" t="str">
        <f>LEFT(N2320,(FIND("/",N2320)-1))</f>
        <v>music</v>
      </c>
      <c r="R2320" s="5" t="str">
        <f>RIGHT(N2320,LEN(N2320)-(FIND("/",N2320)))</f>
        <v>indie rock</v>
      </c>
      <c r="S2320" s="13">
        <f>(J2320/86400)+25569+(-5/24)</f>
        <v>40050.435347222221</v>
      </c>
      <c r="T2320" s="13">
        <f>(I2320/86400)+25569+(-5/24)</f>
        <v>40081.957638888889</v>
      </c>
    </row>
    <row r="2321" spans="1:20" ht="14.75" customHeight="1" x14ac:dyDescent="0.2">
      <c r="A2321" s="5">
        <v>2319</v>
      </c>
      <c r="B2321" s="6" t="s">
        <v>2320</v>
      </c>
      <c r="C2321" s="6" t="s">
        <v>6429</v>
      </c>
      <c r="D2321" s="22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>E2321/D2321</f>
        <v>1.077</v>
      </c>
      <c r="P2321" s="8">
        <f>IF(L2321=0,0,E2321/L2321)</f>
        <v>41.961038961038959</v>
      </c>
      <c r="Q2321" s="5" t="str">
        <f>LEFT(N2321,(FIND("/",N2321)-1))</f>
        <v>music</v>
      </c>
      <c r="R2321" s="5" t="str">
        <f>RIGHT(N2321,LEN(N2321)-(FIND("/",N2321)))</f>
        <v>indie rock</v>
      </c>
      <c r="S2321" s="13">
        <f>(J2321/86400)+25569+(-5/24)</f>
        <v>41592.873668981476</v>
      </c>
      <c r="T2321" s="13">
        <f>(I2321/86400)+25569+(-5/24)</f>
        <v>41622.873668981476</v>
      </c>
    </row>
    <row r="2322" spans="1:20" ht="14.75" customHeight="1" x14ac:dyDescent="0.2">
      <c r="A2322" s="5">
        <v>2320</v>
      </c>
      <c r="B2322" s="6" t="s">
        <v>2321</v>
      </c>
      <c r="C2322" s="6" t="s">
        <v>6430</v>
      </c>
      <c r="D2322" s="22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>E2322/D2322</f>
        <v>1.0866</v>
      </c>
      <c r="P2322" s="8">
        <f>IF(L2322=0,0,E2322/L2322)</f>
        <v>61.044943820224717</v>
      </c>
      <c r="Q2322" s="5" t="str">
        <f>LEFT(N2322,(FIND("/",N2322)-1))</f>
        <v>music</v>
      </c>
      <c r="R2322" s="5" t="str">
        <f>RIGHT(N2322,LEN(N2322)-(FIND("/",N2322)))</f>
        <v>indie rock</v>
      </c>
      <c r="S2322" s="13">
        <f>(J2322/86400)+25569+(-5/24)</f>
        <v>41696.608796296292</v>
      </c>
      <c r="T2322" s="13">
        <f>(I2322/86400)+25569+(-5/24)</f>
        <v>41731.567129629628</v>
      </c>
    </row>
    <row r="2323" spans="1:20" ht="14.75" customHeight="1" x14ac:dyDescent="0.2">
      <c r="A2323" s="5">
        <v>2321</v>
      </c>
      <c r="B2323" s="6" t="s">
        <v>2322</v>
      </c>
      <c r="C2323" s="6" t="s">
        <v>6431</v>
      </c>
      <c r="D2323" s="22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>E2323/D2323</f>
        <v>0.39120962394619685</v>
      </c>
      <c r="P2323" s="8">
        <f>IF(L2323=0,0,E2323/L2323)</f>
        <v>64.53125</v>
      </c>
      <c r="Q2323" s="5" t="str">
        <f>LEFT(N2323,(FIND("/",N2323)-1))</f>
        <v>food</v>
      </c>
      <c r="R2323" s="5" t="str">
        <f>RIGHT(N2323,LEN(N2323)-(FIND("/",N2323)))</f>
        <v>small batch</v>
      </c>
      <c r="S2323" s="13">
        <f>(J2323/86400)+25569+(-5/24)</f>
        <v>42799.052094907405</v>
      </c>
      <c r="T2323" s="13">
        <f>(I2323/86400)+25569+(-5/24)</f>
        <v>42829.010428240734</v>
      </c>
    </row>
    <row r="2324" spans="1:20" ht="14.75" customHeight="1" x14ac:dyDescent="0.2">
      <c r="A2324" s="5">
        <v>2322</v>
      </c>
      <c r="B2324" s="6" t="s">
        <v>2323</v>
      </c>
      <c r="C2324" s="6" t="s">
        <v>6432</v>
      </c>
      <c r="D2324" s="22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>E2324/D2324</f>
        <v>3.1481481481481478E-2</v>
      </c>
      <c r="P2324" s="8">
        <f>IF(L2324=0,0,E2324/L2324)</f>
        <v>21.25</v>
      </c>
      <c r="Q2324" s="5" t="str">
        <f>LEFT(N2324,(FIND("/",N2324)-1))</f>
        <v>food</v>
      </c>
      <c r="R2324" s="5" t="str">
        <f>RIGHT(N2324,LEN(N2324)-(FIND("/",N2324)))</f>
        <v>small batch</v>
      </c>
      <c r="S2324" s="13">
        <f>(J2324/86400)+25569+(-5/24)</f>
        <v>42804.6871412037</v>
      </c>
      <c r="T2324" s="13">
        <f>(I2324/86400)+25569+(-5/24)</f>
        <v>42834.645474537036</v>
      </c>
    </row>
    <row r="2325" spans="1:20" ht="14.75" customHeight="1" x14ac:dyDescent="0.2">
      <c r="A2325" s="5">
        <v>2323</v>
      </c>
      <c r="B2325" s="6" t="s">
        <v>2324</v>
      </c>
      <c r="C2325" s="6" t="s">
        <v>6433</v>
      </c>
      <c r="D2325" s="22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>E2325/D2325</f>
        <v>0.48</v>
      </c>
      <c r="P2325" s="8">
        <f>IF(L2325=0,0,E2325/L2325)</f>
        <v>30</v>
      </c>
      <c r="Q2325" s="5" t="str">
        <f>LEFT(N2325,(FIND("/",N2325)-1))</f>
        <v>food</v>
      </c>
      <c r="R2325" s="5" t="str">
        <f>RIGHT(N2325,LEN(N2325)-(FIND("/",N2325)))</f>
        <v>small batch</v>
      </c>
      <c r="S2325" s="13">
        <f>(J2325/86400)+25569+(-5/24)</f>
        <v>42807.546840277777</v>
      </c>
      <c r="T2325" s="13">
        <f>(I2325/86400)+25569+(-5/24)</f>
        <v>42814.546840277777</v>
      </c>
    </row>
    <row r="2326" spans="1:20" ht="14.75" customHeight="1" x14ac:dyDescent="0.2">
      <c r="A2326" s="5">
        <v>2324</v>
      </c>
      <c r="B2326" s="6" t="s">
        <v>2325</v>
      </c>
      <c r="C2326" s="6" t="s">
        <v>6434</v>
      </c>
      <c r="D2326" s="22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>E2326/D2326</f>
        <v>0.20733333333333334</v>
      </c>
      <c r="P2326" s="8">
        <f>IF(L2326=0,0,E2326/L2326)</f>
        <v>25.491803278688526</v>
      </c>
      <c r="Q2326" s="5" t="str">
        <f>LEFT(N2326,(FIND("/",N2326)-1))</f>
        <v>food</v>
      </c>
      <c r="R2326" s="5" t="str">
        <f>RIGHT(N2326,LEN(N2326)-(FIND("/",N2326)))</f>
        <v>small batch</v>
      </c>
      <c r="S2326" s="13">
        <f>(J2326/86400)+25569+(-5/24)</f>
        <v>42790.67690972222</v>
      </c>
      <c r="T2326" s="13">
        <f>(I2326/86400)+25569+(-5/24)</f>
        <v>42820.635243055549</v>
      </c>
    </row>
    <row r="2327" spans="1:20" ht="14.75" customHeight="1" x14ac:dyDescent="0.2">
      <c r="A2327" s="5">
        <v>2325</v>
      </c>
      <c r="B2327" s="6" t="s">
        <v>2326</v>
      </c>
      <c r="C2327" s="6" t="s">
        <v>6435</v>
      </c>
      <c r="D2327" s="22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>E2327/D2327</f>
        <v>0.08</v>
      </c>
      <c r="P2327" s="8">
        <f>IF(L2327=0,0,E2327/L2327)</f>
        <v>11.428571428571429</v>
      </c>
      <c r="Q2327" s="5" t="str">
        <f>LEFT(N2327,(FIND("/",N2327)-1))</f>
        <v>food</v>
      </c>
      <c r="R2327" s="5" t="str">
        <f>RIGHT(N2327,LEN(N2327)-(FIND("/",N2327)))</f>
        <v>small batch</v>
      </c>
      <c r="S2327" s="13">
        <f>(J2327/86400)+25569+(-5/24)</f>
        <v>42793.814016203702</v>
      </c>
      <c r="T2327" s="13">
        <f>(I2327/86400)+25569+(-5/24)</f>
        <v>42823.772349537037</v>
      </c>
    </row>
    <row r="2328" spans="1:20" ht="14.75" customHeight="1" x14ac:dyDescent="0.2">
      <c r="A2328" s="5">
        <v>2326</v>
      </c>
      <c r="B2328" s="6" t="s">
        <v>2327</v>
      </c>
      <c r="C2328" s="6" t="s">
        <v>6436</v>
      </c>
      <c r="D2328" s="22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>E2328/D2328</f>
        <v>7.1999999999999998E-3</v>
      </c>
      <c r="P2328" s="8">
        <f>IF(L2328=0,0,E2328/L2328)</f>
        <v>108</v>
      </c>
      <c r="Q2328" s="5" t="str">
        <f>LEFT(N2328,(FIND("/",N2328)-1))</f>
        <v>food</v>
      </c>
      <c r="R2328" s="5" t="str">
        <f>RIGHT(N2328,LEN(N2328)-(FIND("/",N2328)))</f>
        <v>small batch</v>
      </c>
      <c r="S2328" s="13">
        <f>(J2328/86400)+25569+(-5/24)</f>
        <v>42803.825787037036</v>
      </c>
      <c r="T2328" s="13">
        <f>(I2328/86400)+25569+(-5/24)</f>
        <v>42855.499999999993</v>
      </c>
    </row>
    <row r="2329" spans="1:20" ht="14.75" customHeight="1" x14ac:dyDescent="0.2">
      <c r="A2329" s="5">
        <v>2327</v>
      </c>
      <c r="B2329" s="6" t="s">
        <v>2328</v>
      </c>
      <c r="C2329" s="6" t="s">
        <v>6437</v>
      </c>
      <c r="D2329" s="22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>E2329/D2329</f>
        <v>5.2609431428571432</v>
      </c>
      <c r="P2329" s="8">
        <f>IF(L2329=0,0,E2329/L2329)</f>
        <v>54.883162444113267</v>
      </c>
      <c r="Q2329" s="5" t="str">
        <f>LEFT(N2329,(FIND("/",N2329)-1))</f>
        <v>food</v>
      </c>
      <c r="R2329" s="5" t="str">
        <f>RIGHT(N2329,LEN(N2329)-(FIND("/",N2329)))</f>
        <v>small batch</v>
      </c>
      <c r="S2329" s="13">
        <f>(J2329/86400)+25569+(-5/24)</f>
        <v>41842.708796296291</v>
      </c>
      <c r="T2329" s="13">
        <f>(I2329/86400)+25569+(-5/24)</f>
        <v>41877.708796296291</v>
      </c>
    </row>
    <row r="2330" spans="1:20" ht="14.75" customHeight="1" x14ac:dyDescent="0.2">
      <c r="A2330" s="5">
        <v>2328</v>
      </c>
      <c r="B2330" s="6" t="s">
        <v>2329</v>
      </c>
      <c r="C2330" s="6" t="s">
        <v>6438</v>
      </c>
      <c r="D2330" s="22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>E2330/D2330</f>
        <v>2.5445000000000002</v>
      </c>
      <c r="P2330" s="8">
        <f>IF(L2330=0,0,E2330/L2330)</f>
        <v>47.383612662942269</v>
      </c>
      <c r="Q2330" s="5" t="str">
        <f>LEFT(N2330,(FIND("/",N2330)-1))</f>
        <v>food</v>
      </c>
      <c r="R2330" s="5" t="str">
        <f>RIGHT(N2330,LEN(N2330)-(FIND("/",N2330)))</f>
        <v>small batch</v>
      </c>
      <c r="S2330" s="13">
        <f>(J2330/86400)+25569+(-5/24)</f>
        <v>42139.573344907403</v>
      </c>
      <c r="T2330" s="13">
        <f>(I2330/86400)+25569+(-5/24)</f>
        <v>42169.573344907403</v>
      </c>
    </row>
    <row r="2331" spans="1:20" ht="14.75" customHeight="1" x14ac:dyDescent="0.2">
      <c r="A2331" s="5">
        <v>2329</v>
      </c>
      <c r="B2331" s="6" t="s">
        <v>2330</v>
      </c>
      <c r="C2331" s="6" t="s">
        <v>6439</v>
      </c>
      <c r="D2331" s="22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>E2331/D2331</f>
        <v>1.0591999999999999</v>
      </c>
      <c r="P2331" s="8">
        <f>IF(L2331=0,0,E2331/L2331)</f>
        <v>211.84</v>
      </c>
      <c r="Q2331" s="5" t="str">
        <f>LEFT(N2331,(FIND("/",N2331)-1))</f>
        <v>food</v>
      </c>
      <c r="R2331" s="5" t="str">
        <f>RIGHT(N2331,LEN(N2331)-(FIND("/",N2331)))</f>
        <v>small batch</v>
      </c>
      <c r="S2331" s="13">
        <f>(J2331/86400)+25569+(-5/24)</f>
        <v>41807.416041666664</v>
      </c>
      <c r="T2331" s="13">
        <f>(I2331/86400)+25569+(-5/24)</f>
        <v>41837.416041666664</v>
      </c>
    </row>
    <row r="2332" spans="1:20" ht="14.75" customHeight="1" x14ac:dyDescent="0.2">
      <c r="A2332" s="5">
        <v>2330</v>
      </c>
      <c r="B2332" s="6" t="s">
        <v>2331</v>
      </c>
      <c r="C2332" s="6" t="s">
        <v>6440</v>
      </c>
      <c r="D2332" s="22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>E2332/D2332</f>
        <v>1.0242285714285715</v>
      </c>
      <c r="P2332" s="8">
        <f>IF(L2332=0,0,E2332/L2332)</f>
        <v>219.92638036809817</v>
      </c>
      <c r="Q2332" s="5" t="str">
        <f>LEFT(N2332,(FIND("/",N2332)-1))</f>
        <v>food</v>
      </c>
      <c r="R2332" s="5" t="str">
        <f>RIGHT(N2332,LEN(N2332)-(FIND("/",N2332)))</f>
        <v>small batch</v>
      </c>
      <c r="S2332" s="13">
        <f>(J2332/86400)+25569+(-5/24)</f>
        <v>42332.691469907404</v>
      </c>
      <c r="T2332" s="13">
        <f>(I2332/86400)+25569+(-5/24)</f>
        <v>42362.791666666664</v>
      </c>
    </row>
    <row r="2333" spans="1:20" ht="14.75" customHeight="1" x14ac:dyDescent="0.2">
      <c r="A2333" s="5">
        <v>2331</v>
      </c>
      <c r="B2333" s="6" t="s">
        <v>2332</v>
      </c>
      <c r="C2333" s="6" t="s">
        <v>6441</v>
      </c>
      <c r="D2333" s="22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>E2333/D2333</f>
        <v>1.4431375</v>
      </c>
      <c r="P2333" s="8">
        <f>IF(L2333=0,0,E2333/L2333)</f>
        <v>40.795406360424032</v>
      </c>
      <c r="Q2333" s="5" t="str">
        <f>LEFT(N2333,(FIND("/",N2333)-1))</f>
        <v>food</v>
      </c>
      <c r="R2333" s="5" t="str">
        <f>RIGHT(N2333,LEN(N2333)-(FIND("/",N2333)))</f>
        <v>small batch</v>
      </c>
      <c r="S2333" s="13">
        <f>(J2333/86400)+25569+(-5/24)</f>
        <v>41838.797337962962</v>
      </c>
      <c r="T2333" s="13">
        <f>(I2333/86400)+25569+(-5/24)</f>
        <v>41868.797337962962</v>
      </c>
    </row>
    <row r="2334" spans="1:20" ht="14.75" customHeight="1" x14ac:dyDescent="0.2">
      <c r="A2334" s="5">
        <v>2332</v>
      </c>
      <c r="B2334" s="6" t="s">
        <v>2333</v>
      </c>
      <c r="C2334" s="6" t="s">
        <v>6442</v>
      </c>
      <c r="D2334" s="22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>E2334/D2334</f>
        <v>1.06308</v>
      </c>
      <c r="P2334" s="8">
        <f>IF(L2334=0,0,E2334/L2334)</f>
        <v>75.502840909090907</v>
      </c>
      <c r="Q2334" s="5" t="str">
        <f>LEFT(N2334,(FIND("/",N2334)-1))</f>
        <v>food</v>
      </c>
      <c r="R2334" s="5" t="str">
        <f>RIGHT(N2334,LEN(N2334)-(FIND("/",N2334)))</f>
        <v>small batch</v>
      </c>
      <c r="S2334" s="13">
        <f>(J2334/86400)+25569+(-5/24)</f>
        <v>42011.419803240737</v>
      </c>
      <c r="T2334" s="13">
        <f>(I2334/86400)+25569+(-5/24)</f>
        <v>42041.419803240737</v>
      </c>
    </row>
    <row r="2335" spans="1:20" ht="14.75" customHeight="1" x14ac:dyDescent="0.2">
      <c r="A2335" s="5">
        <v>2333</v>
      </c>
      <c r="B2335" s="6" t="s">
        <v>2334</v>
      </c>
      <c r="C2335" s="6" t="s">
        <v>6443</v>
      </c>
      <c r="D2335" s="22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>E2335/D2335</f>
        <v>2.1216666666666666</v>
      </c>
      <c r="P2335" s="8">
        <f>IF(L2335=0,0,E2335/L2335)</f>
        <v>13.542553191489361</v>
      </c>
      <c r="Q2335" s="5" t="str">
        <f>LEFT(N2335,(FIND("/",N2335)-1))</f>
        <v>food</v>
      </c>
      <c r="R2335" s="5" t="str">
        <f>RIGHT(N2335,LEN(N2335)-(FIND("/",N2335)))</f>
        <v>small batch</v>
      </c>
      <c r="S2335" s="13">
        <f>(J2335/86400)+25569+(-5/24)</f>
        <v>41767.442013888889</v>
      </c>
      <c r="T2335" s="13">
        <f>(I2335/86400)+25569+(-5/24)</f>
        <v>41788.534722222219</v>
      </c>
    </row>
    <row r="2336" spans="1:20" ht="14.75" customHeight="1" x14ac:dyDescent="0.2">
      <c r="A2336" s="5">
        <v>2334</v>
      </c>
      <c r="B2336" s="6" t="s">
        <v>2335</v>
      </c>
      <c r="C2336" s="6" t="s">
        <v>6444</v>
      </c>
      <c r="D2336" s="22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>E2336/D2336</f>
        <v>1.0195000000000001</v>
      </c>
      <c r="P2336" s="8">
        <f>IF(L2336=0,0,E2336/L2336)</f>
        <v>60.865671641791046</v>
      </c>
      <c r="Q2336" s="5" t="str">
        <f>LEFT(N2336,(FIND("/",N2336)-1))</f>
        <v>food</v>
      </c>
      <c r="R2336" s="5" t="str">
        <f>RIGHT(N2336,LEN(N2336)-(FIND("/",N2336)))</f>
        <v>small batch</v>
      </c>
      <c r="S2336" s="13">
        <f>(J2336/86400)+25569+(-5/24)</f>
        <v>41918.461782407401</v>
      </c>
      <c r="T2336" s="13">
        <f>(I2336/86400)+25569+(-5/24)</f>
        <v>41948.523611111108</v>
      </c>
    </row>
    <row r="2337" spans="1:20" ht="14.75" customHeight="1" x14ac:dyDescent="0.2">
      <c r="A2337" s="5">
        <v>2335</v>
      </c>
      <c r="B2337" s="6" t="s">
        <v>2336</v>
      </c>
      <c r="C2337" s="6" t="s">
        <v>6445</v>
      </c>
      <c r="D2337" s="22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>E2337/D2337</f>
        <v>1.0227200000000001</v>
      </c>
      <c r="P2337" s="8">
        <f>IF(L2337=0,0,E2337/L2337)</f>
        <v>115.69230769230769</v>
      </c>
      <c r="Q2337" s="5" t="str">
        <f>LEFT(N2337,(FIND("/",N2337)-1))</f>
        <v>food</v>
      </c>
      <c r="R2337" s="5" t="str">
        <f>RIGHT(N2337,LEN(N2337)-(FIND("/",N2337)))</f>
        <v>small batch</v>
      </c>
      <c r="S2337" s="13">
        <f>(J2337/86400)+25569+(-5/24)</f>
        <v>41771.363923611112</v>
      </c>
      <c r="T2337" s="13">
        <f>(I2337/86400)+25569+(-5/24)</f>
        <v>41801.363923611112</v>
      </c>
    </row>
    <row r="2338" spans="1:20" ht="14.75" customHeight="1" x14ac:dyDescent="0.2">
      <c r="A2338" s="5">
        <v>2336</v>
      </c>
      <c r="B2338" s="6" t="s">
        <v>2337</v>
      </c>
      <c r="C2338" s="6" t="s">
        <v>6446</v>
      </c>
      <c r="D2338" s="22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>E2338/D2338</f>
        <v>5.2073254999999996</v>
      </c>
      <c r="P2338" s="8">
        <f>IF(L2338=0,0,E2338/L2338)</f>
        <v>48.104623556581984</v>
      </c>
      <c r="Q2338" s="5" t="str">
        <f>LEFT(N2338,(FIND("/",N2338)-1))</f>
        <v>food</v>
      </c>
      <c r="R2338" s="5" t="str">
        <f>RIGHT(N2338,LEN(N2338)-(FIND("/",N2338)))</f>
        <v>small batch</v>
      </c>
      <c r="S2338" s="13">
        <f>(J2338/86400)+25569+(-5/24)</f>
        <v>41666.716377314813</v>
      </c>
      <c r="T2338" s="13">
        <f>(I2338/86400)+25569+(-5/24)</f>
        <v>41706.716377314813</v>
      </c>
    </row>
    <row r="2339" spans="1:20" ht="14.75" customHeight="1" x14ac:dyDescent="0.2">
      <c r="A2339" s="5">
        <v>2337</v>
      </c>
      <c r="B2339" s="6" t="s">
        <v>2338</v>
      </c>
      <c r="C2339" s="6" t="s">
        <v>6447</v>
      </c>
      <c r="D2339" s="22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>E2339/D2339</f>
        <v>1.1065833333333333</v>
      </c>
      <c r="P2339" s="8">
        <f>IF(L2339=0,0,E2339/L2339)</f>
        <v>74.184357541899445</v>
      </c>
      <c r="Q2339" s="5" t="str">
        <f>LEFT(N2339,(FIND("/",N2339)-1))</f>
        <v>food</v>
      </c>
      <c r="R2339" s="5" t="str">
        <f>RIGHT(N2339,LEN(N2339)-(FIND("/",N2339)))</f>
        <v>small batch</v>
      </c>
      <c r="S2339" s="13">
        <f>(J2339/86400)+25569+(-5/24)</f>
        <v>41786.432210648149</v>
      </c>
      <c r="T2339" s="13">
        <f>(I2339/86400)+25569+(-5/24)</f>
        <v>41816.432210648149</v>
      </c>
    </row>
    <row r="2340" spans="1:20" ht="14.75" customHeight="1" x14ac:dyDescent="0.2">
      <c r="A2340" s="5">
        <v>2338</v>
      </c>
      <c r="B2340" s="6" t="s">
        <v>2339</v>
      </c>
      <c r="C2340" s="6" t="s">
        <v>6448</v>
      </c>
      <c r="D2340" s="22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>E2340/D2340</f>
        <v>1.0114333333333334</v>
      </c>
      <c r="P2340" s="8">
        <f>IF(L2340=0,0,E2340/L2340)</f>
        <v>123.34552845528455</v>
      </c>
      <c r="Q2340" s="5" t="str">
        <f>LEFT(N2340,(FIND("/",N2340)-1))</f>
        <v>food</v>
      </c>
      <c r="R2340" s="5" t="str">
        <f>RIGHT(N2340,LEN(N2340)-(FIND("/",N2340)))</f>
        <v>small batch</v>
      </c>
      <c r="S2340" s="13">
        <f>(J2340/86400)+25569+(-5/24)</f>
        <v>41789.688472222224</v>
      </c>
      <c r="T2340" s="13">
        <f>(I2340/86400)+25569+(-5/24)</f>
        <v>41819.688472222224</v>
      </c>
    </row>
    <row r="2341" spans="1:20" ht="14.75" customHeight="1" x14ac:dyDescent="0.2">
      <c r="A2341" s="5">
        <v>2339</v>
      </c>
      <c r="B2341" s="6" t="s">
        <v>2340</v>
      </c>
      <c r="C2341" s="6" t="s">
        <v>6449</v>
      </c>
      <c r="D2341" s="22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>E2341/D2341</f>
        <v>2.9420799999999998</v>
      </c>
      <c r="P2341" s="8">
        <f>IF(L2341=0,0,E2341/L2341)</f>
        <v>66.623188405797094</v>
      </c>
      <c r="Q2341" s="5" t="str">
        <f>LEFT(N2341,(FIND("/",N2341)-1))</f>
        <v>food</v>
      </c>
      <c r="R2341" s="5" t="str">
        <f>RIGHT(N2341,LEN(N2341)-(FIND("/",N2341)))</f>
        <v>small batch</v>
      </c>
      <c r="S2341" s="13">
        <f>(J2341/86400)+25569+(-5/24)</f>
        <v>42692.591539351844</v>
      </c>
      <c r="T2341" s="13">
        <f>(I2341/86400)+25569+(-5/24)</f>
        <v>42723.124305555553</v>
      </c>
    </row>
    <row r="2342" spans="1:20" ht="14.75" customHeight="1" x14ac:dyDescent="0.2">
      <c r="A2342" s="5">
        <v>2340</v>
      </c>
      <c r="B2342" s="6" t="s">
        <v>2341</v>
      </c>
      <c r="C2342" s="6" t="s">
        <v>6450</v>
      </c>
      <c r="D2342" s="22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>E2342/D2342</f>
        <v>1.0577749999999999</v>
      </c>
      <c r="P2342" s="8">
        <f>IF(L2342=0,0,E2342/L2342)</f>
        <v>104.99007444168734</v>
      </c>
      <c r="Q2342" s="5" t="str">
        <f>LEFT(N2342,(FIND("/",N2342)-1))</f>
        <v>food</v>
      </c>
      <c r="R2342" s="5" t="str">
        <f>RIGHT(N2342,LEN(N2342)-(FIND("/",N2342)))</f>
        <v>small batch</v>
      </c>
      <c r="S2342" s="13">
        <f>(J2342/86400)+25569+(-5/24)</f>
        <v>42643.434467592589</v>
      </c>
      <c r="T2342" s="13">
        <f>(I2342/86400)+25569+(-5/24)</f>
        <v>42673.434467592589</v>
      </c>
    </row>
    <row r="2343" spans="1:20" ht="14.75" customHeight="1" x14ac:dyDescent="0.2">
      <c r="A2343" s="5">
        <v>2341</v>
      </c>
      <c r="B2343" s="6" t="s">
        <v>2342</v>
      </c>
      <c r="C2343" s="6" t="s">
        <v>6451</v>
      </c>
      <c r="D2343" s="22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>E2343/D2343</f>
        <v>0</v>
      </c>
      <c r="P2343" s="8">
        <f>IF(L2343=0,0,E2343/L2343)</f>
        <v>0</v>
      </c>
      <c r="Q2343" s="5" t="str">
        <f>LEFT(N2343,(FIND("/",N2343)-1))</f>
        <v>technology</v>
      </c>
      <c r="R2343" s="5" t="str">
        <f>RIGHT(N2343,LEN(N2343)-(FIND("/",N2343)))</f>
        <v>web</v>
      </c>
      <c r="S2343" s="13">
        <f>(J2343/86400)+25569+(-5/24)</f>
        <v>42167.605370370373</v>
      </c>
      <c r="T2343" s="13">
        <f>(I2343/86400)+25569+(-5/24)</f>
        <v>42197.605370370373</v>
      </c>
    </row>
    <row r="2344" spans="1:20" ht="14.75" customHeight="1" x14ac:dyDescent="0.2">
      <c r="A2344" s="5">
        <v>2342</v>
      </c>
      <c r="B2344" s="6" t="s">
        <v>2343</v>
      </c>
      <c r="C2344" s="6" t="s">
        <v>6452</v>
      </c>
      <c r="D2344" s="22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>E2344/D2344</f>
        <v>0</v>
      </c>
      <c r="P2344" s="8">
        <f>IF(L2344=0,0,E2344/L2344)</f>
        <v>0</v>
      </c>
      <c r="Q2344" s="5" t="str">
        <f>LEFT(N2344,(FIND("/",N2344)-1))</f>
        <v>technology</v>
      </c>
      <c r="R2344" s="5" t="str">
        <f>RIGHT(N2344,LEN(N2344)-(FIND("/",N2344)))</f>
        <v>web</v>
      </c>
      <c r="S2344" s="13">
        <f>(J2344/86400)+25569+(-5/24)</f>
        <v>41897.49386574074</v>
      </c>
      <c r="T2344" s="13">
        <f>(I2344/86400)+25569+(-5/24)</f>
        <v>41918</v>
      </c>
    </row>
    <row r="2345" spans="1:20" ht="14.75" customHeight="1" x14ac:dyDescent="0.2">
      <c r="A2345" s="5">
        <v>2343</v>
      </c>
      <c r="B2345" s="6" t="s">
        <v>2344</v>
      </c>
      <c r="C2345" s="6" t="s">
        <v>6453</v>
      </c>
      <c r="D2345" s="22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>E2345/D2345</f>
        <v>0.03</v>
      </c>
      <c r="P2345" s="8">
        <f>IF(L2345=0,0,E2345/L2345)</f>
        <v>300</v>
      </c>
      <c r="Q2345" s="5" t="str">
        <f>LEFT(N2345,(FIND("/",N2345)-1))</f>
        <v>technology</v>
      </c>
      <c r="R2345" s="5" t="str">
        <f>RIGHT(N2345,LEN(N2345)-(FIND("/",N2345)))</f>
        <v>web</v>
      </c>
      <c r="S2345" s="13">
        <f>(J2345/86400)+25569+(-5/24)</f>
        <v>42327.616956018515</v>
      </c>
      <c r="T2345" s="13">
        <f>(I2345/86400)+25569+(-5/24)</f>
        <v>42377.615972222215</v>
      </c>
    </row>
    <row r="2346" spans="1:20" ht="14.75" customHeight="1" x14ac:dyDescent="0.2">
      <c r="A2346" s="5">
        <v>2344</v>
      </c>
      <c r="B2346" s="6" t="s">
        <v>2345</v>
      </c>
      <c r="C2346" s="6" t="s">
        <v>6454</v>
      </c>
      <c r="D2346" s="22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>E2346/D2346</f>
        <v>1E-3</v>
      </c>
      <c r="P2346" s="8">
        <f>IF(L2346=0,0,E2346/L2346)</f>
        <v>1</v>
      </c>
      <c r="Q2346" s="5" t="str">
        <f>LEFT(N2346,(FIND("/",N2346)-1))</f>
        <v>technology</v>
      </c>
      <c r="R2346" s="5" t="str">
        <f>RIGHT(N2346,LEN(N2346)-(FIND("/",N2346)))</f>
        <v>web</v>
      </c>
      <c r="S2346" s="13">
        <f>(J2346/86400)+25569+(-5/24)</f>
        <v>42515.519317129627</v>
      </c>
      <c r="T2346" s="13">
        <f>(I2346/86400)+25569+(-5/24)</f>
        <v>42545.519317129627</v>
      </c>
    </row>
    <row r="2347" spans="1:20" ht="14.75" customHeight="1" x14ac:dyDescent="0.2">
      <c r="A2347" s="5">
        <v>2345</v>
      </c>
      <c r="B2347" s="6" t="s">
        <v>2346</v>
      </c>
      <c r="C2347" s="6" t="s">
        <v>6455</v>
      </c>
      <c r="D2347" s="22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>E2347/D2347</f>
        <v>0</v>
      </c>
      <c r="P2347" s="8">
        <f>IF(L2347=0,0,E2347/L2347)</f>
        <v>0</v>
      </c>
      <c r="Q2347" s="5" t="str">
        <f>LEFT(N2347,(FIND("/",N2347)-1))</f>
        <v>technology</v>
      </c>
      <c r="R2347" s="5" t="str">
        <f>RIGHT(N2347,LEN(N2347)-(FIND("/",N2347)))</f>
        <v>web</v>
      </c>
      <c r="S2347" s="13">
        <f>(J2347/86400)+25569+(-5/24)</f>
        <v>42059.79347222222</v>
      </c>
      <c r="T2347" s="13">
        <f>(I2347/86400)+25569+(-5/24)</f>
        <v>42094.777083333327</v>
      </c>
    </row>
    <row r="2348" spans="1:20" ht="14.75" customHeight="1" x14ac:dyDescent="0.2">
      <c r="A2348" s="5">
        <v>2346</v>
      </c>
      <c r="B2348" s="6" t="s">
        <v>2347</v>
      </c>
      <c r="C2348" s="6" t="s">
        <v>6456</v>
      </c>
      <c r="D2348" s="22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>E2348/D2348</f>
        <v>6.4999999999999997E-4</v>
      </c>
      <c r="P2348" s="8">
        <f>IF(L2348=0,0,E2348/L2348)</f>
        <v>13</v>
      </c>
      <c r="Q2348" s="5" t="str">
        <f>LEFT(N2348,(FIND("/",N2348)-1))</f>
        <v>technology</v>
      </c>
      <c r="R2348" s="5" t="str">
        <f>RIGHT(N2348,LEN(N2348)-(FIND("/",N2348)))</f>
        <v>web</v>
      </c>
      <c r="S2348" s="13">
        <f>(J2348/86400)+25569+(-5/24)</f>
        <v>42615.590636574074</v>
      </c>
      <c r="T2348" s="13">
        <f>(I2348/86400)+25569+(-5/24)</f>
        <v>42660.590636574074</v>
      </c>
    </row>
    <row r="2349" spans="1:20" ht="14.75" customHeight="1" x14ac:dyDescent="0.2">
      <c r="A2349" s="5">
        <v>2347</v>
      </c>
      <c r="B2349" s="6" t="s">
        <v>2348</v>
      </c>
      <c r="C2349" s="6" t="s">
        <v>6457</v>
      </c>
      <c r="D2349" s="22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>E2349/D2349</f>
        <v>1.4999999999999999E-2</v>
      </c>
      <c r="P2349" s="8">
        <f>IF(L2349=0,0,E2349/L2349)</f>
        <v>15</v>
      </c>
      <c r="Q2349" s="5" t="str">
        <f>LEFT(N2349,(FIND("/",N2349)-1))</f>
        <v>technology</v>
      </c>
      <c r="R2349" s="5" t="str">
        <f>RIGHT(N2349,LEN(N2349)-(FIND("/",N2349)))</f>
        <v>web</v>
      </c>
      <c r="S2349" s="13">
        <f>(J2349/86400)+25569+(-5/24)</f>
        <v>42577.39902777777</v>
      </c>
      <c r="T2349" s="13">
        <f>(I2349/86400)+25569+(-5/24)</f>
        <v>42607.39902777777</v>
      </c>
    </row>
    <row r="2350" spans="1:20" ht="14.75" customHeight="1" x14ac:dyDescent="0.2">
      <c r="A2350" s="5">
        <v>2348</v>
      </c>
      <c r="B2350" s="6" t="s">
        <v>2349</v>
      </c>
      <c r="C2350" s="6" t="s">
        <v>6458</v>
      </c>
      <c r="D2350" s="22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>E2350/D2350</f>
        <v>3.8571428571428572E-3</v>
      </c>
      <c r="P2350" s="8">
        <f>IF(L2350=0,0,E2350/L2350)</f>
        <v>54</v>
      </c>
      <c r="Q2350" s="5" t="str">
        <f>LEFT(N2350,(FIND("/",N2350)-1))</f>
        <v>technology</v>
      </c>
      <c r="R2350" s="5" t="str">
        <f>RIGHT(N2350,LEN(N2350)-(FIND("/",N2350)))</f>
        <v>web</v>
      </c>
      <c r="S2350" s="13">
        <f>(J2350/86400)+25569+(-5/24)</f>
        <v>42360.723819444444</v>
      </c>
      <c r="T2350" s="13">
        <f>(I2350/86400)+25569+(-5/24)</f>
        <v>42420.723819444444</v>
      </c>
    </row>
    <row r="2351" spans="1:20" ht="14.75" customHeight="1" x14ac:dyDescent="0.2">
      <c r="A2351" s="5">
        <v>2349</v>
      </c>
      <c r="B2351" s="6" t="s">
        <v>2350</v>
      </c>
      <c r="C2351" s="6" t="s">
        <v>6459</v>
      </c>
      <c r="D2351" s="22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>E2351/D2351</f>
        <v>0</v>
      </c>
      <c r="P2351" s="8">
        <f>IF(L2351=0,0,E2351/L2351)</f>
        <v>0</v>
      </c>
      <c r="Q2351" s="5" t="str">
        <f>LEFT(N2351,(FIND("/",N2351)-1))</f>
        <v>technology</v>
      </c>
      <c r="R2351" s="5" t="str">
        <f>RIGHT(N2351,LEN(N2351)-(FIND("/",N2351)))</f>
        <v>web</v>
      </c>
      <c r="S2351" s="13">
        <f>(J2351/86400)+25569+(-5/24)</f>
        <v>42198.567453703705</v>
      </c>
      <c r="T2351" s="13">
        <f>(I2351/86400)+25569+(-5/24)</f>
        <v>42227.567453703705</v>
      </c>
    </row>
    <row r="2352" spans="1:20" ht="14.75" customHeight="1" x14ac:dyDescent="0.2">
      <c r="A2352" s="5">
        <v>2350</v>
      </c>
      <c r="B2352" s="6" t="s">
        <v>2351</v>
      </c>
      <c r="C2352" s="6" t="s">
        <v>6460</v>
      </c>
      <c r="D2352" s="22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>E2352/D2352</f>
        <v>0</v>
      </c>
      <c r="P2352" s="8">
        <f>IF(L2352=0,0,E2352/L2352)</f>
        <v>0</v>
      </c>
      <c r="Q2352" s="5" t="str">
        <f>LEFT(N2352,(FIND("/",N2352)-1))</f>
        <v>technology</v>
      </c>
      <c r="R2352" s="5" t="str">
        <f>RIGHT(N2352,LEN(N2352)-(FIND("/",N2352)))</f>
        <v>web</v>
      </c>
      <c r="S2352" s="13">
        <f>(J2352/86400)+25569+(-5/24)</f>
        <v>42708.633912037032</v>
      </c>
      <c r="T2352" s="13">
        <f>(I2352/86400)+25569+(-5/24)</f>
        <v>42738.633912037032</v>
      </c>
    </row>
    <row r="2353" spans="1:20" ht="14.75" customHeight="1" x14ac:dyDescent="0.2">
      <c r="A2353" s="5">
        <v>2351</v>
      </c>
      <c r="B2353" s="6" t="s">
        <v>2352</v>
      </c>
      <c r="C2353" s="6" t="s">
        <v>6461</v>
      </c>
      <c r="D2353" s="22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>E2353/D2353</f>
        <v>5.7142857142857143E-3</v>
      </c>
      <c r="P2353" s="8">
        <f>IF(L2353=0,0,E2353/L2353)</f>
        <v>15.428571428571429</v>
      </c>
      <c r="Q2353" s="5" t="str">
        <f>LEFT(N2353,(FIND("/",N2353)-1))</f>
        <v>technology</v>
      </c>
      <c r="R2353" s="5" t="str">
        <f>RIGHT(N2353,LEN(N2353)-(FIND("/",N2353)))</f>
        <v>web</v>
      </c>
      <c r="S2353" s="13">
        <f>(J2353/86400)+25569+(-5/24)</f>
        <v>42093.892812500002</v>
      </c>
      <c r="T2353" s="13">
        <f>(I2353/86400)+25569+(-5/24)</f>
        <v>42123.892812500002</v>
      </c>
    </row>
    <row r="2354" spans="1:20" ht="14.75" customHeight="1" x14ac:dyDescent="0.2">
      <c r="A2354" s="5">
        <v>2352</v>
      </c>
      <c r="B2354" s="6" t="s">
        <v>2353</v>
      </c>
      <c r="C2354" s="6" t="s">
        <v>6462</v>
      </c>
      <c r="D2354" s="22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>E2354/D2354</f>
        <v>0</v>
      </c>
      <c r="P2354" s="8">
        <f>IF(L2354=0,0,E2354/L2354)</f>
        <v>0</v>
      </c>
      <c r="Q2354" s="5" t="str">
        <f>LEFT(N2354,(FIND("/",N2354)-1))</f>
        <v>technology</v>
      </c>
      <c r="R2354" s="5" t="str">
        <f>RIGHT(N2354,LEN(N2354)-(FIND("/",N2354)))</f>
        <v>web</v>
      </c>
      <c r="S2354" s="13">
        <f>(J2354/86400)+25569+(-5/24)</f>
        <v>42101.425370370365</v>
      </c>
      <c r="T2354" s="13">
        <f>(I2354/86400)+25569+(-5/24)</f>
        <v>42161.425370370365</v>
      </c>
    </row>
    <row r="2355" spans="1:20" ht="14.75" customHeight="1" x14ac:dyDescent="0.2">
      <c r="A2355" s="5">
        <v>2353</v>
      </c>
      <c r="B2355" s="6" t="s">
        <v>2354</v>
      </c>
      <c r="C2355" s="6" t="s">
        <v>6463</v>
      </c>
      <c r="D2355" s="22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>E2355/D2355</f>
        <v>0</v>
      </c>
      <c r="P2355" s="8">
        <f>IF(L2355=0,0,E2355/L2355)</f>
        <v>0</v>
      </c>
      <c r="Q2355" s="5" t="str">
        <f>LEFT(N2355,(FIND("/",N2355)-1))</f>
        <v>technology</v>
      </c>
      <c r="R2355" s="5" t="str">
        <f>RIGHT(N2355,LEN(N2355)-(FIND("/",N2355)))</f>
        <v>web</v>
      </c>
      <c r="S2355" s="13">
        <f>(J2355/86400)+25569+(-5/24)</f>
        <v>42103.467847222222</v>
      </c>
      <c r="T2355" s="13">
        <f>(I2355/86400)+25569+(-5/24)</f>
        <v>42115.467847222222</v>
      </c>
    </row>
    <row r="2356" spans="1:20" ht="14.75" customHeight="1" x14ac:dyDescent="0.2">
      <c r="A2356" s="5">
        <v>2354</v>
      </c>
      <c r="B2356" s="6" t="s">
        <v>2355</v>
      </c>
      <c r="C2356" s="6" t="s">
        <v>6464</v>
      </c>
      <c r="D2356" s="22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>E2356/D2356</f>
        <v>7.1428571428571429E-4</v>
      </c>
      <c r="P2356" s="8">
        <f>IF(L2356=0,0,E2356/L2356)</f>
        <v>25</v>
      </c>
      <c r="Q2356" s="5" t="str">
        <f>LEFT(N2356,(FIND("/",N2356)-1))</f>
        <v>technology</v>
      </c>
      <c r="R2356" s="5" t="str">
        <f>RIGHT(N2356,LEN(N2356)-(FIND("/",N2356)))</f>
        <v>web</v>
      </c>
      <c r="S2356" s="13">
        <f>(J2356/86400)+25569+(-5/24)</f>
        <v>41954.51458333333</v>
      </c>
      <c r="T2356" s="13">
        <f>(I2356/86400)+25569+(-5/24)</f>
        <v>42014.51458333333</v>
      </c>
    </row>
    <row r="2357" spans="1:20" ht="14.75" customHeight="1" x14ac:dyDescent="0.2">
      <c r="A2357" s="5">
        <v>2355</v>
      </c>
      <c r="B2357" s="6" t="s">
        <v>2356</v>
      </c>
      <c r="C2357" s="6" t="s">
        <v>6465</v>
      </c>
      <c r="D2357" s="22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>E2357/D2357</f>
        <v>6.875E-3</v>
      </c>
      <c r="P2357" s="8">
        <f>IF(L2357=0,0,E2357/L2357)</f>
        <v>27.5</v>
      </c>
      <c r="Q2357" s="5" t="str">
        <f>LEFT(N2357,(FIND("/",N2357)-1))</f>
        <v>technology</v>
      </c>
      <c r="R2357" s="5" t="str">
        <f>RIGHT(N2357,LEN(N2357)-(FIND("/",N2357)))</f>
        <v>web</v>
      </c>
      <c r="S2357" s="13">
        <f>(J2357/86400)+25569+(-5/24)</f>
        <v>42096.709907407407</v>
      </c>
      <c r="T2357" s="13">
        <f>(I2357/86400)+25569+(-5/24)</f>
        <v>42126.709907407407</v>
      </c>
    </row>
    <row r="2358" spans="1:20" ht="14.75" customHeight="1" x14ac:dyDescent="0.2">
      <c r="A2358" s="5">
        <v>2356</v>
      </c>
      <c r="B2358" s="6" t="s">
        <v>2357</v>
      </c>
      <c r="C2358" s="6" t="s">
        <v>6466</v>
      </c>
      <c r="D2358" s="22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>E2358/D2358</f>
        <v>0</v>
      </c>
      <c r="P2358" s="8">
        <f>IF(L2358=0,0,E2358/L2358)</f>
        <v>0</v>
      </c>
      <c r="Q2358" s="5" t="str">
        <f>LEFT(N2358,(FIND("/",N2358)-1))</f>
        <v>technology</v>
      </c>
      <c r="R2358" s="5" t="str">
        <f>RIGHT(N2358,LEN(N2358)-(FIND("/",N2358)))</f>
        <v>web</v>
      </c>
      <c r="S2358" s="13">
        <f>(J2358/86400)+25569+(-5/24)</f>
        <v>42130.575277777774</v>
      </c>
      <c r="T2358" s="13">
        <f>(I2358/86400)+25569+(-5/24)</f>
        <v>42160.575277777774</v>
      </c>
    </row>
    <row r="2359" spans="1:20" ht="14.75" customHeight="1" x14ac:dyDescent="0.2">
      <c r="A2359" s="5">
        <v>2357</v>
      </c>
      <c r="B2359" s="6" t="s">
        <v>2358</v>
      </c>
      <c r="C2359" s="6" t="s">
        <v>6467</v>
      </c>
      <c r="D2359" s="22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>E2359/D2359</f>
        <v>0</v>
      </c>
      <c r="P2359" s="8">
        <f>IF(L2359=0,0,E2359/L2359)</f>
        <v>0</v>
      </c>
      <c r="Q2359" s="5" t="str">
        <f>LEFT(N2359,(FIND("/",N2359)-1))</f>
        <v>technology</v>
      </c>
      <c r="R2359" s="5" t="str">
        <f>RIGHT(N2359,LEN(N2359)-(FIND("/",N2359)))</f>
        <v>web</v>
      </c>
      <c r="S2359" s="13">
        <f>(J2359/86400)+25569+(-5/24)</f>
        <v>42264.411782407406</v>
      </c>
      <c r="T2359" s="13">
        <f>(I2359/86400)+25569+(-5/24)</f>
        <v>42294.411782407406</v>
      </c>
    </row>
    <row r="2360" spans="1:20" ht="14.75" customHeight="1" x14ac:dyDescent="0.2">
      <c r="A2360" s="5">
        <v>2358</v>
      </c>
      <c r="B2360" s="6" t="s">
        <v>2359</v>
      </c>
      <c r="C2360" s="6" t="s">
        <v>6468</v>
      </c>
      <c r="D2360" s="22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>E2360/D2360</f>
        <v>0</v>
      </c>
      <c r="P2360" s="8">
        <f>IF(L2360=0,0,E2360/L2360)</f>
        <v>0</v>
      </c>
      <c r="Q2360" s="5" t="str">
        <f>LEFT(N2360,(FIND("/",N2360)-1))</f>
        <v>technology</v>
      </c>
      <c r="R2360" s="5" t="str">
        <f>RIGHT(N2360,LEN(N2360)-(FIND("/",N2360)))</f>
        <v>web</v>
      </c>
      <c r="S2360" s="13">
        <f>(J2360/86400)+25569+(-5/24)</f>
        <v>41978.722638888888</v>
      </c>
      <c r="T2360" s="13">
        <f>(I2360/86400)+25569+(-5/24)</f>
        <v>42034.818749999999</v>
      </c>
    </row>
    <row r="2361" spans="1:20" ht="14.75" customHeight="1" x14ac:dyDescent="0.2">
      <c r="A2361" s="5">
        <v>2359</v>
      </c>
      <c r="B2361" s="6" t="s">
        <v>2360</v>
      </c>
      <c r="C2361" s="6" t="s">
        <v>6469</v>
      </c>
      <c r="D2361" s="22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>E2361/D2361</f>
        <v>0.14680000000000001</v>
      </c>
      <c r="P2361" s="8">
        <f>IF(L2361=0,0,E2361/L2361)</f>
        <v>367</v>
      </c>
      <c r="Q2361" s="5" t="str">
        <f>LEFT(N2361,(FIND("/",N2361)-1))</f>
        <v>technology</v>
      </c>
      <c r="R2361" s="5" t="str">
        <f>RIGHT(N2361,LEN(N2361)-(FIND("/",N2361)))</f>
        <v>web</v>
      </c>
      <c r="S2361" s="13">
        <f>(J2361/86400)+25569+(-5/24)</f>
        <v>42159.441249999996</v>
      </c>
      <c r="T2361" s="13">
        <f>(I2361/86400)+25569+(-5/24)</f>
        <v>42219.441249999996</v>
      </c>
    </row>
    <row r="2362" spans="1:20" ht="14.75" customHeight="1" x14ac:dyDescent="0.2">
      <c r="A2362" s="5">
        <v>2360</v>
      </c>
      <c r="B2362" s="6" t="s">
        <v>2361</v>
      </c>
      <c r="C2362" s="6" t="s">
        <v>6470</v>
      </c>
      <c r="D2362" s="22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>E2362/D2362</f>
        <v>4.0000000000000002E-4</v>
      </c>
      <c r="P2362" s="8">
        <f>IF(L2362=0,0,E2362/L2362)</f>
        <v>2</v>
      </c>
      <c r="Q2362" s="5" t="str">
        <f>LEFT(N2362,(FIND("/",N2362)-1))</f>
        <v>technology</v>
      </c>
      <c r="R2362" s="5" t="str">
        <f>RIGHT(N2362,LEN(N2362)-(FIND("/",N2362)))</f>
        <v>web</v>
      </c>
      <c r="S2362" s="13">
        <f>(J2362/86400)+25569+(-5/24)</f>
        <v>42377.498611111114</v>
      </c>
      <c r="T2362" s="13">
        <f>(I2362/86400)+25569+(-5/24)</f>
        <v>42407.498611111114</v>
      </c>
    </row>
    <row r="2363" spans="1:20" ht="14.75" customHeight="1" x14ac:dyDescent="0.2">
      <c r="A2363" s="5">
        <v>2361</v>
      </c>
      <c r="B2363" s="6" t="s">
        <v>2362</v>
      </c>
      <c r="C2363" s="6" t="s">
        <v>6471</v>
      </c>
      <c r="D2363" s="22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>E2363/D2363</f>
        <v>0</v>
      </c>
      <c r="P2363" s="8">
        <f>IF(L2363=0,0,E2363/L2363)</f>
        <v>0</v>
      </c>
      <c r="Q2363" s="5" t="str">
        <f>LEFT(N2363,(FIND("/",N2363)-1))</f>
        <v>technology</v>
      </c>
      <c r="R2363" s="5" t="str">
        <f>RIGHT(N2363,LEN(N2363)-(FIND("/",N2363)))</f>
        <v>web</v>
      </c>
      <c r="S2363" s="13">
        <f>(J2363/86400)+25569+(-5/24)</f>
        <v>42466.650555555556</v>
      </c>
      <c r="T2363" s="13">
        <f>(I2363/86400)+25569+(-5/24)</f>
        <v>42490.708333333336</v>
      </c>
    </row>
    <row r="2364" spans="1:20" ht="14.75" customHeight="1" x14ac:dyDescent="0.2">
      <c r="A2364" s="5">
        <v>2362</v>
      </c>
      <c r="B2364" s="6" t="s">
        <v>2363</v>
      </c>
      <c r="C2364" s="6" t="s">
        <v>6472</v>
      </c>
      <c r="D2364" s="22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>E2364/D2364</f>
        <v>0.2857142857142857</v>
      </c>
      <c r="P2364" s="8">
        <f>IF(L2364=0,0,E2364/L2364)</f>
        <v>60</v>
      </c>
      <c r="Q2364" s="5" t="str">
        <f>LEFT(N2364,(FIND("/",N2364)-1))</f>
        <v>technology</v>
      </c>
      <c r="R2364" s="5" t="str">
        <f>RIGHT(N2364,LEN(N2364)-(FIND("/",N2364)))</f>
        <v>web</v>
      </c>
      <c r="S2364" s="13">
        <f>(J2364/86400)+25569+(-5/24)</f>
        <v>41954.47997685185</v>
      </c>
      <c r="T2364" s="13">
        <f>(I2364/86400)+25569+(-5/24)</f>
        <v>41984.47997685185</v>
      </c>
    </row>
    <row r="2365" spans="1:20" ht="14.75" customHeight="1" x14ac:dyDescent="0.2">
      <c r="A2365" s="5">
        <v>2363</v>
      </c>
      <c r="B2365" s="6" t="s">
        <v>2364</v>
      </c>
      <c r="C2365" s="6" t="s">
        <v>6473</v>
      </c>
      <c r="D2365" s="22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>E2365/D2365</f>
        <v>0</v>
      </c>
      <c r="P2365" s="8">
        <f>IF(L2365=0,0,E2365/L2365)</f>
        <v>0</v>
      </c>
      <c r="Q2365" s="5" t="str">
        <f>LEFT(N2365,(FIND("/",N2365)-1))</f>
        <v>technology</v>
      </c>
      <c r="R2365" s="5" t="str">
        <f>RIGHT(N2365,LEN(N2365)-(FIND("/",N2365)))</f>
        <v>web</v>
      </c>
      <c r="S2365" s="13">
        <f>(J2365/86400)+25569+(-5/24)</f>
        <v>42321.803240740737</v>
      </c>
      <c r="T2365" s="13">
        <f>(I2365/86400)+25569+(-5/24)</f>
        <v>42366.803240740737</v>
      </c>
    </row>
    <row r="2366" spans="1:20" ht="14.75" customHeight="1" x14ac:dyDescent="0.2">
      <c r="A2366" s="5">
        <v>2364</v>
      </c>
      <c r="B2366" s="6" t="s">
        <v>2365</v>
      </c>
      <c r="C2366" s="6" t="s">
        <v>6474</v>
      </c>
      <c r="D2366" s="22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>E2366/D2366</f>
        <v>0</v>
      </c>
      <c r="P2366" s="8">
        <f>IF(L2366=0,0,E2366/L2366)</f>
        <v>0</v>
      </c>
      <c r="Q2366" s="5" t="str">
        <f>LEFT(N2366,(FIND("/",N2366)-1))</f>
        <v>technology</v>
      </c>
      <c r="R2366" s="5" t="str">
        <f>RIGHT(N2366,LEN(N2366)-(FIND("/",N2366)))</f>
        <v>web</v>
      </c>
      <c r="S2366" s="13">
        <f>(J2366/86400)+25569+(-5/24)</f>
        <v>42248.726342592585</v>
      </c>
      <c r="T2366" s="13">
        <f>(I2366/86400)+25569+(-5/24)</f>
        <v>42303.726342592585</v>
      </c>
    </row>
    <row r="2367" spans="1:20" ht="14.75" customHeight="1" x14ac:dyDescent="0.2">
      <c r="A2367" s="5">
        <v>2365</v>
      </c>
      <c r="B2367" s="6" t="s">
        <v>2366</v>
      </c>
      <c r="C2367" s="6" t="s">
        <v>6475</v>
      </c>
      <c r="D2367" s="22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>E2367/D2367</f>
        <v>0</v>
      </c>
      <c r="P2367" s="8">
        <f>IF(L2367=0,0,E2367/L2367)</f>
        <v>0</v>
      </c>
      <c r="Q2367" s="5" t="str">
        <f>LEFT(N2367,(FIND("/",N2367)-1))</f>
        <v>technology</v>
      </c>
      <c r="R2367" s="5" t="str">
        <f>RIGHT(N2367,LEN(N2367)-(FIND("/",N2367)))</f>
        <v>web</v>
      </c>
      <c r="S2367" s="13">
        <f>(J2367/86400)+25569+(-5/24)</f>
        <v>42346.528067129628</v>
      </c>
      <c r="T2367" s="13">
        <f>(I2367/86400)+25569+(-5/24)</f>
        <v>42386.749999999993</v>
      </c>
    </row>
    <row r="2368" spans="1:20" ht="14.75" customHeight="1" x14ac:dyDescent="0.2">
      <c r="A2368" s="5">
        <v>2366</v>
      </c>
      <c r="B2368" s="6" t="s">
        <v>2367</v>
      </c>
      <c r="C2368" s="6" t="s">
        <v>6476</v>
      </c>
      <c r="D2368" s="22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>E2368/D2368</f>
        <v>0.1052</v>
      </c>
      <c r="P2368" s="8">
        <f>IF(L2368=0,0,E2368/L2368)</f>
        <v>97.407407407407405</v>
      </c>
      <c r="Q2368" s="5" t="str">
        <f>LEFT(N2368,(FIND("/",N2368)-1))</f>
        <v>technology</v>
      </c>
      <c r="R2368" s="5" t="str">
        <f>RIGHT(N2368,LEN(N2368)-(FIND("/",N2368)))</f>
        <v>web</v>
      </c>
      <c r="S2368" s="13">
        <f>(J2368/86400)+25569+(-5/24)</f>
        <v>42268.323298611103</v>
      </c>
      <c r="T2368" s="13">
        <f>(I2368/86400)+25569+(-5/24)</f>
        <v>42298.323298611103</v>
      </c>
    </row>
    <row r="2369" spans="1:20" ht="14.75" customHeight="1" x14ac:dyDescent="0.2">
      <c r="A2369" s="5">
        <v>2367</v>
      </c>
      <c r="B2369" s="6" t="s">
        <v>2368</v>
      </c>
      <c r="C2369" s="6" t="s">
        <v>6477</v>
      </c>
      <c r="D2369" s="22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>E2369/D2369</f>
        <v>1.34E-2</v>
      </c>
      <c r="P2369" s="8">
        <f>IF(L2369=0,0,E2369/L2369)</f>
        <v>47.857142857142854</v>
      </c>
      <c r="Q2369" s="5" t="str">
        <f>LEFT(N2369,(FIND("/",N2369)-1))</f>
        <v>technology</v>
      </c>
      <c r="R2369" s="5" t="str">
        <f>RIGHT(N2369,LEN(N2369)-(FIND("/",N2369)))</f>
        <v>web</v>
      </c>
      <c r="S2369" s="13">
        <f>(J2369/86400)+25569+(-5/24)</f>
        <v>42425.761759259258</v>
      </c>
      <c r="T2369" s="13">
        <f>(I2369/86400)+25569+(-5/24)</f>
        <v>42485.720092592594</v>
      </c>
    </row>
    <row r="2370" spans="1:20" ht="14.75" customHeight="1" x14ac:dyDescent="0.2">
      <c r="A2370" s="5">
        <v>2368</v>
      </c>
      <c r="B2370" s="6" t="s">
        <v>2369</v>
      </c>
      <c r="C2370" s="6" t="s">
        <v>6478</v>
      </c>
      <c r="D2370" s="22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>E2370/D2370</f>
        <v>2.5000000000000001E-3</v>
      </c>
      <c r="P2370" s="8">
        <f>IF(L2370=0,0,E2370/L2370)</f>
        <v>50</v>
      </c>
      <c r="Q2370" s="5" t="str">
        <f>LEFT(N2370,(FIND("/",N2370)-1))</f>
        <v>technology</v>
      </c>
      <c r="R2370" s="5" t="str">
        <f>RIGHT(N2370,LEN(N2370)-(FIND("/",N2370)))</f>
        <v>web</v>
      </c>
      <c r="S2370" s="13">
        <f>(J2370/86400)+25569+(-5/24)</f>
        <v>42063.513483796291</v>
      </c>
      <c r="T2370" s="13">
        <f>(I2370/86400)+25569+(-5/24)</f>
        <v>42108.471817129626</v>
      </c>
    </row>
    <row r="2371" spans="1:20" ht="14.75" customHeight="1" x14ac:dyDescent="0.2">
      <c r="A2371" s="5">
        <v>2369</v>
      </c>
      <c r="B2371" s="6" t="s">
        <v>2370</v>
      </c>
      <c r="C2371" s="6" t="s">
        <v>6479</v>
      </c>
      <c r="D2371" s="22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>E2371/D2371</f>
        <v>0</v>
      </c>
      <c r="P2371" s="8">
        <f>IF(L2371=0,0,E2371/L2371)</f>
        <v>0</v>
      </c>
      <c r="Q2371" s="5" t="str">
        <f>LEFT(N2371,(FIND("/",N2371)-1))</f>
        <v>technology</v>
      </c>
      <c r="R2371" s="5" t="str">
        <f>RIGHT(N2371,LEN(N2371)-(FIND("/",N2371)))</f>
        <v>web</v>
      </c>
      <c r="S2371" s="13">
        <f>(J2371/86400)+25569+(-5/24)</f>
        <v>42380.60429398148</v>
      </c>
      <c r="T2371" s="13">
        <f>(I2371/86400)+25569+(-5/24)</f>
        <v>42410.60429398148</v>
      </c>
    </row>
    <row r="2372" spans="1:20" ht="14.75" customHeight="1" x14ac:dyDescent="0.2">
      <c r="A2372" s="5">
        <v>2370</v>
      </c>
      <c r="B2372" s="6" t="s">
        <v>2371</v>
      </c>
      <c r="C2372" s="6" t="s">
        <v>6480</v>
      </c>
      <c r="D2372" s="22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>E2372/D2372</f>
        <v>3.2799999999999999E-3</v>
      </c>
      <c r="P2372" s="8">
        <f>IF(L2372=0,0,E2372/L2372)</f>
        <v>20.5</v>
      </c>
      <c r="Q2372" s="5" t="str">
        <f>LEFT(N2372,(FIND("/",N2372)-1))</f>
        <v>technology</v>
      </c>
      <c r="R2372" s="5" t="str">
        <f>RIGHT(N2372,LEN(N2372)-(FIND("/",N2372)))</f>
        <v>web</v>
      </c>
      <c r="S2372" s="13">
        <f>(J2372/86400)+25569+(-5/24)</f>
        <v>41960.980798611105</v>
      </c>
      <c r="T2372" s="13">
        <f>(I2372/86400)+25569+(-5/24)</f>
        <v>41990.980798611105</v>
      </c>
    </row>
    <row r="2373" spans="1:20" ht="14.75" customHeight="1" x14ac:dyDescent="0.2">
      <c r="A2373" s="5">
        <v>2371</v>
      </c>
      <c r="B2373" s="6" t="s">
        <v>2372</v>
      </c>
      <c r="C2373" s="6" t="s">
        <v>6481</v>
      </c>
      <c r="D2373" s="22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>E2373/D2373</f>
        <v>0</v>
      </c>
      <c r="P2373" s="8">
        <f>IF(L2373=0,0,E2373/L2373)</f>
        <v>0</v>
      </c>
      <c r="Q2373" s="5" t="str">
        <f>LEFT(N2373,(FIND("/",N2373)-1))</f>
        <v>technology</v>
      </c>
      <c r="R2373" s="5" t="str">
        <f>RIGHT(N2373,LEN(N2373)-(FIND("/",N2373)))</f>
        <v>web</v>
      </c>
      <c r="S2373" s="13">
        <f>(J2373/86400)+25569+(-5/24)</f>
        <v>42150.569398148145</v>
      </c>
      <c r="T2373" s="13">
        <f>(I2373/86400)+25569+(-5/24)</f>
        <v>42180.569398148145</v>
      </c>
    </row>
    <row r="2374" spans="1:20" ht="14.75" customHeight="1" x14ac:dyDescent="0.2">
      <c r="A2374" s="5">
        <v>2372</v>
      </c>
      <c r="B2374" s="6" t="s">
        <v>2373</v>
      </c>
      <c r="C2374" s="6" t="s">
        <v>6482</v>
      </c>
      <c r="D2374" s="22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>E2374/D2374</f>
        <v>3.272727272727273E-2</v>
      </c>
      <c r="P2374" s="8">
        <f>IF(L2374=0,0,E2374/L2374)</f>
        <v>30</v>
      </c>
      <c r="Q2374" s="5" t="str">
        <f>LEFT(N2374,(FIND("/",N2374)-1))</f>
        <v>technology</v>
      </c>
      <c r="R2374" s="5" t="str">
        <f>RIGHT(N2374,LEN(N2374)-(FIND("/",N2374)))</f>
        <v>web</v>
      </c>
      <c r="S2374" s="13">
        <f>(J2374/86400)+25569+(-5/24)</f>
        <v>42087.860775462956</v>
      </c>
      <c r="T2374" s="13">
        <f>(I2374/86400)+25569+(-5/24)</f>
        <v>42117.860775462956</v>
      </c>
    </row>
    <row r="2375" spans="1:20" ht="14.75" customHeight="1" x14ac:dyDescent="0.2">
      <c r="A2375" s="5">
        <v>2373</v>
      </c>
      <c r="B2375" s="6" t="s">
        <v>2374</v>
      </c>
      <c r="C2375" s="6" t="s">
        <v>6483</v>
      </c>
      <c r="D2375" s="22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>E2375/D2375</f>
        <v>5.8823529411764708E-5</v>
      </c>
      <c r="P2375" s="8">
        <f>IF(L2375=0,0,E2375/L2375)</f>
        <v>50</v>
      </c>
      <c r="Q2375" s="5" t="str">
        <f>LEFT(N2375,(FIND("/",N2375)-1))</f>
        <v>technology</v>
      </c>
      <c r="R2375" s="5" t="str">
        <f>RIGHT(N2375,LEN(N2375)-(FIND("/",N2375)))</f>
        <v>web</v>
      </c>
      <c r="S2375" s="13">
        <f>(J2375/86400)+25569+(-5/24)</f>
        <v>42215.453981481478</v>
      </c>
      <c r="T2375" s="13">
        <f>(I2375/86400)+25569+(-5/24)</f>
        <v>42245.453981481478</v>
      </c>
    </row>
    <row r="2376" spans="1:20" ht="14.75" customHeight="1" x14ac:dyDescent="0.2">
      <c r="A2376" s="5">
        <v>2374</v>
      </c>
      <c r="B2376" s="6" t="s">
        <v>2375</v>
      </c>
      <c r="C2376" s="6" t="s">
        <v>6484</v>
      </c>
      <c r="D2376" s="22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>E2376/D2376</f>
        <v>4.5454545454545455E-4</v>
      </c>
      <c r="P2376" s="8">
        <f>IF(L2376=0,0,E2376/L2376)</f>
        <v>10</v>
      </c>
      <c r="Q2376" s="5" t="str">
        <f>LEFT(N2376,(FIND("/",N2376)-1))</f>
        <v>technology</v>
      </c>
      <c r="R2376" s="5" t="str">
        <f>RIGHT(N2376,LEN(N2376)-(FIND("/",N2376)))</f>
        <v>web</v>
      </c>
      <c r="S2376" s="13">
        <f>(J2376/86400)+25569+(-5/24)</f>
        <v>42017.634953703702</v>
      </c>
      <c r="T2376" s="13">
        <f>(I2376/86400)+25569+(-5/24)</f>
        <v>42047.634953703702</v>
      </c>
    </row>
    <row r="2377" spans="1:20" ht="14.75" customHeight="1" x14ac:dyDescent="0.2">
      <c r="A2377" s="5">
        <v>2375</v>
      </c>
      <c r="B2377" s="6" t="s">
        <v>2376</v>
      </c>
      <c r="C2377" s="6" t="s">
        <v>6485</v>
      </c>
      <c r="D2377" s="22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>E2377/D2377</f>
        <v>0</v>
      </c>
      <c r="P2377" s="8">
        <f>IF(L2377=0,0,E2377/L2377)</f>
        <v>0</v>
      </c>
      <c r="Q2377" s="5" t="str">
        <f>LEFT(N2377,(FIND("/",N2377)-1))</f>
        <v>technology</v>
      </c>
      <c r="R2377" s="5" t="str">
        <f>RIGHT(N2377,LEN(N2377)-(FIND("/",N2377)))</f>
        <v>web</v>
      </c>
      <c r="S2377" s="13">
        <f>(J2377/86400)+25569+(-5/24)</f>
        <v>42592.627743055556</v>
      </c>
      <c r="T2377" s="13">
        <f>(I2377/86400)+25569+(-5/24)</f>
        <v>42622.627743055556</v>
      </c>
    </row>
    <row r="2378" spans="1:20" ht="14.75" customHeight="1" x14ac:dyDescent="0.2">
      <c r="A2378" s="5">
        <v>2376</v>
      </c>
      <c r="B2378" s="6" t="s">
        <v>2377</v>
      </c>
      <c r="C2378" s="6" t="s">
        <v>6486</v>
      </c>
      <c r="D2378" s="22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>E2378/D2378</f>
        <v>0.10877666666666666</v>
      </c>
      <c r="P2378" s="8">
        <f>IF(L2378=0,0,E2378/L2378)</f>
        <v>81.582499999999996</v>
      </c>
      <c r="Q2378" s="5" t="str">
        <f>LEFT(N2378,(FIND("/",N2378)-1))</f>
        <v>technology</v>
      </c>
      <c r="R2378" s="5" t="str">
        <f>RIGHT(N2378,LEN(N2378)-(FIND("/",N2378)))</f>
        <v>web</v>
      </c>
      <c r="S2378" s="13">
        <f>(J2378/86400)+25569+(-5/24)</f>
        <v>42318.717199074068</v>
      </c>
      <c r="T2378" s="13">
        <f>(I2378/86400)+25569+(-5/24)</f>
        <v>42348.717199074068</v>
      </c>
    </row>
    <row r="2379" spans="1:20" ht="14.75" customHeight="1" x14ac:dyDescent="0.2">
      <c r="A2379" s="5">
        <v>2377</v>
      </c>
      <c r="B2379" s="6" t="s">
        <v>2378</v>
      </c>
      <c r="C2379" s="6" t="s">
        <v>6487</v>
      </c>
      <c r="D2379" s="22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>E2379/D2379</f>
        <v>0</v>
      </c>
      <c r="P2379" s="8">
        <f>IF(L2379=0,0,E2379/L2379)</f>
        <v>0</v>
      </c>
      <c r="Q2379" s="5" t="str">
        <f>LEFT(N2379,(FIND("/",N2379)-1))</f>
        <v>technology</v>
      </c>
      <c r="R2379" s="5" t="str">
        <f>RIGHT(N2379,LEN(N2379)-(FIND("/",N2379)))</f>
        <v>web</v>
      </c>
      <c r="S2379" s="13">
        <f>(J2379/86400)+25569+(-5/24)</f>
        <v>42669.661840277775</v>
      </c>
      <c r="T2379" s="13">
        <f>(I2379/86400)+25569+(-5/24)</f>
        <v>42699.703506944446</v>
      </c>
    </row>
    <row r="2380" spans="1:20" ht="14.75" customHeight="1" x14ac:dyDescent="0.2">
      <c r="A2380" s="5">
        <v>2378</v>
      </c>
      <c r="B2380" s="6" t="s">
        <v>2379</v>
      </c>
      <c r="C2380" s="6" t="s">
        <v>6488</v>
      </c>
      <c r="D2380" s="22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>E2380/D2380</f>
        <v>0</v>
      </c>
      <c r="P2380" s="8">
        <f>IF(L2380=0,0,E2380/L2380)</f>
        <v>0</v>
      </c>
      <c r="Q2380" s="5" t="str">
        <f>LEFT(N2380,(FIND("/",N2380)-1))</f>
        <v>technology</v>
      </c>
      <c r="R2380" s="5" t="str">
        <f>RIGHT(N2380,LEN(N2380)-(FIND("/",N2380)))</f>
        <v>web</v>
      </c>
      <c r="S2380" s="13">
        <f>(J2380/86400)+25569+(-5/24)</f>
        <v>42212.804745370369</v>
      </c>
      <c r="T2380" s="13">
        <f>(I2380/86400)+25569+(-5/24)</f>
        <v>42241.804745370369</v>
      </c>
    </row>
    <row r="2381" spans="1:20" ht="14.75" customHeight="1" x14ac:dyDescent="0.2">
      <c r="A2381" s="5">
        <v>2379</v>
      </c>
      <c r="B2381" s="6" t="s">
        <v>2380</v>
      </c>
      <c r="C2381" s="6" t="s">
        <v>6489</v>
      </c>
      <c r="D2381" s="22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>E2381/D2381</f>
        <v>0</v>
      </c>
      <c r="P2381" s="8">
        <f>IF(L2381=0,0,E2381/L2381)</f>
        <v>0</v>
      </c>
      <c r="Q2381" s="5" t="str">
        <f>LEFT(N2381,(FIND("/",N2381)-1))</f>
        <v>technology</v>
      </c>
      <c r="R2381" s="5" t="str">
        <f>RIGHT(N2381,LEN(N2381)-(FIND("/",N2381)))</f>
        <v>web</v>
      </c>
      <c r="S2381" s="13">
        <f>(J2381/86400)+25569+(-5/24)</f>
        <v>42236.808055555557</v>
      </c>
      <c r="T2381" s="13">
        <f>(I2381/86400)+25569+(-5/24)</f>
        <v>42281.808055555557</v>
      </c>
    </row>
    <row r="2382" spans="1:20" ht="14.75" customHeight="1" x14ac:dyDescent="0.2">
      <c r="A2382" s="5">
        <v>2380</v>
      </c>
      <c r="B2382" s="6" t="s">
        <v>2381</v>
      </c>
      <c r="C2382" s="6" t="s">
        <v>6490</v>
      </c>
      <c r="D2382" s="22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>E2382/D2382</f>
        <v>3.6666666666666666E-3</v>
      </c>
      <c r="P2382" s="8">
        <f>IF(L2382=0,0,E2382/L2382)</f>
        <v>18.333333333333332</v>
      </c>
      <c r="Q2382" s="5" t="str">
        <f>LEFT(N2382,(FIND("/",N2382)-1))</f>
        <v>technology</v>
      </c>
      <c r="R2382" s="5" t="str">
        <f>RIGHT(N2382,LEN(N2382)-(FIND("/",N2382)))</f>
        <v>web</v>
      </c>
      <c r="S2382" s="13">
        <f>(J2382/86400)+25569+(-5/24)</f>
        <v>42248.584976851846</v>
      </c>
      <c r="T2382" s="13">
        <f>(I2382/86400)+25569+(-5/24)</f>
        <v>42278.584976851846</v>
      </c>
    </row>
    <row r="2383" spans="1:20" ht="14.75" customHeight="1" x14ac:dyDescent="0.2">
      <c r="A2383" s="5">
        <v>2381</v>
      </c>
      <c r="B2383" s="6" t="s">
        <v>2382</v>
      </c>
      <c r="C2383" s="6" t="s">
        <v>6491</v>
      </c>
      <c r="D2383" s="22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>E2383/D2383</f>
        <v>1.8193398957730169E-2</v>
      </c>
      <c r="P2383" s="8">
        <f>IF(L2383=0,0,E2383/L2383)</f>
        <v>224.42857142857142</v>
      </c>
      <c r="Q2383" s="5" t="str">
        <f>LEFT(N2383,(FIND("/",N2383)-1))</f>
        <v>technology</v>
      </c>
      <c r="R2383" s="5" t="str">
        <f>RIGHT(N2383,LEN(N2383)-(FIND("/",N2383)))</f>
        <v>web</v>
      </c>
      <c r="S2383" s="13">
        <f>(J2383/86400)+25569+(-5/24)</f>
        <v>42074.727407407401</v>
      </c>
      <c r="T2383" s="13">
        <f>(I2383/86400)+25569+(-5/24)</f>
        <v>42104.727407407401</v>
      </c>
    </row>
    <row r="2384" spans="1:20" ht="14.75" customHeight="1" x14ac:dyDescent="0.2">
      <c r="A2384" s="5">
        <v>2382</v>
      </c>
      <c r="B2384" s="6" t="s">
        <v>2383</v>
      </c>
      <c r="C2384" s="6" t="s">
        <v>6492</v>
      </c>
      <c r="D2384" s="22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>E2384/D2384</f>
        <v>2.5000000000000001E-2</v>
      </c>
      <c r="P2384" s="8">
        <f>IF(L2384=0,0,E2384/L2384)</f>
        <v>37.5</v>
      </c>
      <c r="Q2384" s="5" t="str">
        <f>LEFT(N2384,(FIND("/",N2384)-1))</f>
        <v>technology</v>
      </c>
      <c r="R2384" s="5" t="str">
        <f>RIGHT(N2384,LEN(N2384)-(FIND("/",N2384)))</f>
        <v>web</v>
      </c>
      <c r="S2384" s="13">
        <f>(J2384/86400)+25569+(-5/24)</f>
        <v>42194.979201388887</v>
      </c>
      <c r="T2384" s="13">
        <f>(I2384/86400)+25569+(-5/24)</f>
        <v>42219.979201388887</v>
      </c>
    </row>
    <row r="2385" spans="1:20" ht="14.75" customHeight="1" x14ac:dyDescent="0.2">
      <c r="A2385" s="5">
        <v>2383</v>
      </c>
      <c r="B2385" s="6" t="s">
        <v>2384</v>
      </c>
      <c r="C2385" s="6" t="s">
        <v>6493</v>
      </c>
      <c r="D2385" s="22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>E2385/D2385</f>
        <v>4.3499999999999997E-2</v>
      </c>
      <c r="P2385" s="8">
        <f>IF(L2385=0,0,E2385/L2385)</f>
        <v>145</v>
      </c>
      <c r="Q2385" s="5" t="str">
        <f>LEFT(N2385,(FIND("/",N2385)-1))</f>
        <v>technology</v>
      </c>
      <c r="R2385" s="5" t="str">
        <f>RIGHT(N2385,LEN(N2385)-(FIND("/",N2385)))</f>
        <v>web</v>
      </c>
      <c r="S2385" s="13">
        <f>(J2385/86400)+25569+(-5/24)</f>
        <v>42026.848460648143</v>
      </c>
      <c r="T2385" s="13">
        <f>(I2385/86400)+25569+(-5/24)</f>
        <v>42056.848460648143</v>
      </c>
    </row>
    <row r="2386" spans="1:20" ht="14.75" customHeight="1" x14ac:dyDescent="0.2">
      <c r="A2386" s="5">
        <v>2384</v>
      </c>
      <c r="B2386" s="6" t="s">
        <v>2385</v>
      </c>
      <c r="C2386" s="6" t="s">
        <v>6494</v>
      </c>
      <c r="D2386" s="22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>E2386/D2386</f>
        <v>8.0000000000000002E-3</v>
      </c>
      <c r="P2386" s="8">
        <f>IF(L2386=0,0,E2386/L2386)</f>
        <v>1</v>
      </c>
      <c r="Q2386" s="5" t="str">
        <f>LEFT(N2386,(FIND("/",N2386)-1))</f>
        <v>technology</v>
      </c>
      <c r="R2386" s="5" t="str">
        <f>RIGHT(N2386,LEN(N2386)-(FIND("/",N2386)))</f>
        <v>web</v>
      </c>
      <c r="S2386" s="13">
        <f>(J2386/86400)+25569+(-5/24)</f>
        <v>41926.859293981477</v>
      </c>
      <c r="T2386" s="13">
        <f>(I2386/86400)+25569+(-5/24)</f>
        <v>41956.900960648149</v>
      </c>
    </row>
    <row r="2387" spans="1:20" ht="14.75" customHeight="1" x14ac:dyDescent="0.2">
      <c r="A2387" s="5">
        <v>2385</v>
      </c>
      <c r="B2387" s="6" t="s">
        <v>2386</v>
      </c>
      <c r="C2387" s="6" t="s">
        <v>6495</v>
      </c>
      <c r="D2387" s="22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>E2387/D2387</f>
        <v>1.2123076923076924E-2</v>
      </c>
      <c r="P2387" s="8">
        <f>IF(L2387=0,0,E2387/L2387)</f>
        <v>112.57142857142857</v>
      </c>
      <c r="Q2387" s="5" t="str">
        <f>LEFT(N2387,(FIND("/",N2387)-1))</f>
        <v>technology</v>
      </c>
      <c r="R2387" s="5" t="str">
        <f>RIGHT(N2387,LEN(N2387)-(FIND("/",N2387)))</f>
        <v>web</v>
      </c>
      <c r="S2387" s="13">
        <f>(J2387/86400)+25569+(-5/24)</f>
        <v>42191.493425925924</v>
      </c>
      <c r="T2387" s="13">
        <f>(I2387/86400)+25569+(-5/24)</f>
        <v>42221.493425925924</v>
      </c>
    </row>
    <row r="2388" spans="1:20" ht="14.75" customHeight="1" x14ac:dyDescent="0.2">
      <c r="A2388" s="5">
        <v>2386</v>
      </c>
      <c r="B2388" s="6" t="s">
        <v>2387</v>
      </c>
      <c r="C2388" s="6" t="s">
        <v>6496</v>
      </c>
      <c r="D2388" s="22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>E2388/D2388</f>
        <v>0</v>
      </c>
      <c r="P2388" s="8">
        <f>IF(L2388=0,0,E2388/L2388)</f>
        <v>0</v>
      </c>
      <c r="Q2388" s="5" t="str">
        <f>LEFT(N2388,(FIND("/",N2388)-1))</f>
        <v>technology</v>
      </c>
      <c r="R2388" s="5" t="str">
        <f>RIGHT(N2388,LEN(N2388)-(FIND("/",N2388)))</f>
        <v>web</v>
      </c>
      <c r="S2388" s="13">
        <f>(J2388/86400)+25569+(-5/24)</f>
        <v>41954.629907407405</v>
      </c>
      <c r="T2388" s="13">
        <f>(I2388/86400)+25569+(-5/24)</f>
        <v>42014.629907407405</v>
      </c>
    </row>
    <row r="2389" spans="1:20" ht="14.75" customHeight="1" x14ac:dyDescent="0.2">
      <c r="A2389" s="5">
        <v>2387</v>
      </c>
      <c r="B2389" s="6" t="s">
        <v>2388</v>
      </c>
      <c r="C2389" s="6" t="s">
        <v>6497</v>
      </c>
      <c r="D2389" s="22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>E2389/D2389</f>
        <v>6.8399999999999997E-3</v>
      </c>
      <c r="P2389" s="8">
        <f>IF(L2389=0,0,E2389/L2389)</f>
        <v>342</v>
      </c>
      <c r="Q2389" s="5" t="str">
        <f>LEFT(N2389,(FIND("/",N2389)-1))</f>
        <v>technology</v>
      </c>
      <c r="R2389" s="5" t="str">
        <f>RIGHT(N2389,LEN(N2389)-(FIND("/",N2389)))</f>
        <v>web</v>
      </c>
      <c r="S2389" s="13">
        <f>(J2389/86400)+25569+(-5/24)</f>
        <v>42528.418287037035</v>
      </c>
      <c r="T2389" s="13">
        <f>(I2389/86400)+25569+(-5/24)</f>
        <v>42573.418287037035</v>
      </c>
    </row>
    <row r="2390" spans="1:20" ht="14.75" customHeight="1" x14ac:dyDescent="0.2">
      <c r="A2390" s="5">
        <v>2388</v>
      </c>
      <c r="B2390" s="6" t="s">
        <v>2389</v>
      </c>
      <c r="C2390" s="6" t="s">
        <v>6498</v>
      </c>
      <c r="D2390" s="22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>E2390/D2390</f>
        <v>1.2513513513513513E-2</v>
      </c>
      <c r="P2390" s="8">
        <f>IF(L2390=0,0,E2390/L2390)</f>
        <v>57.875</v>
      </c>
      <c r="Q2390" s="5" t="str">
        <f>LEFT(N2390,(FIND("/",N2390)-1))</f>
        <v>technology</v>
      </c>
      <c r="R2390" s="5" t="str">
        <f>RIGHT(N2390,LEN(N2390)-(FIND("/",N2390)))</f>
        <v>web</v>
      </c>
      <c r="S2390" s="13">
        <f>(J2390/86400)+25569+(-5/24)</f>
        <v>41989.645358796297</v>
      </c>
      <c r="T2390" s="13">
        <f>(I2390/86400)+25569+(-5/24)</f>
        <v>42019.603472222218</v>
      </c>
    </row>
    <row r="2391" spans="1:20" ht="14.75" customHeight="1" x14ac:dyDescent="0.2">
      <c r="A2391" s="5">
        <v>2389</v>
      </c>
      <c r="B2391" s="6" t="s">
        <v>2390</v>
      </c>
      <c r="C2391" s="6" t="s">
        <v>6499</v>
      </c>
      <c r="D2391" s="22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>E2391/D2391</f>
        <v>1.8749999999999999E-3</v>
      </c>
      <c r="P2391" s="8">
        <f>IF(L2391=0,0,E2391/L2391)</f>
        <v>30</v>
      </c>
      <c r="Q2391" s="5" t="str">
        <f>LEFT(N2391,(FIND("/",N2391)-1))</f>
        <v>technology</v>
      </c>
      <c r="R2391" s="5" t="str">
        <f>RIGHT(N2391,LEN(N2391)-(FIND("/",N2391)))</f>
        <v>web</v>
      </c>
      <c r="S2391" s="13">
        <f>(J2391/86400)+25569+(-5/24)</f>
        <v>42179.445046296292</v>
      </c>
      <c r="T2391" s="13">
        <f>(I2391/86400)+25569+(-5/24)</f>
        <v>42210.707638888889</v>
      </c>
    </row>
    <row r="2392" spans="1:20" ht="14.75" customHeight="1" x14ac:dyDescent="0.2">
      <c r="A2392" s="5">
        <v>2390</v>
      </c>
      <c r="B2392" s="6" t="s">
        <v>2391</v>
      </c>
      <c r="C2392" s="6" t="s">
        <v>6500</v>
      </c>
      <c r="D2392" s="22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>E2392/D2392</f>
        <v>0</v>
      </c>
      <c r="P2392" s="8">
        <f>IF(L2392=0,0,E2392/L2392)</f>
        <v>0</v>
      </c>
      <c r="Q2392" s="5" t="str">
        <f>LEFT(N2392,(FIND("/",N2392)-1))</f>
        <v>technology</v>
      </c>
      <c r="R2392" s="5" t="str">
        <f>RIGHT(N2392,LEN(N2392)-(FIND("/",N2392)))</f>
        <v>web</v>
      </c>
      <c r="S2392" s="13">
        <f>(J2392/86400)+25569+(-5/24)</f>
        <v>41968.053981481477</v>
      </c>
      <c r="T2392" s="13">
        <f>(I2392/86400)+25569+(-5/24)</f>
        <v>42008.053981481477</v>
      </c>
    </row>
    <row r="2393" spans="1:20" ht="14.75" customHeight="1" x14ac:dyDescent="0.2">
      <c r="A2393" s="5">
        <v>2391</v>
      </c>
      <c r="B2393" s="6" t="s">
        <v>2392</v>
      </c>
      <c r="C2393" s="6" t="s">
        <v>6501</v>
      </c>
      <c r="D2393" s="22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>E2393/D2393</f>
        <v>1.25E-3</v>
      </c>
      <c r="P2393" s="8">
        <f>IF(L2393=0,0,E2393/L2393)</f>
        <v>25</v>
      </c>
      <c r="Q2393" s="5" t="str">
        <f>LEFT(N2393,(FIND("/",N2393)-1))</f>
        <v>technology</v>
      </c>
      <c r="R2393" s="5" t="str">
        <f>RIGHT(N2393,LEN(N2393)-(FIND("/",N2393)))</f>
        <v>web</v>
      </c>
      <c r="S2393" s="13">
        <f>(J2393/86400)+25569+(-5/24)</f>
        <v>42064.586157407401</v>
      </c>
      <c r="T2393" s="13">
        <f>(I2393/86400)+25569+(-5/24)</f>
        <v>42094.544490740744</v>
      </c>
    </row>
    <row r="2394" spans="1:20" ht="14.75" customHeight="1" x14ac:dyDescent="0.2">
      <c r="A2394" s="5">
        <v>2392</v>
      </c>
      <c r="B2394" s="6" t="s">
        <v>2393</v>
      </c>
      <c r="C2394" s="6" t="s">
        <v>6502</v>
      </c>
      <c r="D2394" s="22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>E2394/D2394</f>
        <v>0</v>
      </c>
      <c r="P2394" s="8">
        <f>IF(L2394=0,0,E2394/L2394)</f>
        <v>0</v>
      </c>
      <c r="Q2394" s="5" t="str">
        <f>LEFT(N2394,(FIND("/",N2394)-1))</f>
        <v>technology</v>
      </c>
      <c r="R2394" s="5" t="str">
        <f>RIGHT(N2394,LEN(N2394)-(FIND("/",N2394)))</f>
        <v>web</v>
      </c>
      <c r="S2394" s="13">
        <f>(J2394/86400)+25569+(-5/24)</f>
        <v>42275.912303240737</v>
      </c>
      <c r="T2394" s="13">
        <f>(I2394/86400)+25569+(-5/24)</f>
        <v>42305.912303240737</v>
      </c>
    </row>
    <row r="2395" spans="1:20" ht="14.75" customHeight="1" x14ac:dyDescent="0.2">
      <c r="A2395" s="5">
        <v>2393</v>
      </c>
      <c r="B2395" s="6" t="s">
        <v>2394</v>
      </c>
      <c r="C2395" s="6" t="s">
        <v>6503</v>
      </c>
      <c r="D2395" s="22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>E2395/D2395</f>
        <v>5.0000000000000001E-4</v>
      </c>
      <c r="P2395" s="8">
        <f>IF(L2395=0,0,E2395/L2395)</f>
        <v>50</v>
      </c>
      <c r="Q2395" s="5" t="str">
        <f>LEFT(N2395,(FIND("/",N2395)-1))</f>
        <v>technology</v>
      </c>
      <c r="R2395" s="5" t="str">
        <f>RIGHT(N2395,LEN(N2395)-(FIND("/",N2395)))</f>
        <v>web</v>
      </c>
      <c r="S2395" s="13">
        <f>(J2395/86400)+25569+(-5/24)</f>
        <v>42194.440011574072</v>
      </c>
      <c r="T2395" s="13">
        <f>(I2395/86400)+25569+(-5/24)</f>
        <v>42224.440011574072</v>
      </c>
    </row>
    <row r="2396" spans="1:20" ht="14.75" customHeight="1" x14ac:dyDescent="0.2">
      <c r="A2396" s="5">
        <v>2394</v>
      </c>
      <c r="B2396" s="6" t="s">
        <v>2395</v>
      </c>
      <c r="C2396" s="6" t="s">
        <v>6504</v>
      </c>
      <c r="D2396" s="22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>E2396/D2396</f>
        <v>5.9999999999999995E-4</v>
      </c>
      <c r="P2396" s="8">
        <f>IF(L2396=0,0,E2396/L2396)</f>
        <v>1.5</v>
      </c>
      <c r="Q2396" s="5" t="str">
        <f>LEFT(N2396,(FIND("/",N2396)-1))</f>
        <v>technology</v>
      </c>
      <c r="R2396" s="5" t="str">
        <f>RIGHT(N2396,LEN(N2396)-(FIND("/",N2396)))</f>
        <v>web</v>
      </c>
      <c r="S2396" s="13">
        <f>(J2396/86400)+25569+(-5/24)</f>
        <v>42031.15385416666</v>
      </c>
      <c r="T2396" s="13">
        <f>(I2396/86400)+25569+(-5/24)</f>
        <v>42061.15385416666</v>
      </c>
    </row>
    <row r="2397" spans="1:20" ht="14.75" customHeight="1" x14ac:dyDescent="0.2">
      <c r="A2397" s="5">
        <v>2395</v>
      </c>
      <c r="B2397" s="6" t="s">
        <v>2396</v>
      </c>
      <c r="C2397" s="6" t="s">
        <v>6505</v>
      </c>
      <c r="D2397" s="22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>E2397/D2397</f>
        <v>0</v>
      </c>
      <c r="P2397" s="8">
        <f>IF(L2397=0,0,E2397/L2397)</f>
        <v>0</v>
      </c>
      <c r="Q2397" s="5" t="str">
        <f>LEFT(N2397,(FIND("/",N2397)-1))</f>
        <v>technology</v>
      </c>
      <c r="R2397" s="5" t="str">
        <f>RIGHT(N2397,LEN(N2397)-(FIND("/",N2397)))</f>
        <v>web</v>
      </c>
      <c r="S2397" s="13">
        <f>(J2397/86400)+25569+(-5/24)</f>
        <v>42716.913043981483</v>
      </c>
      <c r="T2397" s="13">
        <f>(I2397/86400)+25569+(-5/24)</f>
        <v>42745.164583333331</v>
      </c>
    </row>
    <row r="2398" spans="1:20" ht="14.75" customHeight="1" x14ac:dyDescent="0.2">
      <c r="A2398" s="5">
        <v>2396</v>
      </c>
      <c r="B2398" s="6" t="s">
        <v>2397</v>
      </c>
      <c r="C2398" s="6" t="s">
        <v>6506</v>
      </c>
      <c r="D2398" s="22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>E2398/D2398</f>
        <v>2E-3</v>
      </c>
      <c r="P2398" s="8">
        <f>IF(L2398=0,0,E2398/L2398)</f>
        <v>10</v>
      </c>
      <c r="Q2398" s="5" t="str">
        <f>LEFT(N2398,(FIND("/",N2398)-1))</f>
        <v>technology</v>
      </c>
      <c r="R2398" s="5" t="str">
        <f>RIGHT(N2398,LEN(N2398)-(FIND("/",N2398)))</f>
        <v>web</v>
      </c>
      <c r="S2398" s="13">
        <f>(J2398/86400)+25569+(-5/24)</f>
        <v>42262.640717592592</v>
      </c>
      <c r="T2398" s="13">
        <f>(I2398/86400)+25569+(-5/24)</f>
        <v>42292.640717592592</v>
      </c>
    </row>
    <row r="2399" spans="1:20" ht="14.75" customHeight="1" x14ac:dyDescent="0.2">
      <c r="A2399" s="5">
        <v>2397</v>
      </c>
      <c r="B2399" s="6" t="s">
        <v>2398</v>
      </c>
      <c r="C2399" s="6" t="s">
        <v>6507</v>
      </c>
      <c r="D2399" s="22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>E2399/D2399</f>
        <v>0</v>
      </c>
      <c r="P2399" s="8">
        <f>IF(L2399=0,0,E2399/L2399)</f>
        <v>0</v>
      </c>
      <c r="Q2399" s="5" t="str">
        <f>LEFT(N2399,(FIND("/",N2399)-1))</f>
        <v>technology</v>
      </c>
      <c r="R2399" s="5" t="str">
        <f>RIGHT(N2399,LEN(N2399)-(FIND("/",N2399)))</f>
        <v>web</v>
      </c>
      <c r="S2399" s="13">
        <f>(J2399/86400)+25569+(-5/24)</f>
        <v>41976.676574074074</v>
      </c>
      <c r="T2399" s="13">
        <f>(I2399/86400)+25569+(-5/24)</f>
        <v>42006.676574074074</v>
      </c>
    </row>
    <row r="2400" spans="1:20" ht="14.75" customHeight="1" x14ac:dyDescent="0.2">
      <c r="A2400" s="5">
        <v>2398</v>
      </c>
      <c r="B2400" s="6" t="s">
        <v>2399</v>
      </c>
      <c r="C2400" s="6" t="s">
        <v>6508</v>
      </c>
      <c r="D2400" s="22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>E2400/D2400</f>
        <v>0</v>
      </c>
      <c r="P2400" s="8">
        <f>IF(L2400=0,0,E2400/L2400)</f>
        <v>0</v>
      </c>
      <c r="Q2400" s="5" t="str">
        <f>LEFT(N2400,(FIND("/",N2400)-1))</f>
        <v>technology</v>
      </c>
      <c r="R2400" s="5" t="str">
        <f>RIGHT(N2400,LEN(N2400)-(FIND("/",N2400)))</f>
        <v>web</v>
      </c>
      <c r="S2400" s="13">
        <f>(J2400/86400)+25569+(-5/24)</f>
        <v>42157.708148148151</v>
      </c>
      <c r="T2400" s="13">
        <f>(I2400/86400)+25569+(-5/24)</f>
        <v>42187.708148148151</v>
      </c>
    </row>
    <row r="2401" spans="1:20" ht="14.75" customHeight="1" x14ac:dyDescent="0.2">
      <c r="A2401" s="5">
        <v>2399</v>
      </c>
      <c r="B2401" s="6" t="s">
        <v>2400</v>
      </c>
      <c r="C2401" s="6" t="s">
        <v>6509</v>
      </c>
      <c r="D2401" s="22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>E2401/D2401</f>
        <v>0</v>
      </c>
      <c r="P2401" s="8">
        <f>IF(L2401=0,0,E2401/L2401)</f>
        <v>0</v>
      </c>
      <c r="Q2401" s="5" t="str">
        <f>LEFT(N2401,(FIND("/",N2401)-1))</f>
        <v>technology</v>
      </c>
      <c r="R2401" s="5" t="str">
        <f>RIGHT(N2401,LEN(N2401)-(FIND("/",N2401)))</f>
        <v>web</v>
      </c>
      <c r="S2401" s="13">
        <f>(J2401/86400)+25569+(-5/24)</f>
        <v>41956.644745370366</v>
      </c>
      <c r="T2401" s="13">
        <f>(I2401/86400)+25569+(-5/24)</f>
        <v>41991.644745370366</v>
      </c>
    </row>
    <row r="2402" spans="1:20" ht="14.75" customHeight="1" x14ac:dyDescent="0.2">
      <c r="A2402" s="5">
        <v>2400</v>
      </c>
      <c r="B2402" s="6" t="s">
        <v>2401</v>
      </c>
      <c r="C2402" s="6" t="s">
        <v>6510</v>
      </c>
      <c r="D2402" s="22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>E2402/D2402</f>
        <v>0</v>
      </c>
      <c r="P2402" s="8">
        <f>IF(L2402=0,0,E2402/L2402)</f>
        <v>0</v>
      </c>
      <c r="Q2402" s="5" t="str">
        <f>LEFT(N2402,(FIND("/",N2402)-1))</f>
        <v>technology</v>
      </c>
      <c r="R2402" s="5" t="str">
        <f>RIGHT(N2402,LEN(N2402)-(FIND("/",N2402)))</f>
        <v>web</v>
      </c>
      <c r="S2402" s="13">
        <f>(J2402/86400)+25569+(-5/24)</f>
        <v>42444.059768518513</v>
      </c>
      <c r="T2402" s="13">
        <f>(I2402/86400)+25569+(-5/24)</f>
        <v>42474.059768518513</v>
      </c>
    </row>
    <row r="2403" spans="1:20" ht="14.75" customHeight="1" x14ac:dyDescent="0.2">
      <c r="A2403" s="5">
        <v>2401</v>
      </c>
      <c r="B2403" s="6" t="s">
        <v>2402</v>
      </c>
      <c r="C2403" s="6" t="s">
        <v>6511</v>
      </c>
      <c r="D2403" s="22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>E2403/D2403</f>
        <v>7.1785714285714283E-3</v>
      </c>
      <c r="P2403" s="8">
        <f>IF(L2403=0,0,E2403/L2403)</f>
        <v>22.333333333333332</v>
      </c>
      <c r="Q2403" s="5" t="str">
        <f>LEFT(N2403,(FIND("/",N2403)-1))</f>
        <v>food</v>
      </c>
      <c r="R2403" s="5" t="str">
        <f>RIGHT(N2403,LEN(N2403)-(FIND("/",N2403)))</f>
        <v>food trucks</v>
      </c>
      <c r="S2403" s="13">
        <f>(J2403/86400)+25569+(-5/24)</f>
        <v>42374.614537037036</v>
      </c>
      <c r="T2403" s="13">
        <f>(I2403/86400)+25569+(-5/24)</f>
        <v>42434.614537037036</v>
      </c>
    </row>
    <row r="2404" spans="1:20" ht="14.75" customHeight="1" x14ac:dyDescent="0.2">
      <c r="A2404" s="5">
        <v>2402</v>
      </c>
      <c r="B2404" s="6" t="s">
        <v>2403</v>
      </c>
      <c r="C2404" s="6" t="s">
        <v>6512</v>
      </c>
      <c r="D2404" s="22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>E2404/D2404</f>
        <v>4.3333333333333331E-3</v>
      </c>
      <c r="P2404" s="8">
        <f>IF(L2404=0,0,E2404/L2404)</f>
        <v>52</v>
      </c>
      <c r="Q2404" s="5" t="str">
        <f>LEFT(N2404,(FIND("/",N2404)-1))</f>
        <v>food</v>
      </c>
      <c r="R2404" s="5" t="str">
        <f>RIGHT(N2404,LEN(N2404)-(FIND("/",N2404)))</f>
        <v>food trucks</v>
      </c>
      <c r="S2404" s="13">
        <f>(J2404/86400)+25569+(-5/24)</f>
        <v>42107.47142361111</v>
      </c>
      <c r="T2404" s="13">
        <f>(I2404/86400)+25569+(-5/24)</f>
        <v>42137.47142361111</v>
      </c>
    </row>
    <row r="2405" spans="1:20" ht="14.75" customHeight="1" x14ac:dyDescent="0.2">
      <c r="A2405" s="5">
        <v>2403</v>
      </c>
      <c r="B2405" s="6" t="s">
        <v>2404</v>
      </c>
      <c r="C2405" s="6" t="s">
        <v>6513</v>
      </c>
      <c r="D2405" s="22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>E2405/D2405</f>
        <v>0.16833333333333333</v>
      </c>
      <c r="P2405" s="8">
        <f>IF(L2405=0,0,E2405/L2405)</f>
        <v>16.833333333333332</v>
      </c>
      <c r="Q2405" s="5" t="str">
        <f>LEFT(N2405,(FIND("/",N2405)-1))</f>
        <v>food</v>
      </c>
      <c r="R2405" s="5" t="str">
        <f>RIGHT(N2405,LEN(N2405)-(FIND("/",N2405)))</f>
        <v>food trucks</v>
      </c>
      <c r="S2405" s="13">
        <f>(J2405/86400)+25569+(-5/24)</f>
        <v>42399.67428240741</v>
      </c>
      <c r="T2405" s="13">
        <f>(I2405/86400)+25569+(-5/24)</f>
        <v>42459.632615740738</v>
      </c>
    </row>
    <row r="2406" spans="1:20" ht="14.75" customHeight="1" x14ac:dyDescent="0.2">
      <c r="A2406" s="5">
        <v>2404</v>
      </c>
      <c r="B2406" s="6" t="s">
        <v>2405</v>
      </c>
      <c r="C2406" s="6" t="s">
        <v>6514</v>
      </c>
      <c r="D2406" s="22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>E2406/D2406</f>
        <v>0</v>
      </c>
      <c r="P2406" s="8">
        <f>IF(L2406=0,0,E2406/L2406)</f>
        <v>0</v>
      </c>
      <c r="Q2406" s="5" t="str">
        <f>LEFT(N2406,(FIND("/",N2406)-1))</f>
        <v>food</v>
      </c>
      <c r="R2406" s="5" t="str">
        <f>RIGHT(N2406,LEN(N2406)-(FIND("/",N2406)))</f>
        <v>food trucks</v>
      </c>
      <c r="S2406" s="13">
        <f>(J2406/86400)+25569+(-5/24)</f>
        <v>42341.831099537034</v>
      </c>
      <c r="T2406" s="13">
        <f>(I2406/86400)+25569+(-5/24)</f>
        <v>42371.831099537034</v>
      </c>
    </row>
    <row r="2407" spans="1:20" ht="14.75" customHeight="1" x14ac:dyDescent="0.2">
      <c r="A2407" s="5">
        <v>2405</v>
      </c>
      <c r="B2407" s="6" t="s">
        <v>2406</v>
      </c>
      <c r="C2407" s="6" t="s">
        <v>6515</v>
      </c>
      <c r="D2407" s="22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>E2407/D2407</f>
        <v>0.22520000000000001</v>
      </c>
      <c r="P2407" s="8">
        <f>IF(L2407=0,0,E2407/L2407)</f>
        <v>56.3</v>
      </c>
      <c r="Q2407" s="5" t="str">
        <f>LEFT(N2407,(FIND("/",N2407)-1))</f>
        <v>food</v>
      </c>
      <c r="R2407" s="5" t="str">
        <f>RIGHT(N2407,LEN(N2407)-(FIND("/",N2407)))</f>
        <v>food trucks</v>
      </c>
      <c r="S2407" s="13">
        <f>(J2407/86400)+25569+(-5/24)</f>
        <v>42595.377025462956</v>
      </c>
      <c r="T2407" s="13">
        <f>(I2407/86400)+25569+(-5/24)</f>
        <v>42616.377025462956</v>
      </c>
    </row>
    <row r="2408" spans="1:20" ht="14.75" customHeight="1" x14ac:dyDescent="0.2">
      <c r="A2408" s="5">
        <v>2406</v>
      </c>
      <c r="B2408" s="6" t="s">
        <v>2407</v>
      </c>
      <c r="C2408" s="6" t="s">
        <v>6516</v>
      </c>
      <c r="D2408" s="22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>E2408/D2408</f>
        <v>0.41384615384615386</v>
      </c>
      <c r="P2408" s="8">
        <f>IF(L2408=0,0,E2408/L2408)</f>
        <v>84.0625</v>
      </c>
      <c r="Q2408" s="5" t="str">
        <f>LEFT(N2408,(FIND("/",N2408)-1))</f>
        <v>food</v>
      </c>
      <c r="R2408" s="5" t="str">
        <f>RIGHT(N2408,LEN(N2408)-(FIND("/",N2408)))</f>
        <v>food trucks</v>
      </c>
      <c r="S2408" s="13">
        <f>(J2408/86400)+25569+(-5/24)</f>
        <v>41982.902662037035</v>
      </c>
      <c r="T2408" s="13">
        <f>(I2408/86400)+25569+(-5/24)</f>
        <v>42022.902662037035</v>
      </c>
    </row>
    <row r="2409" spans="1:20" ht="14.75" customHeight="1" x14ac:dyDescent="0.2">
      <c r="A2409" s="5">
        <v>2407</v>
      </c>
      <c r="B2409" s="6" t="s">
        <v>2408</v>
      </c>
      <c r="C2409" s="6" t="s">
        <v>6517</v>
      </c>
      <c r="D2409" s="22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>E2409/D2409</f>
        <v>0.25259090909090909</v>
      </c>
      <c r="P2409" s="8">
        <f>IF(L2409=0,0,E2409/L2409)</f>
        <v>168.39393939393941</v>
      </c>
      <c r="Q2409" s="5" t="str">
        <f>LEFT(N2409,(FIND("/",N2409)-1))</f>
        <v>food</v>
      </c>
      <c r="R2409" s="5" t="str">
        <f>RIGHT(N2409,LEN(N2409)-(FIND("/",N2409)))</f>
        <v>food trucks</v>
      </c>
      <c r="S2409" s="13">
        <f>(J2409/86400)+25569+(-5/24)</f>
        <v>42082.367222222216</v>
      </c>
      <c r="T2409" s="13">
        <f>(I2409/86400)+25569+(-5/24)</f>
        <v>42105.041666666664</v>
      </c>
    </row>
    <row r="2410" spans="1:20" ht="14.75" customHeight="1" x14ac:dyDescent="0.2">
      <c r="A2410" s="5">
        <v>2408</v>
      </c>
      <c r="B2410" s="6" t="s">
        <v>2409</v>
      </c>
      <c r="C2410" s="6" t="s">
        <v>6518</v>
      </c>
      <c r="D2410" s="22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>E2410/D2410</f>
        <v>2E-3</v>
      </c>
      <c r="P2410" s="8">
        <f>IF(L2410=0,0,E2410/L2410)</f>
        <v>15</v>
      </c>
      <c r="Q2410" s="5" t="str">
        <f>LEFT(N2410,(FIND("/",N2410)-1))</f>
        <v>food</v>
      </c>
      <c r="R2410" s="5" t="str">
        <f>RIGHT(N2410,LEN(N2410)-(FIND("/",N2410)))</f>
        <v>food trucks</v>
      </c>
      <c r="S2410" s="13">
        <f>(J2410/86400)+25569+(-5/24)</f>
        <v>41918.93237268518</v>
      </c>
      <c r="T2410" s="13">
        <f>(I2410/86400)+25569+(-5/24)</f>
        <v>41948.974039351851</v>
      </c>
    </row>
    <row r="2411" spans="1:20" ht="14.75" customHeight="1" x14ac:dyDescent="0.2">
      <c r="A2411" s="5">
        <v>2409</v>
      </c>
      <c r="B2411" s="6" t="s">
        <v>2410</v>
      </c>
      <c r="C2411" s="6" t="s">
        <v>6519</v>
      </c>
      <c r="D2411" s="22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>E2411/D2411</f>
        <v>1.84E-2</v>
      </c>
      <c r="P2411" s="8">
        <f>IF(L2411=0,0,E2411/L2411)</f>
        <v>76.666666666666671</v>
      </c>
      <c r="Q2411" s="5" t="str">
        <f>LEFT(N2411,(FIND("/",N2411)-1))</f>
        <v>food</v>
      </c>
      <c r="R2411" s="5" t="str">
        <f>RIGHT(N2411,LEN(N2411)-(FIND("/",N2411)))</f>
        <v>food trucks</v>
      </c>
      <c r="S2411" s="13">
        <f>(J2411/86400)+25569+(-5/24)</f>
        <v>42204.667534722219</v>
      </c>
      <c r="T2411" s="13">
        <f>(I2411/86400)+25569+(-5/24)</f>
        <v>42234.667534722219</v>
      </c>
    </row>
    <row r="2412" spans="1:20" ht="14.75" customHeight="1" x14ac:dyDescent="0.2">
      <c r="A2412" s="5">
        <v>2410</v>
      </c>
      <c r="B2412" s="6" t="s">
        <v>2411</v>
      </c>
      <c r="C2412" s="6" t="s">
        <v>6520</v>
      </c>
      <c r="D2412" s="22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>E2412/D2412</f>
        <v>0</v>
      </c>
      <c r="P2412" s="8">
        <f>IF(L2412=0,0,E2412/L2412)</f>
        <v>0</v>
      </c>
      <c r="Q2412" s="5" t="str">
        <f>LEFT(N2412,(FIND("/",N2412)-1))</f>
        <v>food</v>
      </c>
      <c r="R2412" s="5" t="str">
        <f>RIGHT(N2412,LEN(N2412)-(FIND("/",N2412)))</f>
        <v>food trucks</v>
      </c>
      <c r="S2412" s="13">
        <f>(J2412/86400)+25569+(-5/24)</f>
        <v>42224.199942129628</v>
      </c>
      <c r="T2412" s="13">
        <f>(I2412/86400)+25569+(-5/24)</f>
        <v>42254.199942129628</v>
      </c>
    </row>
    <row r="2413" spans="1:20" ht="14.75" customHeight="1" x14ac:dyDescent="0.2">
      <c r="A2413" s="5">
        <v>2411</v>
      </c>
      <c r="B2413" s="6" t="s">
        <v>2412</v>
      </c>
      <c r="C2413" s="6" t="s">
        <v>6521</v>
      </c>
      <c r="D2413" s="22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>E2413/D2413</f>
        <v>6.0400000000000002E-3</v>
      </c>
      <c r="P2413" s="8">
        <f>IF(L2413=0,0,E2413/L2413)</f>
        <v>50.333333333333336</v>
      </c>
      <c r="Q2413" s="5" t="str">
        <f>LEFT(N2413,(FIND("/",N2413)-1))</f>
        <v>food</v>
      </c>
      <c r="R2413" s="5" t="str">
        <f>RIGHT(N2413,LEN(N2413)-(FIND("/",N2413)))</f>
        <v>food trucks</v>
      </c>
      <c r="S2413" s="13">
        <f>(J2413/86400)+25569+(-5/24)</f>
        <v>42211.524097222216</v>
      </c>
      <c r="T2413" s="13">
        <f>(I2413/86400)+25569+(-5/24)</f>
        <v>42241.524097222216</v>
      </c>
    </row>
    <row r="2414" spans="1:20" ht="14.75" customHeight="1" x14ac:dyDescent="0.2">
      <c r="A2414" s="5">
        <v>2412</v>
      </c>
      <c r="B2414" s="6" t="s">
        <v>2413</v>
      </c>
      <c r="C2414" s="6" t="s">
        <v>6522</v>
      </c>
      <c r="D2414" s="22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>E2414/D2414</f>
        <v>0</v>
      </c>
      <c r="P2414" s="8">
        <f>IF(L2414=0,0,E2414/L2414)</f>
        <v>0</v>
      </c>
      <c r="Q2414" s="5" t="str">
        <f>LEFT(N2414,(FIND("/",N2414)-1))</f>
        <v>food</v>
      </c>
      <c r="R2414" s="5" t="str">
        <f>RIGHT(N2414,LEN(N2414)-(FIND("/",N2414)))</f>
        <v>food trucks</v>
      </c>
      <c r="S2414" s="13">
        <f>(J2414/86400)+25569+(-5/24)</f>
        <v>42655.528622685182</v>
      </c>
      <c r="T2414" s="13">
        <f>(I2414/86400)+25569+(-5/24)</f>
        <v>42700.570289351854</v>
      </c>
    </row>
    <row r="2415" spans="1:20" ht="14.75" customHeight="1" x14ac:dyDescent="0.2">
      <c r="A2415" s="5">
        <v>2413</v>
      </c>
      <c r="B2415" s="6" t="s">
        <v>2414</v>
      </c>
      <c r="C2415" s="6" t="s">
        <v>6523</v>
      </c>
      <c r="D2415" s="22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>E2415/D2415</f>
        <v>8.3333333333333332E-3</v>
      </c>
      <c r="P2415" s="8">
        <f>IF(L2415=0,0,E2415/L2415)</f>
        <v>8.3333333333333339</v>
      </c>
      <c r="Q2415" s="5" t="str">
        <f>LEFT(N2415,(FIND("/",N2415)-1))</f>
        <v>food</v>
      </c>
      <c r="R2415" s="5" t="str">
        <f>RIGHT(N2415,LEN(N2415)-(FIND("/",N2415)))</f>
        <v>food trucks</v>
      </c>
      <c r="S2415" s="13">
        <f>(J2415/86400)+25569+(-5/24)</f>
        <v>41759.901412037034</v>
      </c>
      <c r="T2415" s="13">
        <f>(I2415/86400)+25569+(-5/24)</f>
        <v>41790.770833333328</v>
      </c>
    </row>
    <row r="2416" spans="1:20" ht="14.75" customHeight="1" x14ac:dyDescent="0.2">
      <c r="A2416" s="5">
        <v>2414</v>
      </c>
      <c r="B2416" s="6" t="s">
        <v>2415</v>
      </c>
      <c r="C2416" s="6" t="s">
        <v>6524</v>
      </c>
      <c r="D2416" s="22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>E2416/D2416</f>
        <v>3.0666666666666665E-2</v>
      </c>
      <c r="P2416" s="8">
        <f>IF(L2416=0,0,E2416/L2416)</f>
        <v>35.384615384615387</v>
      </c>
      <c r="Q2416" s="5" t="str">
        <f>LEFT(N2416,(FIND("/",N2416)-1))</f>
        <v>food</v>
      </c>
      <c r="R2416" s="5" t="str">
        <f>RIGHT(N2416,LEN(N2416)-(FIND("/",N2416)))</f>
        <v>food trucks</v>
      </c>
      <c r="S2416" s="13">
        <f>(J2416/86400)+25569+(-5/24)</f>
        <v>42198.486805555549</v>
      </c>
      <c r="T2416" s="13">
        <f>(I2416/86400)+25569+(-5/24)</f>
        <v>42237.957638888889</v>
      </c>
    </row>
    <row r="2417" spans="1:20" ht="14.75" customHeight="1" x14ac:dyDescent="0.2">
      <c r="A2417" s="5">
        <v>2415</v>
      </c>
      <c r="B2417" s="6" t="s">
        <v>2416</v>
      </c>
      <c r="C2417" s="6" t="s">
        <v>6525</v>
      </c>
      <c r="D2417" s="22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>E2417/D2417</f>
        <v>5.5833333333333334E-3</v>
      </c>
      <c r="P2417" s="8">
        <f>IF(L2417=0,0,E2417/L2417)</f>
        <v>55.833333333333336</v>
      </c>
      <c r="Q2417" s="5" t="str">
        <f>LEFT(N2417,(FIND("/",N2417)-1))</f>
        <v>food</v>
      </c>
      <c r="R2417" s="5" t="str">
        <f>RIGHT(N2417,LEN(N2417)-(FIND("/",N2417)))</f>
        <v>food trucks</v>
      </c>
      <c r="S2417" s="13">
        <f>(J2417/86400)+25569+(-5/24)</f>
        <v>42536.654467592591</v>
      </c>
      <c r="T2417" s="13">
        <f>(I2417/86400)+25569+(-5/24)</f>
        <v>42566.654467592591</v>
      </c>
    </row>
    <row r="2418" spans="1:20" ht="14.75" customHeight="1" x14ac:dyDescent="0.2">
      <c r="A2418" s="5">
        <v>2416</v>
      </c>
      <c r="B2418" s="6" t="s">
        <v>2417</v>
      </c>
      <c r="C2418" s="6" t="s">
        <v>6526</v>
      </c>
      <c r="D2418" s="22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>E2418/D2418</f>
        <v>2.5000000000000001E-4</v>
      </c>
      <c r="P2418" s="8">
        <f>IF(L2418=0,0,E2418/L2418)</f>
        <v>5</v>
      </c>
      <c r="Q2418" s="5" t="str">
        <f>LEFT(N2418,(FIND("/",N2418)-1))</f>
        <v>food</v>
      </c>
      <c r="R2418" s="5" t="str">
        <f>RIGHT(N2418,LEN(N2418)-(FIND("/",N2418)))</f>
        <v>food trucks</v>
      </c>
      <c r="S2418" s="13">
        <f>(J2418/86400)+25569+(-5/24)</f>
        <v>42019.529432870368</v>
      </c>
      <c r="T2418" s="13">
        <f>(I2418/86400)+25569+(-5/24)</f>
        <v>42077.416666666664</v>
      </c>
    </row>
    <row r="2419" spans="1:20" ht="14.75" customHeight="1" x14ac:dyDescent="0.2">
      <c r="A2419" s="5">
        <v>2417</v>
      </c>
      <c r="B2419" s="6" t="s">
        <v>2418</v>
      </c>
      <c r="C2419" s="6" t="s">
        <v>6527</v>
      </c>
      <c r="D2419" s="22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>E2419/D2419</f>
        <v>0</v>
      </c>
      <c r="P2419" s="8">
        <f>IF(L2419=0,0,E2419/L2419)</f>
        <v>0</v>
      </c>
      <c r="Q2419" s="5" t="str">
        <f>LEFT(N2419,(FIND("/",N2419)-1))</f>
        <v>food</v>
      </c>
      <c r="R2419" s="5" t="str">
        <f>RIGHT(N2419,LEN(N2419)-(FIND("/",N2419)))</f>
        <v>food trucks</v>
      </c>
      <c r="S2419" s="13">
        <f>(J2419/86400)+25569+(-5/24)</f>
        <v>41831.675775462958</v>
      </c>
      <c r="T2419" s="13">
        <f>(I2419/86400)+25569+(-5/24)</f>
        <v>41861.675775462958</v>
      </c>
    </row>
    <row r="2420" spans="1:20" ht="14.75" customHeight="1" x14ac:dyDescent="0.2">
      <c r="A2420" s="5">
        <v>2418</v>
      </c>
      <c r="B2420" s="6" t="s">
        <v>2419</v>
      </c>
      <c r="C2420" s="6" t="s">
        <v>6528</v>
      </c>
      <c r="D2420" s="22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>E2420/D2420</f>
        <v>2.0000000000000001E-4</v>
      </c>
      <c r="P2420" s="8">
        <f>IF(L2420=0,0,E2420/L2420)</f>
        <v>1</v>
      </c>
      <c r="Q2420" s="5" t="str">
        <f>LEFT(N2420,(FIND("/",N2420)-1))</f>
        <v>food</v>
      </c>
      <c r="R2420" s="5" t="str">
        <f>RIGHT(N2420,LEN(N2420)-(FIND("/",N2420)))</f>
        <v>food trucks</v>
      </c>
      <c r="S2420" s="13">
        <f>(J2420/86400)+25569+(-5/24)</f>
        <v>42027.648657407401</v>
      </c>
      <c r="T2420" s="13">
        <f>(I2420/86400)+25569+(-5/24)</f>
        <v>42087.606990740744</v>
      </c>
    </row>
    <row r="2421" spans="1:20" ht="14.75" customHeight="1" x14ac:dyDescent="0.2">
      <c r="A2421" s="5">
        <v>2419</v>
      </c>
      <c r="B2421" s="6" t="s">
        <v>2420</v>
      </c>
      <c r="C2421" s="6" t="s">
        <v>6529</v>
      </c>
      <c r="D2421" s="22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>E2421/D2421</f>
        <v>0</v>
      </c>
      <c r="P2421" s="8">
        <f>IF(L2421=0,0,E2421/L2421)</f>
        <v>0</v>
      </c>
      <c r="Q2421" s="5" t="str">
        <f>LEFT(N2421,(FIND("/",N2421)-1))</f>
        <v>food</v>
      </c>
      <c r="R2421" s="5" t="str">
        <f>RIGHT(N2421,LEN(N2421)-(FIND("/",N2421)))</f>
        <v>food trucks</v>
      </c>
      <c r="S2421" s="13">
        <f>(J2421/86400)+25569+(-5/24)</f>
        <v>41993.529965277776</v>
      </c>
      <c r="T2421" s="13">
        <f>(I2421/86400)+25569+(-5/24)</f>
        <v>42053.529965277776</v>
      </c>
    </row>
    <row r="2422" spans="1:20" ht="14.75" customHeight="1" x14ac:dyDescent="0.2">
      <c r="A2422" s="5">
        <v>2420</v>
      </c>
      <c r="B2422" s="6" t="s">
        <v>2421</v>
      </c>
      <c r="C2422" s="6" t="s">
        <v>6530</v>
      </c>
      <c r="D2422" s="22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>E2422/D2422</f>
        <v>0.14825133372851215</v>
      </c>
      <c r="P2422" s="8">
        <f>IF(L2422=0,0,E2422/L2422)</f>
        <v>69.472222222222229</v>
      </c>
      <c r="Q2422" s="5" t="str">
        <f>LEFT(N2422,(FIND("/",N2422)-1))</f>
        <v>food</v>
      </c>
      <c r="R2422" s="5" t="str">
        <f>RIGHT(N2422,LEN(N2422)-(FIND("/",N2422)))</f>
        <v>food trucks</v>
      </c>
      <c r="S2422" s="13">
        <f>(J2422/86400)+25569+(-5/24)</f>
        <v>41892.820543981477</v>
      </c>
      <c r="T2422" s="13">
        <f>(I2422/86400)+25569+(-5/24)</f>
        <v>41952.862210648142</v>
      </c>
    </row>
    <row r="2423" spans="1:20" ht="14.75" customHeight="1" x14ac:dyDescent="0.2">
      <c r="A2423" s="5">
        <v>2421</v>
      </c>
      <c r="B2423" s="6" t="s">
        <v>2422</v>
      </c>
      <c r="C2423" s="6" t="s">
        <v>6531</v>
      </c>
      <c r="D2423" s="22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>E2423/D2423</f>
        <v>1.6666666666666666E-4</v>
      </c>
      <c r="P2423" s="8">
        <f>IF(L2423=0,0,E2423/L2423)</f>
        <v>1</v>
      </c>
      <c r="Q2423" s="5" t="str">
        <f>LEFT(N2423,(FIND("/",N2423)-1))</f>
        <v>food</v>
      </c>
      <c r="R2423" s="5" t="str">
        <f>RIGHT(N2423,LEN(N2423)-(FIND("/",N2423)))</f>
        <v>food trucks</v>
      </c>
      <c r="S2423" s="13">
        <f>(J2423/86400)+25569+(-5/24)</f>
        <v>42026.479120370372</v>
      </c>
      <c r="T2423" s="13">
        <f>(I2423/86400)+25569+(-5/24)</f>
        <v>42056.479120370372</v>
      </c>
    </row>
    <row r="2424" spans="1:20" ht="14.75" customHeight="1" x14ac:dyDescent="0.2">
      <c r="A2424" s="5">
        <v>2422</v>
      </c>
      <c r="B2424" s="6" t="s">
        <v>2423</v>
      </c>
      <c r="C2424" s="6" t="s">
        <v>6532</v>
      </c>
      <c r="D2424" s="22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>E2424/D2424</f>
        <v>2E-3</v>
      </c>
      <c r="P2424" s="8">
        <f>IF(L2424=0,0,E2424/L2424)</f>
        <v>1</v>
      </c>
      <c r="Q2424" s="5" t="str">
        <f>LEFT(N2424,(FIND("/",N2424)-1))</f>
        <v>food</v>
      </c>
      <c r="R2424" s="5" t="str">
        <f>RIGHT(N2424,LEN(N2424)-(FIND("/",N2424)))</f>
        <v>food trucks</v>
      </c>
      <c r="S2424" s="13">
        <f>(J2424/86400)+25569+(-5/24)</f>
        <v>42044.516620370363</v>
      </c>
      <c r="T2424" s="13">
        <f>(I2424/86400)+25569+(-5/24)</f>
        <v>42074.474953703706</v>
      </c>
    </row>
    <row r="2425" spans="1:20" ht="14.75" customHeight="1" x14ac:dyDescent="0.2">
      <c r="A2425" s="5">
        <v>2423</v>
      </c>
      <c r="B2425" s="6" t="s">
        <v>2424</v>
      </c>
      <c r="C2425" s="6" t="s">
        <v>6533</v>
      </c>
      <c r="D2425" s="22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>E2425/D2425</f>
        <v>1.3333333333333334E-4</v>
      </c>
      <c r="P2425" s="8">
        <f>IF(L2425=0,0,E2425/L2425)</f>
        <v>8</v>
      </c>
      <c r="Q2425" s="5" t="str">
        <f>LEFT(N2425,(FIND("/",N2425)-1))</f>
        <v>food</v>
      </c>
      <c r="R2425" s="5" t="str">
        <f>RIGHT(N2425,LEN(N2425)-(FIND("/",N2425)))</f>
        <v>food trucks</v>
      </c>
      <c r="S2425" s="13">
        <f>(J2425/86400)+25569+(-5/24)</f>
        <v>41974.496412037035</v>
      </c>
      <c r="T2425" s="13">
        <f>(I2425/86400)+25569+(-5/24)</f>
        <v>42004.496412037035</v>
      </c>
    </row>
    <row r="2426" spans="1:20" ht="14.75" customHeight="1" x14ac:dyDescent="0.2">
      <c r="A2426" s="5">
        <v>2424</v>
      </c>
      <c r="B2426" s="6" t="s">
        <v>2425</v>
      </c>
      <c r="C2426" s="6" t="s">
        <v>6534</v>
      </c>
      <c r="D2426" s="22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>E2426/D2426</f>
        <v>1.24E-2</v>
      </c>
      <c r="P2426" s="8">
        <f>IF(L2426=0,0,E2426/L2426)</f>
        <v>34.444444444444443</v>
      </c>
      <c r="Q2426" s="5" t="str">
        <f>LEFT(N2426,(FIND("/",N2426)-1))</f>
        <v>food</v>
      </c>
      <c r="R2426" s="5" t="str">
        <f>RIGHT(N2426,LEN(N2426)-(FIND("/",N2426)))</f>
        <v>food trucks</v>
      </c>
      <c r="S2426" s="13">
        <f>(J2426/86400)+25569+(-5/24)</f>
        <v>41909.684120370366</v>
      </c>
      <c r="T2426" s="13">
        <f>(I2426/86400)+25569+(-5/24)</f>
        <v>41939.684120370366</v>
      </c>
    </row>
    <row r="2427" spans="1:20" ht="14.75" customHeight="1" x14ac:dyDescent="0.2">
      <c r="A2427" s="5">
        <v>2425</v>
      </c>
      <c r="B2427" s="6" t="s">
        <v>2426</v>
      </c>
      <c r="C2427" s="6" t="s">
        <v>6535</v>
      </c>
      <c r="D2427" s="22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>E2427/D2427</f>
        <v>2.8571428571428574E-4</v>
      </c>
      <c r="P2427" s="8">
        <f>IF(L2427=0,0,E2427/L2427)</f>
        <v>1</v>
      </c>
      <c r="Q2427" s="5" t="str">
        <f>LEFT(N2427,(FIND("/",N2427)-1))</f>
        <v>food</v>
      </c>
      <c r="R2427" s="5" t="str">
        <f>RIGHT(N2427,LEN(N2427)-(FIND("/",N2427)))</f>
        <v>food trucks</v>
      </c>
      <c r="S2427" s="13">
        <f>(J2427/86400)+25569+(-5/24)</f>
        <v>42502.705428240741</v>
      </c>
      <c r="T2427" s="13">
        <f>(I2427/86400)+25569+(-5/24)</f>
        <v>42517.711111111108</v>
      </c>
    </row>
    <row r="2428" spans="1:20" ht="14.75" customHeight="1" x14ac:dyDescent="0.2">
      <c r="A2428" s="5">
        <v>2426</v>
      </c>
      <c r="B2428" s="6" t="s">
        <v>2427</v>
      </c>
      <c r="C2428" s="6" t="s">
        <v>6536</v>
      </c>
      <c r="D2428" s="22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>E2428/D2428</f>
        <v>0</v>
      </c>
      <c r="P2428" s="8">
        <f>IF(L2428=0,0,E2428/L2428)</f>
        <v>0</v>
      </c>
      <c r="Q2428" s="5" t="str">
        <f>LEFT(N2428,(FIND("/",N2428)-1))</f>
        <v>food</v>
      </c>
      <c r="R2428" s="5" t="str">
        <f>RIGHT(N2428,LEN(N2428)-(FIND("/",N2428)))</f>
        <v>food trucks</v>
      </c>
      <c r="S2428" s="13">
        <f>(J2428/86400)+25569+(-5/24)</f>
        <v>42163.961712962962</v>
      </c>
      <c r="T2428" s="13">
        <f>(I2428/86400)+25569+(-5/24)</f>
        <v>42223.961712962962</v>
      </c>
    </row>
    <row r="2429" spans="1:20" ht="14.75" customHeight="1" x14ac:dyDescent="0.2">
      <c r="A2429" s="5">
        <v>2427</v>
      </c>
      <c r="B2429" s="6" t="s">
        <v>2428</v>
      </c>
      <c r="C2429" s="6" t="s">
        <v>6537</v>
      </c>
      <c r="D2429" s="22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>E2429/D2429</f>
        <v>2.0000000000000002E-5</v>
      </c>
      <c r="P2429" s="8">
        <f>IF(L2429=0,0,E2429/L2429)</f>
        <v>1</v>
      </c>
      <c r="Q2429" s="5" t="str">
        <f>LEFT(N2429,(FIND("/",N2429)-1))</f>
        <v>food</v>
      </c>
      <c r="R2429" s="5" t="str">
        <f>RIGHT(N2429,LEN(N2429)-(FIND("/",N2429)))</f>
        <v>food trucks</v>
      </c>
      <c r="S2429" s="13">
        <f>(J2429/86400)+25569+(-5/24)</f>
        <v>42412.110335648147</v>
      </c>
      <c r="T2429" s="13">
        <f>(I2429/86400)+25569+(-5/24)</f>
        <v>42452.068668981483</v>
      </c>
    </row>
    <row r="2430" spans="1:20" ht="14.75" customHeight="1" x14ac:dyDescent="0.2">
      <c r="A2430" s="5">
        <v>2428</v>
      </c>
      <c r="B2430" s="6" t="s">
        <v>2429</v>
      </c>
      <c r="C2430" s="6" t="s">
        <v>6538</v>
      </c>
      <c r="D2430" s="22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>E2430/D2430</f>
        <v>2.8571428571428571E-5</v>
      </c>
      <c r="P2430" s="8">
        <f>IF(L2430=0,0,E2430/L2430)</f>
        <v>1</v>
      </c>
      <c r="Q2430" s="5" t="str">
        <f>LEFT(N2430,(FIND("/",N2430)-1))</f>
        <v>food</v>
      </c>
      <c r="R2430" s="5" t="str">
        <f>RIGHT(N2430,LEN(N2430)-(FIND("/",N2430)))</f>
        <v>food trucks</v>
      </c>
      <c r="S2430" s="13">
        <f>(J2430/86400)+25569+(-5/24)</f>
        <v>42045.575821759259</v>
      </c>
      <c r="T2430" s="13">
        <f>(I2430/86400)+25569+(-5/24)</f>
        <v>42075.534155092588</v>
      </c>
    </row>
    <row r="2431" spans="1:20" ht="14.75" customHeight="1" x14ac:dyDescent="0.2">
      <c r="A2431" s="5">
        <v>2429</v>
      </c>
      <c r="B2431" s="6" t="s">
        <v>2430</v>
      </c>
      <c r="C2431" s="6" t="s">
        <v>6539</v>
      </c>
      <c r="D2431" s="22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>E2431/D2431</f>
        <v>1.4321428571428572E-2</v>
      </c>
      <c r="P2431" s="8">
        <f>IF(L2431=0,0,E2431/L2431)</f>
        <v>501.25</v>
      </c>
      <c r="Q2431" s="5" t="str">
        <f>LEFT(N2431,(FIND("/",N2431)-1))</f>
        <v>food</v>
      </c>
      <c r="R2431" s="5" t="str">
        <f>RIGHT(N2431,LEN(N2431)-(FIND("/",N2431)))</f>
        <v>food trucks</v>
      </c>
      <c r="S2431" s="13">
        <f>(J2431/86400)+25569+(-5/24)</f>
        <v>42734.670902777776</v>
      </c>
      <c r="T2431" s="13">
        <f>(I2431/86400)+25569+(-5/24)</f>
        <v>42771.488888888889</v>
      </c>
    </row>
    <row r="2432" spans="1:20" ht="14.75" customHeight="1" x14ac:dyDescent="0.2">
      <c r="A2432" s="5">
        <v>2430</v>
      </c>
      <c r="B2432" s="6" t="s">
        <v>2431</v>
      </c>
      <c r="C2432" s="6" t="s">
        <v>6540</v>
      </c>
      <c r="D2432" s="22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>E2432/D2432</f>
        <v>7.0000000000000001E-3</v>
      </c>
      <c r="P2432" s="8">
        <f>IF(L2432=0,0,E2432/L2432)</f>
        <v>10.5</v>
      </c>
      <c r="Q2432" s="5" t="str">
        <f>LEFT(N2432,(FIND("/",N2432)-1))</f>
        <v>food</v>
      </c>
      <c r="R2432" s="5" t="str">
        <f>RIGHT(N2432,LEN(N2432)-(FIND("/",N2432)))</f>
        <v>food trucks</v>
      </c>
      <c r="S2432" s="13">
        <f>(J2432/86400)+25569+(-5/24)</f>
        <v>42381.922499999993</v>
      </c>
      <c r="T2432" s="13">
        <f>(I2432/86400)+25569+(-5/24)</f>
        <v>42411.922499999993</v>
      </c>
    </row>
    <row r="2433" spans="1:20" ht="14.75" customHeight="1" x14ac:dyDescent="0.2">
      <c r="A2433" s="5">
        <v>2431</v>
      </c>
      <c r="B2433" s="6" t="s">
        <v>2432</v>
      </c>
      <c r="C2433" s="6" t="s">
        <v>6541</v>
      </c>
      <c r="D2433" s="22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>E2433/D2433</f>
        <v>2.0000000000000002E-5</v>
      </c>
      <c r="P2433" s="8">
        <f>IF(L2433=0,0,E2433/L2433)</f>
        <v>1</v>
      </c>
      <c r="Q2433" s="5" t="str">
        <f>LEFT(N2433,(FIND("/",N2433)-1))</f>
        <v>food</v>
      </c>
      <c r="R2433" s="5" t="str">
        <f>RIGHT(N2433,LEN(N2433)-(FIND("/",N2433)))</f>
        <v>food trucks</v>
      </c>
      <c r="S2433" s="13">
        <f>(J2433/86400)+25569+(-5/24)</f>
        <v>42488.891354166662</v>
      </c>
      <c r="T2433" s="13">
        <f>(I2433/86400)+25569+(-5/24)</f>
        <v>42548.891354166662</v>
      </c>
    </row>
    <row r="2434" spans="1:20" ht="14.75" customHeight="1" x14ac:dyDescent="0.2">
      <c r="A2434" s="5">
        <v>2432</v>
      </c>
      <c r="B2434" s="6" t="s">
        <v>2433</v>
      </c>
      <c r="C2434" s="6" t="s">
        <v>6542</v>
      </c>
      <c r="D2434" s="22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>E2434/D2434</f>
        <v>1.4285714285714287E-4</v>
      </c>
      <c r="P2434" s="8">
        <f>IF(L2434=0,0,E2434/L2434)</f>
        <v>1</v>
      </c>
      <c r="Q2434" s="5" t="str">
        <f>LEFT(N2434,(FIND("/",N2434)-1))</f>
        <v>food</v>
      </c>
      <c r="R2434" s="5" t="str">
        <f>RIGHT(N2434,LEN(N2434)-(FIND("/",N2434)))</f>
        <v>food trucks</v>
      </c>
      <c r="S2434" s="13">
        <f>(J2434/86400)+25569+(-5/24)</f>
        <v>42041.010381944441</v>
      </c>
      <c r="T2434" s="13">
        <f>(I2434/86400)+25569+(-5/24)</f>
        <v>42071.010381944441</v>
      </c>
    </row>
    <row r="2435" spans="1:20" ht="14.75" customHeight="1" x14ac:dyDescent="0.2">
      <c r="A2435" s="5">
        <v>2433</v>
      </c>
      <c r="B2435" s="6" t="s">
        <v>2434</v>
      </c>
      <c r="C2435" s="6" t="s">
        <v>6543</v>
      </c>
      <c r="D2435" s="22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>E2435/D2435</f>
        <v>0</v>
      </c>
      <c r="P2435" s="8">
        <f>IF(L2435=0,0,E2435/L2435)</f>
        <v>0</v>
      </c>
      <c r="Q2435" s="5" t="str">
        <f>LEFT(N2435,(FIND("/",N2435)-1))</f>
        <v>food</v>
      </c>
      <c r="R2435" s="5" t="str">
        <f>RIGHT(N2435,LEN(N2435)-(FIND("/",N2435)))</f>
        <v>food trucks</v>
      </c>
      <c r="S2435" s="13">
        <f>(J2435/86400)+25569+(-5/24)</f>
        <v>42397.691469907404</v>
      </c>
      <c r="T2435" s="13">
        <f>(I2435/86400)+25569+(-5/24)</f>
        <v>42427.691469907404</v>
      </c>
    </row>
    <row r="2436" spans="1:20" ht="14.75" customHeight="1" x14ac:dyDescent="0.2">
      <c r="A2436" s="5">
        <v>2434</v>
      </c>
      <c r="B2436" s="6" t="s">
        <v>2435</v>
      </c>
      <c r="C2436" s="6" t="s">
        <v>6544</v>
      </c>
      <c r="D2436" s="22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>E2436/D2436</f>
        <v>1.2999999999999999E-3</v>
      </c>
      <c r="P2436" s="8">
        <f>IF(L2436=0,0,E2436/L2436)</f>
        <v>13</v>
      </c>
      <c r="Q2436" s="5" t="str">
        <f>LEFT(N2436,(FIND("/",N2436)-1))</f>
        <v>food</v>
      </c>
      <c r="R2436" s="5" t="str">
        <f>RIGHT(N2436,LEN(N2436)-(FIND("/",N2436)))</f>
        <v>food trucks</v>
      </c>
      <c r="S2436" s="13">
        <f>(J2436/86400)+25569+(-5/24)</f>
        <v>42179.977708333332</v>
      </c>
      <c r="T2436" s="13">
        <f>(I2436/86400)+25569+(-5/24)</f>
        <v>42219.977708333332</v>
      </c>
    </row>
    <row r="2437" spans="1:20" ht="14.75" customHeight="1" x14ac:dyDescent="0.2">
      <c r="A2437" s="5">
        <v>2435</v>
      </c>
      <c r="B2437" s="6" t="s">
        <v>2436</v>
      </c>
      <c r="C2437" s="6" t="s">
        <v>6545</v>
      </c>
      <c r="D2437" s="22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>E2437/D2437</f>
        <v>4.8960000000000002E-3</v>
      </c>
      <c r="P2437" s="8">
        <f>IF(L2437=0,0,E2437/L2437)</f>
        <v>306</v>
      </c>
      <c r="Q2437" s="5" t="str">
        <f>LEFT(N2437,(FIND("/",N2437)-1))</f>
        <v>food</v>
      </c>
      <c r="R2437" s="5" t="str">
        <f>RIGHT(N2437,LEN(N2437)-(FIND("/",N2437)))</f>
        <v>food trucks</v>
      </c>
      <c r="S2437" s="13">
        <f>(J2437/86400)+25569+(-5/24)</f>
        <v>42252.069282407407</v>
      </c>
      <c r="T2437" s="13">
        <f>(I2437/86400)+25569+(-5/24)</f>
        <v>42282.069282407407</v>
      </c>
    </row>
    <row r="2438" spans="1:20" ht="14.75" customHeight="1" x14ac:dyDescent="0.2">
      <c r="A2438" s="5">
        <v>2436</v>
      </c>
      <c r="B2438" s="6" t="s">
        <v>2437</v>
      </c>
      <c r="C2438" s="6" t="s">
        <v>6546</v>
      </c>
      <c r="D2438" s="22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>E2438/D2438</f>
        <v>3.8461538461538462E-4</v>
      </c>
      <c r="P2438" s="8">
        <f>IF(L2438=0,0,E2438/L2438)</f>
        <v>22.5</v>
      </c>
      <c r="Q2438" s="5" t="str">
        <f>LEFT(N2438,(FIND("/",N2438)-1))</f>
        <v>food</v>
      </c>
      <c r="R2438" s="5" t="str">
        <f>RIGHT(N2438,LEN(N2438)-(FIND("/",N2438)))</f>
        <v>food trucks</v>
      </c>
      <c r="S2438" s="13">
        <f>(J2438/86400)+25569+(-5/24)</f>
        <v>42338.407060185178</v>
      </c>
      <c r="T2438" s="13">
        <f>(I2438/86400)+25569+(-5/24)</f>
        <v>42398.407060185178</v>
      </c>
    </row>
    <row r="2439" spans="1:20" ht="14.75" customHeight="1" x14ac:dyDescent="0.2">
      <c r="A2439" s="5">
        <v>2437</v>
      </c>
      <c r="B2439" s="6" t="s">
        <v>2438</v>
      </c>
      <c r="C2439" s="6" t="s">
        <v>6547</v>
      </c>
      <c r="D2439" s="22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>E2439/D2439</f>
        <v>0</v>
      </c>
      <c r="P2439" s="8">
        <f>IF(L2439=0,0,E2439/L2439)</f>
        <v>0</v>
      </c>
      <c r="Q2439" s="5" t="str">
        <f>LEFT(N2439,(FIND("/",N2439)-1))</f>
        <v>food</v>
      </c>
      <c r="R2439" s="5" t="str">
        <f>RIGHT(N2439,LEN(N2439)-(FIND("/",N2439)))</f>
        <v>food trucks</v>
      </c>
      <c r="S2439" s="13">
        <f>(J2439/86400)+25569+(-5/24)</f>
        <v>42031.756805555553</v>
      </c>
      <c r="T2439" s="13">
        <f>(I2439/86400)+25569+(-5/24)</f>
        <v>42080.541666666664</v>
      </c>
    </row>
    <row r="2440" spans="1:20" ht="14.75" customHeight="1" x14ac:dyDescent="0.2">
      <c r="A2440" s="5">
        <v>2438</v>
      </c>
      <c r="B2440" s="6" t="s">
        <v>2439</v>
      </c>
      <c r="C2440" s="6" t="s">
        <v>6548</v>
      </c>
      <c r="D2440" s="22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>E2440/D2440</f>
        <v>3.3333333333333335E-3</v>
      </c>
      <c r="P2440" s="8">
        <f>IF(L2440=0,0,E2440/L2440)</f>
        <v>50</v>
      </c>
      <c r="Q2440" s="5" t="str">
        <f>LEFT(N2440,(FIND("/",N2440)-1))</f>
        <v>food</v>
      </c>
      <c r="R2440" s="5" t="str">
        <f>RIGHT(N2440,LEN(N2440)-(FIND("/",N2440)))</f>
        <v>food trucks</v>
      </c>
      <c r="S2440" s="13">
        <f>(J2440/86400)+25569+(-5/24)</f>
        <v>42285.706736111104</v>
      </c>
      <c r="T2440" s="13">
        <f>(I2440/86400)+25569+(-5/24)</f>
        <v>42345.748402777775</v>
      </c>
    </row>
    <row r="2441" spans="1:20" ht="14.75" customHeight="1" x14ac:dyDescent="0.2">
      <c r="A2441" s="5">
        <v>2439</v>
      </c>
      <c r="B2441" s="6" t="s">
        <v>2440</v>
      </c>
      <c r="C2441" s="6" t="s">
        <v>6549</v>
      </c>
      <c r="D2441" s="22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>E2441/D2441</f>
        <v>0</v>
      </c>
      <c r="P2441" s="8">
        <f>IF(L2441=0,0,E2441/L2441)</f>
        <v>0</v>
      </c>
      <c r="Q2441" s="5" t="str">
        <f>LEFT(N2441,(FIND("/",N2441)-1))</f>
        <v>food</v>
      </c>
      <c r="R2441" s="5" t="str">
        <f>RIGHT(N2441,LEN(N2441)-(FIND("/",N2441)))</f>
        <v>food trucks</v>
      </c>
      <c r="S2441" s="13">
        <f>(J2441/86400)+25569+(-5/24)</f>
        <v>42265.610289351847</v>
      </c>
      <c r="T2441" s="13">
        <f>(I2441/86400)+25569+(-5/24)</f>
        <v>42295.610289351847</v>
      </c>
    </row>
    <row r="2442" spans="1:20" ht="14.75" customHeight="1" x14ac:dyDescent="0.2">
      <c r="A2442" s="5">
        <v>2440</v>
      </c>
      <c r="B2442" s="6" t="s">
        <v>2441</v>
      </c>
      <c r="C2442" s="6" t="s">
        <v>6550</v>
      </c>
      <c r="D2442" s="22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>E2442/D2442</f>
        <v>2E-3</v>
      </c>
      <c r="P2442" s="8">
        <f>IF(L2442=0,0,E2442/L2442)</f>
        <v>5</v>
      </c>
      <c r="Q2442" s="5" t="str">
        <f>LEFT(N2442,(FIND("/",N2442)-1))</f>
        <v>food</v>
      </c>
      <c r="R2442" s="5" t="str">
        <f>RIGHT(N2442,LEN(N2442)-(FIND("/",N2442)))</f>
        <v>food trucks</v>
      </c>
      <c r="S2442" s="13">
        <f>(J2442/86400)+25569+(-5/24)</f>
        <v>42383.691122685188</v>
      </c>
      <c r="T2442" s="13">
        <f>(I2442/86400)+25569+(-5/24)</f>
        <v>42413.691122685188</v>
      </c>
    </row>
    <row r="2443" spans="1:20" ht="14.75" customHeight="1" x14ac:dyDescent="0.2">
      <c r="A2443" s="5">
        <v>2441</v>
      </c>
      <c r="B2443" s="6" t="s">
        <v>2442</v>
      </c>
      <c r="C2443" s="6" t="s">
        <v>6551</v>
      </c>
      <c r="D2443" s="22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>E2443/D2443</f>
        <v>1.0788</v>
      </c>
      <c r="P2443" s="8">
        <f>IF(L2443=0,0,E2443/L2443)</f>
        <v>74.22935779816514</v>
      </c>
      <c r="Q2443" s="5" t="str">
        <f>LEFT(N2443,(FIND("/",N2443)-1))</f>
        <v>food</v>
      </c>
      <c r="R2443" s="5" t="str">
        <f>RIGHT(N2443,LEN(N2443)-(FIND("/",N2443)))</f>
        <v>small batch</v>
      </c>
      <c r="S2443" s="13">
        <f>(J2443/86400)+25569+(-5/24)</f>
        <v>42186.917291666665</v>
      </c>
      <c r="T2443" s="13">
        <f>(I2443/86400)+25569+(-5/24)</f>
        <v>42207.999305555553</v>
      </c>
    </row>
    <row r="2444" spans="1:20" ht="14.75" customHeight="1" x14ac:dyDescent="0.2">
      <c r="A2444" s="5">
        <v>2442</v>
      </c>
      <c r="B2444" s="6" t="s">
        <v>2443</v>
      </c>
      <c r="C2444" s="6" t="s">
        <v>6552</v>
      </c>
      <c r="D2444" s="22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>E2444/D2444</f>
        <v>1.2594166666666666</v>
      </c>
      <c r="P2444" s="8">
        <f>IF(L2444=0,0,E2444/L2444)</f>
        <v>81.252688172043008</v>
      </c>
      <c r="Q2444" s="5" t="str">
        <f>LEFT(N2444,(FIND("/",N2444)-1))</f>
        <v>food</v>
      </c>
      <c r="R2444" s="5" t="str">
        <f>RIGHT(N2444,LEN(N2444)-(FIND("/",N2444)))</f>
        <v>small batch</v>
      </c>
      <c r="S2444" s="13">
        <f>(J2444/86400)+25569+(-5/24)</f>
        <v>42052.458657407406</v>
      </c>
      <c r="T2444" s="13">
        <f>(I2444/86400)+25569+(-5/24)</f>
        <v>42082.416990740741</v>
      </c>
    </row>
    <row r="2445" spans="1:20" ht="14.75" customHeight="1" x14ac:dyDescent="0.2">
      <c r="A2445" s="5">
        <v>2443</v>
      </c>
      <c r="B2445" s="6" t="s">
        <v>2444</v>
      </c>
      <c r="C2445" s="6" t="s">
        <v>6553</v>
      </c>
      <c r="D2445" s="22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>E2445/D2445</f>
        <v>2.0251494999999999</v>
      </c>
      <c r="P2445" s="8">
        <f>IF(L2445=0,0,E2445/L2445)</f>
        <v>130.23469453376205</v>
      </c>
      <c r="Q2445" s="5" t="str">
        <f>LEFT(N2445,(FIND("/",N2445)-1))</f>
        <v>food</v>
      </c>
      <c r="R2445" s="5" t="str">
        <f>RIGHT(N2445,LEN(N2445)-(FIND("/",N2445)))</f>
        <v>small batch</v>
      </c>
      <c r="S2445" s="13">
        <f>(J2445/86400)+25569+(-5/24)</f>
        <v>41836.416921296295</v>
      </c>
      <c r="T2445" s="13">
        <f>(I2445/86400)+25569+(-5/24)</f>
        <v>41866.416921296295</v>
      </c>
    </row>
    <row r="2446" spans="1:20" ht="14.75" customHeight="1" x14ac:dyDescent="0.2">
      <c r="A2446" s="5">
        <v>2444</v>
      </c>
      <c r="B2446" s="6" t="s">
        <v>2445</v>
      </c>
      <c r="C2446" s="6" t="s">
        <v>6554</v>
      </c>
      <c r="D2446" s="22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>E2446/D2446</f>
        <v>1.0860000000000001</v>
      </c>
      <c r="P2446" s="8">
        <f>IF(L2446=0,0,E2446/L2446)</f>
        <v>53.409836065573771</v>
      </c>
      <c r="Q2446" s="5" t="str">
        <f>LEFT(N2446,(FIND("/",N2446)-1))</f>
        <v>food</v>
      </c>
      <c r="R2446" s="5" t="str">
        <f>RIGHT(N2446,LEN(N2446)-(FIND("/",N2446)))</f>
        <v>small batch</v>
      </c>
      <c r="S2446" s="13">
        <f>(J2446/86400)+25569+(-5/24)</f>
        <v>42485.54619212963</v>
      </c>
      <c r="T2446" s="13">
        <f>(I2446/86400)+25569+(-5/24)</f>
        <v>42515.54619212963</v>
      </c>
    </row>
    <row r="2447" spans="1:20" ht="14.75" customHeight="1" x14ac:dyDescent="0.2">
      <c r="A2447" s="5">
        <v>2445</v>
      </c>
      <c r="B2447" s="6" t="s">
        <v>2446</v>
      </c>
      <c r="C2447" s="6" t="s">
        <v>6555</v>
      </c>
      <c r="D2447" s="22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>E2447/D2447</f>
        <v>1.728</v>
      </c>
      <c r="P2447" s="8">
        <f>IF(L2447=0,0,E2447/L2447)</f>
        <v>75.130434782608702</v>
      </c>
      <c r="Q2447" s="5" t="str">
        <f>LEFT(N2447,(FIND("/",N2447)-1))</f>
        <v>food</v>
      </c>
      <c r="R2447" s="5" t="str">
        <f>RIGHT(N2447,LEN(N2447)-(FIND("/",N2447)))</f>
        <v>small batch</v>
      </c>
      <c r="S2447" s="13">
        <f>(J2447/86400)+25569+(-5/24)</f>
        <v>42242.981724537036</v>
      </c>
      <c r="T2447" s="13">
        <f>(I2447/86400)+25569+(-5/24)</f>
        <v>42272.981724537036</v>
      </c>
    </row>
    <row r="2448" spans="1:20" ht="14.75" customHeight="1" x14ac:dyDescent="0.2">
      <c r="A2448" s="5">
        <v>2446</v>
      </c>
      <c r="B2448" s="6" t="s">
        <v>2447</v>
      </c>
      <c r="C2448" s="6" t="s">
        <v>6556</v>
      </c>
      <c r="D2448" s="22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>E2448/D2448</f>
        <v>1.6798</v>
      </c>
      <c r="P2448" s="8">
        <f>IF(L2448=0,0,E2448/L2448)</f>
        <v>75.666666666666671</v>
      </c>
      <c r="Q2448" s="5" t="str">
        <f>LEFT(N2448,(FIND("/",N2448)-1))</f>
        <v>food</v>
      </c>
      <c r="R2448" s="5" t="str">
        <f>RIGHT(N2448,LEN(N2448)-(FIND("/",N2448)))</f>
        <v>small batch</v>
      </c>
      <c r="S2448" s="13">
        <f>(J2448/86400)+25569+(-5/24)</f>
        <v>42670.394340277773</v>
      </c>
      <c r="T2448" s="13">
        <f>(I2448/86400)+25569+(-5/24)</f>
        <v>42700.436006944445</v>
      </c>
    </row>
    <row r="2449" spans="1:20" ht="14.75" customHeight="1" x14ac:dyDescent="0.2">
      <c r="A2449" s="5">
        <v>2447</v>
      </c>
      <c r="B2449" s="6" t="s">
        <v>2448</v>
      </c>
      <c r="C2449" s="6" t="s">
        <v>6557</v>
      </c>
      <c r="D2449" s="22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>E2449/D2449</f>
        <v>4.2720000000000002</v>
      </c>
      <c r="P2449" s="8">
        <f>IF(L2449=0,0,E2449/L2449)</f>
        <v>31.691394658753708</v>
      </c>
      <c r="Q2449" s="5" t="str">
        <f>LEFT(N2449,(FIND("/",N2449)-1))</f>
        <v>food</v>
      </c>
      <c r="R2449" s="5" t="str">
        <f>RIGHT(N2449,LEN(N2449)-(FIND("/",N2449)))</f>
        <v>small batch</v>
      </c>
      <c r="S2449" s="13">
        <f>(J2449/86400)+25569+(-5/24)</f>
        <v>42654.26149305555</v>
      </c>
      <c r="T2449" s="13">
        <f>(I2449/86400)+25569+(-5/24)</f>
        <v>42685.958333333336</v>
      </c>
    </row>
    <row r="2450" spans="1:20" ht="14.75" customHeight="1" x14ac:dyDescent="0.2">
      <c r="A2450" s="5">
        <v>2448</v>
      </c>
      <c r="B2450" s="6" t="s">
        <v>2449</v>
      </c>
      <c r="C2450" s="6" t="s">
        <v>6558</v>
      </c>
      <c r="D2450" s="22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>E2450/D2450</f>
        <v>1.075</v>
      </c>
      <c r="P2450" s="8">
        <f>IF(L2450=0,0,E2450/L2450)</f>
        <v>47.777777777777779</v>
      </c>
      <c r="Q2450" s="5" t="str">
        <f>LEFT(N2450,(FIND("/",N2450)-1))</f>
        <v>food</v>
      </c>
      <c r="R2450" s="5" t="str">
        <f>RIGHT(N2450,LEN(N2450)-(FIND("/",N2450)))</f>
        <v>small batch</v>
      </c>
      <c r="S2450" s="13">
        <f>(J2450/86400)+25569+(-5/24)</f>
        <v>42607.107789351845</v>
      </c>
      <c r="T2450" s="13">
        <f>(I2450/86400)+25569+(-5/24)</f>
        <v>42613.025000000001</v>
      </c>
    </row>
    <row r="2451" spans="1:20" ht="14.75" customHeight="1" x14ac:dyDescent="0.2">
      <c r="A2451" s="5">
        <v>2449</v>
      </c>
      <c r="B2451" s="6" t="s">
        <v>2450</v>
      </c>
      <c r="C2451" s="6" t="s">
        <v>6559</v>
      </c>
      <c r="D2451" s="22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>E2451/D2451</f>
        <v>1.08</v>
      </c>
      <c r="P2451" s="8">
        <f>IF(L2451=0,0,E2451/L2451)</f>
        <v>90</v>
      </c>
      <c r="Q2451" s="5" t="str">
        <f>LEFT(N2451,(FIND("/",N2451)-1))</f>
        <v>food</v>
      </c>
      <c r="R2451" s="5" t="str">
        <f>RIGHT(N2451,LEN(N2451)-(FIND("/",N2451)))</f>
        <v>small batch</v>
      </c>
      <c r="S2451" s="13">
        <f>(J2451/86400)+25569+(-5/24)</f>
        <v>41942.934201388889</v>
      </c>
      <c r="T2451" s="13">
        <f>(I2451/86400)+25569+(-5/24)</f>
        <v>41972.975868055553</v>
      </c>
    </row>
    <row r="2452" spans="1:20" ht="14.75" customHeight="1" x14ac:dyDescent="0.2">
      <c r="A2452" s="5">
        <v>2450</v>
      </c>
      <c r="B2452" s="6" t="s">
        <v>2451</v>
      </c>
      <c r="C2452" s="6" t="s">
        <v>6560</v>
      </c>
      <c r="D2452" s="22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>E2452/D2452</f>
        <v>1.0153353333333335</v>
      </c>
      <c r="P2452" s="8">
        <f>IF(L2452=0,0,E2452/L2452)</f>
        <v>149.31401960784314</v>
      </c>
      <c r="Q2452" s="5" t="str">
        <f>LEFT(N2452,(FIND("/",N2452)-1))</f>
        <v>food</v>
      </c>
      <c r="R2452" s="5" t="str">
        <f>RIGHT(N2452,LEN(N2452)-(FIND("/",N2452)))</f>
        <v>small batch</v>
      </c>
      <c r="S2452" s="13">
        <f>(J2452/86400)+25569+(-5/24)</f>
        <v>41901.864074074074</v>
      </c>
      <c r="T2452" s="13">
        <f>(I2452/86400)+25569+(-5/24)</f>
        <v>41939.924305555549</v>
      </c>
    </row>
    <row r="2453" spans="1:20" ht="14.75" customHeight="1" x14ac:dyDescent="0.2">
      <c r="A2453" s="5">
        <v>2451</v>
      </c>
      <c r="B2453" s="6" t="s">
        <v>2452</v>
      </c>
      <c r="C2453" s="6" t="s">
        <v>6561</v>
      </c>
      <c r="D2453" s="22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>E2453/D2453</f>
        <v>1.1545000000000001</v>
      </c>
      <c r="P2453" s="8">
        <f>IF(L2453=0,0,E2453/L2453)</f>
        <v>62.06989247311828</v>
      </c>
      <c r="Q2453" s="5" t="str">
        <f>LEFT(N2453,(FIND("/",N2453)-1))</f>
        <v>food</v>
      </c>
      <c r="R2453" s="5" t="str">
        <f>RIGHT(N2453,LEN(N2453)-(FIND("/",N2453)))</f>
        <v>small batch</v>
      </c>
      <c r="S2453" s="13">
        <f>(J2453/86400)+25569+(-5/24)</f>
        <v>42779.700115740743</v>
      </c>
      <c r="T2453" s="13">
        <f>(I2453/86400)+25569+(-5/24)</f>
        <v>42799.700115740743</v>
      </c>
    </row>
    <row r="2454" spans="1:20" ht="14.75" customHeight="1" x14ac:dyDescent="0.2">
      <c r="A2454" s="5">
        <v>2452</v>
      </c>
      <c r="B2454" s="6" t="s">
        <v>2453</v>
      </c>
      <c r="C2454" s="6" t="s">
        <v>6562</v>
      </c>
      <c r="D2454" s="22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>E2454/D2454</f>
        <v>1.335</v>
      </c>
      <c r="P2454" s="8">
        <f>IF(L2454=0,0,E2454/L2454)</f>
        <v>53.4</v>
      </c>
      <c r="Q2454" s="5" t="str">
        <f>LEFT(N2454,(FIND("/",N2454)-1))</f>
        <v>food</v>
      </c>
      <c r="R2454" s="5" t="str">
        <f>RIGHT(N2454,LEN(N2454)-(FIND("/",N2454)))</f>
        <v>small batch</v>
      </c>
      <c r="S2454" s="13">
        <f>(J2454/86400)+25569+(-5/24)</f>
        <v>42338.635416666664</v>
      </c>
      <c r="T2454" s="13">
        <f>(I2454/86400)+25569+(-5/24)</f>
        <v>42367.749999999993</v>
      </c>
    </row>
    <row r="2455" spans="1:20" ht="14.75" customHeight="1" x14ac:dyDescent="0.2">
      <c r="A2455" s="5">
        <v>2453</v>
      </c>
      <c r="B2455" s="6" t="s">
        <v>2454</v>
      </c>
      <c r="C2455" s="6" t="s">
        <v>6563</v>
      </c>
      <c r="D2455" s="22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>E2455/D2455</f>
        <v>1.5469999999999999</v>
      </c>
      <c r="P2455" s="8">
        <f>IF(L2455=0,0,E2455/L2455)</f>
        <v>69.268656716417908</v>
      </c>
      <c r="Q2455" s="5" t="str">
        <f>LEFT(N2455,(FIND("/",N2455)-1))</f>
        <v>food</v>
      </c>
      <c r="R2455" s="5" t="str">
        <f>RIGHT(N2455,LEN(N2455)-(FIND("/",N2455)))</f>
        <v>small batch</v>
      </c>
      <c r="S2455" s="13">
        <f>(J2455/86400)+25569+(-5/24)</f>
        <v>42738.483900462961</v>
      </c>
      <c r="T2455" s="13">
        <f>(I2455/86400)+25569+(-5/24)</f>
        <v>42768.483900462961</v>
      </c>
    </row>
    <row r="2456" spans="1:20" ht="14.75" customHeight="1" x14ac:dyDescent="0.2">
      <c r="A2456" s="5">
        <v>2454</v>
      </c>
      <c r="B2456" s="6" t="s">
        <v>2455</v>
      </c>
      <c r="C2456" s="6" t="s">
        <v>6564</v>
      </c>
      <c r="D2456" s="22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>E2456/D2456</f>
        <v>1.0084571428571429</v>
      </c>
      <c r="P2456" s="8">
        <f>IF(L2456=0,0,E2456/L2456)</f>
        <v>271.50769230769231</v>
      </c>
      <c r="Q2456" s="5" t="str">
        <f>LEFT(N2456,(FIND("/",N2456)-1))</f>
        <v>food</v>
      </c>
      <c r="R2456" s="5" t="str">
        <f>RIGHT(N2456,LEN(N2456)-(FIND("/",N2456)))</f>
        <v>small batch</v>
      </c>
      <c r="S2456" s="13">
        <f>(J2456/86400)+25569+(-5/24)</f>
        <v>42769.993148148147</v>
      </c>
      <c r="T2456" s="13">
        <f>(I2456/86400)+25569+(-5/24)</f>
        <v>42804.993148148147</v>
      </c>
    </row>
    <row r="2457" spans="1:20" ht="14.75" customHeight="1" x14ac:dyDescent="0.2">
      <c r="A2457" s="5">
        <v>2455</v>
      </c>
      <c r="B2457" s="6" t="s">
        <v>2456</v>
      </c>
      <c r="C2457" s="6" t="s">
        <v>6565</v>
      </c>
      <c r="D2457" s="22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>E2457/D2457</f>
        <v>1.82</v>
      </c>
      <c r="P2457" s="8">
        <f>IF(L2457=0,0,E2457/L2457)</f>
        <v>34.125</v>
      </c>
      <c r="Q2457" s="5" t="str">
        <f>LEFT(N2457,(FIND("/",N2457)-1))</f>
        <v>food</v>
      </c>
      <c r="R2457" s="5" t="str">
        <f>RIGHT(N2457,LEN(N2457)-(FIND("/",N2457)))</f>
        <v>small batch</v>
      </c>
      <c r="S2457" s="13">
        <f>(J2457/86400)+25569+(-5/24)</f>
        <v>42452.573495370372</v>
      </c>
      <c r="T2457" s="13">
        <f>(I2457/86400)+25569+(-5/24)</f>
        <v>42480.573495370372</v>
      </c>
    </row>
    <row r="2458" spans="1:20" ht="14.75" customHeight="1" x14ac:dyDescent="0.2">
      <c r="A2458" s="5">
        <v>2456</v>
      </c>
      <c r="B2458" s="6" t="s">
        <v>2457</v>
      </c>
      <c r="C2458" s="6" t="s">
        <v>6566</v>
      </c>
      <c r="D2458" s="22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>E2458/D2458</f>
        <v>1.8086666666666666</v>
      </c>
      <c r="P2458" s="8">
        <f>IF(L2458=0,0,E2458/L2458)</f>
        <v>40.492537313432834</v>
      </c>
      <c r="Q2458" s="5" t="str">
        <f>LEFT(N2458,(FIND("/",N2458)-1))</f>
        <v>food</v>
      </c>
      <c r="R2458" s="5" t="str">
        <f>RIGHT(N2458,LEN(N2458)-(FIND("/",N2458)))</f>
        <v>small batch</v>
      </c>
      <c r="S2458" s="13">
        <f>(J2458/86400)+25569+(-5/24)</f>
        <v>42761.752766203703</v>
      </c>
      <c r="T2458" s="13">
        <f>(I2458/86400)+25569+(-5/24)</f>
        <v>42791.752766203703</v>
      </c>
    </row>
    <row r="2459" spans="1:20" ht="14.75" customHeight="1" x14ac:dyDescent="0.2">
      <c r="A2459" s="5">
        <v>2457</v>
      </c>
      <c r="B2459" s="6" t="s">
        <v>2458</v>
      </c>
      <c r="C2459" s="6" t="s">
        <v>6567</v>
      </c>
      <c r="D2459" s="22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>E2459/D2459</f>
        <v>1.0230434782608695</v>
      </c>
      <c r="P2459" s="8">
        <f>IF(L2459=0,0,E2459/L2459)</f>
        <v>189.75806451612902</v>
      </c>
      <c r="Q2459" s="5" t="str">
        <f>LEFT(N2459,(FIND("/",N2459)-1))</f>
        <v>food</v>
      </c>
      <c r="R2459" s="5" t="str">
        <f>RIGHT(N2459,LEN(N2459)-(FIND("/",N2459)))</f>
        <v>small batch</v>
      </c>
      <c r="S2459" s="13">
        <f>(J2459/86400)+25569+(-5/24)</f>
        <v>42423.394166666665</v>
      </c>
      <c r="T2459" s="13">
        <f>(I2459/86400)+25569+(-5/24)</f>
        <v>42453.352500000001</v>
      </c>
    </row>
    <row r="2460" spans="1:20" ht="14.75" customHeight="1" x14ac:dyDescent="0.2">
      <c r="A2460" s="5">
        <v>2458</v>
      </c>
      <c r="B2460" s="6" t="s">
        <v>2459</v>
      </c>
      <c r="C2460" s="6" t="s">
        <v>6568</v>
      </c>
      <c r="D2460" s="22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>E2460/D2460</f>
        <v>1.1017999999999999</v>
      </c>
      <c r="P2460" s="8">
        <f>IF(L2460=0,0,E2460/L2460)</f>
        <v>68.862499999999997</v>
      </c>
      <c r="Q2460" s="5" t="str">
        <f>LEFT(N2460,(FIND("/",N2460)-1))</f>
        <v>food</v>
      </c>
      <c r="R2460" s="5" t="str">
        <f>RIGHT(N2460,LEN(N2460)-(FIND("/",N2460)))</f>
        <v>small batch</v>
      </c>
      <c r="S2460" s="13">
        <f>(J2460/86400)+25569+(-5/24)</f>
        <v>42495.663402777776</v>
      </c>
      <c r="T2460" s="13">
        <f>(I2460/86400)+25569+(-5/24)</f>
        <v>42530.583333333336</v>
      </c>
    </row>
    <row r="2461" spans="1:20" ht="14.75" customHeight="1" x14ac:dyDescent="0.2">
      <c r="A2461" s="5">
        <v>2459</v>
      </c>
      <c r="B2461" s="6" t="s">
        <v>2460</v>
      </c>
      <c r="C2461" s="6" t="s">
        <v>6569</v>
      </c>
      <c r="D2461" s="22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>E2461/D2461</f>
        <v>1.0225</v>
      </c>
      <c r="P2461" s="8">
        <f>IF(L2461=0,0,E2461/L2461)</f>
        <v>108.77659574468085</v>
      </c>
      <c r="Q2461" s="5" t="str">
        <f>LEFT(N2461,(FIND("/",N2461)-1))</f>
        <v>food</v>
      </c>
      <c r="R2461" s="5" t="str">
        <f>RIGHT(N2461,LEN(N2461)-(FIND("/",N2461)))</f>
        <v>small batch</v>
      </c>
      <c r="S2461" s="13">
        <f>(J2461/86400)+25569+(-5/24)</f>
        <v>42407.429224537038</v>
      </c>
      <c r="T2461" s="13">
        <f>(I2461/86400)+25569+(-5/24)</f>
        <v>42452.387557870366</v>
      </c>
    </row>
    <row r="2462" spans="1:20" ht="14.75" customHeight="1" x14ac:dyDescent="0.2">
      <c r="A2462" s="5">
        <v>2460</v>
      </c>
      <c r="B2462" s="6" t="s">
        <v>2461</v>
      </c>
      <c r="C2462" s="6" t="s">
        <v>6570</v>
      </c>
      <c r="D2462" s="22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>E2462/D2462</f>
        <v>1.0078823529411765</v>
      </c>
      <c r="P2462" s="8">
        <f>IF(L2462=0,0,E2462/L2462)</f>
        <v>125.98529411764706</v>
      </c>
      <c r="Q2462" s="5" t="str">
        <f>LEFT(N2462,(FIND("/",N2462)-1))</f>
        <v>food</v>
      </c>
      <c r="R2462" s="5" t="str">
        <f>RIGHT(N2462,LEN(N2462)-(FIND("/",N2462)))</f>
        <v>small batch</v>
      </c>
      <c r="S2462" s="13">
        <f>(J2462/86400)+25569+(-5/24)</f>
        <v>42703.978784722225</v>
      </c>
      <c r="T2462" s="13">
        <f>(I2462/86400)+25569+(-5/24)</f>
        <v>42737.970138888886</v>
      </c>
    </row>
    <row r="2463" spans="1:20" ht="14.75" customHeight="1" x14ac:dyDescent="0.2">
      <c r="A2463" s="5">
        <v>2461</v>
      </c>
      <c r="B2463" s="6" t="s">
        <v>2462</v>
      </c>
      <c r="C2463" s="6" t="s">
        <v>6571</v>
      </c>
      <c r="D2463" s="22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>E2463/D2463</f>
        <v>1.038</v>
      </c>
      <c r="P2463" s="8">
        <f>IF(L2463=0,0,E2463/L2463)</f>
        <v>90.523255813953483</v>
      </c>
      <c r="Q2463" s="5" t="str">
        <f>LEFT(N2463,(FIND("/",N2463)-1))</f>
        <v>music</v>
      </c>
      <c r="R2463" s="5" t="str">
        <f>RIGHT(N2463,LEN(N2463)-(FIND("/",N2463)))</f>
        <v>indie rock</v>
      </c>
      <c r="S2463" s="13">
        <f>(J2463/86400)+25569+(-5/24)</f>
        <v>40783.804363425923</v>
      </c>
      <c r="T2463" s="13">
        <f>(I2463/86400)+25569+(-5/24)</f>
        <v>40816.916666666664</v>
      </c>
    </row>
    <row r="2464" spans="1:20" ht="14.75" customHeight="1" x14ac:dyDescent="0.2">
      <c r="A2464" s="5">
        <v>2462</v>
      </c>
      <c r="B2464" s="6" t="s">
        <v>2463</v>
      </c>
      <c r="C2464" s="6" t="s">
        <v>6572</v>
      </c>
      <c r="D2464" s="22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>E2464/D2464</f>
        <v>1.1070833333333334</v>
      </c>
      <c r="P2464" s="8">
        <f>IF(L2464=0,0,E2464/L2464)</f>
        <v>28.880434782608695</v>
      </c>
      <c r="Q2464" s="5" t="str">
        <f>LEFT(N2464,(FIND("/",N2464)-1))</f>
        <v>music</v>
      </c>
      <c r="R2464" s="5" t="str">
        <f>RIGHT(N2464,LEN(N2464)-(FIND("/",N2464)))</f>
        <v>indie rock</v>
      </c>
      <c r="S2464" s="13">
        <f>(J2464/86400)+25569+(-5/24)</f>
        <v>41088.977962962963</v>
      </c>
      <c r="T2464" s="13">
        <f>(I2464/86400)+25569+(-5/24)</f>
        <v>41108.977962962963</v>
      </c>
    </row>
    <row r="2465" spans="1:20" ht="14.75" customHeight="1" x14ac:dyDescent="0.2">
      <c r="A2465" s="5">
        <v>2463</v>
      </c>
      <c r="B2465" s="6" t="s">
        <v>2464</v>
      </c>
      <c r="C2465" s="6" t="s">
        <v>6573</v>
      </c>
      <c r="D2465" s="22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>E2465/D2465</f>
        <v>1.1625000000000001</v>
      </c>
      <c r="P2465" s="8">
        <f>IF(L2465=0,0,E2465/L2465)</f>
        <v>31</v>
      </c>
      <c r="Q2465" s="5" t="str">
        <f>LEFT(N2465,(FIND("/",N2465)-1))</f>
        <v>music</v>
      </c>
      <c r="R2465" s="5" t="str">
        <f>RIGHT(N2465,LEN(N2465)-(FIND("/",N2465)))</f>
        <v>indie rock</v>
      </c>
      <c r="S2465" s="13">
        <f>(J2465/86400)+25569+(-5/24)</f>
        <v>41340.903067129628</v>
      </c>
      <c r="T2465" s="13">
        <f>(I2465/86400)+25569+(-5/24)</f>
        <v>41380.583333333328</v>
      </c>
    </row>
    <row r="2466" spans="1:20" ht="14.75" customHeight="1" x14ac:dyDescent="0.2">
      <c r="A2466" s="5">
        <v>2464</v>
      </c>
      <c r="B2466" s="6" t="s">
        <v>2465</v>
      </c>
      <c r="C2466" s="6" t="s">
        <v>6574</v>
      </c>
      <c r="D2466" s="22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>E2466/D2466</f>
        <v>1.111</v>
      </c>
      <c r="P2466" s="8">
        <f>IF(L2466=0,0,E2466/L2466)</f>
        <v>51.674418604651166</v>
      </c>
      <c r="Q2466" s="5" t="str">
        <f>LEFT(N2466,(FIND("/",N2466)-1))</f>
        <v>music</v>
      </c>
      <c r="R2466" s="5" t="str">
        <f>RIGHT(N2466,LEN(N2466)-(FIND("/",N2466)))</f>
        <v>indie rock</v>
      </c>
      <c r="S2466" s="13">
        <f>(J2466/86400)+25569+(-5/24)</f>
        <v>42248.692094907405</v>
      </c>
      <c r="T2466" s="13">
        <f>(I2466/86400)+25569+(-5/24)</f>
        <v>42277.603472222218</v>
      </c>
    </row>
    <row r="2467" spans="1:20" ht="14.75" customHeight="1" x14ac:dyDescent="0.2">
      <c r="A2467" s="5">
        <v>2465</v>
      </c>
      <c r="B2467" s="6" t="s">
        <v>2466</v>
      </c>
      <c r="C2467" s="6" t="s">
        <v>6575</v>
      </c>
      <c r="D2467" s="22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>E2467/D2467</f>
        <v>1.8014285714285714</v>
      </c>
      <c r="P2467" s="8">
        <f>IF(L2467=0,0,E2467/L2467)</f>
        <v>26.270833333333332</v>
      </c>
      <c r="Q2467" s="5" t="str">
        <f>LEFT(N2467,(FIND("/",N2467)-1))</f>
        <v>music</v>
      </c>
      <c r="R2467" s="5" t="str">
        <f>RIGHT(N2467,LEN(N2467)-(FIND("/",N2467)))</f>
        <v>indie rock</v>
      </c>
      <c r="S2467" s="13">
        <f>(J2467/86400)+25569+(-5/24)</f>
        <v>41145.510972222219</v>
      </c>
      <c r="T2467" s="13">
        <f>(I2467/86400)+25569+(-5/24)</f>
        <v>41175.510972222219</v>
      </c>
    </row>
    <row r="2468" spans="1:20" ht="14.75" customHeight="1" x14ac:dyDescent="0.2">
      <c r="A2468" s="5">
        <v>2466</v>
      </c>
      <c r="B2468" s="6" t="s">
        <v>2467</v>
      </c>
      <c r="C2468" s="6" t="s">
        <v>6576</v>
      </c>
      <c r="D2468" s="22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>E2468/D2468</f>
        <v>1</v>
      </c>
      <c r="P2468" s="8">
        <f>IF(L2468=0,0,E2468/L2468)</f>
        <v>48.07692307692308</v>
      </c>
      <c r="Q2468" s="5" t="str">
        <f>LEFT(N2468,(FIND("/",N2468)-1))</f>
        <v>music</v>
      </c>
      <c r="R2468" s="5" t="str">
        <f>RIGHT(N2468,LEN(N2468)-(FIND("/",N2468)))</f>
        <v>indie rock</v>
      </c>
      <c r="S2468" s="13">
        <f>(J2468/86400)+25569+(-5/24)</f>
        <v>41372.894131944442</v>
      </c>
      <c r="T2468" s="13">
        <f>(I2468/86400)+25569+(-5/24)</f>
        <v>41402.894131944442</v>
      </c>
    </row>
    <row r="2469" spans="1:20" ht="14.75" customHeight="1" x14ac:dyDescent="0.2">
      <c r="A2469" s="5">
        <v>2467</v>
      </c>
      <c r="B2469" s="6" t="s">
        <v>2468</v>
      </c>
      <c r="C2469" s="6" t="s">
        <v>6577</v>
      </c>
      <c r="D2469" s="22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>E2469/D2469</f>
        <v>1.1850000000000001</v>
      </c>
      <c r="P2469" s="8">
        <f>IF(L2469=0,0,E2469/L2469)</f>
        <v>27.558139534883722</v>
      </c>
      <c r="Q2469" s="5" t="str">
        <f>LEFT(N2469,(FIND("/",N2469)-1))</f>
        <v>music</v>
      </c>
      <c r="R2469" s="5" t="str">
        <f>RIGHT(N2469,LEN(N2469)-(FIND("/",N2469)))</f>
        <v>indie rock</v>
      </c>
      <c r="S2469" s="13">
        <f>(J2469/86400)+25569+(-5/24)</f>
        <v>41025.665868055556</v>
      </c>
      <c r="T2469" s="13">
        <f>(I2469/86400)+25569+(-5/24)</f>
        <v>41039.5</v>
      </c>
    </row>
    <row r="2470" spans="1:20" ht="14.75" customHeight="1" x14ac:dyDescent="0.2">
      <c r="A2470" s="5">
        <v>2468</v>
      </c>
      <c r="B2470" s="6" t="s">
        <v>2469</v>
      </c>
      <c r="C2470" s="6" t="s">
        <v>6578</v>
      </c>
      <c r="D2470" s="22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>E2470/D2470</f>
        <v>1.0721700000000001</v>
      </c>
      <c r="P2470" s="8">
        <f>IF(L2470=0,0,E2470/L2470)</f>
        <v>36.97137931034483</v>
      </c>
      <c r="Q2470" s="5" t="str">
        <f>LEFT(N2470,(FIND("/",N2470)-1))</f>
        <v>music</v>
      </c>
      <c r="R2470" s="5" t="str">
        <f>RIGHT(N2470,LEN(N2470)-(FIND("/",N2470)))</f>
        <v>indie rock</v>
      </c>
      <c r="S2470" s="13">
        <f>(J2470/86400)+25569+(-5/24)</f>
        <v>41173.945844907408</v>
      </c>
      <c r="T2470" s="13">
        <f>(I2470/86400)+25569+(-5/24)</f>
        <v>41210</v>
      </c>
    </row>
    <row r="2471" spans="1:20" ht="14.75" customHeight="1" x14ac:dyDescent="0.2">
      <c r="A2471" s="5">
        <v>2469</v>
      </c>
      <c r="B2471" s="6" t="s">
        <v>2470</v>
      </c>
      <c r="C2471" s="6" t="s">
        <v>6579</v>
      </c>
      <c r="D2471" s="22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>E2471/D2471</f>
        <v>1.1366666666666667</v>
      </c>
      <c r="P2471" s="8">
        <f>IF(L2471=0,0,E2471/L2471)</f>
        <v>29.021276595744681</v>
      </c>
      <c r="Q2471" s="5" t="str">
        <f>LEFT(N2471,(FIND("/",N2471)-1))</f>
        <v>music</v>
      </c>
      <c r="R2471" s="5" t="str">
        <f>RIGHT(N2471,LEN(N2471)-(FIND("/",N2471)))</f>
        <v>indie rock</v>
      </c>
      <c r="S2471" s="13">
        <f>(J2471/86400)+25569+(-5/24)</f>
        <v>40557.221400462957</v>
      </c>
      <c r="T2471" s="13">
        <f>(I2471/86400)+25569+(-5/24)</f>
        <v>40582.221400462957</v>
      </c>
    </row>
    <row r="2472" spans="1:20" ht="14.75" customHeight="1" x14ac:dyDescent="0.2">
      <c r="A2472" s="5">
        <v>2470</v>
      </c>
      <c r="B2472" s="6" t="s">
        <v>2471</v>
      </c>
      <c r="C2472" s="6" t="s">
        <v>6580</v>
      </c>
      <c r="D2472" s="22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>E2472/D2472</f>
        <v>1.0316400000000001</v>
      </c>
      <c r="P2472" s="8">
        <f>IF(L2472=0,0,E2472/L2472)</f>
        <v>28.65666666666667</v>
      </c>
      <c r="Q2472" s="5" t="str">
        <f>LEFT(N2472,(FIND("/",N2472)-1))</f>
        <v>music</v>
      </c>
      <c r="R2472" s="5" t="str">
        <f>RIGHT(N2472,LEN(N2472)-(FIND("/",N2472)))</f>
        <v>indie rock</v>
      </c>
      <c r="S2472" s="13">
        <f>(J2472/86400)+25569+(-5/24)</f>
        <v>41022.866377314815</v>
      </c>
      <c r="T2472" s="13">
        <f>(I2472/86400)+25569+(-5/24)</f>
        <v>41052.866377314815</v>
      </c>
    </row>
    <row r="2473" spans="1:20" ht="14.75" customHeight="1" x14ac:dyDescent="0.2">
      <c r="A2473" s="5">
        <v>2471</v>
      </c>
      <c r="B2473" s="6" t="s">
        <v>2472</v>
      </c>
      <c r="C2473" s="6" t="s">
        <v>6581</v>
      </c>
      <c r="D2473" s="22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>E2473/D2473</f>
        <v>1.28</v>
      </c>
      <c r="P2473" s="8">
        <f>IF(L2473=0,0,E2473/L2473)</f>
        <v>37.647058823529413</v>
      </c>
      <c r="Q2473" s="5" t="str">
        <f>LEFT(N2473,(FIND("/",N2473)-1))</f>
        <v>music</v>
      </c>
      <c r="R2473" s="5" t="str">
        <f>RIGHT(N2473,LEN(N2473)-(FIND("/",N2473)))</f>
        <v>indie rock</v>
      </c>
      <c r="S2473" s="13">
        <f>(J2473/86400)+25569+(-5/24)</f>
        <v>40893.784629629627</v>
      </c>
      <c r="T2473" s="13">
        <f>(I2473/86400)+25569+(-5/24)</f>
        <v>40933.784629629627</v>
      </c>
    </row>
    <row r="2474" spans="1:20" ht="14.75" customHeight="1" x14ac:dyDescent="0.2">
      <c r="A2474" s="5">
        <v>2472</v>
      </c>
      <c r="B2474" s="6" t="s">
        <v>2473</v>
      </c>
      <c r="C2474" s="6" t="s">
        <v>6582</v>
      </c>
      <c r="D2474" s="22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>E2474/D2474</f>
        <v>1.3576026666666667</v>
      </c>
      <c r="P2474" s="8">
        <f>IF(L2474=0,0,E2474/L2474)</f>
        <v>97.904038461538462</v>
      </c>
      <c r="Q2474" s="5" t="str">
        <f>LEFT(N2474,(FIND("/",N2474)-1))</f>
        <v>music</v>
      </c>
      <c r="R2474" s="5" t="str">
        <f>RIGHT(N2474,LEN(N2474)-(FIND("/",N2474)))</f>
        <v>indie rock</v>
      </c>
      <c r="S2474" s="13">
        <f>(J2474/86400)+25569+(-5/24)</f>
        <v>40353.907175925924</v>
      </c>
      <c r="T2474" s="13">
        <f>(I2474/86400)+25569+(-5/24)</f>
        <v>40424.835416666661</v>
      </c>
    </row>
    <row r="2475" spans="1:20" ht="14.75" customHeight="1" x14ac:dyDescent="0.2">
      <c r="A2475" s="5">
        <v>2473</v>
      </c>
      <c r="B2475" s="6" t="s">
        <v>2474</v>
      </c>
      <c r="C2475" s="6" t="s">
        <v>6583</v>
      </c>
      <c r="D2475" s="22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>E2475/D2475</f>
        <v>1</v>
      </c>
      <c r="P2475" s="8">
        <f>IF(L2475=0,0,E2475/L2475)</f>
        <v>42.553191489361701</v>
      </c>
      <c r="Q2475" s="5" t="str">
        <f>LEFT(N2475,(FIND("/",N2475)-1))</f>
        <v>music</v>
      </c>
      <c r="R2475" s="5" t="str">
        <f>RIGHT(N2475,LEN(N2475)-(FIND("/",N2475)))</f>
        <v>indie rock</v>
      </c>
      <c r="S2475" s="13">
        <f>(J2475/86400)+25569+(-5/24)</f>
        <v>41193.540150462963</v>
      </c>
      <c r="T2475" s="13">
        <f>(I2475/86400)+25569+(-5/24)</f>
        <v>41223.581817129627</v>
      </c>
    </row>
    <row r="2476" spans="1:20" ht="14.75" customHeight="1" x14ac:dyDescent="0.2">
      <c r="A2476" s="5">
        <v>2474</v>
      </c>
      <c r="B2476" s="6" t="s">
        <v>2475</v>
      </c>
      <c r="C2476" s="6" t="s">
        <v>6584</v>
      </c>
      <c r="D2476" s="22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>E2476/D2476</f>
        <v>1.0000360000000001</v>
      </c>
      <c r="P2476" s="8">
        <f>IF(L2476=0,0,E2476/L2476)</f>
        <v>131.58368421052631</v>
      </c>
      <c r="Q2476" s="5" t="str">
        <f>LEFT(N2476,(FIND("/",N2476)-1))</f>
        <v>music</v>
      </c>
      <c r="R2476" s="5" t="str">
        <f>RIGHT(N2476,LEN(N2476)-(FIND("/",N2476)))</f>
        <v>indie rock</v>
      </c>
      <c r="S2476" s="13">
        <f>(J2476/86400)+25569+(-5/24)</f>
        <v>40416.80296296296</v>
      </c>
      <c r="T2476" s="13">
        <f>(I2476/86400)+25569+(-5/24)</f>
        <v>40461.80296296296</v>
      </c>
    </row>
    <row r="2477" spans="1:20" ht="14.75" customHeight="1" x14ac:dyDescent="0.2">
      <c r="A2477" s="5">
        <v>2475</v>
      </c>
      <c r="B2477" s="6" t="s">
        <v>2476</v>
      </c>
      <c r="C2477" s="6" t="s">
        <v>6585</v>
      </c>
      <c r="D2477" s="22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>E2477/D2477</f>
        <v>1.0471999999999999</v>
      </c>
      <c r="P2477" s="8">
        <f>IF(L2477=0,0,E2477/L2477)</f>
        <v>32.320987654320987</v>
      </c>
      <c r="Q2477" s="5" t="str">
        <f>LEFT(N2477,(FIND("/",N2477)-1))</f>
        <v>music</v>
      </c>
      <c r="R2477" s="5" t="str">
        <f>RIGHT(N2477,LEN(N2477)-(FIND("/",N2477)))</f>
        <v>indie rock</v>
      </c>
      <c r="S2477" s="13">
        <f>(J2477/86400)+25569+(-5/24)</f>
        <v>40310.079340277771</v>
      </c>
      <c r="T2477" s="13">
        <f>(I2477/86400)+25569+(-5/24)</f>
        <v>40369.708333333328</v>
      </c>
    </row>
    <row r="2478" spans="1:20" ht="14.75" customHeight="1" x14ac:dyDescent="0.2">
      <c r="A2478" s="5">
        <v>2476</v>
      </c>
      <c r="B2478" s="6" t="s">
        <v>2477</v>
      </c>
      <c r="C2478" s="6" t="s">
        <v>6586</v>
      </c>
      <c r="D2478" s="22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>E2478/D2478</f>
        <v>1.050225</v>
      </c>
      <c r="P2478" s="8">
        <f>IF(L2478=0,0,E2478/L2478)</f>
        <v>61.103999999999999</v>
      </c>
      <c r="Q2478" s="5" t="str">
        <f>LEFT(N2478,(FIND("/",N2478)-1))</f>
        <v>music</v>
      </c>
      <c r="R2478" s="5" t="str">
        <f>RIGHT(N2478,LEN(N2478)-(FIND("/",N2478)))</f>
        <v>indie rock</v>
      </c>
      <c r="S2478" s="13">
        <f>(J2478/86400)+25569+(-5/24)</f>
        <v>41913.120023148142</v>
      </c>
      <c r="T2478" s="13">
        <f>(I2478/86400)+25569+(-5/24)</f>
        <v>41946.161689814813</v>
      </c>
    </row>
    <row r="2479" spans="1:20" ht="14.75" customHeight="1" x14ac:dyDescent="0.2">
      <c r="A2479" s="5">
        <v>2477</v>
      </c>
      <c r="B2479" s="6" t="s">
        <v>824</v>
      </c>
      <c r="C2479" s="6" t="s">
        <v>6587</v>
      </c>
      <c r="D2479" s="22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>E2479/D2479</f>
        <v>1.7133333333333334</v>
      </c>
      <c r="P2479" s="8">
        <f>IF(L2479=0,0,E2479/L2479)</f>
        <v>31.341463414634145</v>
      </c>
      <c r="Q2479" s="5" t="str">
        <f>LEFT(N2479,(FIND("/",N2479)-1))</f>
        <v>music</v>
      </c>
      <c r="R2479" s="5" t="str">
        <f>RIGHT(N2479,LEN(N2479)-(FIND("/",N2479)))</f>
        <v>indie rock</v>
      </c>
      <c r="S2479" s="13">
        <f>(J2479/86400)+25569+(-5/24)</f>
        <v>41088.483159722222</v>
      </c>
      <c r="T2479" s="13">
        <f>(I2479/86400)+25569+(-5/24)</f>
        <v>41133.483159722222</v>
      </c>
    </row>
    <row r="2480" spans="1:20" ht="14.75" customHeight="1" x14ac:dyDescent="0.2">
      <c r="A2480" s="5">
        <v>2478</v>
      </c>
      <c r="B2480" s="6" t="s">
        <v>2478</v>
      </c>
      <c r="C2480" s="6" t="s">
        <v>6588</v>
      </c>
      <c r="D2480" s="22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>E2480/D2480</f>
        <v>1.2749999999999999</v>
      </c>
      <c r="P2480" s="8">
        <f>IF(L2480=0,0,E2480/L2480)</f>
        <v>129.1139240506329</v>
      </c>
      <c r="Q2480" s="5" t="str">
        <f>LEFT(N2480,(FIND("/",N2480)-1))</f>
        <v>music</v>
      </c>
      <c r="R2480" s="5" t="str">
        <f>RIGHT(N2480,LEN(N2480)-(FIND("/",N2480)))</f>
        <v>indie rock</v>
      </c>
      <c r="S2480" s="13">
        <f>(J2480/86400)+25569+(-5/24)</f>
        <v>41257.742048611108</v>
      </c>
      <c r="T2480" s="13">
        <f>(I2480/86400)+25569+(-5/24)</f>
        <v>41287.742048611108</v>
      </c>
    </row>
    <row r="2481" spans="1:20" ht="14.75" customHeight="1" x14ac:dyDescent="0.2">
      <c r="A2481" s="5">
        <v>2479</v>
      </c>
      <c r="B2481" s="6" t="s">
        <v>2479</v>
      </c>
      <c r="C2481" s="6" t="s">
        <v>6589</v>
      </c>
      <c r="D2481" s="22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>E2481/D2481</f>
        <v>1.3344333333333334</v>
      </c>
      <c r="P2481" s="8">
        <f>IF(L2481=0,0,E2481/L2481)</f>
        <v>25.020624999999999</v>
      </c>
      <c r="Q2481" s="5" t="str">
        <f>LEFT(N2481,(FIND("/",N2481)-1))</f>
        <v>music</v>
      </c>
      <c r="R2481" s="5" t="str">
        <f>RIGHT(N2481,LEN(N2481)-(FIND("/",N2481)))</f>
        <v>indie rock</v>
      </c>
      <c r="S2481" s="13">
        <f>(J2481/86400)+25569+(-5/24)</f>
        <v>41107.518449074072</v>
      </c>
      <c r="T2481" s="13">
        <f>(I2481/86400)+25569+(-5/24)</f>
        <v>41117.875</v>
      </c>
    </row>
    <row r="2482" spans="1:20" ht="14.75" customHeight="1" x14ac:dyDescent="0.2">
      <c r="A2482" s="5">
        <v>2480</v>
      </c>
      <c r="B2482" s="6" t="s">
        <v>2480</v>
      </c>
      <c r="C2482" s="6" t="s">
        <v>6590</v>
      </c>
      <c r="D2482" s="22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>E2482/D2482</f>
        <v>1</v>
      </c>
      <c r="P2482" s="8">
        <f>IF(L2482=0,0,E2482/L2482)</f>
        <v>250</v>
      </c>
      <c r="Q2482" s="5" t="str">
        <f>LEFT(N2482,(FIND("/",N2482)-1))</f>
        <v>music</v>
      </c>
      <c r="R2482" s="5" t="str">
        <f>RIGHT(N2482,LEN(N2482)-(FIND("/",N2482)))</f>
        <v>indie rock</v>
      </c>
      <c r="S2482" s="13">
        <f>(J2482/86400)+25569+(-5/24)</f>
        <v>42227.727824074071</v>
      </c>
      <c r="T2482" s="13">
        <f>(I2482/86400)+25569+(-5/24)</f>
        <v>42287.727824074071</v>
      </c>
    </row>
    <row r="2483" spans="1:20" ht="14.75" customHeight="1" x14ac:dyDescent="0.2">
      <c r="A2483" s="5">
        <v>2481</v>
      </c>
      <c r="B2483" s="6" t="s">
        <v>2481</v>
      </c>
      <c r="C2483" s="6" t="s">
        <v>6591</v>
      </c>
      <c r="D2483" s="22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>E2483/D2483</f>
        <v>1.1291099999999998</v>
      </c>
      <c r="P2483" s="8">
        <f>IF(L2483=0,0,E2483/L2483)</f>
        <v>47.541473684210523</v>
      </c>
      <c r="Q2483" s="5" t="str">
        <f>LEFT(N2483,(FIND("/",N2483)-1))</f>
        <v>music</v>
      </c>
      <c r="R2483" s="5" t="str">
        <f>RIGHT(N2483,LEN(N2483)-(FIND("/",N2483)))</f>
        <v>indie rock</v>
      </c>
      <c r="S2483" s="13">
        <f>(J2483/86400)+25569+(-5/24)</f>
        <v>40999.437592592592</v>
      </c>
      <c r="T2483" s="13">
        <f>(I2483/86400)+25569+(-5/24)</f>
        <v>41029.437592592592</v>
      </c>
    </row>
    <row r="2484" spans="1:20" ht="14.75" customHeight="1" x14ac:dyDescent="0.2">
      <c r="A2484" s="5">
        <v>2482</v>
      </c>
      <c r="B2484" s="6" t="s">
        <v>2482</v>
      </c>
      <c r="C2484" s="6" t="s">
        <v>6592</v>
      </c>
      <c r="D2484" s="22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>E2484/D2484</f>
        <v>1.0009999999999999</v>
      </c>
      <c r="P2484" s="8">
        <f>IF(L2484=0,0,E2484/L2484)</f>
        <v>40.04</v>
      </c>
      <c r="Q2484" s="5" t="str">
        <f>LEFT(N2484,(FIND("/",N2484)-1))</f>
        <v>music</v>
      </c>
      <c r="R2484" s="5" t="str">
        <f>RIGHT(N2484,LEN(N2484)-(FIND("/",N2484)))</f>
        <v>indie rock</v>
      </c>
      <c r="S2484" s="13">
        <f>(J2484/86400)+25569+(-5/24)</f>
        <v>40711.573877314811</v>
      </c>
      <c r="T2484" s="13">
        <f>(I2484/86400)+25569+(-5/24)</f>
        <v>40756.573877314811</v>
      </c>
    </row>
    <row r="2485" spans="1:20" ht="14.75" customHeight="1" x14ac:dyDescent="0.2">
      <c r="A2485" s="5">
        <v>2483</v>
      </c>
      <c r="B2485" s="6" t="s">
        <v>2483</v>
      </c>
      <c r="C2485" s="6" t="s">
        <v>6593</v>
      </c>
      <c r="D2485" s="22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>E2485/D2485</f>
        <v>1.1372727272727272</v>
      </c>
      <c r="P2485" s="8">
        <f>IF(L2485=0,0,E2485/L2485)</f>
        <v>65.84210526315789</v>
      </c>
      <c r="Q2485" s="5" t="str">
        <f>LEFT(N2485,(FIND("/",N2485)-1))</f>
        <v>music</v>
      </c>
      <c r="R2485" s="5" t="str">
        <f>RIGHT(N2485,LEN(N2485)-(FIND("/",N2485)))</f>
        <v>indie rock</v>
      </c>
      <c r="S2485" s="13">
        <f>(J2485/86400)+25569+(-5/24)</f>
        <v>40970.541701388887</v>
      </c>
      <c r="T2485" s="13">
        <f>(I2485/86400)+25569+(-5/24)</f>
        <v>41030.500034722216</v>
      </c>
    </row>
    <row r="2486" spans="1:20" ht="14.75" customHeight="1" x14ac:dyDescent="0.2">
      <c r="A2486" s="5">
        <v>2484</v>
      </c>
      <c r="B2486" s="6" t="s">
        <v>2484</v>
      </c>
      <c r="C2486" s="6" t="s">
        <v>6594</v>
      </c>
      <c r="D2486" s="22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>E2486/D2486</f>
        <v>1.1931742857142855</v>
      </c>
      <c r="P2486" s="8">
        <f>IF(L2486=0,0,E2486/L2486)</f>
        <v>46.401222222222216</v>
      </c>
      <c r="Q2486" s="5" t="str">
        <f>LEFT(N2486,(FIND("/",N2486)-1))</f>
        <v>music</v>
      </c>
      <c r="R2486" s="5" t="str">
        <f>RIGHT(N2486,LEN(N2486)-(FIND("/",N2486)))</f>
        <v>indie rock</v>
      </c>
      <c r="S2486" s="13">
        <f>(J2486/86400)+25569+(-5/24)</f>
        <v>40771.708368055552</v>
      </c>
      <c r="T2486" s="13">
        <f>(I2486/86400)+25569+(-5/24)</f>
        <v>40801.708368055552</v>
      </c>
    </row>
    <row r="2487" spans="1:20" ht="14.75" customHeight="1" x14ac:dyDescent="0.2">
      <c r="A2487" s="5">
        <v>2485</v>
      </c>
      <c r="B2487" s="6" t="s">
        <v>2485</v>
      </c>
      <c r="C2487" s="6" t="s">
        <v>6595</v>
      </c>
      <c r="D2487" s="22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>E2487/D2487</f>
        <v>1.0325</v>
      </c>
      <c r="P2487" s="8">
        <f>IF(L2487=0,0,E2487/L2487)</f>
        <v>50.365853658536587</v>
      </c>
      <c r="Q2487" s="5" t="str">
        <f>LEFT(N2487,(FIND("/",N2487)-1))</f>
        <v>music</v>
      </c>
      <c r="R2487" s="5" t="str">
        <f>RIGHT(N2487,LEN(N2487)-(FIND("/",N2487)))</f>
        <v>indie rock</v>
      </c>
      <c r="S2487" s="13">
        <f>(J2487/86400)+25569+(-5/24)</f>
        <v>40793.790266203701</v>
      </c>
      <c r="T2487" s="13">
        <f>(I2487/86400)+25569+(-5/24)</f>
        <v>40828.790266203701</v>
      </c>
    </row>
    <row r="2488" spans="1:20" ht="14.75" customHeight="1" x14ac:dyDescent="0.2">
      <c r="A2488" s="5">
        <v>2486</v>
      </c>
      <c r="B2488" s="6" t="s">
        <v>2486</v>
      </c>
      <c r="C2488" s="6" t="s">
        <v>6596</v>
      </c>
      <c r="D2488" s="22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>E2488/D2488</f>
        <v>2.6566666666666667</v>
      </c>
      <c r="P2488" s="8">
        <f>IF(L2488=0,0,E2488/L2488)</f>
        <v>26.566666666666666</v>
      </c>
      <c r="Q2488" s="5" t="str">
        <f>LEFT(N2488,(FIND("/",N2488)-1))</f>
        <v>music</v>
      </c>
      <c r="R2488" s="5" t="str">
        <f>RIGHT(N2488,LEN(N2488)-(FIND("/",N2488)))</f>
        <v>indie rock</v>
      </c>
      <c r="S2488" s="13">
        <f>(J2488/86400)+25569+(-5/24)</f>
        <v>40991.499722222223</v>
      </c>
      <c r="T2488" s="13">
        <f>(I2488/86400)+25569+(-5/24)</f>
        <v>41021.499722222223</v>
      </c>
    </row>
    <row r="2489" spans="1:20" ht="14.75" customHeight="1" x14ac:dyDescent="0.2">
      <c r="A2489" s="5">
        <v>2487</v>
      </c>
      <c r="B2489" s="6" t="s">
        <v>2487</v>
      </c>
      <c r="C2489" s="6" t="s">
        <v>6597</v>
      </c>
      <c r="D2489" s="22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>E2489/D2489</f>
        <v>1.0005066666666667</v>
      </c>
      <c r="P2489" s="8">
        <f>IF(L2489=0,0,E2489/L2489)</f>
        <v>39.493684210526318</v>
      </c>
      <c r="Q2489" s="5" t="str">
        <f>LEFT(N2489,(FIND("/",N2489)-1))</f>
        <v>music</v>
      </c>
      <c r="R2489" s="5" t="str">
        <f>RIGHT(N2489,LEN(N2489)-(FIND("/",N2489)))</f>
        <v>indie rock</v>
      </c>
      <c r="S2489" s="13">
        <f>(J2489/86400)+25569+(-5/24)</f>
        <v>41025.874965277777</v>
      </c>
      <c r="T2489" s="13">
        <f>(I2489/86400)+25569+(-5/24)</f>
        <v>41055.874965277777</v>
      </c>
    </row>
    <row r="2490" spans="1:20" ht="14.75" customHeight="1" x14ac:dyDescent="0.2">
      <c r="A2490" s="5">
        <v>2488</v>
      </c>
      <c r="B2490" s="6" t="s">
        <v>2488</v>
      </c>
      <c r="C2490" s="6" t="s">
        <v>6598</v>
      </c>
      <c r="D2490" s="22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>E2490/D2490</f>
        <v>1.0669999999999999</v>
      </c>
      <c r="P2490" s="8">
        <f>IF(L2490=0,0,E2490/L2490)</f>
        <v>49.246153846153845</v>
      </c>
      <c r="Q2490" s="5" t="str">
        <f>LEFT(N2490,(FIND("/",N2490)-1))</f>
        <v>music</v>
      </c>
      <c r="R2490" s="5" t="str">
        <f>RIGHT(N2490,LEN(N2490)-(FIND("/",N2490)))</f>
        <v>indie rock</v>
      </c>
      <c r="S2490" s="13">
        <f>(J2490/86400)+25569+(-5/24)</f>
        <v>40833.424861111111</v>
      </c>
      <c r="T2490" s="13">
        <f>(I2490/86400)+25569+(-5/24)</f>
        <v>40863.466527777775</v>
      </c>
    </row>
    <row r="2491" spans="1:20" ht="14.75" customHeight="1" x14ac:dyDescent="0.2">
      <c r="A2491" s="5">
        <v>2489</v>
      </c>
      <c r="B2491" s="6" t="s">
        <v>2489</v>
      </c>
      <c r="C2491" s="6" t="s">
        <v>6599</v>
      </c>
      <c r="D2491" s="22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>E2491/D2491</f>
        <v>1.3367142857142857</v>
      </c>
      <c r="P2491" s="8">
        <f>IF(L2491=0,0,E2491/L2491)</f>
        <v>62.38</v>
      </c>
      <c r="Q2491" s="5" t="str">
        <f>LEFT(N2491,(FIND("/",N2491)-1))</f>
        <v>music</v>
      </c>
      <c r="R2491" s="5" t="str">
        <f>RIGHT(N2491,LEN(N2491)-(FIND("/",N2491)))</f>
        <v>indie rock</v>
      </c>
      <c r="S2491" s="13">
        <f>(J2491/86400)+25569+(-5/24)</f>
        <v>41373.481932870367</v>
      </c>
      <c r="T2491" s="13">
        <f>(I2491/86400)+25569+(-5/24)</f>
        <v>41403.481932870367</v>
      </c>
    </row>
    <row r="2492" spans="1:20" ht="14.75" customHeight="1" x14ac:dyDescent="0.2">
      <c r="A2492" s="5">
        <v>2490</v>
      </c>
      <c r="B2492" s="6" t="s">
        <v>2490</v>
      </c>
      <c r="C2492" s="6" t="s">
        <v>6600</v>
      </c>
      <c r="D2492" s="22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>E2492/D2492</f>
        <v>1.214</v>
      </c>
      <c r="P2492" s="8">
        <f>IF(L2492=0,0,E2492/L2492)</f>
        <v>37.9375</v>
      </c>
      <c r="Q2492" s="5" t="str">
        <f>LEFT(N2492,(FIND("/",N2492)-1))</f>
        <v>music</v>
      </c>
      <c r="R2492" s="5" t="str">
        <f>RIGHT(N2492,LEN(N2492)-(FIND("/",N2492)))</f>
        <v>indie rock</v>
      </c>
      <c r="S2492" s="13">
        <f>(J2492/86400)+25569+(-5/24)</f>
        <v>41023.01939814815</v>
      </c>
      <c r="T2492" s="13">
        <f>(I2492/86400)+25569+(-5/24)</f>
        <v>41083.01939814815</v>
      </c>
    </row>
    <row r="2493" spans="1:20" ht="14.75" customHeight="1" x14ac:dyDescent="0.2">
      <c r="A2493" s="5">
        <v>2491</v>
      </c>
      <c r="B2493" s="6" t="s">
        <v>2491</v>
      </c>
      <c r="C2493" s="6" t="s">
        <v>6601</v>
      </c>
      <c r="D2493" s="22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>E2493/D2493</f>
        <v>1.032</v>
      </c>
      <c r="P2493" s="8">
        <f>IF(L2493=0,0,E2493/L2493)</f>
        <v>51.6</v>
      </c>
      <c r="Q2493" s="5" t="str">
        <f>LEFT(N2493,(FIND("/",N2493)-1))</f>
        <v>music</v>
      </c>
      <c r="R2493" s="5" t="str">
        <f>RIGHT(N2493,LEN(N2493)-(FIND("/",N2493)))</f>
        <v>indie rock</v>
      </c>
      <c r="S2493" s="13">
        <f>(J2493/86400)+25569+(-5/24)</f>
        <v>40542.630949074075</v>
      </c>
      <c r="T2493" s="13">
        <f>(I2493/86400)+25569+(-5/24)</f>
        <v>40558.868750000001</v>
      </c>
    </row>
    <row r="2494" spans="1:20" ht="14.75" customHeight="1" x14ac:dyDescent="0.2">
      <c r="A2494" s="5">
        <v>2492</v>
      </c>
      <c r="B2494" s="6" t="s">
        <v>2492</v>
      </c>
      <c r="C2494" s="6" t="s">
        <v>6602</v>
      </c>
      <c r="D2494" s="22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>E2494/D2494</f>
        <v>1.25</v>
      </c>
      <c r="P2494" s="8">
        <f>IF(L2494=0,0,E2494/L2494)</f>
        <v>27.777777777777779</v>
      </c>
      <c r="Q2494" s="5" t="str">
        <f>LEFT(N2494,(FIND("/",N2494)-1))</f>
        <v>music</v>
      </c>
      <c r="R2494" s="5" t="str">
        <f>RIGHT(N2494,LEN(N2494)-(FIND("/",N2494)))</f>
        <v>indie rock</v>
      </c>
      <c r="S2494" s="13">
        <f>(J2494/86400)+25569+(-5/24)</f>
        <v>41024.777638888889</v>
      </c>
      <c r="T2494" s="13">
        <f>(I2494/86400)+25569+(-5/24)</f>
        <v>41076.207638888889</v>
      </c>
    </row>
    <row r="2495" spans="1:20" ht="14.75" customHeight="1" x14ac:dyDescent="0.2">
      <c r="A2495" s="5">
        <v>2493</v>
      </c>
      <c r="B2495" s="6" t="s">
        <v>2493</v>
      </c>
      <c r="C2495" s="6" t="s">
        <v>6603</v>
      </c>
      <c r="D2495" s="22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>E2495/D2495</f>
        <v>1.2869999999999999</v>
      </c>
      <c r="P2495" s="8">
        <f>IF(L2495=0,0,E2495/L2495)</f>
        <v>99.382239382239376</v>
      </c>
      <c r="Q2495" s="5" t="str">
        <f>LEFT(N2495,(FIND("/",N2495)-1))</f>
        <v>music</v>
      </c>
      <c r="R2495" s="5" t="str">
        <f>RIGHT(N2495,LEN(N2495)-(FIND("/",N2495)))</f>
        <v>indie rock</v>
      </c>
      <c r="S2495" s="13">
        <f>(J2495/86400)+25569+(-5/24)</f>
        <v>41347.959953703699</v>
      </c>
      <c r="T2495" s="13">
        <f>(I2495/86400)+25569+(-5/24)</f>
        <v>41392.959953703699</v>
      </c>
    </row>
    <row r="2496" spans="1:20" ht="14.75" customHeight="1" x14ac:dyDescent="0.2">
      <c r="A2496" s="5">
        <v>2494</v>
      </c>
      <c r="B2496" s="6" t="s">
        <v>2494</v>
      </c>
      <c r="C2496" s="6" t="s">
        <v>6604</v>
      </c>
      <c r="D2496" s="22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>E2496/D2496</f>
        <v>1.0100533333333332</v>
      </c>
      <c r="P2496" s="8">
        <f>IF(L2496=0,0,E2496/L2496)</f>
        <v>38.848205128205123</v>
      </c>
      <c r="Q2496" s="5" t="str">
        <f>LEFT(N2496,(FIND("/",N2496)-1))</f>
        <v>music</v>
      </c>
      <c r="R2496" s="5" t="str">
        <f>RIGHT(N2496,LEN(N2496)-(FIND("/",N2496)))</f>
        <v>indie rock</v>
      </c>
      <c r="S2496" s="13">
        <f>(J2496/86400)+25569+(-5/24)</f>
        <v>41022.436851851853</v>
      </c>
      <c r="T2496" s="13">
        <f>(I2496/86400)+25569+(-5/24)</f>
        <v>41052.436851851853</v>
      </c>
    </row>
    <row r="2497" spans="1:20" ht="14.75" customHeight="1" x14ac:dyDescent="0.2">
      <c r="A2497" s="5">
        <v>2495</v>
      </c>
      <c r="B2497" s="6" t="s">
        <v>2495</v>
      </c>
      <c r="C2497" s="6" t="s">
        <v>6605</v>
      </c>
      <c r="D2497" s="22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>E2497/D2497</f>
        <v>1.2753666666666665</v>
      </c>
      <c r="P2497" s="8">
        <f>IF(L2497=0,0,E2497/L2497)</f>
        <v>45.548809523809524</v>
      </c>
      <c r="Q2497" s="5" t="str">
        <f>LEFT(N2497,(FIND("/",N2497)-1))</f>
        <v>music</v>
      </c>
      <c r="R2497" s="5" t="str">
        <f>RIGHT(N2497,LEN(N2497)-(FIND("/",N2497)))</f>
        <v>indie rock</v>
      </c>
      <c r="S2497" s="13">
        <f>(J2497/86400)+25569+(-5/24)</f>
        <v>41036.738136574073</v>
      </c>
      <c r="T2497" s="13">
        <f>(I2497/86400)+25569+(-5/24)</f>
        <v>41066.738136574073</v>
      </c>
    </row>
    <row r="2498" spans="1:20" ht="14.75" customHeight="1" x14ac:dyDescent="0.2">
      <c r="A2498" s="5">
        <v>2496</v>
      </c>
      <c r="B2498" s="6" t="s">
        <v>2496</v>
      </c>
      <c r="C2498" s="6" t="s">
        <v>6606</v>
      </c>
      <c r="D2498" s="22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>E2498/D2498</f>
        <v>1</v>
      </c>
      <c r="P2498" s="8">
        <f>IF(L2498=0,0,E2498/L2498)</f>
        <v>600</v>
      </c>
      <c r="Q2498" s="5" t="str">
        <f>LEFT(N2498,(FIND("/",N2498)-1))</f>
        <v>music</v>
      </c>
      <c r="R2498" s="5" t="str">
        <f>RIGHT(N2498,LEN(N2498)-(FIND("/",N2498)))</f>
        <v>indie rock</v>
      </c>
      <c r="S2498" s="13">
        <f>(J2498/86400)+25569+(-5/24)</f>
        <v>41327.788101851846</v>
      </c>
      <c r="T2498" s="13">
        <f>(I2498/86400)+25569+(-5/24)</f>
        <v>41362.746435185181</v>
      </c>
    </row>
    <row r="2499" spans="1:20" ht="14.75" customHeight="1" x14ac:dyDescent="0.2">
      <c r="A2499" s="5">
        <v>2497</v>
      </c>
      <c r="B2499" s="6" t="s">
        <v>2497</v>
      </c>
      <c r="C2499" s="6" t="s">
        <v>6607</v>
      </c>
      <c r="D2499" s="22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>E2499/D2499</f>
        <v>1.127715</v>
      </c>
      <c r="P2499" s="8">
        <f>IF(L2499=0,0,E2499/L2499)</f>
        <v>80.551071428571419</v>
      </c>
      <c r="Q2499" s="5" t="str">
        <f>LEFT(N2499,(FIND("/",N2499)-1))</f>
        <v>music</v>
      </c>
      <c r="R2499" s="5" t="str">
        <f>RIGHT(N2499,LEN(N2499)-(FIND("/",N2499)))</f>
        <v>indie rock</v>
      </c>
      <c r="S2499" s="13">
        <f>(J2499/86400)+25569+(-5/24)</f>
        <v>40730.670578703699</v>
      </c>
      <c r="T2499" s="13">
        <f>(I2499/86400)+25569+(-5/24)</f>
        <v>40760.670578703699</v>
      </c>
    </row>
    <row r="2500" spans="1:20" ht="14.75" customHeight="1" x14ac:dyDescent="0.2">
      <c r="A2500" s="5">
        <v>2498</v>
      </c>
      <c r="B2500" s="6" t="s">
        <v>2498</v>
      </c>
      <c r="C2500" s="6" t="s">
        <v>6608</v>
      </c>
      <c r="D2500" s="22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>E2500/D2500</f>
        <v>1.056</v>
      </c>
      <c r="P2500" s="8">
        <f>IF(L2500=0,0,E2500/L2500)</f>
        <v>52.8</v>
      </c>
      <c r="Q2500" s="5" t="str">
        <f>LEFT(N2500,(FIND("/",N2500)-1))</f>
        <v>music</v>
      </c>
      <c r="R2500" s="5" t="str">
        <f>RIGHT(N2500,LEN(N2500)-(FIND("/",N2500)))</f>
        <v>indie rock</v>
      </c>
      <c r="S2500" s="13">
        <f>(J2500/86400)+25569+(-5/24)</f>
        <v>42017.759108796294</v>
      </c>
      <c r="T2500" s="13">
        <f>(I2500/86400)+25569+(-5/24)</f>
        <v>42031.759108796294</v>
      </c>
    </row>
    <row r="2501" spans="1:20" ht="14.75" customHeight="1" x14ac:dyDescent="0.2">
      <c r="A2501" s="5">
        <v>2499</v>
      </c>
      <c r="B2501" s="6" t="s">
        <v>2499</v>
      </c>
      <c r="C2501" s="6" t="s">
        <v>6609</v>
      </c>
      <c r="D2501" s="22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>E2501/D2501</f>
        <v>2.0262500000000001</v>
      </c>
      <c r="P2501" s="8">
        <f>IF(L2501=0,0,E2501/L2501)</f>
        <v>47.676470588235297</v>
      </c>
      <c r="Q2501" s="5" t="str">
        <f>LEFT(N2501,(FIND("/",N2501)-1))</f>
        <v>music</v>
      </c>
      <c r="R2501" s="5" t="str">
        <f>RIGHT(N2501,LEN(N2501)-(FIND("/",N2501)))</f>
        <v>indie rock</v>
      </c>
      <c r="S2501" s="13">
        <f>(J2501/86400)+25569+(-5/24)</f>
        <v>41226.440243055556</v>
      </c>
      <c r="T2501" s="13">
        <f>(I2501/86400)+25569+(-5/24)</f>
        <v>41274.541666666664</v>
      </c>
    </row>
    <row r="2502" spans="1:20" ht="14.75" customHeight="1" x14ac:dyDescent="0.2">
      <c r="A2502" s="5">
        <v>2500</v>
      </c>
      <c r="B2502" s="6" t="s">
        <v>2500</v>
      </c>
      <c r="C2502" s="6" t="s">
        <v>6610</v>
      </c>
      <c r="D2502" s="22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>E2502/D2502</f>
        <v>1.1333333333333333</v>
      </c>
      <c r="P2502" s="8">
        <f>IF(L2502=0,0,E2502/L2502)</f>
        <v>23.448275862068964</v>
      </c>
      <c r="Q2502" s="5" t="str">
        <f>LEFT(N2502,(FIND("/",N2502)-1))</f>
        <v>music</v>
      </c>
      <c r="R2502" s="5" t="str">
        <f>RIGHT(N2502,LEN(N2502)-(FIND("/",N2502)))</f>
        <v>indie rock</v>
      </c>
      <c r="S2502" s="13">
        <f>(J2502/86400)+25569+(-5/24)</f>
        <v>41053.564525462956</v>
      </c>
      <c r="T2502" s="13">
        <f>(I2502/86400)+25569+(-5/24)</f>
        <v>41083.564525462956</v>
      </c>
    </row>
    <row r="2503" spans="1:20" ht="14.75" customHeight="1" x14ac:dyDescent="0.2">
      <c r="A2503" s="5">
        <v>2501</v>
      </c>
      <c r="B2503" s="6" t="s">
        <v>2501</v>
      </c>
      <c r="C2503" s="6" t="s">
        <v>6611</v>
      </c>
      <c r="D2503" s="22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>E2503/D2503</f>
        <v>2.5545454545454545E-2</v>
      </c>
      <c r="P2503" s="8">
        <f>IF(L2503=0,0,E2503/L2503)</f>
        <v>40.142857142857146</v>
      </c>
      <c r="Q2503" s="5" t="str">
        <f>LEFT(N2503,(FIND("/",N2503)-1))</f>
        <v>food</v>
      </c>
      <c r="R2503" s="5" t="str">
        <f>RIGHT(N2503,LEN(N2503)-(FIND("/",N2503)))</f>
        <v>restaurants</v>
      </c>
      <c r="S2503" s="13">
        <f>(J2503/86400)+25569+(-5/24)</f>
        <v>42244.568333333336</v>
      </c>
      <c r="T2503" s="13">
        <f>(I2503/86400)+25569+(-5/24)</f>
        <v>42274.568333333336</v>
      </c>
    </row>
    <row r="2504" spans="1:20" ht="14.75" customHeight="1" x14ac:dyDescent="0.2">
      <c r="A2504" s="5">
        <v>2502</v>
      </c>
      <c r="B2504" s="6" t="s">
        <v>2502</v>
      </c>
      <c r="C2504" s="6" t="s">
        <v>6612</v>
      </c>
      <c r="D2504" s="22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>E2504/D2504</f>
        <v>7.8181818181818181E-4</v>
      </c>
      <c r="P2504" s="8">
        <f>IF(L2504=0,0,E2504/L2504)</f>
        <v>17.2</v>
      </c>
      <c r="Q2504" s="5" t="str">
        <f>LEFT(N2504,(FIND("/",N2504)-1))</f>
        <v>food</v>
      </c>
      <c r="R2504" s="5" t="str">
        <f>RIGHT(N2504,LEN(N2504)-(FIND("/",N2504)))</f>
        <v>restaurants</v>
      </c>
      <c r="S2504" s="13">
        <f>(J2504/86400)+25569+(-5/24)</f>
        <v>41858.617106481477</v>
      </c>
      <c r="T2504" s="13">
        <f>(I2504/86400)+25569+(-5/24)</f>
        <v>41903.617106481477</v>
      </c>
    </row>
    <row r="2505" spans="1:20" ht="14.75" customHeight="1" x14ac:dyDescent="0.2">
      <c r="A2505" s="5">
        <v>2503</v>
      </c>
      <c r="B2505" s="6" t="s">
        <v>2503</v>
      </c>
      <c r="C2505" s="6" t="s">
        <v>6613</v>
      </c>
      <c r="D2505" s="22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>E2505/D2505</f>
        <v>0</v>
      </c>
      <c r="P2505" s="8">
        <f>IF(L2505=0,0,E2505/L2505)</f>
        <v>0</v>
      </c>
      <c r="Q2505" s="5" t="str">
        <f>LEFT(N2505,(FIND("/",N2505)-1))</f>
        <v>food</v>
      </c>
      <c r="R2505" s="5" t="str">
        <f>RIGHT(N2505,LEN(N2505)-(FIND("/",N2505)))</f>
        <v>restaurants</v>
      </c>
      <c r="S2505" s="13">
        <f>(J2505/86400)+25569+(-5/24)</f>
        <v>42498.691064814811</v>
      </c>
      <c r="T2505" s="13">
        <f>(I2505/86400)+25569+(-5/24)</f>
        <v>42528.67083333333</v>
      </c>
    </row>
    <row r="2506" spans="1:20" ht="14.75" customHeight="1" x14ac:dyDescent="0.2">
      <c r="A2506" s="5">
        <v>2504</v>
      </c>
      <c r="B2506" s="6" t="s">
        <v>2504</v>
      </c>
      <c r="C2506" s="6" t="s">
        <v>6614</v>
      </c>
      <c r="D2506" s="22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>E2506/D2506</f>
        <v>0</v>
      </c>
      <c r="P2506" s="8">
        <f>IF(L2506=0,0,E2506/L2506)</f>
        <v>0</v>
      </c>
      <c r="Q2506" s="5" t="str">
        <f>LEFT(N2506,(FIND("/",N2506)-1))</f>
        <v>food</v>
      </c>
      <c r="R2506" s="5" t="str">
        <f>RIGHT(N2506,LEN(N2506)-(FIND("/",N2506)))</f>
        <v>restaurants</v>
      </c>
      <c r="S2506" s="13">
        <f>(J2506/86400)+25569+(-5/24)</f>
        <v>41927.807106481479</v>
      </c>
      <c r="T2506" s="13">
        <f>(I2506/86400)+25569+(-5/24)</f>
        <v>41957.848773148151</v>
      </c>
    </row>
    <row r="2507" spans="1:20" ht="14.75" customHeight="1" x14ac:dyDescent="0.2">
      <c r="A2507" s="5">
        <v>2505</v>
      </c>
      <c r="B2507" s="6" t="s">
        <v>2505</v>
      </c>
      <c r="C2507" s="6" t="s">
        <v>6615</v>
      </c>
      <c r="D2507" s="22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>E2507/D2507</f>
        <v>0</v>
      </c>
      <c r="P2507" s="8">
        <f>IF(L2507=0,0,E2507/L2507)</f>
        <v>0</v>
      </c>
      <c r="Q2507" s="5" t="str">
        <f>LEFT(N2507,(FIND("/",N2507)-1))</f>
        <v>food</v>
      </c>
      <c r="R2507" s="5" t="str">
        <f>RIGHT(N2507,LEN(N2507)-(FIND("/",N2507)))</f>
        <v>restaurants</v>
      </c>
      <c r="S2507" s="13">
        <f>(J2507/86400)+25569+(-5/24)</f>
        <v>42046.847407407404</v>
      </c>
      <c r="T2507" s="13">
        <f>(I2507/86400)+25569+(-5/24)</f>
        <v>42076.80574074074</v>
      </c>
    </row>
    <row r="2508" spans="1:20" ht="14.75" customHeight="1" x14ac:dyDescent="0.2">
      <c r="A2508" s="5">
        <v>2506</v>
      </c>
      <c r="B2508" s="6" t="s">
        <v>2506</v>
      </c>
      <c r="C2508" s="6" t="s">
        <v>6616</v>
      </c>
      <c r="D2508" s="22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>E2508/D2508</f>
        <v>6.0000000000000001E-3</v>
      </c>
      <c r="P2508" s="8">
        <f>IF(L2508=0,0,E2508/L2508)</f>
        <v>15</v>
      </c>
      <c r="Q2508" s="5" t="str">
        <f>LEFT(N2508,(FIND("/",N2508)-1))</f>
        <v>food</v>
      </c>
      <c r="R2508" s="5" t="str">
        <f>RIGHT(N2508,LEN(N2508)-(FIND("/",N2508)))</f>
        <v>restaurants</v>
      </c>
      <c r="S2508" s="13">
        <f>(J2508/86400)+25569+(-5/24)</f>
        <v>42258.088761574072</v>
      </c>
      <c r="T2508" s="13">
        <f>(I2508/86400)+25569+(-5/24)</f>
        <v>42280.666666666664</v>
      </c>
    </row>
    <row r="2509" spans="1:20" ht="14.75" customHeight="1" x14ac:dyDescent="0.2">
      <c r="A2509" s="5">
        <v>2507</v>
      </c>
      <c r="B2509" s="6" t="s">
        <v>2507</v>
      </c>
      <c r="C2509" s="6" t="s">
        <v>6617</v>
      </c>
      <c r="D2509" s="22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>E2509/D2509</f>
        <v>0</v>
      </c>
      <c r="P2509" s="8">
        <f>IF(L2509=0,0,E2509/L2509)</f>
        <v>0</v>
      </c>
      <c r="Q2509" s="5" t="str">
        <f>LEFT(N2509,(FIND("/",N2509)-1))</f>
        <v>food</v>
      </c>
      <c r="R2509" s="5" t="str">
        <f>RIGHT(N2509,LEN(N2509)-(FIND("/",N2509)))</f>
        <v>restaurants</v>
      </c>
      <c r="S2509" s="13">
        <f>(J2509/86400)+25569+(-5/24)</f>
        <v>42104.864629629628</v>
      </c>
      <c r="T2509" s="13">
        <f>(I2509/86400)+25569+(-5/24)</f>
        <v>42134.864629629628</v>
      </c>
    </row>
    <row r="2510" spans="1:20" ht="14.75" customHeight="1" x14ac:dyDescent="0.2">
      <c r="A2510" s="5">
        <v>2508</v>
      </c>
      <c r="B2510" s="6" t="s">
        <v>2508</v>
      </c>
      <c r="C2510" s="6" t="s">
        <v>6618</v>
      </c>
      <c r="D2510" s="22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>E2510/D2510</f>
        <v>0</v>
      </c>
      <c r="P2510" s="8">
        <f>IF(L2510=0,0,E2510/L2510)</f>
        <v>0</v>
      </c>
      <c r="Q2510" s="5" t="str">
        <f>LEFT(N2510,(FIND("/",N2510)-1))</f>
        <v>food</v>
      </c>
      <c r="R2510" s="5" t="str">
        <f>RIGHT(N2510,LEN(N2510)-(FIND("/",N2510)))</f>
        <v>restaurants</v>
      </c>
      <c r="S2510" s="13">
        <f>(J2510/86400)+25569+(-5/24)</f>
        <v>41835.743449074071</v>
      </c>
      <c r="T2510" s="13">
        <f>(I2510/86400)+25569+(-5/24)</f>
        <v>41865.743449074071</v>
      </c>
    </row>
    <row r="2511" spans="1:20" ht="14.75" customHeight="1" x14ac:dyDescent="0.2">
      <c r="A2511" s="5">
        <v>2509</v>
      </c>
      <c r="B2511" s="6" t="s">
        <v>2509</v>
      </c>
      <c r="C2511" s="6" t="s">
        <v>6619</v>
      </c>
      <c r="D2511" s="22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>E2511/D2511</f>
        <v>1.0526315789473684E-2</v>
      </c>
      <c r="P2511" s="8">
        <f>IF(L2511=0,0,E2511/L2511)</f>
        <v>35.714285714285715</v>
      </c>
      <c r="Q2511" s="5" t="str">
        <f>LEFT(N2511,(FIND("/",N2511)-1))</f>
        <v>food</v>
      </c>
      <c r="R2511" s="5" t="str">
        <f>RIGHT(N2511,LEN(N2511)-(FIND("/",N2511)))</f>
        <v>restaurants</v>
      </c>
      <c r="S2511" s="13">
        <f>(J2511/86400)+25569+(-5/24)</f>
        <v>42058.601261574069</v>
      </c>
      <c r="T2511" s="13">
        <f>(I2511/86400)+25569+(-5/24)</f>
        <v>42114.559594907405</v>
      </c>
    </row>
    <row r="2512" spans="1:20" ht="14.75" customHeight="1" x14ac:dyDescent="0.2">
      <c r="A2512" s="5">
        <v>2510</v>
      </c>
      <c r="B2512" s="6" t="s">
        <v>2510</v>
      </c>
      <c r="C2512" s="6" t="s">
        <v>6620</v>
      </c>
      <c r="D2512" s="22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>E2512/D2512</f>
        <v>1.5E-3</v>
      </c>
      <c r="P2512" s="8">
        <f>IF(L2512=0,0,E2512/L2512)</f>
        <v>37.5</v>
      </c>
      <c r="Q2512" s="5" t="str">
        <f>LEFT(N2512,(FIND("/",N2512)-1))</f>
        <v>food</v>
      </c>
      <c r="R2512" s="5" t="str">
        <f>RIGHT(N2512,LEN(N2512)-(FIND("/",N2512)))</f>
        <v>restaurants</v>
      </c>
      <c r="S2512" s="13">
        <f>(J2512/86400)+25569+(-5/24)</f>
        <v>42078.789027777777</v>
      </c>
      <c r="T2512" s="13">
        <f>(I2512/86400)+25569+(-5/24)</f>
        <v>42138.789027777777</v>
      </c>
    </row>
    <row r="2513" spans="1:20" ht="14.75" customHeight="1" x14ac:dyDescent="0.2">
      <c r="A2513" s="5">
        <v>2511</v>
      </c>
      <c r="B2513" s="6" t="s">
        <v>2511</v>
      </c>
      <c r="C2513" s="6" t="s">
        <v>6621</v>
      </c>
      <c r="D2513" s="22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>E2513/D2513</f>
        <v>0</v>
      </c>
      <c r="P2513" s="8">
        <f>IF(L2513=0,0,E2513/L2513)</f>
        <v>0</v>
      </c>
      <c r="Q2513" s="5" t="str">
        <f>LEFT(N2513,(FIND("/",N2513)-1))</f>
        <v>food</v>
      </c>
      <c r="R2513" s="5" t="str">
        <f>RIGHT(N2513,LEN(N2513)-(FIND("/",N2513)))</f>
        <v>restaurants</v>
      </c>
      <c r="S2513" s="13">
        <f>(J2513/86400)+25569+(-5/24)</f>
        <v>42371.238576388881</v>
      </c>
      <c r="T2513" s="13">
        <f>(I2513/86400)+25569+(-5/24)</f>
        <v>42401.238576388881</v>
      </c>
    </row>
    <row r="2514" spans="1:20" ht="14.75" customHeight="1" x14ac:dyDescent="0.2">
      <c r="A2514" s="5">
        <v>2512</v>
      </c>
      <c r="B2514" s="6" t="s">
        <v>2512</v>
      </c>
      <c r="C2514" s="6" t="s">
        <v>6622</v>
      </c>
      <c r="D2514" s="22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>E2514/D2514</f>
        <v>0</v>
      </c>
      <c r="P2514" s="8">
        <f>IF(L2514=0,0,E2514/L2514)</f>
        <v>0</v>
      </c>
      <c r="Q2514" s="5" t="str">
        <f>LEFT(N2514,(FIND("/",N2514)-1))</f>
        <v>food</v>
      </c>
      <c r="R2514" s="5" t="str">
        <f>RIGHT(N2514,LEN(N2514)-(FIND("/",N2514)))</f>
        <v>restaurants</v>
      </c>
      <c r="S2514" s="13">
        <f>(J2514/86400)+25569+(-5/24)</f>
        <v>41971.668530092589</v>
      </c>
      <c r="T2514" s="13">
        <f>(I2514/86400)+25569+(-5/24)</f>
        <v>41986.668530092589</v>
      </c>
    </row>
    <row r="2515" spans="1:20" ht="14.75" customHeight="1" x14ac:dyDescent="0.2">
      <c r="A2515" s="5">
        <v>2513</v>
      </c>
      <c r="B2515" s="6" t="s">
        <v>2513</v>
      </c>
      <c r="C2515" s="6" t="s">
        <v>6623</v>
      </c>
      <c r="D2515" s="22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>E2515/D2515</f>
        <v>0</v>
      </c>
      <c r="P2515" s="8">
        <f>IF(L2515=0,0,E2515/L2515)</f>
        <v>0</v>
      </c>
      <c r="Q2515" s="5" t="str">
        <f>LEFT(N2515,(FIND("/",N2515)-1))</f>
        <v>food</v>
      </c>
      <c r="R2515" s="5" t="str">
        <f>RIGHT(N2515,LEN(N2515)-(FIND("/",N2515)))</f>
        <v>restaurants</v>
      </c>
      <c r="S2515" s="13">
        <f>(J2515/86400)+25569+(-5/24)</f>
        <v>42731.798483796294</v>
      </c>
      <c r="T2515" s="13">
        <f>(I2515/86400)+25569+(-5/24)</f>
        <v>42791.798483796294</v>
      </c>
    </row>
    <row r="2516" spans="1:20" ht="14.75" customHeight="1" x14ac:dyDescent="0.2">
      <c r="A2516" s="5">
        <v>2514</v>
      </c>
      <c r="B2516" s="6" t="s">
        <v>2514</v>
      </c>
      <c r="C2516" s="6" t="s">
        <v>6624</v>
      </c>
      <c r="D2516" s="22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>E2516/D2516</f>
        <v>1.7500000000000002E-2</v>
      </c>
      <c r="P2516" s="8">
        <f>IF(L2516=0,0,E2516/L2516)</f>
        <v>52.5</v>
      </c>
      <c r="Q2516" s="5" t="str">
        <f>LEFT(N2516,(FIND("/",N2516)-1))</f>
        <v>food</v>
      </c>
      <c r="R2516" s="5" t="str">
        <f>RIGHT(N2516,LEN(N2516)-(FIND("/",N2516)))</f>
        <v>restaurants</v>
      </c>
      <c r="S2516" s="13">
        <f>(J2516/86400)+25569+(-5/24)</f>
        <v>41854.181446759256</v>
      </c>
      <c r="T2516" s="13">
        <f>(I2516/86400)+25569+(-5/24)</f>
        <v>41871.181446759256</v>
      </c>
    </row>
    <row r="2517" spans="1:20" ht="14.75" customHeight="1" x14ac:dyDescent="0.2">
      <c r="A2517" s="5">
        <v>2515</v>
      </c>
      <c r="B2517" s="6" t="s">
        <v>2515</v>
      </c>
      <c r="C2517" s="6" t="s">
        <v>6625</v>
      </c>
      <c r="D2517" s="22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>E2517/D2517</f>
        <v>0.186</v>
      </c>
      <c r="P2517" s="8">
        <f>IF(L2517=0,0,E2517/L2517)</f>
        <v>77.5</v>
      </c>
      <c r="Q2517" s="5" t="str">
        <f>LEFT(N2517,(FIND("/",N2517)-1))</f>
        <v>food</v>
      </c>
      <c r="R2517" s="5" t="str">
        <f>RIGHT(N2517,LEN(N2517)-(FIND("/",N2517)))</f>
        <v>restaurants</v>
      </c>
      <c r="S2517" s="13">
        <f>(J2517/86400)+25569+(-5/24)</f>
        <v>42027.63140046296</v>
      </c>
      <c r="T2517" s="13">
        <f>(I2517/86400)+25569+(-5/24)</f>
        <v>42057.63140046296</v>
      </c>
    </row>
    <row r="2518" spans="1:20" ht="14.75" customHeight="1" x14ac:dyDescent="0.2">
      <c r="A2518" s="5">
        <v>2516</v>
      </c>
      <c r="B2518" s="6" t="s">
        <v>2516</v>
      </c>
      <c r="C2518" s="6" t="s">
        <v>6626</v>
      </c>
      <c r="D2518" s="22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>E2518/D2518</f>
        <v>0</v>
      </c>
      <c r="P2518" s="8">
        <f>IF(L2518=0,0,E2518/L2518)</f>
        <v>0</v>
      </c>
      <c r="Q2518" s="5" t="str">
        <f>LEFT(N2518,(FIND("/",N2518)-1))</f>
        <v>food</v>
      </c>
      <c r="R2518" s="5" t="str">
        <f>RIGHT(N2518,LEN(N2518)-(FIND("/",N2518)))</f>
        <v>restaurants</v>
      </c>
      <c r="S2518" s="13">
        <f>(J2518/86400)+25569+(-5/24)</f>
        <v>41942.445046296292</v>
      </c>
      <c r="T2518" s="13">
        <f>(I2518/86400)+25569+(-5/24)</f>
        <v>41972.486712962964</v>
      </c>
    </row>
    <row r="2519" spans="1:20" ht="14.75" customHeight="1" x14ac:dyDescent="0.2">
      <c r="A2519" s="5">
        <v>2517</v>
      </c>
      <c r="B2519" s="6" t="s">
        <v>2517</v>
      </c>
      <c r="C2519" s="6" t="s">
        <v>6627</v>
      </c>
      <c r="D2519" s="22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>E2519/D2519</f>
        <v>9.8166666666666666E-2</v>
      </c>
      <c r="P2519" s="8">
        <f>IF(L2519=0,0,E2519/L2519)</f>
        <v>53.545454545454547</v>
      </c>
      <c r="Q2519" s="5" t="str">
        <f>LEFT(N2519,(FIND("/",N2519)-1))</f>
        <v>food</v>
      </c>
      <c r="R2519" s="5" t="str">
        <f>RIGHT(N2519,LEN(N2519)-(FIND("/",N2519)))</f>
        <v>restaurants</v>
      </c>
      <c r="S2519" s="13">
        <f>(J2519/86400)+25569+(-5/24)</f>
        <v>42052.594097222223</v>
      </c>
      <c r="T2519" s="13">
        <f>(I2519/86400)+25569+(-5/24)</f>
        <v>42082.552430555552</v>
      </c>
    </row>
    <row r="2520" spans="1:20" ht="14.75" customHeight="1" x14ac:dyDescent="0.2">
      <c r="A2520" s="5">
        <v>2518</v>
      </c>
      <c r="B2520" s="6" t="s">
        <v>2518</v>
      </c>
      <c r="C2520" s="6" t="s">
        <v>6628</v>
      </c>
      <c r="D2520" s="22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>E2520/D2520</f>
        <v>0</v>
      </c>
      <c r="P2520" s="8">
        <f>IF(L2520=0,0,E2520/L2520)</f>
        <v>0</v>
      </c>
      <c r="Q2520" s="5" t="str">
        <f>LEFT(N2520,(FIND("/",N2520)-1))</f>
        <v>food</v>
      </c>
      <c r="R2520" s="5" t="str">
        <f>RIGHT(N2520,LEN(N2520)-(FIND("/",N2520)))</f>
        <v>restaurants</v>
      </c>
      <c r="S2520" s="13">
        <f>(J2520/86400)+25569+(-5/24)</f>
        <v>41926.472546296296</v>
      </c>
      <c r="T2520" s="13">
        <f>(I2520/86400)+25569+(-5/24)</f>
        <v>41956.51421296296</v>
      </c>
    </row>
    <row r="2521" spans="1:20" ht="14.75" customHeight="1" x14ac:dyDescent="0.2">
      <c r="A2521" s="5">
        <v>2519</v>
      </c>
      <c r="B2521" s="6" t="s">
        <v>2519</v>
      </c>
      <c r="C2521" s="6" t="s">
        <v>6629</v>
      </c>
      <c r="D2521" s="22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>E2521/D2521</f>
        <v>4.3333333333333331E-4</v>
      </c>
      <c r="P2521" s="8">
        <f>IF(L2521=0,0,E2521/L2521)</f>
        <v>16.25</v>
      </c>
      <c r="Q2521" s="5" t="str">
        <f>LEFT(N2521,(FIND("/",N2521)-1))</f>
        <v>food</v>
      </c>
      <c r="R2521" s="5" t="str">
        <f>RIGHT(N2521,LEN(N2521)-(FIND("/",N2521)))</f>
        <v>restaurants</v>
      </c>
      <c r="S2521" s="13">
        <f>(J2521/86400)+25569+(-5/24)</f>
        <v>41808.946805555555</v>
      </c>
      <c r="T2521" s="13">
        <f>(I2521/86400)+25569+(-5/24)</f>
        <v>41838.946805555555</v>
      </c>
    </row>
    <row r="2522" spans="1:20" ht="14.75" customHeight="1" x14ac:dyDescent="0.2">
      <c r="A2522" s="5">
        <v>2520</v>
      </c>
      <c r="B2522" s="6" t="s">
        <v>2520</v>
      </c>
      <c r="C2522" s="6" t="s">
        <v>6630</v>
      </c>
      <c r="D2522" s="22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>E2522/D2522</f>
        <v>0</v>
      </c>
      <c r="P2522" s="8">
        <f>IF(L2522=0,0,E2522/L2522)</f>
        <v>0</v>
      </c>
      <c r="Q2522" s="5" t="str">
        <f>LEFT(N2522,(FIND("/",N2522)-1))</f>
        <v>food</v>
      </c>
      <c r="R2522" s="5" t="str">
        <f>RIGHT(N2522,LEN(N2522)-(FIND("/",N2522)))</f>
        <v>restaurants</v>
      </c>
      <c r="S2522" s="13">
        <f>(J2522/86400)+25569+(-5/24)</f>
        <v>42612.392187500001</v>
      </c>
      <c r="T2522" s="13">
        <f>(I2522/86400)+25569+(-5/24)</f>
        <v>42658.597916666666</v>
      </c>
    </row>
    <row r="2523" spans="1:20" ht="14.75" customHeight="1" x14ac:dyDescent="0.2">
      <c r="A2523" s="5">
        <v>2521</v>
      </c>
      <c r="B2523" s="6" t="s">
        <v>2521</v>
      </c>
      <c r="C2523" s="6" t="s">
        <v>6631</v>
      </c>
      <c r="D2523" s="22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>E2523/D2523</f>
        <v>1.0948792000000001</v>
      </c>
      <c r="P2523" s="8">
        <f>IF(L2523=0,0,E2523/L2523)</f>
        <v>103.68174242424243</v>
      </c>
      <c r="Q2523" s="5" t="str">
        <f>LEFT(N2523,(FIND("/",N2523)-1))</f>
        <v>music</v>
      </c>
      <c r="R2523" s="5" t="str">
        <f>RIGHT(N2523,LEN(N2523)-(FIND("/",N2523)))</f>
        <v>classical music</v>
      </c>
      <c r="S2523" s="13">
        <f>(J2523/86400)+25569+(-5/24)</f>
        <v>42269.75950231481</v>
      </c>
      <c r="T2523" s="13">
        <f>(I2523/86400)+25569+(-5/24)</f>
        <v>42290.75950231481</v>
      </c>
    </row>
    <row r="2524" spans="1:20" ht="14.75" customHeight="1" x14ac:dyDescent="0.2">
      <c r="A2524" s="5">
        <v>2522</v>
      </c>
      <c r="B2524" s="6" t="s">
        <v>2522</v>
      </c>
      <c r="C2524" s="6" t="s">
        <v>6632</v>
      </c>
      <c r="D2524" s="22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>E2524/D2524</f>
        <v>1</v>
      </c>
      <c r="P2524" s="8">
        <f>IF(L2524=0,0,E2524/L2524)</f>
        <v>185.18518518518519</v>
      </c>
      <c r="Q2524" s="5" t="str">
        <f>LEFT(N2524,(FIND("/",N2524)-1))</f>
        <v>music</v>
      </c>
      <c r="R2524" s="5" t="str">
        <f>RIGHT(N2524,LEN(N2524)-(FIND("/",N2524)))</f>
        <v>classical music</v>
      </c>
      <c r="S2524" s="13">
        <f>(J2524/86400)+25569+(-5/24)</f>
        <v>42460.365277777775</v>
      </c>
      <c r="T2524" s="13">
        <f>(I2524/86400)+25569+(-5/24)</f>
        <v>42482.411111111105</v>
      </c>
    </row>
    <row r="2525" spans="1:20" ht="14.75" customHeight="1" x14ac:dyDescent="0.2">
      <c r="A2525" s="5">
        <v>2523</v>
      </c>
      <c r="B2525" s="6" t="s">
        <v>2523</v>
      </c>
      <c r="C2525" s="6" t="s">
        <v>6633</v>
      </c>
      <c r="D2525" s="22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>E2525/D2525</f>
        <v>1.5644444444444445</v>
      </c>
      <c r="P2525" s="8">
        <f>IF(L2525=0,0,E2525/L2525)</f>
        <v>54.153846153846153</v>
      </c>
      <c r="Q2525" s="5" t="str">
        <f>LEFT(N2525,(FIND("/",N2525)-1))</f>
        <v>music</v>
      </c>
      <c r="R2525" s="5" t="str">
        <f>RIGHT(N2525,LEN(N2525)-(FIND("/",N2525)))</f>
        <v>classical music</v>
      </c>
      <c r="S2525" s="13">
        <f>(J2525/86400)+25569+(-5/24)</f>
        <v>41930.767268518517</v>
      </c>
      <c r="T2525" s="13">
        <f>(I2525/86400)+25569+(-5/24)</f>
        <v>41960.808935185181</v>
      </c>
    </row>
    <row r="2526" spans="1:20" ht="14.75" customHeight="1" x14ac:dyDescent="0.2">
      <c r="A2526" s="5">
        <v>2524</v>
      </c>
      <c r="B2526" s="6" t="s">
        <v>2524</v>
      </c>
      <c r="C2526" s="6" t="s">
        <v>6634</v>
      </c>
      <c r="D2526" s="22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>E2526/D2526</f>
        <v>1.016</v>
      </c>
      <c r="P2526" s="8">
        <f>IF(L2526=0,0,E2526/L2526)</f>
        <v>177.2093023255814</v>
      </c>
      <c r="Q2526" s="5" t="str">
        <f>LEFT(N2526,(FIND("/",N2526)-1))</f>
        <v>music</v>
      </c>
      <c r="R2526" s="5" t="str">
        <f>RIGHT(N2526,LEN(N2526)-(FIND("/",N2526)))</f>
        <v>classical music</v>
      </c>
      <c r="S2526" s="13">
        <f>(J2526/86400)+25569+(-5/24)</f>
        <v>41961.599039351851</v>
      </c>
      <c r="T2526" s="13">
        <f>(I2526/86400)+25569+(-5/24)</f>
        <v>41993.979166666664</v>
      </c>
    </row>
    <row r="2527" spans="1:20" ht="14.75" customHeight="1" x14ac:dyDescent="0.2">
      <c r="A2527" s="5">
        <v>2525</v>
      </c>
      <c r="B2527" s="6" t="s">
        <v>2525</v>
      </c>
      <c r="C2527" s="6" t="s">
        <v>6635</v>
      </c>
      <c r="D2527" s="22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>E2527/D2527</f>
        <v>1.00325</v>
      </c>
      <c r="P2527" s="8">
        <f>IF(L2527=0,0,E2527/L2527)</f>
        <v>100.325</v>
      </c>
      <c r="Q2527" s="5" t="str">
        <f>LEFT(N2527,(FIND("/",N2527)-1))</f>
        <v>music</v>
      </c>
      <c r="R2527" s="5" t="str">
        <f>RIGHT(N2527,LEN(N2527)-(FIND("/",N2527)))</f>
        <v>classical music</v>
      </c>
      <c r="S2527" s="13">
        <f>(J2527/86400)+25569+(-5/24)</f>
        <v>41058.636238425919</v>
      </c>
      <c r="T2527" s="13">
        <f>(I2527/86400)+25569+(-5/24)</f>
        <v>41088.636238425919</v>
      </c>
    </row>
    <row r="2528" spans="1:20" ht="14.75" customHeight="1" x14ac:dyDescent="0.2">
      <c r="A2528" s="5">
        <v>2526</v>
      </c>
      <c r="B2528" s="6" t="s">
        <v>2526</v>
      </c>
      <c r="C2528" s="6" t="s">
        <v>6636</v>
      </c>
      <c r="D2528" s="22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>E2528/D2528</f>
        <v>1.1294999999999999</v>
      </c>
      <c r="P2528" s="8">
        <f>IF(L2528=0,0,E2528/L2528)</f>
        <v>136.90909090909091</v>
      </c>
      <c r="Q2528" s="5" t="str">
        <f>LEFT(N2528,(FIND("/",N2528)-1))</f>
        <v>music</v>
      </c>
      <c r="R2528" s="5" t="str">
        <f>RIGHT(N2528,LEN(N2528)-(FIND("/",N2528)))</f>
        <v>classical music</v>
      </c>
      <c r="S2528" s="13">
        <f>(J2528/86400)+25569+(-5/24)</f>
        <v>41952.882800925923</v>
      </c>
      <c r="T2528" s="13">
        <f>(I2528/86400)+25569+(-5/24)</f>
        <v>41980.999305555553</v>
      </c>
    </row>
    <row r="2529" spans="1:20" ht="14.75" customHeight="1" x14ac:dyDescent="0.2">
      <c r="A2529" s="5">
        <v>2527</v>
      </c>
      <c r="B2529" s="6" t="s">
        <v>2527</v>
      </c>
      <c r="C2529" s="6" t="s">
        <v>6637</v>
      </c>
      <c r="D2529" s="22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>E2529/D2529</f>
        <v>1.02125</v>
      </c>
      <c r="P2529" s="8">
        <f>IF(L2529=0,0,E2529/L2529)</f>
        <v>57.535211267605632</v>
      </c>
      <c r="Q2529" s="5" t="str">
        <f>LEFT(N2529,(FIND("/",N2529)-1))</f>
        <v>music</v>
      </c>
      <c r="R2529" s="5" t="str">
        <f>RIGHT(N2529,LEN(N2529)-(FIND("/",N2529)))</f>
        <v>classical music</v>
      </c>
      <c r="S2529" s="13">
        <f>(J2529/86400)+25569+(-5/24)</f>
        <v>41546.542719907404</v>
      </c>
      <c r="T2529" s="13">
        <f>(I2529/86400)+25569+(-5/24)</f>
        <v>41564.957638888889</v>
      </c>
    </row>
    <row r="2530" spans="1:20" ht="14.75" customHeight="1" x14ac:dyDescent="0.2">
      <c r="A2530" s="5">
        <v>2528</v>
      </c>
      <c r="B2530" s="6" t="s">
        <v>2528</v>
      </c>
      <c r="C2530" s="6" t="s">
        <v>6638</v>
      </c>
      <c r="D2530" s="22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>E2530/D2530</f>
        <v>1.0724974999999999</v>
      </c>
      <c r="P2530" s="8">
        <f>IF(L2530=0,0,E2530/L2530)</f>
        <v>52.962839506172834</v>
      </c>
      <c r="Q2530" s="5" t="str">
        <f>LEFT(N2530,(FIND("/",N2530)-1))</f>
        <v>music</v>
      </c>
      <c r="R2530" s="5" t="str">
        <f>RIGHT(N2530,LEN(N2530)-(FIND("/",N2530)))</f>
        <v>classical music</v>
      </c>
      <c r="S2530" s="13">
        <f>(J2530/86400)+25569+(-5/24)</f>
        <v>42217.626192129632</v>
      </c>
      <c r="T2530" s="13">
        <f>(I2530/86400)+25569+(-5/24)</f>
        <v>42236.249999999993</v>
      </c>
    </row>
    <row r="2531" spans="1:20" ht="14.75" customHeight="1" x14ac:dyDescent="0.2">
      <c r="A2531" s="5">
        <v>2529</v>
      </c>
      <c r="B2531" s="6" t="s">
        <v>2529</v>
      </c>
      <c r="C2531" s="6" t="s">
        <v>6639</v>
      </c>
      <c r="D2531" s="22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>E2531/D2531</f>
        <v>1.0428333333333333</v>
      </c>
      <c r="P2531" s="8">
        <f>IF(L2531=0,0,E2531/L2531)</f>
        <v>82.328947368421055</v>
      </c>
      <c r="Q2531" s="5" t="str">
        <f>LEFT(N2531,(FIND("/",N2531)-1))</f>
        <v>music</v>
      </c>
      <c r="R2531" s="5" t="str">
        <f>RIGHT(N2531,LEN(N2531)-(FIND("/",N2531)))</f>
        <v>classical music</v>
      </c>
      <c r="S2531" s="13">
        <f>(J2531/86400)+25569+(-5/24)</f>
        <v>40947.872395833328</v>
      </c>
      <c r="T2531" s="13">
        <f>(I2531/86400)+25569+(-5/24)</f>
        <v>40992.830729166664</v>
      </c>
    </row>
    <row r="2532" spans="1:20" ht="14.75" customHeight="1" x14ac:dyDescent="0.2">
      <c r="A2532" s="5">
        <v>2530</v>
      </c>
      <c r="B2532" s="6" t="s">
        <v>2530</v>
      </c>
      <c r="C2532" s="6" t="s">
        <v>6640</v>
      </c>
      <c r="D2532" s="22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>E2532/D2532</f>
        <v>1</v>
      </c>
      <c r="P2532" s="8">
        <f>IF(L2532=0,0,E2532/L2532)</f>
        <v>135.41666666666666</v>
      </c>
      <c r="Q2532" s="5" t="str">
        <f>LEFT(N2532,(FIND("/",N2532)-1))</f>
        <v>music</v>
      </c>
      <c r="R2532" s="5" t="str">
        <f>RIGHT(N2532,LEN(N2532)-(FIND("/",N2532)))</f>
        <v>classical music</v>
      </c>
      <c r="S2532" s="13">
        <f>(J2532/86400)+25569+(-5/24)</f>
        <v>42081.656307870369</v>
      </c>
      <c r="T2532" s="13">
        <f>(I2532/86400)+25569+(-5/24)</f>
        <v>42113.993055555555</v>
      </c>
    </row>
    <row r="2533" spans="1:20" ht="14.75" customHeight="1" x14ac:dyDescent="0.2">
      <c r="A2533" s="5">
        <v>2531</v>
      </c>
      <c r="B2533" s="6" t="s">
        <v>2531</v>
      </c>
      <c r="C2533" s="6" t="s">
        <v>6641</v>
      </c>
      <c r="D2533" s="22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>E2533/D2533</f>
        <v>1.004</v>
      </c>
      <c r="P2533" s="8">
        <f>IF(L2533=0,0,E2533/L2533)</f>
        <v>74.06557377049181</v>
      </c>
      <c r="Q2533" s="5" t="str">
        <f>LEFT(N2533,(FIND("/",N2533)-1))</f>
        <v>music</v>
      </c>
      <c r="R2533" s="5" t="str">
        <f>RIGHT(N2533,LEN(N2533)-(FIND("/",N2533)))</f>
        <v>classical music</v>
      </c>
      <c r="S2533" s="13">
        <f>(J2533/86400)+25569+(-5/24)</f>
        <v>42208.471689814811</v>
      </c>
      <c r="T2533" s="13">
        <f>(I2533/86400)+25569+(-5/24)</f>
        <v>42230.957638888889</v>
      </c>
    </row>
    <row r="2534" spans="1:20" ht="14.75" customHeight="1" x14ac:dyDescent="0.2">
      <c r="A2534" s="5">
        <v>2532</v>
      </c>
      <c r="B2534" s="6" t="s">
        <v>2532</v>
      </c>
      <c r="C2534" s="6" t="s">
        <v>6642</v>
      </c>
      <c r="D2534" s="22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>E2534/D2534</f>
        <v>1.26125</v>
      </c>
      <c r="P2534" s="8">
        <f>IF(L2534=0,0,E2534/L2534)</f>
        <v>84.083333333333329</v>
      </c>
      <c r="Q2534" s="5" t="str">
        <f>LEFT(N2534,(FIND("/",N2534)-1))</f>
        <v>music</v>
      </c>
      <c r="R2534" s="5" t="str">
        <f>RIGHT(N2534,LEN(N2534)-(FIND("/",N2534)))</f>
        <v>classical music</v>
      </c>
      <c r="S2534" s="13">
        <f>(J2534/86400)+25569+(-5/24)</f>
        <v>41107.640810185185</v>
      </c>
      <c r="T2534" s="13">
        <f>(I2534/86400)+25569+(-5/24)</f>
        <v>41137.640810185185</v>
      </c>
    </row>
    <row r="2535" spans="1:20" ht="14.75" customHeight="1" x14ac:dyDescent="0.2">
      <c r="A2535" s="5">
        <v>2533</v>
      </c>
      <c r="B2535" s="6" t="s">
        <v>2533</v>
      </c>
      <c r="C2535" s="6" t="s">
        <v>6643</v>
      </c>
      <c r="D2535" s="22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>E2535/D2535</f>
        <v>1.1066666666666667</v>
      </c>
      <c r="P2535" s="8">
        <f>IF(L2535=0,0,E2535/L2535)</f>
        <v>61.029411764705884</v>
      </c>
      <c r="Q2535" s="5" t="str">
        <f>LEFT(N2535,(FIND("/",N2535)-1))</f>
        <v>music</v>
      </c>
      <c r="R2535" s="5" t="str">
        <f>RIGHT(N2535,LEN(N2535)-(FIND("/",N2535)))</f>
        <v>classical music</v>
      </c>
      <c r="S2535" s="13">
        <f>(J2535/86400)+25569+(-5/24)</f>
        <v>41304.542951388888</v>
      </c>
      <c r="T2535" s="13">
        <f>(I2535/86400)+25569+(-5/24)</f>
        <v>41334.542453703703</v>
      </c>
    </row>
    <row r="2536" spans="1:20" ht="14.75" customHeight="1" x14ac:dyDescent="0.2">
      <c r="A2536" s="5">
        <v>2534</v>
      </c>
      <c r="B2536" s="6" t="s">
        <v>2534</v>
      </c>
      <c r="C2536" s="6" t="s">
        <v>6644</v>
      </c>
      <c r="D2536" s="22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>E2536/D2536</f>
        <v>1.05</v>
      </c>
      <c r="P2536" s="8">
        <f>IF(L2536=0,0,E2536/L2536)</f>
        <v>150</v>
      </c>
      <c r="Q2536" s="5" t="str">
        <f>LEFT(N2536,(FIND("/",N2536)-1))</f>
        <v>music</v>
      </c>
      <c r="R2536" s="5" t="str">
        <f>RIGHT(N2536,LEN(N2536)-(FIND("/",N2536)))</f>
        <v>classical music</v>
      </c>
      <c r="S2536" s="13">
        <f>(J2536/86400)+25569+(-5/24)</f>
        <v>40127.492037037031</v>
      </c>
      <c r="T2536" s="13">
        <f>(I2536/86400)+25569+(-5/24)</f>
        <v>40179.041666666664</v>
      </c>
    </row>
    <row r="2537" spans="1:20" ht="14.75" customHeight="1" x14ac:dyDescent="0.2">
      <c r="A2537" s="5">
        <v>2535</v>
      </c>
      <c r="B2537" s="6" t="s">
        <v>2535</v>
      </c>
      <c r="C2537" s="6" t="s">
        <v>6645</v>
      </c>
      <c r="D2537" s="22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>E2537/D2537</f>
        <v>1.03775</v>
      </c>
      <c r="P2537" s="8">
        <f>IF(L2537=0,0,E2537/L2537)</f>
        <v>266.08974358974359</v>
      </c>
      <c r="Q2537" s="5" t="str">
        <f>LEFT(N2537,(FIND("/",N2537)-1))</f>
        <v>music</v>
      </c>
      <c r="R2537" s="5" t="str">
        <f>RIGHT(N2537,LEN(N2537)-(FIND("/",N2537)))</f>
        <v>classical music</v>
      </c>
      <c r="S2537" s="13">
        <f>(J2537/86400)+25569+(-5/24)</f>
        <v>41943.582696759258</v>
      </c>
      <c r="T2537" s="13">
        <f>(I2537/86400)+25569+(-5/24)</f>
        <v>41974.624363425923</v>
      </c>
    </row>
    <row r="2538" spans="1:20" ht="14.75" customHeight="1" x14ac:dyDescent="0.2">
      <c r="A2538" s="5">
        <v>2536</v>
      </c>
      <c r="B2538" s="6" t="s">
        <v>2536</v>
      </c>
      <c r="C2538" s="6" t="s">
        <v>6646</v>
      </c>
      <c r="D2538" s="22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>E2538/D2538</f>
        <v>1.1599999999999999</v>
      </c>
      <c r="P2538" s="8">
        <f>IF(L2538=0,0,E2538/L2538)</f>
        <v>7.25</v>
      </c>
      <c r="Q2538" s="5" t="str">
        <f>LEFT(N2538,(FIND("/",N2538)-1))</f>
        <v>music</v>
      </c>
      <c r="R2538" s="5" t="str">
        <f>RIGHT(N2538,LEN(N2538)-(FIND("/",N2538)))</f>
        <v>classical music</v>
      </c>
      <c r="S2538" s="13">
        <f>(J2538/86400)+25569+(-5/24)</f>
        <v>41463.89775462963</v>
      </c>
      <c r="T2538" s="13">
        <f>(I2538/86400)+25569+(-5/24)</f>
        <v>41484.89775462963</v>
      </c>
    </row>
    <row r="2539" spans="1:20" ht="14.75" customHeight="1" x14ac:dyDescent="0.2">
      <c r="A2539" s="5">
        <v>2537</v>
      </c>
      <c r="B2539" s="6" t="s">
        <v>2537</v>
      </c>
      <c r="C2539" s="6" t="s">
        <v>6647</v>
      </c>
      <c r="D2539" s="22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>E2539/D2539</f>
        <v>1.1000000000000001</v>
      </c>
      <c r="P2539" s="8">
        <f>IF(L2539=0,0,E2539/L2539)</f>
        <v>100</v>
      </c>
      <c r="Q2539" s="5" t="str">
        <f>LEFT(N2539,(FIND("/",N2539)-1))</f>
        <v>music</v>
      </c>
      <c r="R2539" s="5" t="str">
        <f>RIGHT(N2539,LEN(N2539)-(FIND("/",N2539)))</f>
        <v>classical music</v>
      </c>
      <c r="S2539" s="13">
        <f>(J2539/86400)+25569+(-5/24)</f>
        <v>40696.440451388888</v>
      </c>
      <c r="T2539" s="13">
        <f>(I2539/86400)+25569+(-5/24)</f>
        <v>40756.440451388888</v>
      </c>
    </row>
    <row r="2540" spans="1:20" ht="14.75" customHeight="1" x14ac:dyDescent="0.2">
      <c r="A2540" s="5">
        <v>2538</v>
      </c>
      <c r="B2540" s="6" t="s">
        <v>2538</v>
      </c>
      <c r="C2540" s="6" t="s">
        <v>6648</v>
      </c>
      <c r="D2540" s="22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>E2540/D2540</f>
        <v>1.130176111111111</v>
      </c>
      <c r="P2540" s="8">
        <f>IF(L2540=0,0,E2540/L2540)</f>
        <v>109.96308108108107</v>
      </c>
      <c r="Q2540" s="5" t="str">
        <f>LEFT(N2540,(FIND("/",N2540)-1))</f>
        <v>music</v>
      </c>
      <c r="R2540" s="5" t="str">
        <f>RIGHT(N2540,LEN(N2540)-(FIND("/",N2540)))</f>
        <v>classical music</v>
      </c>
      <c r="S2540" s="13">
        <f>(J2540/86400)+25569+(-5/24)</f>
        <v>41298.301631944443</v>
      </c>
      <c r="T2540" s="13">
        <f>(I2540/86400)+25569+(-5/24)</f>
        <v>41328.999305555553</v>
      </c>
    </row>
    <row r="2541" spans="1:20" ht="14.75" customHeight="1" x14ac:dyDescent="0.2">
      <c r="A2541" s="5">
        <v>2539</v>
      </c>
      <c r="B2541" s="6" t="s">
        <v>2539</v>
      </c>
      <c r="C2541" s="6" t="s">
        <v>6649</v>
      </c>
      <c r="D2541" s="22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>E2541/D2541</f>
        <v>1.0024999999999999</v>
      </c>
      <c r="P2541" s="8">
        <f>IF(L2541=0,0,E2541/L2541)</f>
        <v>169.91525423728814</v>
      </c>
      <c r="Q2541" s="5" t="str">
        <f>LEFT(N2541,(FIND("/",N2541)-1))</f>
        <v>music</v>
      </c>
      <c r="R2541" s="5" t="str">
        <f>RIGHT(N2541,LEN(N2541)-(FIND("/",N2541)))</f>
        <v>classical music</v>
      </c>
      <c r="S2541" s="13">
        <f>(J2541/86400)+25569+(-5/24)</f>
        <v>41977.693888888891</v>
      </c>
      <c r="T2541" s="13">
        <f>(I2541/86400)+25569+(-5/24)</f>
        <v>42037.693888888891</v>
      </c>
    </row>
    <row r="2542" spans="1:20" ht="14.75" customHeight="1" x14ac:dyDescent="0.2">
      <c r="A2542" s="5">
        <v>2540</v>
      </c>
      <c r="B2542" s="6" t="s">
        <v>2540</v>
      </c>
      <c r="C2542" s="6" t="s">
        <v>6650</v>
      </c>
      <c r="D2542" s="22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>E2542/D2542</f>
        <v>1.034</v>
      </c>
      <c r="P2542" s="8">
        <f>IF(L2542=0,0,E2542/L2542)</f>
        <v>95.740740740740748</v>
      </c>
      <c r="Q2542" s="5" t="str">
        <f>LEFT(N2542,(FIND("/",N2542)-1))</f>
        <v>music</v>
      </c>
      <c r="R2542" s="5" t="str">
        <f>RIGHT(N2542,LEN(N2542)-(FIND("/",N2542)))</f>
        <v>classical music</v>
      </c>
      <c r="S2542" s="13">
        <f>(J2542/86400)+25569+(-5/24)</f>
        <v>40785.466678240737</v>
      </c>
      <c r="T2542" s="13">
        <f>(I2542/86400)+25569+(-5/24)</f>
        <v>40845.466678240737</v>
      </c>
    </row>
    <row r="2543" spans="1:20" ht="14.75" customHeight="1" x14ac:dyDescent="0.2">
      <c r="A2543" s="5">
        <v>2541</v>
      </c>
      <c r="B2543" s="6" t="s">
        <v>2541</v>
      </c>
      <c r="C2543" s="6" t="s">
        <v>6651</v>
      </c>
      <c r="D2543" s="22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>E2543/D2543</f>
        <v>1.0702857142857143</v>
      </c>
      <c r="P2543" s="8">
        <f>IF(L2543=0,0,E2543/L2543)</f>
        <v>59.460317460317462</v>
      </c>
      <c r="Q2543" s="5" t="str">
        <f>LEFT(N2543,(FIND("/",N2543)-1))</f>
        <v>music</v>
      </c>
      <c r="R2543" s="5" t="str">
        <f>RIGHT(N2543,LEN(N2543)-(FIND("/",N2543)))</f>
        <v>classical music</v>
      </c>
      <c r="S2543" s="13">
        <f>(J2543/86400)+25569+(-5/24)</f>
        <v>41483.240949074076</v>
      </c>
      <c r="T2543" s="13">
        <f>(I2543/86400)+25569+(-5/24)</f>
        <v>41543.240949074076</v>
      </c>
    </row>
    <row r="2544" spans="1:20" ht="14.75" customHeight="1" x14ac:dyDescent="0.2">
      <c r="A2544" s="5">
        <v>2542</v>
      </c>
      <c r="B2544" s="6" t="s">
        <v>2542</v>
      </c>
      <c r="C2544" s="6" t="s">
        <v>6652</v>
      </c>
      <c r="D2544" s="22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>E2544/D2544</f>
        <v>1.0357142857142858</v>
      </c>
      <c r="P2544" s="8">
        <f>IF(L2544=0,0,E2544/L2544)</f>
        <v>55.769230769230766</v>
      </c>
      <c r="Q2544" s="5" t="str">
        <f>LEFT(N2544,(FIND("/",N2544)-1))</f>
        <v>music</v>
      </c>
      <c r="R2544" s="5" t="str">
        <f>RIGHT(N2544,LEN(N2544)-(FIND("/",N2544)))</f>
        <v>classical music</v>
      </c>
      <c r="S2544" s="13">
        <f>(J2544/86400)+25569+(-5/24)</f>
        <v>41509.218252314815</v>
      </c>
      <c r="T2544" s="13">
        <f>(I2544/86400)+25569+(-5/24)</f>
        <v>41547.957638888889</v>
      </c>
    </row>
    <row r="2545" spans="1:20" ht="14.75" customHeight="1" x14ac:dyDescent="0.2">
      <c r="A2545" s="5">
        <v>2543</v>
      </c>
      <c r="B2545" s="6" t="s">
        <v>2543</v>
      </c>
      <c r="C2545" s="6" t="s">
        <v>6653</v>
      </c>
      <c r="D2545" s="22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>E2545/D2545</f>
        <v>1.5640000000000001</v>
      </c>
      <c r="P2545" s="8">
        <f>IF(L2545=0,0,E2545/L2545)</f>
        <v>30.076923076923077</v>
      </c>
      <c r="Q2545" s="5" t="str">
        <f>LEFT(N2545,(FIND("/",N2545)-1))</f>
        <v>music</v>
      </c>
      <c r="R2545" s="5" t="str">
        <f>RIGHT(N2545,LEN(N2545)-(FIND("/",N2545)))</f>
        <v>classical music</v>
      </c>
      <c r="S2545" s="13">
        <f>(J2545/86400)+25569+(-5/24)</f>
        <v>40513.899282407401</v>
      </c>
      <c r="T2545" s="13">
        <f>(I2545/86400)+25569+(-5/24)</f>
        <v>40544.916666666664</v>
      </c>
    </row>
    <row r="2546" spans="1:20" ht="14.75" customHeight="1" x14ac:dyDescent="0.2">
      <c r="A2546" s="5">
        <v>2544</v>
      </c>
      <c r="B2546" s="6" t="s">
        <v>2544</v>
      </c>
      <c r="C2546" s="6" t="s">
        <v>6654</v>
      </c>
      <c r="D2546" s="22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>E2546/D2546</f>
        <v>1.0082</v>
      </c>
      <c r="P2546" s="8">
        <f>IF(L2546=0,0,E2546/L2546)</f>
        <v>88.438596491228068</v>
      </c>
      <c r="Q2546" s="5" t="str">
        <f>LEFT(N2546,(FIND("/",N2546)-1))</f>
        <v>music</v>
      </c>
      <c r="R2546" s="5" t="str">
        <f>RIGHT(N2546,LEN(N2546)-(FIND("/",N2546)))</f>
        <v>classical music</v>
      </c>
      <c r="S2546" s="13">
        <f>(J2546/86400)+25569+(-5/24)</f>
        <v>41068.3121412037</v>
      </c>
      <c r="T2546" s="13">
        <f>(I2546/86400)+25569+(-5/24)</f>
        <v>41098.3121412037</v>
      </c>
    </row>
    <row r="2547" spans="1:20" ht="14.75" customHeight="1" x14ac:dyDescent="0.2">
      <c r="A2547" s="5">
        <v>2545</v>
      </c>
      <c r="B2547" s="6" t="s">
        <v>2545</v>
      </c>
      <c r="C2547" s="6" t="s">
        <v>6655</v>
      </c>
      <c r="D2547" s="22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>E2547/D2547</f>
        <v>1.9530000000000001</v>
      </c>
      <c r="P2547" s="8">
        <f>IF(L2547=0,0,E2547/L2547)</f>
        <v>64.032786885245898</v>
      </c>
      <c r="Q2547" s="5" t="str">
        <f>LEFT(N2547,(FIND("/",N2547)-1))</f>
        <v>music</v>
      </c>
      <c r="R2547" s="5" t="str">
        <f>RIGHT(N2547,LEN(N2547)-(FIND("/",N2547)))</f>
        <v>classical music</v>
      </c>
      <c r="S2547" s="13">
        <f>(J2547/86400)+25569+(-5/24)</f>
        <v>42026.929837962962</v>
      </c>
      <c r="T2547" s="13">
        <f>(I2547/86400)+25569+(-5/24)</f>
        <v>42061.812499999993</v>
      </c>
    </row>
    <row r="2548" spans="1:20" ht="14.75" customHeight="1" x14ac:dyDescent="0.2">
      <c r="A2548" s="5">
        <v>2546</v>
      </c>
      <c r="B2548" s="6" t="s">
        <v>2546</v>
      </c>
      <c r="C2548" s="6" t="s">
        <v>6656</v>
      </c>
      <c r="D2548" s="22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>E2548/D2548</f>
        <v>1.1171428571428572</v>
      </c>
      <c r="P2548" s="8">
        <f>IF(L2548=0,0,E2548/L2548)</f>
        <v>60.153846153846153</v>
      </c>
      <c r="Q2548" s="5" t="str">
        <f>LEFT(N2548,(FIND("/",N2548)-1))</f>
        <v>music</v>
      </c>
      <c r="R2548" s="5" t="str">
        <f>RIGHT(N2548,LEN(N2548)-(FIND("/",N2548)))</f>
        <v>classical music</v>
      </c>
      <c r="S2548" s="13">
        <f>(J2548/86400)+25569+(-5/24)</f>
        <v>41524.650219907409</v>
      </c>
      <c r="T2548" s="13">
        <f>(I2548/86400)+25569+(-5/24)</f>
        <v>41552</v>
      </c>
    </row>
    <row r="2549" spans="1:20" ht="14.75" customHeight="1" x14ac:dyDescent="0.2">
      <c r="A2549" s="5">
        <v>2547</v>
      </c>
      <c r="B2549" s="6" t="s">
        <v>2547</v>
      </c>
      <c r="C2549" s="6" t="s">
        <v>6657</v>
      </c>
      <c r="D2549" s="22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>E2549/D2549</f>
        <v>1.1985454545454546</v>
      </c>
      <c r="P2549" s="8">
        <f>IF(L2549=0,0,E2549/L2549)</f>
        <v>49.194029850746269</v>
      </c>
      <c r="Q2549" s="5" t="str">
        <f>LEFT(N2549,(FIND("/",N2549)-1))</f>
        <v>music</v>
      </c>
      <c r="R2549" s="5" t="str">
        <f>RIGHT(N2549,LEN(N2549)-(FIND("/",N2549)))</f>
        <v>classical music</v>
      </c>
      <c r="S2549" s="13">
        <f>(J2549/86400)+25569+(-5/24)</f>
        <v>40973.564849537033</v>
      </c>
      <c r="T2549" s="13">
        <f>(I2549/86400)+25569+(-5/24)</f>
        <v>41003.523182870369</v>
      </c>
    </row>
    <row r="2550" spans="1:20" ht="14.75" customHeight="1" x14ac:dyDescent="0.2">
      <c r="A2550" s="5">
        <v>2548</v>
      </c>
      <c r="B2550" s="6" t="s">
        <v>2548</v>
      </c>
      <c r="C2550" s="6" t="s">
        <v>6658</v>
      </c>
      <c r="D2550" s="22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>E2550/D2550</f>
        <v>1.0185</v>
      </c>
      <c r="P2550" s="8">
        <f>IF(L2550=0,0,E2550/L2550)</f>
        <v>165.16216216216216</v>
      </c>
      <c r="Q2550" s="5" t="str">
        <f>LEFT(N2550,(FIND("/",N2550)-1))</f>
        <v>music</v>
      </c>
      <c r="R2550" s="5" t="str">
        <f>RIGHT(N2550,LEN(N2550)-(FIND("/",N2550)))</f>
        <v>classical music</v>
      </c>
      <c r="S2550" s="13">
        <f>(J2550/86400)+25569+(-5/24)</f>
        <v>42618.417094907403</v>
      </c>
      <c r="T2550" s="13">
        <f>(I2550/86400)+25569+(-5/24)</f>
        <v>42642.977083333331</v>
      </c>
    </row>
    <row r="2551" spans="1:20" ht="14.75" customHeight="1" x14ac:dyDescent="0.2">
      <c r="A2551" s="5">
        <v>2549</v>
      </c>
      <c r="B2551" s="6" t="s">
        <v>2549</v>
      </c>
      <c r="C2551" s="6" t="s">
        <v>6659</v>
      </c>
      <c r="D2551" s="22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>E2551/D2551</f>
        <v>1.0280254777070064</v>
      </c>
      <c r="P2551" s="8">
        <f>IF(L2551=0,0,E2551/L2551)</f>
        <v>43.621621621621621</v>
      </c>
      <c r="Q2551" s="5" t="str">
        <f>LEFT(N2551,(FIND("/",N2551)-1))</f>
        <v>music</v>
      </c>
      <c r="R2551" s="5" t="str">
        <f>RIGHT(N2551,LEN(N2551)-(FIND("/",N2551)))</f>
        <v>classical music</v>
      </c>
      <c r="S2551" s="13">
        <f>(J2551/86400)+25569+(-5/24)</f>
        <v>41390.549421296295</v>
      </c>
      <c r="T2551" s="13">
        <f>(I2551/86400)+25569+(-5/24)</f>
        <v>41425.5</v>
      </c>
    </row>
    <row r="2552" spans="1:20" ht="14.75" customHeight="1" x14ac:dyDescent="0.2">
      <c r="A2552" s="5">
        <v>2550</v>
      </c>
      <c r="B2552" s="6" t="s">
        <v>2550</v>
      </c>
      <c r="C2552" s="6" t="s">
        <v>6660</v>
      </c>
      <c r="D2552" s="22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>E2552/D2552</f>
        <v>1.0084615384615385</v>
      </c>
      <c r="P2552" s="8">
        <f>IF(L2552=0,0,E2552/L2552)</f>
        <v>43.7</v>
      </c>
      <c r="Q2552" s="5" t="str">
        <f>LEFT(N2552,(FIND("/",N2552)-1))</f>
        <v>music</v>
      </c>
      <c r="R2552" s="5" t="str">
        <f>RIGHT(N2552,LEN(N2552)-(FIND("/",N2552)))</f>
        <v>classical music</v>
      </c>
      <c r="S2552" s="13">
        <f>(J2552/86400)+25569+(-5/24)</f>
        <v>42228.425995370366</v>
      </c>
      <c r="T2552" s="13">
        <f>(I2552/86400)+25569+(-5/24)</f>
        <v>42284.957638888889</v>
      </c>
    </row>
    <row r="2553" spans="1:20" ht="14.75" customHeight="1" x14ac:dyDescent="0.2">
      <c r="A2553" s="5">
        <v>2551</v>
      </c>
      <c r="B2553" s="6" t="s">
        <v>2551</v>
      </c>
      <c r="C2553" s="6" t="s">
        <v>6661</v>
      </c>
      <c r="D2553" s="22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>E2553/D2553</f>
        <v>1.0273469387755103</v>
      </c>
      <c r="P2553" s="8">
        <f>IF(L2553=0,0,E2553/L2553)</f>
        <v>67.419642857142861</v>
      </c>
      <c r="Q2553" s="5" t="str">
        <f>LEFT(N2553,(FIND("/",N2553)-1))</f>
        <v>music</v>
      </c>
      <c r="R2553" s="5" t="str">
        <f>RIGHT(N2553,LEN(N2553)-(FIND("/",N2553)))</f>
        <v>classical music</v>
      </c>
      <c r="S2553" s="13">
        <f>(J2553/86400)+25569+(-5/24)</f>
        <v>40961.043807870366</v>
      </c>
      <c r="T2553" s="13">
        <f>(I2553/86400)+25569+(-5/24)</f>
        <v>40989.658333333333</v>
      </c>
    </row>
    <row r="2554" spans="1:20" ht="14.75" customHeight="1" x14ac:dyDescent="0.2">
      <c r="A2554" s="5">
        <v>2552</v>
      </c>
      <c r="B2554" s="6" t="s">
        <v>2552</v>
      </c>
      <c r="C2554" s="6" t="s">
        <v>6662</v>
      </c>
      <c r="D2554" s="22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>E2554/D2554</f>
        <v>1.0649999999999999</v>
      </c>
      <c r="P2554" s="8">
        <f>IF(L2554=0,0,E2554/L2554)</f>
        <v>177.5</v>
      </c>
      <c r="Q2554" s="5" t="str">
        <f>LEFT(N2554,(FIND("/",N2554)-1))</f>
        <v>music</v>
      </c>
      <c r="R2554" s="5" t="str">
        <f>RIGHT(N2554,LEN(N2554)-(FIND("/",N2554)))</f>
        <v>classical music</v>
      </c>
      <c r="S2554" s="13">
        <f>(J2554/86400)+25569+(-5/24)</f>
        <v>42769.601631944439</v>
      </c>
      <c r="T2554" s="13">
        <f>(I2554/86400)+25569+(-5/24)</f>
        <v>42799.601631944439</v>
      </c>
    </row>
    <row r="2555" spans="1:20" ht="14.75" customHeight="1" x14ac:dyDescent="0.2">
      <c r="A2555" s="5">
        <v>2553</v>
      </c>
      <c r="B2555" s="6" t="s">
        <v>2553</v>
      </c>
      <c r="C2555" s="6" t="s">
        <v>6663</v>
      </c>
      <c r="D2555" s="22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>E2555/D2555</f>
        <v>1.5553333333333332</v>
      </c>
      <c r="P2555" s="8">
        <f>IF(L2555=0,0,E2555/L2555)</f>
        <v>38.883333333333333</v>
      </c>
      <c r="Q2555" s="5" t="str">
        <f>LEFT(N2555,(FIND("/",N2555)-1))</f>
        <v>music</v>
      </c>
      <c r="R2555" s="5" t="str">
        <f>RIGHT(N2555,LEN(N2555)-(FIND("/",N2555)))</f>
        <v>classical music</v>
      </c>
      <c r="S2555" s="13">
        <f>(J2555/86400)+25569+(-5/24)</f>
        <v>41112.990821759253</v>
      </c>
      <c r="T2555" s="13">
        <f>(I2555/86400)+25569+(-5/24)</f>
        <v>41172.990821759253</v>
      </c>
    </row>
    <row r="2556" spans="1:20" ht="14.75" customHeight="1" x14ac:dyDescent="0.2">
      <c r="A2556" s="5">
        <v>2554</v>
      </c>
      <c r="B2556" s="6" t="s">
        <v>2554</v>
      </c>
      <c r="C2556" s="6" t="s">
        <v>6664</v>
      </c>
      <c r="D2556" s="22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>E2556/D2556</f>
        <v>1.228</v>
      </c>
      <c r="P2556" s="8">
        <f>IF(L2556=0,0,E2556/L2556)</f>
        <v>54.985074626865675</v>
      </c>
      <c r="Q2556" s="5" t="str">
        <f>LEFT(N2556,(FIND("/",N2556)-1))</f>
        <v>music</v>
      </c>
      <c r="R2556" s="5" t="str">
        <f>RIGHT(N2556,LEN(N2556)-(FIND("/",N2556)))</f>
        <v>classical music</v>
      </c>
      <c r="S2556" s="13">
        <f>(J2556/86400)+25569+(-5/24)</f>
        <v>42124.869942129626</v>
      </c>
      <c r="T2556" s="13">
        <f>(I2556/86400)+25569+(-5/24)</f>
        <v>42155.957638888889</v>
      </c>
    </row>
    <row r="2557" spans="1:20" ht="14.75" customHeight="1" x14ac:dyDescent="0.2">
      <c r="A2557" s="5">
        <v>2555</v>
      </c>
      <c r="B2557" s="6" t="s">
        <v>2555</v>
      </c>
      <c r="C2557" s="6" t="s">
        <v>6665</v>
      </c>
      <c r="D2557" s="22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>E2557/D2557</f>
        <v>1.0734999999999999</v>
      </c>
      <c r="P2557" s="8">
        <f>IF(L2557=0,0,E2557/L2557)</f>
        <v>61.342857142857142</v>
      </c>
      <c r="Q2557" s="5" t="str">
        <f>LEFT(N2557,(FIND("/",N2557)-1))</f>
        <v>music</v>
      </c>
      <c r="R2557" s="5" t="str">
        <f>RIGHT(N2557,LEN(N2557)-(FIND("/",N2557)))</f>
        <v>classical music</v>
      </c>
      <c r="S2557" s="13">
        <f>(J2557/86400)+25569+(-5/24)</f>
        <v>41026.44667824074</v>
      </c>
      <c r="T2557" s="13">
        <f>(I2557/86400)+25569+(-5/24)</f>
        <v>41057.44667824074</v>
      </c>
    </row>
    <row r="2558" spans="1:20" ht="14.75" customHeight="1" x14ac:dyDescent="0.2">
      <c r="A2558" s="5">
        <v>2556</v>
      </c>
      <c r="B2558" s="6" t="s">
        <v>2556</v>
      </c>
      <c r="C2558" s="6" t="s">
        <v>6666</v>
      </c>
      <c r="D2558" s="22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>E2558/D2558</f>
        <v>1.0550335570469798</v>
      </c>
      <c r="P2558" s="8">
        <f>IF(L2558=0,0,E2558/L2558)</f>
        <v>23.117647058823529</v>
      </c>
      <c r="Q2558" s="5" t="str">
        <f>LEFT(N2558,(FIND("/",N2558)-1))</f>
        <v>music</v>
      </c>
      <c r="R2558" s="5" t="str">
        <f>RIGHT(N2558,LEN(N2558)-(FIND("/",N2558)))</f>
        <v>classical music</v>
      </c>
      <c r="S2558" s="13">
        <f>(J2558/86400)+25569+(-5/24)</f>
        <v>41222.783067129625</v>
      </c>
      <c r="T2558" s="13">
        <f>(I2558/86400)+25569+(-5/24)</f>
        <v>41267.783067129625</v>
      </c>
    </row>
    <row r="2559" spans="1:20" ht="14.75" customHeight="1" x14ac:dyDescent="0.2">
      <c r="A2559" s="5">
        <v>2557</v>
      </c>
      <c r="B2559" s="6" t="s">
        <v>2557</v>
      </c>
      <c r="C2559" s="6" t="s">
        <v>6667</v>
      </c>
      <c r="D2559" s="22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>E2559/D2559</f>
        <v>1.1844444444444444</v>
      </c>
      <c r="P2559" s="8">
        <f>IF(L2559=0,0,E2559/L2559)</f>
        <v>29.611111111111111</v>
      </c>
      <c r="Q2559" s="5" t="str">
        <f>LEFT(N2559,(FIND("/",N2559)-1))</f>
        <v>music</v>
      </c>
      <c r="R2559" s="5" t="str">
        <f>RIGHT(N2559,LEN(N2559)-(FIND("/",N2559)))</f>
        <v>classical music</v>
      </c>
      <c r="S2559" s="13">
        <f>(J2559/86400)+25569+(-5/24)</f>
        <v>41744.536874999998</v>
      </c>
      <c r="T2559" s="13">
        <f>(I2559/86400)+25569+(-5/24)</f>
        <v>41774.536874999998</v>
      </c>
    </row>
    <row r="2560" spans="1:20" ht="14.75" customHeight="1" x14ac:dyDescent="0.2">
      <c r="A2560" s="5">
        <v>2558</v>
      </c>
      <c r="B2560" s="6" t="s">
        <v>2558</v>
      </c>
      <c r="C2560" s="6" t="s">
        <v>6668</v>
      </c>
      <c r="D2560" s="22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>E2560/D2560</f>
        <v>1.0888</v>
      </c>
      <c r="P2560" s="8">
        <f>IF(L2560=0,0,E2560/L2560)</f>
        <v>75.611111111111114</v>
      </c>
      <c r="Q2560" s="5" t="str">
        <f>LEFT(N2560,(FIND("/",N2560)-1))</f>
        <v>music</v>
      </c>
      <c r="R2560" s="5" t="str">
        <f>RIGHT(N2560,LEN(N2560)-(FIND("/",N2560)))</f>
        <v>classical music</v>
      </c>
      <c r="S2560" s="13">
        <f>(J2560/86400)+25569+(-5/24)</f>
        <v>42093.651689814811</v>
      </c>
      <c r="T2560" s="13">
        <f>(I2560/86400)+25569+(-5/24)</f>
        <v>42125.374305555553</v>
      </c>
    </row>
    <row r="2561" spans="1:20" ht="14.75" customHeight="1" x14ac:dyDescent="0.2">
      <c r="A2561" s="5">
        <v>2559</v>
      </c>
      <c r="B2561" s="6" t="s">
        <v>2559</v>
      </c>
      <c r="C2561" s="6" t="s">
        <v>6669</v>
      </c>
      <c r="D2561" s="22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>E2561/D2561</f>
        <v>1.1125</v>
      </c>
      <c r="P2561" s="8">
        <f>IF(L2561=0,0,E2561/L2561)</f>
        <v>35.6</v>
      </c>
      <c r="Q2561" s="5" t="str">
        <f>LEFT(N2561,(FIND("/",N2561)-1))</f>
        <v>music</v>
      </c>
      <c r="R2561" s="5" t="str">
        <f>RIGHT(N2561,LEN(N2561)-(FIND("/",N2561)))</f>
        <v>classical music</v>
      </c>
      <c r="S2561" s="13">
        <f>(J2561/86400)+25569+(-5/24)</f>
        <v>40829.665324074071</v>
      </c>
      <c r="T2561" s="13">
        <f>(I2561/86400)+25569+(-5/24)</f>
        <v>40862.609027777777</v>
      </c>
    </row>
    <row r="2562" spans="1:20" ht="14.75" customHeight="1" x14ac:dyDescent="0.2">
      <c r="A2562" s="5">
        <v>2560</v>
      </c>
      <c r="B2562" s="6" t="s">
        <v>2560</v>
      </c>
      <c r="C2562" s="6" t="s">
        <v>6670</v>
      </c>
      <c r="D2562" s="22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>E2562/D2562</f>
        <v>1.0009999999999999</v>
      </c>
      <c r="P2562" s="8">
        <f>IF(L2562=0,0,E2562/L2562)</f>
        <v>143</v>
      </c>
      <c r="Q2562" s="5" t="str">
        <f>LEFT(N2562,(FIND("/",N2562)-1))</f>
        <v>music</v>
      </c>
      <c r="R2562" s="5" t="str">
        <f>RIGHT(N2562,LEN(N2562)-(FIND("/",N2562)))</f>
        <v>classical music</v>
      </c>
      <c r="S2562" s="13">
        <f>(J2562/86400)+25569+(-5/24)</f>
        <v>42039.742754629631</v>
      </c>
      <c r="T2562" s="13">
        <f>(I2562/86400)+25569+(-5/24)</f>
        <v>42069.742754629631</v>
      </c>
    </row>
    <row r="2563" spans="1:20" ht="14.75" customHeight="1" x14ac:dyDescent="0.2">
      <c r="A2563" s="5">
        <v>2561</v>
      </c>
      <c r="B2563" s="6" t="s">
        <v>2561</v>
      </c>
      <c r="C2563" s="6" t="s">
        <v>6671</v>
      </c>
      <c r="D2563" s="22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>E2563/D2563</f>
        <v>0</v>
      </c>
      <c r="P2563" s="8">
        <f>IF(L2563=0,0,E2563/L2563)</f>
        <v>0</v>
      </c>
      <c r="Q2563" s="5" t="str">
        <f>LEFT(N2563,(FIND("/",N2563)-1))</f>
        <v>food</v>
      </c>
      <c r="R2563" s="5" t="str">
        <f>RIGHT(N2563,LEN(N2563)-(FIND("/",N2563)))</f>
        <v>food trucks</v>
      </c>
      <c r="S2563" s="13">
        <f>(J2563/86400)+25569+(-5/24)</f>
        <v>42260.320474537039</v>
      </c>
      <c r="T2563" s="13">
        <f>(I2563/86400)+25569+(-5/24)</f>
        <v>42290.320474537039</v>
      </c>
    </row>
    <row r="2564" spans="1:20" ht="14.75" customHeight="1" x14ac:dyDescent="0.2">
      <c r="A2564" s="5">
        <v>2562</v>
      </c>
      <c r="B2564" s="6" t="s">
        <v>2562</v>
      </c>
      <c r="C2564" s="6" t="s">
        <v>6672</v>
      </c>
      <c r="D2564" s="22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>E2564/D2564</f>
        <v>7.4999999999999997E-3</v>
      </c>
      <c r="P2564" s="8">
        <f>IF(L2564=0,0,E2564/L2564)</f>
        <v>25</v>
      </c>
      <c r="Q2564" s="5" t="str">
        <f>LEFT(N2564,(FIND("/",N2564)-1))</f>
        <v>food</v>
      </c>
      <c r="R2564" s="5" t="str">
        <f>RIGHT(N2564,LEN(N2564)-(FIND("/",N2564)))</f>
        <v>food trucks</v>
      </c>
      <c r="S2564" s="13">
        <f>(J2564/86400)+25569+(-5/24)</f>
        <v>42594.316423611112</v>
      </c>
      <c r="T2564" s="13">
        <f>(I2564/86400)+25569+(-5/24)</f>
        <v>42654.316423611112</v>
      </c>
    </row>
    <row r="2565" spans="1:20" ht="14.75" customHeight="1" x14ac:dyDescent="0.2">
      <c r="A2565" s="5">
        <v>2563</v>
      </c>
      <c r="B2565" s="6" t="s">
        <v>2563</v>
      </c>
      <c r="C2565" s="6" t="s">
        <v>6673</v>
      </c>
      <c r="D2565" s="22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>E2565/D2565</f>
        <v>0</v>
      </c>
      <c r="P2565" s="8">
        <f>IF(L2565=0,0,E2565/L2565)</f>
        <v>0</v>
      </c>
      <c r="Q2565" s="5" t="str">
        <f>LEFT(N2565,(FIND("/",N2565)-1))</f>
        <v>food</v>
      </c>
      <c r="R2565" s="5" t="str">
        <f>RIGHT(N2565,LEN(N2565)-(FIND("/",N2565)))</f>
        <v>food trucks</v>
      </c>
      <c r="S2565" s="13">
        <f>(J2565/86400)+25569+(-5/24)</f>
        <v>42154.931145833332</v>
      </c>
      <c r="T2565" s="13">
        <f>(I2565/86400)+25569+(-5/24)</f>
        <v>42214.931145833332</v>
      </c>
    </row>
    <row r="2566" spans="1:20" ht="14.75" customHeight="1" x14ac:dyDescent="0.2">
      <c r="A2566" s="5">
        <v>2564</v>
      </c>
      <c r="B2566" s="6" t="s">
        <v>2564</v>
      </c>
      <c r="C2566" s="6" t="s">
        <v>6674</v>
      </c>
      <c r="D2566" s="22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>E2566/D2566</f>
        <v>0</v>
      </c>
      <c r="P2566" s="8">
        <f>IF(L2566=0,0,E2566/L2566)</f>
        <v>0</v>
      </c>
      <c r="Q2566" s="5" t="str">
        <f>LEFT(N2566,(FIND("/",N2566)-1))</f>
        <v>food</v>
      </c>
      <c r="R2566" s="5" t="str">
        <f>RIGHT(N2566,LEN(N2566)-(FIND("/",N2566)))</f>
        <v>food trucks</v>
      </c>
      <c r="S2566" s="13">
        <f>(J2566/86400)+25569+(-5/24)</f>
        <v>41821.83216435185</v>
      </c>
      <c r="T2566" s="13">
        <f>(I2566/86400)+25569+(-5/24)</f>
        <v>41851.83216435185</v>
      </c>
    </row>
    <row r="2567" spans="1:20" ht="14.75" customHeight="1" x14ac:dyDescent="0.2">
      <c r="A2567" s="5">
        <v>2565</v>
      </c>
      <c r="B2567" s="6" t="s">
        <v>2565</v>
      </c>
      <c r="C2567" s="6" t="s">
        <v>6675</v>
      </c>
      <c r="D2567" s="22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>E2567/D2567</f>
        <v>0.01</v>
      </c>
      <c r="P2567" s="8">
        <f>IF(L2567=0,0,E2567/L2567)</f>
        <v>100</v>
      </c>
      <c r="Q2567" s="5" t="str">
        <f>LEFT(N2567,(FIND("/",N2567)-1))</f>
        <v>food</v>
      </c>
      <c r="R2567" s="5" t="str">
        <f>RIGHT(N2567,LEN(N2567)-(FIND("/",N2567)))</f>
        <v>food trucks</v>
      </c>
      <c r="S2567" s="13">
        <f>(J2567/86400)+25569+(-5/24)</f>
        <v>42440.442002314812</v>
      </c>
      <c r="T2567" s="13">
        <f>(I2567/86400)+25569+(-5/24)</f>
        <v>42499.659722222219</v>
      </c>
    </row>
    <row r="2568" spans="1:20" ht="14.75" customHeight="1" x14ac:dyDescent="0.2">
      <c r="A2568" s="5">
        <v>2566</v>
      </c>
      <c r="B2568" s="6" t="s">
        <v>2566</v>
      </c>
      <c r="C2568" s="6" t="s">
        <v>6676</v>
      </c>
      <c r="D2568" s="22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>E2568/D2568</f>
        <v>0</v>
      </c>
      <c r="P2568" s="8">
        <f>IF(L2568=0,0,E2568/L2568)</f>
        <v>0</v>
      </c>
      <c r="Q2568" s="5" t="str">
        <f>LEFT(N2568,(FIND("/",N2568)-1))</f>
        <v>food</v>
      </c>
      <c r="R2568" s="5" t="str">
        <f>RIGHT(N2568,LEN(N2568)-(FIND("/",N2568)))</f>
        <v>food trucks</v>
      </c>
      <c r="S2568" s="13">
        <f>(J2568/86400)+25569+(-5/24)</f>
        <v>41842.772546296292</v>
      </c>
      <c r="T2568" s="13">
        <f>(I2568/86400)+25569+(-5/24)</f>
        <v>41872.772546296292</v>
      </c>
    </row>
    <row r="2569" spans="1:20" ht="14.75" customHeight="1" x14ac:dyDescent="0.2">
      <c r="A2569" s="5">
        <v>2567</v>
      </c>
      <c r="B2569" s="6" t="s">
        <v>2567</v>
      </c>
      <c r="C2569" s="6" t="s">
        <v>6677</v>
      </c>
      <c r="D2569" s="22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>E2569/D2569</f>
        <v>2.6666666666666666E-3</v>
      </c>
      <c r="P2569" s="8">
        <f>IF(L2569=0,0,E2569/L2569)</f>
        <v>60</v>
      </c>
      <c r="Q2569" s="5" t="str">
        <f>LEFT(N2569,(FIND("/",N2569)-1))</f>
        <v>food</v>
      </c>
      <c r="R2569" s="5" t="str">
        <f>RIGHT(N2569,LEN(N2569)-(FIND("/",N2569)))</f>
        <v>food trucks</v>
      </c>
      <c r="S2569" s="13">
        <f>(J2569/86400)+25569+(-5/24)</f>
        <v>42087.670578703699</v>
      </c>
      <c r="T2569" s="13">
        <f>(I2569/86400)+25569+(-5/24)</f>
        <v>42117.670578703699</v>
      </c>
    </row>
    <row r="2570" spans="1:20" ht="14.75" customHeight="1" x14ac:dyDescent="0.2">
      <c r="A2570" s="5">
        <v>2568</v>
      </c>
      <c r="B2570" s="6" t="s">
        <v>2568</v>
      </c>
      <c r="C2570" s="6" t="s">
        <v>6678</v>
      </c>
      <c r="D2570" s="22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>E2570/D2570</f>
        <v>5.0000000000000001E-3</v>
      </c>
      <c r="P2570" s="8">
        <f>IF(L2570=0,0,E2570/L2570)</f>
        <v>50</v>
      </c>
      <c r="Q2570" s="5" t="str">
        <f>LEFT(N2570,(FIND("/",N2570)-1))</f>
        <v>food</v>
      </c>
      <c r="R2570" s="5" t="str">
        <f>RIGHT(N2570,LEN(N2570)-(FIND("/",N2570)))</f>
        <v>food trucks</v>
      </c>
      <c r="S2570" s="13">
        <f>(J2570/86400)+25569+(-5/24)</f>
        <v>42584.45826388889</v>
      </c>
      <c r="T2570" s="13">
        <f>(I2570/86400)+25569+(-5/24)</f>
        <v>42614.45826388889</v>
      </c>
    </row>
    <row r="2571" spans="1:20" ht="14.75" customHeight="1" x14ac:dyDescent="0.2">
      <c r="A2571" s="5">
        <v>2569</v>
      </c>
      <c r="B2571" s="6" t="s">
        <v>2569</v>
      </c>
      <c r="C2571" s="6" t="s">
        <v>6679</v>
      </c>
      <c r="D2571" s="22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>E2571/D2571</f>
        <v>2.2307692307692306E-2</v>
      </c>
      <c r="P2571" s="8">
        <f>IF(L2571=0,0,E2571/L2571)</f>
        <v>72.5</v>
      </c>
      <c r="Q2571" s="5" t="str">
        <f>LEFT(N2571,(FIND("/",N2571)-1))</f>
        <v>food</v>
      </c>
      <c r="R2571" s="5" t="str">
        <f>RIGHT(N2571,LEN(N2571)-(FIND("/",N2571)))</f>
        <v>food trucks</v>
      </c>
      <c r="S2571" s="13">
        <f>(J2571/86400)+25569+(-5/24)</f>
        <v>42233.897129629629</v>
      </c>
      <c r="T2571" s="13">
        <f>(I2571/86400)+25569+(-5/24)</f>
        <v>42263.897129629629</v>
      </c>
    </row>
    <row r="2572" spans="1:20" ht="14.75" customHeight="1" x14ac:dyDescent="0.2">
      <c r="A2572" s="5">
        <v>2570</v>
      </c>
      <c r="B2572" s="6" t="s">
        <v>2570</v>
      </c>
      <c r="C2572" s="6" t="s">
        <v>6680</v>
      </c>
      <c r="D2572" s="22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>E2572/D2572</f>
        <v>8.4285714285714294E-3</v>
      </c>
      <c r="P2572" s="8">
        <f>IF(L2572=0,0,E2572/L2572)</f>
        <v>29.5</v>
      </c>
      <c r="Q2572" s="5" t="str">
        <f>LEFT(N2572,(FIND("/",N2572)-1))</f>
        <v>food</v>
      </c>
      <c r="R2572" s="5" t="str">
        <f>RIGHT(N2572,LEN(N2572)-(FIND("/",N2572)))</f>
        <v>food trucks</v>
      </c>
      <c r="S2572" s="13">
        <f>(J2572/86400)+25569+(-5/24)</f>
        <v>42744.694849537038</v>
      </c>
      <c r="T2572" s="13">
        <f>(I2572/86400)+25569+(-5/24)</f>
        <v>42774.694849537038</v>
      </c>
    </row>
    <row r="2573" spans="1:20" ht="14.75" customHeight="1" x14ac:dyDescent="0.2">
      <c r="A2573" s="5">
        <v>2571</v>
      </c>
      <c r="B2573" s="6" t="s">
        <v>2571</v>
      </c>
      <c r="C2573" s="6" t="s">
        <v>6681</v>
      </c>
      <c r="D2573" s="22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>E2573/D2573</f>
        <v>2.5000000000000001E-3</v>
      </c>
      <c r="P2573" s="8">
        <f>IF(L2573=0,0,E2573/L2573)</f>
        <v>62.5</v>
      </c>
      <c r="Q2573" s="5" t="str">
        <f>LEFT(N2573,(FIND("/",N2573)-1))</f>
        <v>food</v>
      </c>
      <c r="R2573" s="5" t="str">
        <f>RIGHT(N2573,LEN(N2573)-(FIND("/",N2573)))</f>
        <v>food trucks</v>
      </c>
      <c r="S2573" s="13">
        <f>(J2573/86400)+25569+(-5/24)</f>
        <v>42449.133344907408</v>
      </c>
      <c r="T2573" s="13">
        <f>(I2573/86400)+25569+(-5/24)</f>
        <v>42509.133344907408</v>
      </c>
    </row>
    <row r="2574" spans="1:20" ht="14.75" customHeight="1" x14ac:dyDescent="0.2">
      <c r="A2574" s="5">
        <v>2572</v>
      </c>
      <c r="B2574" s="6" t="s">
        <v>2572</v>
      </c>
      <c r="C2574" s="6" t="s">
        <v>6682</v>
      </c>
      <c r="D2574" s="22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>E2574/D2574</f>
        <v>0</v>
      </c>
      <c r="P2574" s="8">
        <f>IF(L2574=0,0,E2574/L2574)</f>
        <v>0</v>
      </c>
      <c r="Q2574" s="5" t="str">
        <f>LEFT(N2574,(FIND("/",N2574)-1))</f>
        <v>food</v>
      </c>
      <c r="R2574" s="5" t="str">
        <f>RIGHT(N2574,LEN(N2574)-(FIND("/",N2574)))</f>
        <v>food trucks</v>
      </c>
      <c r="S2574" s="13">
        <f>(J2574/86400)+25569+(-5/24)</f>
        <v>42076.911076388882</v>
      </c>
      <c r="T2574" s="13">
        <f>(I2574/86400)+25569+(-5/24)</f>
        <v>42106.911076388882</v>
      </c>
    </row>
    <row r="2575" spans="1:20" ht="14.75" customHeight="1" x14ac:dyDescent="0.2">
      <c r="A2575" s="5">
        <v>2573</v>
      </c>
      <c r="B2575" s="6" t="s">
        <v>2573</v>
      </c>
      <c r="C2575" s="6" t="s">
        <v>6683</v>
      </c>
      <c r="D2575" s="22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>E2575/D2575</f>
        <v>0</v>
      </c>
      <c r="P2575" s="8">
        <f>IF(L2575=0,0,E2575/L2575)</f>
        <v>0</v>
      </c>
      <c r="Q2575" s="5" t="str">
        <f>LEFT(N2575,(FIND("/",N2575)-1))</f>
        <v>food</v>
      </c>
      <c r="R2575" s="5" t="str">
        <f>RIGHT(N2575,LEN(N2575)-(FIND("/",N2575)))</f>
        <v>food trucks</v>
      </c>
      <c r="S2575" s="13">
        <f>(J2575/86400)+25569+(-5/24)</f>
        <v>41829.383668981478</v>
      </c>
      <c r="T2575" s="13">
        <f>(I2575/86400)+25569+(-5/24)</f>
        <v>41874.383668981478</v>
      </c>
    </row>
    <row r="2576" spans="1:20" ht="14.75" customHeight="1" x14ac:dyDescent="0.2">
      <c r="A2576" s="5">
        <v>2574</v>
      </c>
      <c r="B2576" s="6" t="s">
        <v>2574</v>
      </c>
      <c r="C2576" s="6" t="s">
        <v>6684</v>
      </c>
      <c r="D2576" s="22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>E2576/D2576</f>
        <v>0</v>
      </c>
      <c r="P2576" s="8">
        <f>IF(L2576=0,0,E2576/L2576)</f>
        <v>0</v>
      </c>
      <c r="Q2576" s="5" t="str">
        <f>LEFT(N2576,(FIND("/",N2576)-1))</f>
        <v>food</v>
      </c>
      <c r="R2576" s="5" t="str">
        <f>RIGHT(N2576,LEN(N2576)-(FIND("/",N2576)))</f>
        <v>food trucks</v>
      </c>
      <c r="S2576" s="13">
        <f>(J2576/86400)+25569+(-5/24)</f>
        <v>42487.617418981477</v>
      </c>
      <c r="T2576" s="13">
        <f>(I2576/86400)+25569+(-5/24)</f>
        <v>42508.617418981477</v>
      </c>
    </row>
    <row r="2577" spans="1:20" ht="14.75" customHeight="1" x14ac:dyDescent="0.2">
      <c r="A2577" s="5">
        <v>2575</v>
      </c>
      <c r="B2577" s="6" t="s">
        <v>2575</v>
      </c>
      <c r="C2577" s="6" t="s">
        <v>6685</v>
      </c>
      <c r="D2577" s="22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>E2577/D2577</f>
        <v>0</v>
      </c>
      <c r="P2577" s="8">
        <f>IF(L2577=0,0,E2577/L2577)</f>
        <v>0</v>
      </c>
      <c r="Q2577" s="5" t="str">
        <f>LEFT(N2577,(FIND("/",N2577)-1))</f>
        <v>food</v>
      </c>
      <c r="R2577" s="5" t="str">
        <f>RIGHT(N2577,LEN(N2577)-(FIND("/",N2577)))</f>
        <v>food trucks</v>
      </c>
      <c r="S2577" s="13">
        <f>(J2577/86400)+25569+(-5/24)</f>
        <v>41985.900393518517</v>
      </c>
      <c r="T2577" s="13">
        <f>(I2577/86400)+25569+(-5/24)</f>
        <v>42015.900393518517</v>
      </c>
    </row>
    <row r="2578" spans="1:20" ht="14.75" customHeight="1" x14ac:dyDescent="0.2">
      <c r="A2578" s="5">
        <v>2576</v>
      </c>
      <c r="B2578" s="6" t="s">
        <v>2576</v>
      </c>
      <c r="C2578" s="6" t="s">
        <v>6686</v>
      </c>
      <c r="D2578" s="22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>E2578/D2578</f>
        <v>0</v>
      </c>
      <c r="P2578" s="8">
        <f>IF(L2578=0,0,E2578/L2578)</f>
        <v>0</v>
      </c>
      <c r="Q2578" s="5" t="str">
        <f>LEFT(N2578,(FIND("/",N2578)-1))</f>
        <v>food</v>
      </c>
      <c r="R2578" s="5" t="str">
        <f>RIGHT(N2578,LEN(N2578)-(FIND("/",N2578)))</f>
        <v>food trucks</v>
      </c>
      <c r="S2578" s="13">
        <f>(J2578/86400)+25569+(-5/24)</f>
        <v>42059.801469907405</v>
      </c>
      <c r="T2578" s="13">
        <f>(I2578/86400)+25569+(-5/24)</f>
        <v>42104.759803240733</v>
      </c>
    </row>
    <row r="2579" spans="1:20" ht="14.75" customHeight="1" x14ac:dyDescent="0.2">
      <c r="A2579" s="5">
        <v>2577</v>
      </c>
      <c r="B2579" s="6" t="s">
        <v>2577</v>
      </c>
      <c r="C2579" s="6" t="s">
        <v>6687</v>
      </c>
      <c r="D2579" s="22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>E2579/D2579</f>
        <v>0</v>
      </c>
      <c r="P2579" s="8">
        <f>IF(L2579=0,0,E2579/L2579)</f>
        <v>0</v>
      </c>
      <c r="Q2579" s="5" t="str">
        <f>LEFT(N2579,(FIND("/",N2579)-1))</f>
        <v>food</v>
      </c>
      <c r="R2579" s="5" t="str">
        <f>RIGHT(N2579,LEN(N2579)-(FIND("/",N2579)))</f>
        <v>food trucks</v>
      </c>
      <c r="S2579" s="13">
        <f>(J2579/86400)+25569+(-5/24)</f>
        <v>41830.612233796295</v>
      </c>
      <c r="T2579" s="13">
        <f>(I2579/86400)+25569+(-5/24)</f>
        <v>41855.612233796295</v>
      </c>
    </row>
    <row r="2580" spans="1:20" ht="14.75" customHeight="1" x14ac:dyDescent="0.2">
      <c r="A2580" s="5">
        <v>2578</v>
      </c>
      <c r="B2580" s="6" t="s">
        <v>2578</v>
      </c>
      <c r="C2580" s="6" t="s">
        <v>6688</v>
      </c>
      <c r="D2580" s="22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>E2580/D2580</f>
        <v>0</v>
      </c>
      <c r="P2580" s="8">
        <f>IF(L2580=0,0,E2580/L2580)</f>
        <v>0</v>
      </c>
      <c r="Q2580" s="5" t="str">
        <f>LEFT(N2580,(FIND("/",N2580)-1))</f>
        <v>food</v>
      </c>
      <c r="R2580" s="5" t="str">
        <f>RIGHT(N2580,LEN(N2580)-(FIND("/",N2580)))</f>
        <v>food trucks</v>
      </c>
      <c r="S2580" s="13">
        <f>(J2580/86400)+25569+(-5/24)</f>
        <v>42237.814571759256</v>
      </c>
      <c r="T2580" s="13">
        <f>(I2580/86400)+25569+(-5/24)</f>
        <v>42286.499999999993</v>
      </c>
    </row>
    <row r="2581" spans="1:20" ht="14.75" customHeight="1" x14ac:dyDescent="0.2">
      <c r="A2581" s="5">
        <v>2579</v>
      </c>
      <c r="B2581" s="6" t="s">
        <v>2579</v>
      </c>
      <c r="C2581" s="6" t="s">
        <v>6689</v>
      </c>
      <c r="D2581" s="22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>E2581/D2581</f>
        <v>1.3849999999999999E-3</v>
      </c>
      <c r="P2581" s="8">
        <f>IF(L2581=0,0,E2581/L2581)</f>
        <v>23.083333333333332</v>
      </c>
      <c r="Q2581" s="5" t="str">
        <f>LEFT(N2581,(FIND("/",N2581)-1))</f>
        <v>food</v>
      </c>
      <c r="R2581" s="5" t="str">
        <f>RIGHT(N2581,LEN(N2581)-(FIND("/",N2581)))</f>
        <v>food trucks</v>
      </c>
      <c r="S2581" s="13">
        <f>(J2581/86400)+25569+(-5/24)</f>
        <v>41837.621562499997</v>
      </c>
      <c r="T2581" s="13">
        <f>(I2581/86400)+25569+(-5/24)</f>
        <v>41897.621562499997</v>
      </c>
    </row>
    <row r="2582" spans="1:20" ht="14.75" customHeight="1" x14ac:dyDescent="0.2">
      <c r="A2582" s="5">
        <v>2580</v>
      </c>
      <c r="B2582" s="6" t="s">
        <v>2580</v>
      </c>
      <c r="C2582" s="6" t="s">
        <v>6690</v>
      </c>
      <c r="D2582" s="22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>E2582/D2582</f>
        <v>6.0000000000000001E-3</v>
      </c>
      <c r="P2582" s="8">
        <f>IF(L2582=0,0,E2582/L2582)</f>
        <v>25.5</v>
      </c>
      <c r="Q2582" s="5" t="str">
        <f>LEFT(N2582,(FIND("/",N2582)-1))</f>
        <v>food</v>
      </c>
      <c r="R2582" s="5" t="str">
        <f>RIGHT(N2582,LEN(N2582)-(FIND("/",N2582)))</f>
        <v>food trucks</v>
      </c>
      <c r="S2582" s="13">
        <f>(J2582/86400)+25569+(-5/24)</f>
        <v>42110.118090277778</v>
      </c>
      <c r="T2582" s="13">
        <f>(I2582/86400)+25569+(-5/24)</f>
        <v>42139.916666666664</v>
      </c>
    </row>
    <row r="2583" spans="1:20" ht="14.75" customHeight="1" x14ac:dyDescent="0.2">
      <c r="A2583" s="5">
        <v>2581</v>
      </c>
      <c r="B2583" s="6" t="s">
        <v>2581</v>
      </c>
      <c r="C2583" s="6" t="s">
        <v>6691</v>
      </c>
      <c r="D2583" s="22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>E2583/D2583</f>
        <v>0.106</v>
      </c>
      <c r="P2583" s="8">
        <f>IF(L2583=0,0,E2583/L2583)</f>
        <v>48.18181818181818</v>
      </c>
      <c r="Q2583" s="5" t="str">
        <f>LEFT(N2583,(FIND("/",N2583)-1))</f>
        <v>food</v>
      </c>
      <c r="R2583" s="5" t="str">
        <f>RIGHT(N2583,LEN(N2583)-(FIND("/",N2583)))</f>
        <v>food trucks</v>
      </c>
      <c r="S2583" s="13">
        <f>(J2583/86400)+25569+(-5/24)</f>
        <v>42294.420115740737</v>
      </c>
      <c r="T2583" s="13">
        <f>(I2583/86400)+25569+(-5/24)</f>
        <v>42324.461782407401</v>
      </c>
    </row>
    <row r="2584" spans="1:20" ht="14.75" customHeight="1" x14ac:dyDescent="0.2">
      <c r="A2584" s="5">
        <v>2582</v>
      </c>
      <c r="B2584" s="6" t="s">
        <v>2582</v>
      </c>
      <c r="C2584" s="6" t="s">
        <v>6692</v>
      </c>
      <c r="D2584" s="22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>E2584/D2584</f>
        <v>1.1111111111111112E-5</v>
      </c>
      <c r="P2584" s="8">
        <f>IF(L2584=0,0,E2584/L2584)</f>
        <v>1</v>
      </c>
      <c r="Q2584" s="5" t="str">
        <f>LEFT(N2584,(FIND("/",N2584)-1))</f>
        <v>food</v>
      </c>
      <c r="R2584" s="5" t="str">
        <f>RIGHT(N2584,LEN(N2584)-(FIND("/",N2584)))</f>
        <v>food trucks</v>
      </c>
      <c r="S2584" s="13">
        <f>(J2584/86400)+25569+(-5/24)</f>
        <v>42642.780486111107</v>
      </c>
      <c r="T2584" s="13">
        <f>(I2584/86400)+25569+(-5/24)</f>
        <v>42672.780486111107</v>
      </c>
    </row>
    <row r="2585" spans="1:20" ht="14.75" customHeight="1" x14ac:dyDescent="0.2">
      <c r="A2585" s="5">
        <v>2583</v>
      </c>
      <c r="B2585" s="6" t="s">
        <v>2583</v>
      </c>
      <c r="C2585" s="6" t="s">
        <v>6693</v>
      </c>
      <c r="D2585" s="22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>E2585/D2585</f>
        <v>5.0000000000000001E-3</v>
      </c>
      <c r="P2585" s="8">
        <f>IF(L2585=0,0,E2585/L2585)</f>
        <v>1</v>
      </c>
      <c r="Q2585" s="5" t="str">
        <f>LEFT(N2585,(FIND("/",N2585)-1))</f>
        <v>food</v>
      </c>
      <c r="R2585" s="5" t="str">
        <f>RIGHT(N2585,LEN(N2585)-(FIND("/",N2585)))</f>
        <v>food trucks</v>
      </c>
      <c r="S2585" s="13">
        <f>(J2585/86400)+25569+(-5/24)</f>
        <v>42019.561111111114</v>
      </c>
      <c r="T2585" s="13">
        <f>(I2585/86400)+25569+(-5/24)</f>
        <v>42079.519444444442</v>
      </c>
    </row>
    <row r="2586" spans="1:20" ht="14.75" customHeight="1" x14ac:dyDescent="0.2">
      <c r="A2586" s="5">
        <v>2584</v>
      </c>
      <c r="B2586" s="6" t="s">
        <v>2584</v>
      </c>
      <c r="C2586" s="6" t="s">
        <v>6694</v>
      </c>
      <c r="D2586" s="22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>E2586/D2586</f>
        <v>0</v>
      </c>
      <c r="P2586" s="8">
        <f>IF(L2586=0,0,E2586/L2586)</f>
        <v>0</v>
      </c>
      <c r="Q2586" s="5" t="str">
        <f>LEFT(N2586,(FIND("/",N2586)-1))</f>
        <v>food</v>
      </c>
      <c r="R2586" s="5" t="str">
        <f>RIGHT(N2586,LEN(N2586)-(FIND("/",N2586)))</f>
        <v>food trucks</v>
      </c>
      <c r="S2586" s="13">
        <f>(J2586/86400)+25569+(-5/24)</f>
        <v>42139.964918981474</v>
      </c>
      <c r="T2586" s="13">
        <f>(I2586/86400)+25569+(-5/24)</f>
        <v>42169.964918981474</v>
      </c>
    </row>
    <row r="2587" spans="1:20" ht="14.75" customHeight="1" x14ac:dyDescent="0.2">
      <c r="A2587" s="5">
        <v>2585</v>
      </c>
      <c r="B2587" s="6" t="s">
        <v>2585</v>
      </c>
      <c r="C2587" s="6" t="s">
        <v>6695</v>
      </c>
      <c r="D2587" s="22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>E2587/D2587</f>
        <v>1.6666666666666668E-3</v>
      </c>
      <c r="P2587" s="8">
        <f>IF(L2587=0,0,E2587/L2587)</f>
        <v>50</v>
      </c>
      <c r="Q2587" s="5" t="str">
        <f>LEFT(N2587,(FIND("/",N2587)-1))</f>
        <v>food</v>
      </c>
      <c r="R2587" s="5" t="str">
        <f>RIGHT(N2587,LEN(N2587)-(FIND("/",N2587)))</f>
        <v>food trucks</v>
      </c>
      <c r="S2587" s="13">
        <f>(J2587/86400)+25569+(-5/24)</f>
        <v>41795.754999999997</v>
      </c>
      <c r="T2587" s="13">
        <f>(I2587/86400)+25569+(-5/24)</f>
        <v>41825.754999999997</v>
      </c>
    </row>
    <row r="2588" spans="1:20" ht="14.75" customHeight="1" x14ac:dyDescent="0.2">
      <c r="A2588" s="5">
        <v>2586</v>
      </c>
      <c r="B2588" s="6" t="s">
        <v>2586</v>
      </c>
      <c r="C2588" s="6" t="s">
        <v>6696</v>
      </c>
      <c r="D2588" s="22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>E2588/D2588</f>
        <v>1.6666666666666668E-3</v>
      </c>
      <c r="P2588" s="8">
        <f>IF(L2588=0,0,E2588/L2588)</f>
        <v>5</v>
      </c>
      <c r="Q2588" s="5" t="str">
        <f>LEFT(N2588,(FIND("/",N2588)-1))</f>
        <v>food</v>
      </c>
      <c r="R2588" s="5" t="str">
        <f>RIGHT(N2588,LEN(N2588)-(FIND("/",N2588)))</f>
        <v>food trucks</v>
      </c>
      <c r="S2588" s="13">
        <f>(J2588/86400)+25569+(-5/24)</f>
        <v>42333.121944444443</v>
      </c>
      <c r="T2588" s="13">
        <f>(I2588/86400)+25569+(-5/24)</f>
        <v>42363.121944444443</v>
      </c>
    </row>
    <row r="2589" spans="1:20" ht="14.75" customHeight="1" x14ac:dyDescent="0.2">
      <c r="A2589" s="5">
        <v>2587</v>
      </c>
      <c r="B2589" s="6" t="s">
        <v>2587</v>
      </c>
      <c r="C2589" s="6" t="s">
        <v>6697</v>
      </c>
      <c r="D2589" s="22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>E2589/D2589</f>
        <v>2.4340000000000001E-2</v>
      </c>
      <c r="P2589" s="8">
        <f>IF(L2589=0,0,E2589/L2589)</f>
        <v>202.83333333333334</v>
      </c>
      <c r="Q2589" s="5" t="str">
        <f>LEFT(N2589,(FIND("/",N2589)-1))</f>
        <v>food</v>
      </c>
      <c r="R2589" s="5" t="str">
        <f>RIGHT(N2589,LEN(N2589)-(FIND("/",N2589)))</f>
        <v>food trucks</v>
      </c>
      <c r="S2589" s="13">
        <f>(J2589/86400)+25569+(-5/24)</f>
        <v>42338.467048611106</v>
      </c>
      <c r="T2589" s="13">
        <f>(I2589/86400)+25569+(-5/24)</f>
        <v>42368.467048611106</v>
      </c>
    </row>
    <row r="2590" spans="1:20" ht="14.75" customHeight="1" x14ac:dyDescent="0.2">
      <c r="A2590" s="5">
        <v>2588</v>
      </c>
      <c r="B2590" s="6" t="s">
        <v>2588</v>
      </c>
      <c r="C2590" s="6" t="s">
        <v>6698</v>
      </c>
      <c r="D2590" s="22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>E2590/D2590</f>
        <v>3.8833333333333331E-2</v>
      </c>
      <c r="P2590" s="8">
        <f>IF(L2590=0,0,E2590/L2590)</f>
        <v>29.125</v>
      </c>
      <c r="Q2590" s="5" t="str">
        <f>LEFT(N2590,(FIND("/",N2590)-1))</f>
        <v>food</v>
      </c>
      <c r="R2590" s="5" t="str">
        <f>RIGHT(N2590,LEN(N2590)-(FIND("/",N2590)))</f>
        <v>food trucks</v>
      </c>
      <c r="S2590" s="13">
        <f>(J2590/86400)+25569+(-5/24)</f>
        <v>42042.467893518515</v>
      </c>
      <c r="T2590" s="13">
        <f>(I2590/86400)+25569+(-5/24)</f>
        <v>42094.343055555553</v>
      </c>
    </row>
    <row r="2591" spans="1:20" ht="14.75" customHeight="1" x14ac:dyDescent="0.2">
      <c r="A2591" s="5">
        <v>2589</v>
      </c>
      <c r="B2591" s="6" t="s">
        <v>2589</v>
      </c>
      <c r="C2591" s="6" t="s">
        <v>6699</v>
      </c>
      <c r="D2591" s="22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>E2591/D2591</f>
        <v>1E-4</v>
      </c>
      <c r="P2591" s="8">
        <f>IF(L2591=0,0,E2591/L2591)</f>
        <v>5</v>
      </c>
      <c r="Q2591" s="5" t="str">
        <f>LEFT(N2591,(FIND("/",N2591)-1))</f>
        <v>food</v>
      </c>
      <c r="R2591" s="5" t="str">
        <f>RIGHT(N2591,LEN(N2591)-(FIND("/",N2591)))</f>
        <v>food trucks</v>
      </c>
      <c r="S2591" s="13">
        <f>(J2591/86400)+25569+(-5/24)</f>
        <v>42422.327858796292</v>
      </c>
      <c r="T2591" s="13">
        <f>(I2591/86400)+25569+(-5/24)</f>
        <v>42452.286192129628</v>
      </c>
    </row>
    <row r="2592" spans="1:20" ht="14.75" customHeight="1" x14ac:dyDescent="0.2">
      <c r="A2592" s="5">
        <v>2590</v>
      </c>
      <c r="B2592" s="6" t="s">
        <v>2590</v>
      </c>
      <c r="C2592" s="6" t="s">
        <v>6700</v>
      </c>
      <c r="D2592" s="22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>E2592/D2592</f>
        <v>0</v>
      </c>
      <c r="P2592" s="8">
        <f>IF(L2592=0,0,E2592/L2592)</f>
        <v>0</v>
      </c>
      <c r="Q2592" s="5" t="str">
        <f>LEFT(N2592,(FIND("/",N2592)-1))</f>
        <v>food</v>
      </c>
      <c r="R2592" s="5" t="str">
        <f>RIGHT(N2592,LEN(N2592)-(FIND("/",N2592)))</f>
        <v>food trucks</v>
      </c>
      <c r="S2592" s="13">
        <f>(J2592/86400)+25569+(-5/24)</f>
        <v>42388.380752314813</v>
      </c>
      <c r="T2592" s="13">
        <f>(I2592/86400)+25569+(-5/24)</f>
        <v>42395.380752314813</v>
      </c>
    </row>
    <row r="2593" spans="1:20" ht="14.75" customHeight="1" x14ac:dyDescent="0.2">
      <c r="A2593" s="5">
        <v>2591</v>
      </c>
      <c r="B2593" s="6" t="s">
        <v>2591</v>
      </c>
      <c r="C2593" s="6" t="s">
        <v>6701</v>
      </c>
      <c r="D2593" s="22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>E2593/D2593</f>
        <v>1.7333333333333333E-2</v>
      </c>
      <c r="P2593" s="8">
        <f>IF(L2593=0,0,E2593/L2593)</f>
        <v>13</v>
      </c>
      <c r="Q2593" s="5" t="str">
        <f>LEFT(N2593,(FIND("/",N2593)-1))</f>
        <v>food</v>
      </c>
      <c r="R2593" s="5" t="str">
        <f>RIGHT(N2593,LEN(N2593)-(FIND("/",N2593)))</f>
        <v>food trucks</v>
      </c>
      <c r="S2593" s="13">
        <f>(J2593/86400)+25569+(-5/24)</f>
        <v>42382.698194444441</v>
      </c>
      <c r="T2593" s="13">
        <f>(I2593/86400)+25569+(-5/24)</f>
        <v>42442.656527777777</v>
      </c>
    </row>
    <row r="2594" spans="1:20" ht="14.75" customHeight="1" x14ac:dyDescent="0.2">
      <c r="A2594" s="5">
        <v>2592</v>
      </c>
      <c r="B2594" s="6" t="s">
        <v>2592</v>
      </c>
      <c r="C2594" s="6" t="s">
        <v>6702</v>
      </c>
      <c r="D2594" s="22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>E2594/D2594</f>
        <v>1.6666666666666668E-3</v>
      </c>
      <c r="P2594" s="8">
        <f>IF(L2594=0,0,E2594/L2594)</f>
        <v>50</v>
      </c>
      <c r="Q2594" s="5" t="str">
        <f>LEFT(N2594,(FIND("/",N2594)-1))</f>
        <v>food</v>
      </c>
      <c r="R2594" s="5" t="str">
        <f>RIGHT(N2594,LEN(N2594)-(FIND("/",N2594)))</f>
        <v>food trucks</v>
      </c>
      <c r="S2594" s="13">
        <f>(J2594/86400)+25569+(-5/24)</f>
        <v>41887.592835648145</v>
      </c>
      <c r="T2594" s="13">
        <f>(I2594/86400)+25569+(-5/24)</f>
        <v>41917.592835648145</v>
      </c>
    </row>
    <row r="2595" spans="1:20" ht="14.75" customHeight="1" x14ac:dyDescent="0.2">
      <c r="A2595" s="5">
        <v>2593</v>
      </c>
      <c r="B2595" s="6" t="s">
        <v>2593</v>
      </c>
      <c r="C2595" s="6" t="s">
        <v>6703</v>
      </c>
      <c r="D2595" s="22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>E2595/D2595</f>
        <v>0</v>
      </c>
      <c r="P2595" s="8">
        <f>IF(L2595=0,0,E2595/L2595)</f>
        <v>0</v>
      </c>
      <c r="Q2595" s="5" t="str">
        <f>LEFT(N2595,(FIND("/",N2595)-1))</f>
        <v>food</v>
      </c>
      <c r="R2595" s="5" t="str">
        <f>RIGHT(N2595,LEN(N2595)-(FIND("/",N2595)))</f>
        <v>food trucks</v>
      </c>
      <c r="S2595" s="13">
        <f>(J2595/86400)+25569+(-5/24)</f>
        <v>42089.636874999997</v>
      </c>
      <c r="T2595" s="13">
        <f>(I2595/86400)+25569+(-5/24)</f>
        <v>42119.636874999997</v>
      </c>
    </row>
    <row r="2596" spans="1:20" ht="14.75" customHeight="1" x14ac:dyDescent="0.2">
      <c r="A2596" s="5">
        <v>2594</v>
      </c>
      <c r="B2596" s="6" t="s">
        <v>2594</v>
      </c>
      <c r="C2596" s="6" t="s">
        <v>6704</v>
      </c>
      <c r="D2596" s="22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>E2596/D2596</f>
        <v>1.2500000000000001E-5</v>
      </c>
      <c r="P2596" s="8">
        <f>IF(L2596=0,0,E2596/L2596)</f>
        <v>1</v>
      </c>
      <c r="Q2596" s="5" t="str">
        <f>LEFT(N2596,(FIND("/",N2596)-1))</f>
        <v>food</v>
      </c>
      <c r="R2596" s="5" t="str">
        <f>RIGHT(N2596,LEN(N2596)-(FIND("/",N2596)))</f>
        <v>food trucks</v>
      </c>
      <c r="S2596" s="13">
        <f>(J2596/86400)+25569+(-5/24)</f>
        <v>41828.759583333333</v>
      </c>
      <c r="T2596" s="13">
        <f>(I2596/86400)+25569+(-5/24)</f>
        <v>41858.759583333333</v>
      </c>
    </row>
    <row r="2597" spans="1:20" ht="14.75" customHeight="1" x14ac:dyDescent="0.2">
      <c r="A2597" s="5">
        <v>2595</v>
      </c>
      <c r="B2597" s="6" t="s">
        <v>2595</v>
      </c>
      <c r="C2597" s="6" t="s">
        <v>6705</v>
      </c>
      <c r="D2597" s="22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>E2597/D2597</f>
        <v>0.12166666666666667</v>
      </c>
      <c r="P2597" s="8">
        <f>IF(L2597=0,0,E2597/L2597)</f>
        <v>96.05263157894737</v>
      </c>
      <c r="Q2597" s="5" t="str">
        <f>LEFT(N2597,(FIND("/",N2597)-1))</f>
        <v>food</v>
      </c>
      <c r="R2597" s="5" t="str">
        <f>RIGHT(N2597,LEN(N2597)-(FIND("/",N2597)))</f>
        <v>food trucks</v>
      </c>
      <c r="S2597" s="13">
        <f>(J2597/86400)+25569+(-5/24)</f>
        <v>42760.035879629628</v>
      </c>
      <c r="T2597" s="13">
        <f>(I2597/86400)+25569+(-5/24)</f>
        <v>42790.035879629628</v>
      </c>
    </row>
    <row r="2598" spans="1:20" ht="14.75" customHeight="1" x14ac:dyDescent="0.2">
      <c r="A2598" s="5">
        <v>2596</v>
      </c>
      <c r="B2598" s="6" t="s">
        <v>2596</v>
      </c>
      <c r="C2598" s="6" t="s">
        <v>6706</v>
      </c>
      <c r="D2598" s="22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>E2598/D2598</f>
        <v>0.23588571428571428</v>
      </c>
      <c r="P2598" s="8">
        <f>IF(L2598=0,0,E2598/L2598)</f>
        <v>305.77777777777777</v>
      </c>
      <c r="Q2598" s="5" t="str">
        <f>LEFT(N2598,(FIND("/",N2598)-1))</f>
        <v>food</v>
      </c>
      <c r="R2598" s="5" t="str">
        <f>RIGHT(N2598,LEN(N2598)-(FIND("/",N2598)))</f>
        <v>food trucks</v>
      </c>
      <c r="S2598" s="13">
        <f>(J2598/86400)+25569+(-5/24)</f>
        <v>41828.45612268518</v>
      </c>
      <c r="T2598" s="13">
        <f>(I2598/86400)+25569+(-5/24)</f>
        <v>41858.45612268518</v>
      </c>
    </row>
    <row r="2599" spans="1:20" ht="14.75" customHeight="1" x14ac:dyDescent="0.2">
      <c r="A2599" s="5">
        <v>2597</v>
      </c>
      <c r="B2599" s="6" t="s">
        <v>2597</v>
      </c>
      <c r="C2599" s="6" t="s">
        <v>6707</v>
      </c>
      <c r="D2599" s="22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>E2599/D2599</f>
        <v>5.6666666666666664E-2</v>
      </c>
      <c r="P2599" s="8">
        <f>IF(L2599=0,0,E2599/L2599)</f>
        <v>12.142857142857142</v>
      </c>
      <c r="Q2599" s="5" t="str">
        <f>LEFT(N2599,(FIND("/",N2599)-1))</f>
        <v>food</v>
      </c>
      <c r="R2599" s="5" t="str">
        <f>RIGHT(N2599,LEN(N2599)-(FIND("/",N2599)))</f>
        <v>food trucks</v>
      </c>
      <c r="S2599" s="13">
        <f>(J2599/86400)+25569+(-5/24)</f>
        <v>42510.133298611108</v>
      </c>
      <c r="T2599" s="13">
        <f>(I2599/86400)+25569+(-5/24)</f>
        <v>42540.133298611108</v>
      </c>
    </row>
    <row r="2600" spans="1:20" ht="14.75" customHeight="1" x14ac:dyDescent="0.2">
      <c r="A2600" s="5">
        <v>2598</v>
      </c>
      <c r="B2600" s="6" t="s">
        <v>2598</v>
      </c>
      <c r="C2600" s="6" t="s">
        <v>6708</v>
      </c>
      <c r="D2600" s="22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>E2600/D2600</f>
        <v>0.39</v>
      </c>
      <c r="P2600" s="8">
        <f>IF(L2600=0,0,E2600/L2600)</f>
        <v>83.571428571428569</v>
      </c>
      <c r="Q2600" s="5" t="str">
        <f>LEFT(N2600,(FIND("/",N2600)-1))</f>
        <v>food</v>
      </c>
      <c r="R2600" s="5" t="str">
        <f>RIGHT(N2600,LEN(N2600)-(FIND("/",N2600)))</f>
        <v>food trucks</v>
      </c>
      <c r="S2600" s="13">
        <f>(J2600/86400)+25569+(-5/24)</f>
        <v>42240.631956018515</v>
      </c>
      <c r="T2600" s="13">
        <f>(I2600/86400)+25569+(-5/24)</f>
        <v>42270.631956018515</v>
      </c>
    </row>
    <row r="2601" spans="1:20" ht="14.75" customHeight="1" x14ac:dyDescent="0.2">
      <c r="A2601" s="5">
        <v>2599</v>
      </c>
      <c r="B2601" s="6" t="s">
        <v>2599</v>
      </c>
      <c r="C2601" s="6" t="s">
        <v>6709</v>
      </c>
      <c r="D2601" s="22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>E2601/D2601</f>
        <v>9.9546510341776348E-3</v>
      </c>
      <c r="P2601" s="8">
        <f>IF(L2601=0,0,E2601/L2601)</f>
        <v>18</v>
      </c>
      <c r="Q2601" s="5" t="str">
        <f>LEFT(N2601,(FIND("/",N2601)-1))</f>
        <v>food</v>
      </c>
      <c r="R2601" s="5" t="str">
        <f>RIGHT(N2601,LEN(N2601)-(FIND("/",N2601)))</f>
        <v>food trucks</v>
      </c>
      <c r="S2601" s="13">
        <f>(J2601/86400)+25569+(-5/24)</f>
        <v>41809.545682870368</v>
      </c>
      <c r="T2601" s="13">
        <f>(I2601/86400)+25569+(-5/24)</f>
        <v>41854.545682870368</v>
      </c>
    </row>
    <row r="2602" spans="1:20" ht="14.75" customHeight="1" x14ac:dyDescent="0.2">
      <c r="A2602" s="5">
        <v>2600</v>
      </c>
      <c r="B2602" s="6" t="s">
        <v>2600</v>
      </c>
      <c r="C2602" s="6" t="s">
        <v>6710</v>
      </c>
      <c r="D2602" s="22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>E2602/D2602</f>
        <v>6.9320000000000007E-2</v>
      </c>
      <c r="P2602" s="8">
        <f>IF(L2602=0,0,E2602/L2602)</f>
        <v>115.53333333333333</v>
      </c>
      <c r="Q2602" s="5" t="str">
        <f>LEFT(N2602,(FIND("/",N2602)-1))</f>
        <v>food</v>
      </c>
      <c r="R2602" s="5" t="str">
        <f>RIGHT(N2602,LEN(N2602)-(FIND("/",N2602)))</f>
        <v>food trucks</v>
      </c>
      <c r="S2602" s="13">
        <f>(J2602/86400)+25569+(-5/24)</f>
        <v>42394.692129629628</v>
      </c>
      <c r="T2602" s="13">
        <f>(I2602/86400)+25569+(-5/24)</f>
        <v>42454.650462962956</v>
      </c>
    </row>
    <row r="2603" spans="1:20" ht="14.75" customHeight="1" x14ac:dyDescent="0.2">
      <c r="A2603" s="5">
        <v>2601</v>
      </c>
      <c r="B2603" s="6" t="s">
        <v>2601</v>
      </c>
      <c r="C2603" s="6" t="s">
        <v>6711</v>
      </c>
      <c r="D2603" s="22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>E2603/D2603</f>
        <v>6.6139999999999999</v>
      </c>
      <c r="P2603" s="8">
        <f>IF(L2603=0,0,E2603/L2603)</f>
        <v>21.900662251655628</v>
      </c>
      <c r="Q2603" s="5" t="str">
        <f>LEFT(N2603,(FIND("/",N2603)-1))</f>
        <v>technology</v>
      </c>
      <c r="R2603" s="5" t="str">
        <f>RIGHT(N2603,LEN(N2603)-(FIND("/",N2603)))</f>
        <v>space exploration</v>
      </c>
      <c r="S2603" s="13">
        <f>(J2603/86400)+25569+(-5/24)</f>
        <v>41150.693854166668</v>
      </c>
      <c r="T2603" s="13">
        <f>(I2603/86400)+25569+(-5/24)</f>
        <v>41164.957638888889</v>
      </c>
    </row>
    <row r="2604" spans="1:20" ht="14.75" customHeight="1" x14ac:dyDescent="0.2">
      <c r="A2604" s="5">
        <v>2602</v>
      </c>
      <c r="B2604" s="6" t="s">
        <v>2602</v>
      </c>
      <c r="C2604" s="6" t="s">
        <v>6712</v>
      </c>
      <c r="D2604" s="22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>E2604/D2604</f>
        <v>3.2609166666666667</v>
      </c>
      <c r="P2604" s="8">
        <f>IF(L2604=0,0,E2604/L2604)</f>
        <v>80.022494887525568</v>
      </c>
      <c r="Q2604" s="5" t="str">
        <f>LEFT(N2604,(FIND("/",N2604)-1))</f>
        <v>technology</v>
      </c>
      <c r="R2604" s="5" t="str">
        <f>RIGHT(N2604,LEN(N2604)-(FIND("/",N2604)))</f>
        <v>space exploration</v>
      </c>
      <c r="S2604" s="13">
        <f>(J2604/86400)+25569+(-5/24)</f>
        <v>41915.538981481477</v>
      </c>
      <c r="T2604" s="13">
        <f>(I2604/86400)+25569+(-5/24)</f>
        <v>41955.680555555555</v>
      </c>
    </row>
    <row r="2605" spans="1:20" ht="14.75" customHeight="1" x14ac:dyDescent="0.2">
      <c r="A2605" s="5">
        <v>2603</v>
      </c>
      <c r="B2605" s="6" t="s">
        <v>2603</v>
      </c>
      <c r="C2605" s="6" t="s">
        <v>6713</v>
      </c>
      <c r="D2605" s="22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>E2605/D2605</f>
        <v>1.0148571428571429</v>
      </c>
      <c r="P2605" s="8">
        <f>IF(L2605=0,0,E2605/L2605)</f>
        <v>35.520000000000003</v>
      </c>
      <c r="Q2605" s="5" t="str">
        <f>LEFT(N2605,(FIND("/",N2605)-1))</f>
        <v>technology</v>
      </c>
      <c r="R2605" s="5" t="str">
        <f>RIGHT(N2605,LEN(N2605)-(FIND("/",N2605)))</f>
        <v>space exploration</v>
      </c>
      <c r="S2605" s="13">
        <f>(J2605/86400)+25569+(-5/24)</f>
        <v>41617.704328703701</v>
      </c>
      <c r="T2605" s="13">
        <f>(I2605/86400)+25569+(-5/24)</f>
        <v>41631.704328703701</v>
      </c>
    </row>
    <row r="2606" spans="1:20" ht="14.75" customHeight="1" x14ac:dyDescent="0.2">
      <c r="A2606" s="5">
        <v>2604</v>
      </c>
      <c r="B2606" s="6" t="s">
        <v>2604</v>
      </c>
      <c r="C2606" s="6" t="s">
        <v>6714</v>
      </c>
      <c r="D2606" s="22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>E2606/D2606</f>
        <v>1.0421799999999999</v>
      </c>
      <c r="P2606" s="8">
        <f>IF(L2606=0,0,E2606/L2606)</f>
        <v>64.933333333333323</v>
      </c>
      <c r="Q2606" s="5" t="str">
        <f>LEFT(N2606,(FIND("/",N2606)-1))</f>
        <v>technology</v>
      </c>
      <c r="R2606" s="5" t="str">
        <f>RIGHT(N2606,LEN(N2606)-(FIND("/",N2606)))</f>
        <v>space exploration</v>
      </c>
      <c r="S2606" s="13">
        <f>(J2606/86400)+25569+(-5/24)</f>
        <v>40997.842858796292</v>
      </c>
      <c r="T2606" s="13">
        <f>(I2606/86400)+25569+(-5/24)</f>
        <v>41027.842858796292</v>
      </c>
    </row>
    <row r="2607" spans="1:20" ht="14.75" customHeight="1" x14ac:dyDescent="0.2">
      <c r="A2607" s="5">
        <v>2605</v>
      </c>
      <c r="B2607" s="6" t="s">
        <v>2605</v>
      </c>
      <c r="C2607" s="6" t="s">
        <v>6715</v>
      </c>
      <c r="D2607" s="22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>E2607/D2607</f>
        <v>1.0742157000000001</v>
      </c>
      <c r="P2607" s="8">
        <f>IF(L2607=0,0,E2607/L2607)</f>
        <v>60.965703745743475</v>
      </c>
      <c r="Q2607" s="5" t="str">
        <f>LEFT(N2607,(FIND("/",N2607)-1))</f>
        <v>technology</v>
      </c>
      <c r="R2607" s="5" t="str">
        <f>RIGHT(N2607,LEN(N2607)-(FIND("/",N2607)))</f>
        <v>space exploration</v>
      </c>
      <c r="S2607" s="13">
        <f>(J2607/86400)+25569+(-5/24)</f>
        <v>42508.33321759259</v>
      </c>
      <c r="T2607" s="13">
        <f>(I2607/86400)+25569+(-5/24)</f>
        <v>42538.33321759259</v>
      </c>
    </row>
    <row r="2608" spans="1:20" ht="14.75" customHeight="1" x14ac:dyDescent="0.2">
      <c r="A2608" s="5">
        <v>2606</v>
      </c>
      <c r="B2608" s="6" t="s">
        <v>2606</v>
      </c>
      <c r="C2608" s="6" t="s">
        <v>6716</v>
      </c>
      <c r="D2608" s="22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>E2608/D2608</f>
        <v>1.1005454545454545</v>
      </c>
      <c r="P2608" s="8">
        <f>IF(L2608=0,0,E2608/L2608)</f>
        <v>31.444155844155844</v>
      </c>
      <c r="Q2608" s="5" t="str">
        <f>LEFT(N2608,(FIND("/",N2608)-1))</f>
        <v>technology</v>
      </c>
      <c r="R2608" s="5" t="str">
        <f>RIGHT(N2608,LEN(N2608)-(FIND("/",N2608)))</f>
        <v>space exploration</v>
      </c>
      <c r="S2608" s="13">
        <f>(J2608/86400)+25569+(-5/24)</f>
        <v>41726.504421296289</v>
      </c>
      <c r="T2608" s="13">
        <f>(I2608/86400)+25569+(-5/24)</f>
        <v>41758.504421296289</v>
      </c>
    </row>
    <row r="2609" spans="1:20" ht="14.75" customHeight="1" x14ac:dyDescent="0.2">
      <c r="A2609" s="5">
        <v>2607</v>
      </c>
      <c r="B2609" s="6" t="s">
        <v>2607</v>
      </c>
      <c r="C2609" s="6" t="s">
        <v>6717</v>
      </c>
      <c r="D2609" s="22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>E2609/D2609</f>
        <v>4.077</v>
      </c>
      <c r="P2609" s="8">
        <f>IF(L2609=0,0,E2609/L2609)</f>
        <v>81.949748743718587</v>
      </c>
      <c r="Q2609" s="5" t="str">
        <f>LEFT(N2609,(FIND("/",N2609)-1))</f>
        <v>technology</v>
      </c>
      <c r="R2609" s="5" t="str">
        <f>RIGHT(N2609,LEN(N2609)-(FIND("/",N2609)))</f>
        <v>space exploration</v>
      </c>
      <c r="S2609" s="13">
        <f>(J2609/86400)+25569+(-5/24)</f>
        <v>42184.666342592587</v>
      </c>
      <c r="T2609" s="13">
        <f>(I2609/86400)+25569+(-5/24)</f>
        <v>42227.874999999993</v>
      </c>
    </row>
    <row r="2610" spans="1:20" ht="14.75" customHeight="1" x14ac:dyDescent="0.2">
      <c r="A2610" s="5">
        <v>2608</v>
      </c>
      <c r="B2610" s="6" t="s">
        <v>2608</v>
      </c>
      <c r="C2610" s="6" t="s">
        <v>6718</v>
      </c>
      <c r="D2610" s="22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>E2610/D2610</f>
        <v>2.2392500000000002</v>
      </c>
      <c r="P2610" s="8">
        <f>IF(L2610=0,0,E2610/L2610)</f>
        <v>58.92763157894737</v>
      </c>
      <c r="Q2610" s="5" t="str">
        <f>LEFT(N2610,(FIND("/",N2610)-1))</f>
        <v>technology</v>
      </c>
      <c r="R2610" s="5" t="str">
        <f>RIGHT(N2610,LEN(N2610)-(FIND("/",N2610)))</f>
        <v>space exploration</v>
      </c>
      <c r="S2610" s="13">
        <f>(J2610/86400)+25569+(-5/24)</f>
        <v>42767.593379629623</v>
      </c>
      <c r="T2610" s="13">
        <f>(I2610/86400)+25569+(-5/24)</f>
        <v>42808.791666666664</v>
      </c>
    </row>
    <row r="2611" spans="1:20" ht="14.75" customHeight="1" x14ac:dyDescent="0.2">
      <c r="A2611" s="5">
        <v>2609</v>
      </c>
      <c r="B2611" s="6" t="s">
        <v>2609</v>
      </c>
      <c r="C2611" s="6" t="s">
        <v>6719</v>
      </c>
      <c r="D2611" s="22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>E2611/D2611</f>
        <v>3.038011142857143</v>
      </c>
      <c r="P2611" s="8">
        <f>IF(L2611=0,0,E2611/L2611)</f>
        <v>157.29347633136095</v>
      </c>
      <c r="Q2611" s="5" t="str">
        <f>LEFT(N2611,(FIND("/",N2611)-1))</f>
        <v>technology</v>
      </c>
      <c r="R2611" s="5" t="str">
        <f>RIGHT(N2611,LEN(N2611)-(FIND("/",N2611)))</f>
        <v>space exploration</v>
      </c>
      <c r="S2611" s="13">
        <f>(J2611/86400)+25569+(-5/24)</f>
        <v>41075.02952546296</v>
      </c>
      <c r="T2611" s="13">
        <f>(I2611/86400)+25569+(-5/24)</f>
        <v>41105.02952546296</v>
      </c>
    </row>
    <row r="2612" spans="1:20" ht="14.75" customHeight="1" x14ac:dyDescent="0.2">
      <c r="A2612" s="5">
        <v>2610</v>
      </c>
      <c r="B2612" s="6" t="s">
        <v>2610</v>
      </c>
      <c r="C2612" s="6" t="s">
        <v>6720</v>
      </c>
      <c r="D2612" s="22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>E2612/D2612</f>
        <v>1.4132510432681749</v>
      </c>
      <c r="P2612" s="8">
        <f>IF(L2612=0,0,E2612/L2612)</f>
        <v>55.758509532062391</v>
      </c>
      <c r="Q2612" s="5" t="str">
        <f>LEFT(N2612,(FIND("/",N2612)-1))</f>
        <v>technology</v>
      </c>
      <c r="R2612" s="5" t="str">
        <f>RIGHT(N2612,LEN(N2612)-(FIND("/",N2612)))</f>
        <v>space exploration</v>
      </c>
      <c r="S2612" s="13">
        <f>(J2612/86400)+25569+(-5/24)</f>
        <v>42564.672743055555</v>
      </c>
      <c r="T2612" s="13">
        <f>(I2612/86400)+25569+(-5/24)</f>
        <v>42604.082638888889</v>
      </c>
    </row>
    <row r="2613" spans="1:20" ht="14.75" customHeight="1" x14ac:dyDescent="0.2">
      <c r="A2613" s="5">
        <v>2611</v>
      </c>
      <c r="B2613" s="6" t="s">
        <v>2611</v>
      </c>
      <c r="C2613" s="6" t="s">
        <v>6721</v>
      </c>
      <c r="D2613" s="22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>E2613/D2613</f>
        <v>27.906363636363636</v>
      </c>
      <c r="P2613" s="8">
        <f>IF(L2613=0,0,E2613/L2613)</f>
        <v>83.802893802893806</v>
      </c>
      <c r="Q2613" s="5" t="str">
        <f>LEFT(N2613,(FIND("/",N2613)-1))</f>
        <v>technology</v>
      </c>
      <c r="R2613" s="5" t="str">
        <f>RIGHT(N2613,LEN(N2613)-(FIND("/",N2613)))</f>
        <v>space exploration</v>
      </c>
      <c r="S2613" s="13">
        <f>(J2613/86400)+25569+(-5/24)</f>
        <v>42704.127476851849</v>
      </c>
      <c r="T2613" s="13">
        <f>(I2613/86400)+25569+(-5/24)</f>
        <v>42737.749305555553</v>
      </c>
    </row>
    <row r="2614" spans="1:20" ht="14.75" customHeight="1" x14ac:dyDescent="0.2">
      <c r="A2614" s="5">
        <v>2612</v>
      </c>
      <c r="B2614" s="6" t="s">
        <v>2612</v>
      </c>
      <c r="C2614" s="6" t="s">
        <v>6722</v>
      </c>
      <c r="D2614" s="22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>E2614/D2614</f>
        <v>1.7176130000000001</v>
      </c>
      <c r="P2614" s="8">
        <f>IF(L2614=0,0,E2614/L2614)</f>
        <v>58.422210884353746</v>
      </c>
      <c r="Q2614" s="5" t="str">
        <f>LEFT(N2614,(FIND("/",N2614)-1))</f>
        <v>technology</v>
      </c>
      <c r="R2614" s="5" t="str">
        <f>RIGHT(N2614,LEN(N2614)-(FIND("/",N2614)))</f>
        <v>space exploration</v>
      </c>
      <c r="S2614" s="13">
        <f>(J2614/86400)+25569+(-5/24)</f>
        <v>41981.934837962959</v>
      </c>
      <c r="T2614" s="13">
        <f>(I2614/86400)+25569+(-5/24)</f>
        <v>42012.934837962959</v>
      </c>
    </row>
    <row r="2615" spans="1:20" ht="14.75" customHeight="1" x14ac:dyDescent="0.2">
      <c r="A2615" s="5">
        <v>2613</v>
      </c>
      <c r="B2615" s="6" t="s">
        <v>2613</v>
      </c>
      <c r="C2615" s="6" t="s">
        <v>6723</v>
      </c>
      <c r="D2615" s="22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>E2615/D2615</f>
        <v>1.0101333333333333</v>
      </c>
      <c r="P2615" s="8">
        <f>IF(L2615=0,0,E2615/L2615)</f>
        <v>270.57142857142856</v>
      </c>
      <c r="Q2615" s="5" t="str">
        <f>LEFT(N2615,(FIND("/",N2615)-1))</f>
        <v>technology</v>
      </c>
      <c r="R2615" s="5" t="str">
        <f>RIGHT(N2615,LEN(N2615)-(FIND("/",N2615)))</f>
        <v>space exploration</v>
      </c>
      <c r="S2615" s="13">
        <f>(J2615/86400)+25569+(-5/24)</f>
        <v>41143.609884259255</v>
      </c>
      <c r="T2615" s="13">
        <f>(I2615/86400)+25569+(-5/24)</f>
        <v>41173.609884259255</v>
      </c>
    </row>
    <row r="2616" spans="1:20" ht="14.75" customHeight="1" x14ac:dyDescent="0.2">
      <c r="A2616" s="5">
        <v>2614</v>
      </c>
      <c r="B2616" s="6" t="s">
        <v>2614</v>
      </c>
      <c r="C2616" s="6" t="s">
        <v>6724</v>
      </c>
      <c r="D2616" s="22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>E2616/D2616</f>
        <v>1.02</v>
      </c>
      <c r="P2616" s="8">
        <f>IF(L2616=0,0,E2616/L2616)</f>
        <v>107.1</v>
      </c>
      <c r="Q2616" s="5" t="str">
        <f>LEFT(N2616,(FIND("/",N2616)-1))</f>
        <v>technology</v>
      </c>
      <c r="R2616" s="5" t="str">
        <f>RIGHT(N2616,LEN(N2616)-(FIND("/",N2616)))</f>
        <v>space exploration</v>
      </c>
      <c r="S2616" s="13">
        <f>(J2616/86400)+25569+(-5/24)</f>
        <v>41730.500138888885</v>
      </c>
      <c r="T2616" s="13">
        <f>(I2616/86400)+25569+(-5/24)</f>
        <v>41759</v>
      </c>
    </row>
    <row r="2617" spans="1:20" ht="14.75" customHeight="1" x14ac:dyDescent="0.2">
      <c r="A2617" s="5">
        <v>2615</v>
      </c>
      <c r="B2617" s="6" t="s">
        <v>2615</v>
      </c>
      <c r="C2617" s="6" t="s">
        <v>6725</v>
      </c>
      <c r="D2617" s="22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>E2617/D2617</f>
        <v>1.6976511744127936</v>
      </c>
      <c r="P2617" s="8">
        <f>IF(L2617=0,0,E2617/L2617)</f>
        <v>47.180555555555557</v>
      </c>
      <c r="Q2617" s="5" t="str">
        <f>LEFT(N2617,(FIND("/",N2617)-1))</f>
        <v>technology</v>
      </c>
      <c r="R2617" s="5" t="str">
        <f>RIGHT(N2617,LEN(N2617)-(FIND("/",N2617)))</f>
        <v>space exploration</v>
      </c>
      <c r="S2617" s="13">
        <f>(J2617/86400)+25569+(-5/24)</f>
        <v>42453.288935185185</v>
      </c>
      <c r="T2617" s="13">
        <f>(I2617/86400)+25569+(-5/24)</f>
        <v>42490.291666666664</v>
      </c>
    </row>
    <row r="2618" spans="1:20" ht="14.75" customHeight="1" x14ac:dyDescent="0.2">
      <c r="A2618" s="5">
        <v>2616</v>
      </c>
      <c r="B2618" s="6" t="s">
        <v>2616</v>
      </c>
      <c r="C2618" s="6" t="s">
        <v>6726</v>
      </c>
      <c r="D2618" s="22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>E2618/D2618</f>
        <v>1.14534</v>
      </c>
      <c r="P2618" s="8">
        <f>IF(L2618=0,0,E2618/L2618)</f>
        <v>120.30882352941177</v>
      </c>
      <c r="Q2618" s="5" t="str">
        <f>LEFT(N2618,(FIND("/",N2618)-1))</f>
        <v>technology</v>
      </c>
      <c r="R2618" s="5" t="str">
        <f>RIGHT(N2618,LEN(N2618)-(FIND("/",N2618)))</f>
        <v>space exploration</v>
      </c>
      <c r="S2618" s="13">
        <f>(J2618/86400)+25569+(-5/24)</f>
        <v>42211.786215277774</v>
      </c>
      <c r="T2618" s="13">
        <f>(I2618/86400)+25569+(-5/24)</f>
        <v>42241.786215277774</v>
      </c>
    </row>
    <row r="2619" spans="1:20" ht="14.75" customHeight="1" x14ac:dyDescent="0.2">
      <c r="A2619" s="5">
        <v>2617</v>
      </c>
      <c r="B2619" s="6" t="s">
        <v>2617</v>
      </c>
      <c r="C2619" s="6" t="s">
        <v>6727</v>
      </c>
      <c r="D2619" s="22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>E2619/D2619</f>
        <v>8.7759999999999998</v>
      </c>
      <c r="P2619" s="8">
        <f>IF(L2619=0,0,E2619/L2619)</f>
        <v>27.59748427672956</v>
      </c>
      <c r="Q2619" s="5" t="str">
        <f>LEFT(N2619,(FIND("/",N2619)-1))</f>
        <v>technology</v>
      </c>
      <c r="R2619" s="5" t="str">
        <f>RIGHT(N2619,LEN(N2619)-(FIND("/",N2619)))</f>
        <v>space exploration</v>
      </c>
      <c r="S2619" s="13">
        <f>(J2619/86400)+25569+(-5/24)</f>
        <v>41902.666099537033</v>
      </c>
      <c r="T2619" s="13">
        <f>(I2619/86400)+25569+(-5/24)</f>
        <v>41932.666099537033</v>
      </c>
    </row>
    <row r="2620" spans="1:20" ht="14.75" customHeight="1" x14ac:dyDescent="0.2">
      <c r="A2620" s="5">
        <v>2618</v>
      </c>
      <c r="B2620" s="6" t="s">
        <v>2618</v>
      </c>
      <c r="C2620" s="6" t="s">
        <v>6728</v>
      </c>
      <c r="D2620" s="22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>E2620/D2620</f>
        <v>1.0538666666666667</v>
      </c>
      <c r="P2620" s="8">
        <f>IF(L2620=0,0,E2620/L2620)</f>
        <v>205.2987012987013</v>
      </c>
      <c r="Q2620" s="5" t="str">
        <f>LEFT(N2620,(FIND("/",N2620)-1))</f>
        <v>technology</v>
      </c>
      <c r="R2620" s="5" t="str">
        <f>RIGHT(N2620,LEN(N2620)-(FIND("/",N2620)))</f>
        <v>space exploration</v>
      </c>
      <c r="S2620" s="13">
        <f>(J2620/86400)+25569+(-5/24)</f>
        <v>42279.584039351852</v>
      </c>
      <c r="T2620" s="13">
        <f>(I2620/86400)+25569+(-5/24)</f>
        <v>42339.625706018516</v>
      </c>
    </row>
    <row r="2621" spans="1:20" ht="14.75" customHeight="1" x14ac:dyDescent="0.2">
      <c r="A2621" s="5">
        <v>2619</v>
      </c>
      <c r="B2621" s="6" t="s">
        <v>2619</v>
      </c>
      <c r="C2621" s="6" t="s">
        <v>6729</v>
      </c>
      <c r="D2621" s="22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>E2621/D2621</f>
        <v>1.8839999999999999</v>
      </c>
      <c r="P2621" s="8">
        <f>IF(L2621=0,0,E2621/L2621)</f>
        <v>35.547169811320757</v>
      </c>
      <c r="Q2621" s="5" t="str">
        <f>LEFT(N2621,(FIND("/",N2621)-1))</f>
        <v>technology</v>
      </c>
      <c r="R2621" s="5" t="str">
        <f>RIGHT(N2621,LEN(N2621)-(FIND("/",N2621)))</f>
        <v>space exploration</v>
      </c>
      <c r="S2621" s="13">
        <f>(J2621/86400)+25569+(-5/24)</f>
        <v>42273.67597222222</v>
      </c>
      <c r="T2621" s="13">
        <f>(I2621/86400)+25569+(-5/24)</f>
        <v>42300.249999999993</v>
      </c>
    </row>
    <row r="2622" spans="1:20" ht="14.75" customHeight="1" x14ac:dyDescent="0.2">
      <c r="A2622" s="5">
        <v>2620</v>
      </c>
      <c r="B2622" s="6" t="s">
        <v>2620</v>
      </c>
      <c r="C2622" s="6" t="s">
        <v>6730</v>
      </c>
      <c r="D2622" s="22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>E2622/D2622</f>
        <v>1.436523076923077</v>
      </c>
      <c r="P2622" s="8">
        <f>IF(L2622=0,0,E2622/L2622)</f>
        <v>74.639488409272587</v>
      </c>
      <c r="Q2622" s="5" t="str">
        <f>LEFT(N2622,(FIND("/",N2622)-1))</f>
        <v>technology</v>
      </c>
      <c r="R2622" s="5" t="str">
        <f>RIGHT(N2622,LEN(N2622)-(FIND("/",N2622)))</f>
        <v>space exploration</v>
      </c>
      <c r="S2622" s="13">
        <f>(J2622/86400)+25569+(-5/24)</f>
        <v>42250.958819444444</v>
      </c>
      <c r="T2622" s="13">
        <f>(I2622/86400)+25569+(-5/24)</f>
        <v>42287.833333333336</v>
      </c>
    </row>
    <row r="2623" spans="1:20" ht="14.75" customHeight="1" x14ac:dyDescent="0.2">
      <c r="A2623" s="5">
        <v>2621</v>
      </c>
      <c r="B2623" s="6" t="s">
        <v>2621</v>
      </c>
      <c r="C2623" s="6" t="s">
        <v>6731</v>
      </c>
      <c r="D2623" s="22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>E2623/D2623</f>
        <v>1.4588000000000001</v>
      </c>
      <c r="P2623" s="8">
        <f>IF(L2623=0,0,E2623/L2623)</f>
        <v>47.058064516129029</v>
      </c>
      <c r="Q2623" s="5" t="str">
        <f>LEFT(N2623,(FIND("/",N2623)-1))</f>
        <v>technology</v>
      </c>
      <c r="R2623" s="5" t="str">
        <f>RIGHT(N2623,LEN(N2623)-(FIND("/",N2623)))</f>
        <v>space exploration</v>
      </c>
      <c r="S2623" s="13">
        <f>(J2623/86400)+25569+(-5/24)</f>
        <v>42115.539212962962</v>
      </c>
      <c r="T2623" s="13">
        <f>(I2623/86400)+25569+(-5/24)</f>
        <v>42145.539212962962</v>
      </c>
    </row>
    <row r="2624" spans="1:20" ht="14.75" customHeight="1" x14ac:dyDescent="0.2">
      <c r="A2624" s="5">
        <v>2622</v>
      </c>
      <c r="B2624" s="6" t="s">
        <v>2622</v>
      </c>
      <c r="C2624" s="6" t="s">
        <v>6732</v>
      </c>
      <c r="D2624" s="22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>E2624/D2624</f>
        <v>1.3118399999999999</v>
      </c>
      <c r="P2624" s="8">
        <f>IF(L2624=0,0,E2624/L2624)</f>
        <v>26.591351351351353</v>
      </c>
      <c r="Q2624" s="5" t="str">
        <f>LEFT(N2624,(FIND("/",N2624)-1))</f>
        <v>technology</v>
      </c>
      <c r="R2624" s="5" t="str">
        <f>RIGHT(N2624,LEN(N2624)-(FIND("/",N2624)))</f>
        <v>space exploration</v>
      </c>
      <c r="S2624" s="13">
        <f>(J2624/86400)+25569+(-5/24)</f>
        <v>42689.534907407404</v>
      </c>
      <c r="T2624" s="13">
        <f>(I2624/86400)+25569+(-5/24)</f>
        <v>42734.534907407404</v>
      </c>
    </row>
    <row r="2625" spans="1:20" ht="14.75" customHeight="1" x14ac:dyDescent="0.2">
      <c r="A2625" s="5">
        <v>2623</v>
      </c>
      <c r="B2625" s="6" t="s">
        <v>2623</v>
      </c>
      <c r="C2625" s="6" t="s">
        <v>6733</v>
      </c>
      <c r="D2625" s="22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>E2625/D2625</f>
        <v>1.1399999999999999</v>
      </c>
      <c r="P2625" s="8">
        <f>IF(L2625=0,0,E2625/L2625)</f>
        <v>36.774193548387096</v>
      </c>
      <c r="Q2625" s="5" t="str">
        <f>LEFT(N2625,(FIND("/",N2625)-1))</f>
        <v>technology</v>
      </c>
      <c r="R2625" s="5" t="str">
        <f>RIGHT(N2625,LEN(N2625)-(FIND("/",N2625)))</f>
        <v>space exploration</v>
      </c>
      <c r="S2625" s="13">
        <f>(J2625/86400)+25569+(-5/24)</f>
        <v>42692.048217592594</v>
      </c>
      <c r="T2625" s="13">
        <f>(I2625/86400)+25569+(-5/24)</f>
        <v>42706.048217592594</v>
      </c>
    </row>
    <row r="2626" spans="1:20" ht="14.75" customHeight="1" x14ac:dyDescent="0.2">
      <c r="A2626" s="5">
        <v>2624</v>
      </c>
      <c r="B2626" s="6" t="s">
        <v>2624</v>
      </c>
      <c r="C2626" s="6" t="s">
        <v>6734</v>
      </c>
      <c r="D2626" s="22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>E2626/D2626</f>
        <v>13.794206249999998</v>
      </c>
      <c r="P2626" s="8">
        <f>IF(L2626=0,0,E2626/L2626)</f>
        <v>31.820544982698959</v>
      </c>
      <c r="Q2626" s="5" t="str">
        <f>LEFT(N2626,(FIND("/",N2626)-1))</f>
        <v>technology</v>
      </c>
      <c r="R2626" s="5" t="str">
        <f>RIGHT(N2626,LEN(N2626)-(FIND("/",N2626)))</f>
        <v>space exploration</v>
      </c>
      <c r="S2626" s="13">
        <f>(J2626/86400)+25569+(-5/24)</f>
        <v>41144.213217592587</v>
      </c>
      <c r="T2626" s="13">
        <f>(I2626/86400)+25569+(-5/24)</f>
        <v>41165.213217592587</v>
      </c>
    </row>
    <row r="2627" spans="1:20" ht="14.75" customHeight="1" x14ac:dyDescent="0.2">
      <c r="A2627" s="5">
        <v>2625</v>
      </c>
      <c r="B2627" s="6" t="s">
        <v>2625</v>
      </c>
      <c r="C2627" s="6" t="s">
        <v>6735</v>
      </c>
      <c r="D2627" s="22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>E2627/D2627</f>
        <v>9.56</v>
      </c>
      <c r="P2627" s="8">
        <f>IF(L2627=0,0,E2627/L2627)</f>
        <v>27.576923076923077</v>
      </c>
      <c r="Q2627" s="5" t="str">
        <f>LEFT(N2627,(FIND("/",N2627)-1))</f>
        <v>technology</v>
      </c>
      <c r="R2627" s="5" t="str">
        <f>RIGHT(N2627,LEN(N2627)-(FIND("/",N2627)))</f>
        <v>space exploration</v>
      </c>
      <c r="S2627" s="13">
        <f>(J2627/86400)+25569+(-5/24)</f>
        <v>42658.601944444446</v>
      </c>
      <c r="T2627" s="13">
        <f>(I2627/86400)+25569+(-5/24)</f>
        <v>42683.643611111103</v>
      </c>
    </row>
    <row r="2628" spans="1:20" ht="14.75" customHeight="1" x14ac:dyDescent="0.2">
      <c r="A2628" s="5">
        <v>2626</v>
      </c>
      <c r="B2628" s="6" t="s">
        <v>2626</v>
      </c>
      <c r="C2628" s="6" t="s">
        <v>6736</v>
      </c>
      <c r="D2628" s="22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>E2628/D2628</f>
        <v>1.1200000000000001</v>
      </c>
      <c r="P2628" s="8">
        <f>IF(L2628=0,0,E2628/L2628)</f>
        <v>56</v>
      </c>
      <c r="Q2628" s="5" t="str">
        <f>LEFT(N2628,(FIND("/",N2628)-1))</f>
        <v>technology</v>
      </c>
      <c r="R2628" s="5" t="str">
        <f>RIGHT(N2628,LEN(N2628)-(FIND("/",N2628)))</f>
        <v>space exploration</v>
      </c>
      <c r="S2628" s="13">
        <f>(J2628/86400)+25569+(-5/24)</f>
        <v>42128.41978009259</v>
      </c>
      <c r="T2628" s="13">
        <f>(I2628/86400)+25569+(-5/24)</f>
        <v>42158.41978009259</v>
      </c>
    </row>
    <row r="2629" spans="1:20" ht="14.75" customHeight="1" x14ac:dyDescent="0.2">
      <c r="A2629" s="5">
        <v>2627</v>
      </c>
      <c r="B2629" s="6" t="s">
        <v>2627</v>
      </c>
      <c r="C2629" s="6" t="s">
        <v>6737</v>
      </c>
      <c r="D2629" s="22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>E2629/D2629</f>
        <v>6.4666666666666668</v>
      </c>
      <c r="P2629" s="8">
        <f>IF(L2629=0,0,E2629/L2629)</f>
        <v>21.555555555555557</v>
      </c>
      <c r="Q2629" s="5" t="str">
        <f>LEFT(N2629,(FIND("/",N2629)-1))</f>
        <v>technology</v>
      </c>
      <c r="R2629" s="5" t="str">
        <f>RIGHT(N2629,LEN(N2629)-(FIND("/",N2629)))</f>
        <v>space exploration</v>
      </c>
      <c r="S2629" s="13">
        <f>(J2629/86400)+25569+(-5/24)</f>
        <v>42304.621076388888</v>
      </c>
      <c r="T2629" s="13">
        <f>(I2629/86400)+25569+(-5/24)</f>
        <v>42334.662743055553</v>
      </c>
    </row>
    <row r="2630" spans="1:20" ht="14.75" customHeight="1" x14ac:dyDescent="0.2">
      <c r="A2630" s="5">
        <v>2628</v>
      </c>
      <c r="B2630" s="6" t="s">
        <v>2628</v>
      </c>
      <c r="C2630" s="6" t="s">
        <v>6738</v>
      </c>
      <c r="D2630" s="22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>E2630/D2630</f>
        <v>1.1036948748510131</v>
      </c>
      <c r="P2630" s="8">
        <f>IF(L2630=0,0,E2630/L2630)</f>
        <v>44.095238095238095</v>
      </c>
      <c r="Q2630" s="5" t="str">
        <f>LEFT(N2630,(FIND("/",N2630)-1))</f>
        <v>technology</v>
      </c>
      <c r="R2630" s="5" t="str">
        <f>RIGHT(N2630,LEN(N2630)-(FIND("/",N2630)))</f>
        <v>space exploration</v>
      </c>
      <c r="S2630" s="13">
        <f>(J2630/86400)+25569+(-5/24)</f>
        <v>41953.757719907408</v>
      </c>
      <c r="T2630" s="13">
        <f>(I2630/86400)+25569+(-5/24)</f>
        <v>41973.757719907408</v>
      </c>
    </row>
    <row r="2631" spans="1:20" ht="14.75" customHeight="1" x14ac:dyDescent="0.2">
      <c r="A2631" s="5">
        <v>2629</v>
      </c>
      <c r="B2631" s="6" t="s">
        <v>2629</v>
      </c>
      <c r="C2631" s="6" t="s">
        <v>6739</v>
      </c>
      <c r="D2631" s="22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>E2631/D2631</f>
        <v>1.2774000000000001</v>
      </c>
      <c r="P2631" s="8">
        <f>IF(L2631=0,0,E2631/L2631)</f>
        <v>63.87</v>
      </c>
      <c r="Q2631" s="5" t="str">
        <f>LEFT(N2631,(FIND("/",N2631)-1))</f>
        <v>technology</v>
      </c>
      <c r="R2631" s="5" t="str">
        <f>RIGHT(N2631,LEN(N2631)-(FIND("/",N2631)))</f>
        <v>space exploration</v>
      </c>
      <c r="S2631" s="13">
        <f>(J2631/86400)+25569+(-5/24)</f>
        <v>42108.330115740733</v>
      </c>
      <c r="T2631" s="13">
        <f>(I2631/86400)+25569+(-5/24)</f>
        <v>42138.330115740733</v>
      </c>
    </row>
    <row r="2632" spans="1:20" ht="14.75" customHeight="1" x14ac:dyDescent="0.2">
      <c r="A2632" s="5">
        <v>2630</v>
      </c>
      <c r="B2632" s="6" t="s">
        <v>2630</v>
      </c>
      <c r="C2632" s="6" t="s">
        <v>6740</v>
      </c>
      <c r="D2632" s="22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>E2632/D2632</f>
        <v>1.579</v>
      </c>
      <c r="P2632" s="8">
        <f>IF(L2632=0,0,E2632/L2632)</f>
        <v>38.987654320987652</v>
      </c>
      <c r="Q2632" s="5" t="str">
        <f>LEFT(N2632,(FIND("/",N2632)-1))</f>
        <v>technology</v>
      </c>
      <c r="R2632" s="5" t="str">
        <f>RIGHT(N2632,LEN(N2632)-(FIND("/",N2632)))</f>
        <v>space exploration</v>
      </c>
      <c r="S2632" s="13">
        <f>(J2632/86400)+25569+(-5/24)</f>
        <v>42523.897129629629</v>
      </c>
      <c r="T2632" s="13">
        <f>(I2632/86400)+25569+(-5/24)</f>
        <v>42551.208333333336</v>
      </c>
    </row>
    <row r="2633" spans="1:20" ht="14.75" customHeight="1" x14ac:dyDescent="0.2">
      <c r="A2633" s="5">
        <v>2631</v>
      </c>
      <c r="B2633" s="6" t="s">
        <v>2631</v>
      </c>
      <c r="C2633" s="6" t="s">
        <v>6741</v>
      </c>
      <c r="D2633" s="22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>E2633/D2633</f>
        <v>1.1466525000000001</v>
      </c>
      <c r="P2633" s="8">
        <f>IF(L2633=0,0,E2633/L2633)</f>
        <v>80.185489510489504</v>
      </c>
      <c r="Q2633" s="5" t="str">
        <f>LEFT(N2633,(FIND("/",N2633)-1))</f>
        <v>technology</v>
      </c>
      <c r="R2633" s="5" t="str">
        <f>RIGHT(N2633,LEN(N2633)-(FIND("/",N2633)))</f>
        <v>space exploration</v>
      </c>
      <c r="S2633" s="13">
        <f>(J2633/86400)+25569+(-5/24)</f>
        <v>42217.960960648146</v>
      </c>
      <c r="T2633" s="13">
        <f>(I2633/86400)+25569+(-5/24)</f>
        <v>42245.960960648146</v>
      </c>
    </row>
    <row r="2634" spans="1:20" ht="14.75" customHeight="1" x14ac:dyDescent="0.2">
      <c r="A2634" s="5">
        <v>2632</v>
      </c>
      <c r="B2634" s="6" t="s">
        <v>2632</v>
      </c>
      <c r="C2634" s="6" t="s">
        <v>6742</v>
      </c>
      <c r="D2634" s="22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>E2634/D2634</f>
        <v>1.3700934579439252</v>
      </c>
      <c r="P2634" s="8">
        <f>IF(L2634=0,0,E2634/L2634)</f>
        <v>34.904761904761905</v>
      </c>
      <c r="Q2634" s="5" t="str">
        <f>LEFT(N2634,(FIND("/",N2634)-1))</f>
        <v>technology</v>
      </c>
      <c r="R2634" s="5" t="str">
        <f>RIGHT(N2634,LEN(N2634)-(FIND("/",N2634)))</f>
        <v>space exploration</v>
      </c>
      <c r="S2634" s="13">
        <f>(J2634/86400)+25569+(-5/24)</f>
        <v>42493.853460648148</v>
      </c>
      <c r="T2634" s="13">
        <f>(I2634/86400)+25569+(-5/24)</f>
        <v>42518.853460648148</v>
      </c>
    </row>
    <row r="2635" spans="1:20" ht="14.75" customHeight="1" x14ac:dyDescent="0.2">
      <c r="A2635" s="5">
        <v>2633</v>
      </c>
      <c r="B2635" s="6" t="s">
        <v>2633</v>
      </c>
      <c r="C2635" s="6" t="s">
        <v>6743</v>
      </c>
      <c r="D2635" s="22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>E2635/D2635</f>
        <v>3.5461999999999998</v>
      </c>
      <c r="P2635" s="8">
        <f>IF(L2635=0,0,E2635/L2635)</f>
        <v>89.100502512562812</v>
      </c>
      <c r="Q2635" s="5" t="str">
        <f>LEFT(N2635,(FIND("/",N2635)-1))</f>
        <v>technology</v>
      </c>
      <c r="R2635" s="5" t="str">
        <f>RIGHT(N2635,LEN(N2635)-(FIND("/",N2635)))</f>
        <v>space exploration</v>
      </c>
      <c r="S2635" s="13">
        <f>(J2635/86400)+25569+(-5/24)</f>
        <v>41667.614953703705</v>
      </c>
      <c r="T2635" s="13">
        <f>(I2635/86400)+25569+(-5/24)</f>
        <v>41697.75</v>
      </c>
    </row>
    <row r="2636" spans="1:20" ht="14.75" customHeight="1" x14ac:dyDescent="0.2">
      <c r="A2636" s="5">
        <v>2634</v>
      </c>
      <c r="B2636" s="6" t="s">
        <v>2634</v>
      </c>
      <c r="C2636" s="6" t="s">
        <v>6744</v>
      </c>
      <c r="D2636" s="22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>E2636/D2636</f>
        <v>1.0602150537634409</v>
      </c>
      <c r="P2636" s="8">
        <f>IF(L2636=0,0,E2636/L2636)</f>
        <v>39.44</v>
      </c>
      <c r="Q2636" s="5" t="str">
        <f>LEFT(N2636,(FIND("/",N2636)-1))</f>
        <v>technology</v>
      </c>
      <c r="R2636" s="5" t="str">
        <f>RIGHT(N2636,LEN(N2636)-(FIND("/",N2636)))</f>
        <v>space exploration</v>
      </c>
      <c r="S2636" s="13">
        <f>(J2636/86400)+25569+(-5/24)</f>
        <v>42612.448159722218</v>
      </c>
      <c r="T2636" s="13">
        <f>(I2636/86400)+25569+(-5/24)</f>
        <v>42642.448159722218</v>
      </c>
    </row>
    <row r="2637" spans="1:20" ht="14.75" customHeight="1" x14ac:dyDescent="0.2">
      <c r="A2637" s="5">
        <v>2635</v>
      </c>
      <c r="B2637" s="6" t="s">
        <v>2635</v>
      </c>
      <c r="C2637" s="6" t="s">
        <v>6745</v>
      </c>
      <c r="D2637" s="22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>E2637/D2637</f>
        <v>1</v>
      </c>
      <c r="P2637" s="8">
        <f>IF(L2637=0,0,E2637/L2637)</f>
        <v>136.9047619047619</v>
      </c>
      <c r="Q2637" s="5" t="str">
        <f>LEFT(N2637,(FIND("/",N2637)-1))</f>
        <v>technology</v>
      </c>
      <c r="R2637" s="5" t="str">
        <f>RIGHT(N2637,LEN(N2637)-(FIND("/",N2637)))</f>
        <v>space exploration</v>
      </c>
      <c r="S2637" s="13">
        <f>(J2637/86400)+25569+(-5/24)</f>
        <v>42037.742604166669</v>
      </c>
      <c r="T2637" s="13">
        <f>(I2637/86400)+25569+(-5/24)</f>
        <v>42072.700937499998</v>
      </c>
    </row>
    <row r="2638" spans="1:20" ht="14.75" customHeight="1" x14ac:dyDescent="0.2">
      <c r="A2638" s="5">
        <v>2636</v>
      </c>
      <c r="B2638" s="6" t="s">
        <v>2636</v>
      </c>
      <c r="C2638" s="6" t="s">
        <v>6746</v>
      </c>
      <c r="D2638" s="22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>E2638/D2638</f>
        <v>1.873</v>
      </c>
      <c r="P2638" s="8">
        <f>IF(L2638=0,0,E2638/L2638)</f>
        <v>37.46</v>
      </c>
      <c r="Q2638" s="5" t="str">
        <f>LEFT(N2638,(FIND("/",N2638)-1))</f>
        <v>technology</v>
      </c>
      <c r="R2638" s="5" t="str">
        <f>RIGHT(N2638,LEN(N2638)-(FIND("/",N2638)))</f>
        <v>space exploration</v>
      </c>
      <c r="S2638" s="13">
        <f>(J2638/86400)+25569+(-5/24)</f>
        <v>42636.406412037039</v>
      </c>
      <c r="T2638" s="13">
        <f>(I2638/86400)+25569+(-5/24)</f>
        <v>42658.833333333336</v>
      </c>
    </row>
    <row r="2639" spans="1:20" ht="14.75" customHeight="1" x14ac:dyDescent="0.2">
      <c r="A2639" s="5">
        <v>2637</v>
      </c>
      <c r="B2639" s="6" t="s">
        <v>2637</v>
      </c>
      <c r="C2639" s="6" t="s">
        <v>6747</v>
      </c>
      <c r="D2639" s="22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>E2639/D2639</f>
        <v>1.6619999999999999</v>
      </c>
      <c r="P2639" s="8">
        <f>IF(L2639=0,0,E2639/L2639)</f>
        <v>31.96153846153846</v>
      </c>
      <c r="Q2639" s="5" t="str">
        <f>LEFT(N2639,(FIND("/",N2639)-1))</f>
        <v>technology</v>
      </c>
      <c r="R2639" s="5" t="str">
        <f>RIGHT(N2639,LEN(N2639)-(FIND("/",N2639)))</f>
        <v>space exploration</v>
      </c>
      <c r="S2639" s="13">
        <f>(J2639/86400)+25569+(-5/24)</f>
        <v>42639.341145833336</v>
      </c>
      <c r="T2639" s="13">
        <f>(I2639/86400)+25569+(-5/24)</f>
        <v>42655.341145833336</v>
      </c>
    </row>
    <row r="2640" spans="1:20" ht="14.75" customHeight="1" x14ac:dyDescent="0.2">
      <c r="A2640" s="5">
        <v>2638</v>
      </c>
      <c r="B2640" s="6" t="s">
        <v>2638</v>
      </c>
      <c r="C2640" s="6" t="s">
        <v>6748</v>
      </c>
      <c r="D2640" s="22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>E2640/D2640</f>
        <v>1.0172910662824208</v>
      </c>
      <c r="P2640" s="8">
        <f>IF(L2640=0,0,E2640/L2640)</f>
        <v>25.214285714285715</v>
      </c>
      <c r="Q2640" s="5" t="str">
        <f>LEFT(N2640,(FIND("/",N2640)-1))</f>
        <v>technology</v>
      </c>
      <c r="R2640" s="5" t="str">
        <f>RIGHT(N2640,LEN(N2640)-(FIND("/",N2640)))</f>
        <v>space exploration</v>
      </c>
      <c r="S2640" s="13">
        <f>(J2640/86400)+25569+(-5/24)</f>
        <v>41989.70480324074</v>
      </c>
      <c r="T2640" s="13">
        <f>(I2640/86400)+25569+(-5/24)</f>
        <v>42019.70480324074</v>
      </c>
    </row>
    <row r="2641" spans="1:20" ht="14.75" customHeight="1" x14ac:dyDescent="0.2">
      <c r="A2641" s="5">
        <v>2639</v>
      </c>
      <c r="B2641" s="6" t="s">
        <v>2639</v>
      </c>
      <c r="C2641" s="6" t="s">
        <v>6749</v>
      </c>
      <c r="D2641" s="22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>E2641/D2641</f>
        <v>1.64</v>
      </c>
      <c r="P2641" s="8">
        <f>IF(L2641=0,0,E2641/L2641)</f>
        <v>10.040816326530612</v>
      </c>
      <c r="Q2641" s="5" t="str">
        <f>LEFT(N2641,(FIND("/",N2641)-1))</f>
        <v>technology</v>
      </c>
      <c r="R2641" s="5" t="str">
        <f>RIGHT(N2641,LEN(N2641)-(FIND("/",N2641)))</f>
        <v>space exploration</v>
      </c>
      <c r="S2641" s="13">
        <f>(J2641/86400)+25569+(-5/24)</f>
        <v>42024.656805555554</v>
      </c>
      <c r="T2641" s="13">
        <f>(I2641/86400)+25569+(-5/24)</f>
        <v>42054.656805555554</v>
      </c>
    </row>
    <row r="2642" spans="1:20" ht="14.75" customHeight="1" x14ac:dyDescent="0.2">
      <c r="A2642" s="5">
        <v>2640</v>
      </c>
      <c r="B2642" s="6" t="s">
        <v>2640</v>
      </c>
      <c r="C2642" s="6" t="s">
        <v>6750</v>
      </c>
      <c r="D2642" s="22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>E2642/D2642</f>
        <v>1.0566666666666666</v>
      </c>
      <c r="P2642" s="8">
        <f>IF(L2642=0,0,E2642/L2642)</f>
        <v>45.94202898550725</v>
      </c>
      <c r="Q2642" s="5" t="str">
        <f>LEFT(N2642,(FIND("/",N2642)-1))</f>
        <v>technology</v>
      </c>
      <c r="R2642" s="5" t="str">
        <f>RIGHT(N2642,LEN(N2642)-(FIND("/",N2642)))</f>
        <v>space exploration</v>
      </c>
      <c r="S2642" s="13">
        <f>(J2642/86400)+25569+(-5/24)</f>
        <v>42102.952245370368</v>
      </c>
      <c r="T2642" s="13">
        <f>(I2642/86400)+25569+(-5/24)</f>
        <v>42162.952245370368</v>
      </c>
    </row>
    <row r="2643" spans="1:20" ht="14.75" customHeight="1" x14ac:dyDescent="0.2">
      <c r="A2643" s="5">
        <v>2641</v>
      </c>
      <c r="B2643" s="6" t="s">
        <v>2641</v>
      </c>
      <c r="C2643" s="6" t="s">
        <v>6751</v>
      </c>
      <c r="D2643" s="22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>E2643/D2643</f>
        <v>0.01</v>
      </c>
      <c r="P2643" s="8">
        <f>IF(L2643=0,0,E2643/L2643)</f>
        <v>15</v>
      </c>
      <c r="Q2643" s="5" t="str">
        <f>LEFT(N2643,(FIND("/",N2643)-1))</f>
        <v>technology</v>
      </c>
      <c r="R2643" s="5" t="str">
        <f>RIGHT(N2643,LEN(N2643)-(FIND("/",N2643)))</f>
        <v>space exploration</v>
      </c>
      <c r="S2643" s="13">
        <f>(J2643/86400)+25569+(-5/24)</f>
        <v>41880.618784722217</v>
      </c>
      <c r="T2643" s="13">
        <f>(I2643/86400)+25569+(-5/24)</f>
        <v>41897.631249999999</v>
      </c>
    </row>
    <row r="2644" spans="1:20" ht="14.75" customHeight="1" x14ac:dyDescent="0.2">
      <c r="A2644" s="5">
        <v>2642</v>
      </c>
      <c r="B2644" s="6" t="s">
        <v>2642</v>
      </c>
      <c r="C2644" s="6" t="s">
        <v>6752</v>
      </c>
      <c r="D2644" s="22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>E2644/D2644</f>
        <v>0</v>
      </c>
      <c r="P2644" s="8">
        <f>IF(L2644=0,0,E2644/L2644)</f>
        <v>0</v>
      </c>
      <c r="Q2644" s="5" t="str">
        <f>LEFT(N2644,(FIND("/",N2644)-1))</f>
        <v>technology</v>
      </c>
      <c r="R2644" s="5" t="str">
        <f>RIGHT(N2644,LEN(N2644)-(FIND("/",N2644)))</f>
        <v>space exploration</v>
      </c>
      <c r="S2644" s="13">
        <f>(J2644/86400)+25569+(-5/24)</f>
        <v>42536.03828703703</v>
      </c>
      <c r="T2644" s="13">
        <f>(I2644/86400)+25569+(-5/24)</f>
        <v>42566.081249999996</v>
      </c>
    </row>
    <row r="2645" spans="1:20" ht="14.75" customHeight="1" x14ac:dyDescent="0.2">
      <c r="A2645" s="5">
        <v>2643</v>
      </c>
      <c r="B2645" s="6" t="s">
        <v>2643</v>
      </c>
      <c r="C2645" s="6" t="s">
        <v>6753</v>
      </c>
      <c r="D2645" s="22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>E2645/D2645</f>
        <v>0.33559730999999998</v>
      </c>
      <c r="P2645" s="8">
        <f>IF(L2645=0,0,E2645/L2645)</f>
        <v>223.58248500999335</v>
      </c>
      <c r="Q2645" s="5" t="str">
        <f>LEFT(N2645,(FIND("/",N2645)-1))</f>
        <v>technology</v>
      </c>
      <c r="R2645" s="5" t="str">
        <f>RIGHT(N2645,LEN(N2645)-(FIND("/",N2645)))</f>
        <v>space exploration</v>
      </c>
      <c r="S2645" s="13">
        <f>(J2645/86400)+25569+(-5/24)</f>
        <v>42689.374016203707</v>
      </c>
      <c r="T2645" s="13">
        <f>(I2645/86400)+25569+(-5/24)</f>
        <v>42725.124305555553</v>
      </c>
    </row>
    <row r="2646" spans="1:20" ht="14.75" customHeight="1" x14ac:dyDescent="0.2">
      <c r="A2646" s="5">
        <v>2644</v>
      </c>
      <c r="B2646" s="6" t="s">
        <v>2644</v>
      </c>
      <c r="C2646" s="6" t="s">
        <v>6754</v>
      </c>
      <c r="D2646" s="22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>E2646/D2646</f>
        <v>2.053E-2</v>
      </c>
      <c r="P2646" s="8">
        <f>IF(L2646=0,0,E2646/L2646)</f>
        <v>39.480769230769234</v>
      </c>
      <c r="Q2646" s="5" t="str">
        <f>LEFT(N2646,(FIND("/",N2646)-1))</f>
        <v>technology</v>
      </c>
      <c r="R2646" s="5" t="str">
        <f>RIGHT(N2646,LEN(N2646)-(FIND("/",N2646)))</f>
        <v>space exploration</v>
      </c>
      <c r="S2646" s="13">
        <f>(J2646/86400)+25569+(-5/24)</f>
        <v>42774.583738425928</v>
      </c>
      <c r="T2646" s="13">
        <f>(I2646/86400)+25569+(-5/24)</f>
        <v>42804.583738425928</v>
      </c>
    </row>
    <row r="2647" spans="1:20" ht="14.75" customHeight="1" x14ac:dyDescent="0.2">
      <c r="A2647" s="5">
        <v>2645</v>
      </c>
      <c r="B2647" s="6" t="s">
        <v>2645</v>
      </c>
      <c r="C2647" s="6" t="s">
        <v>6755</v>
      </c>
      <c r="D2647" s="22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>E2647/D2647</f>
        <v>0.105</v>
      </c>
      <c r="P2647" s="8">
        <f>IF(L2647=0,0,E2647/L2647)</f>
        <v>91.304347826086953</v>
      </c>
      <c r="Q2647" s="5" t="str">
        <f>LEFT(N2647,(FIND("/",N2647)-1))</f>
        <v>technology</v>
      </c>
      <c r="R2647" s="5" t="str">
        <f>RIGHT(N2647,LEN(N2647)-(FIND("/",N2647)))</f>
        <v>space exploration</v>
      </c>
      <c r="S2647" s="13">
        <f>(J2647/86400)+25569+(-5/24)</f>
        <v>41921.634293981479</v>
      </c>
      <c r="T2647" s="13">
        <f>(I2647/86400)+25569+(-5/24)</f>
        <v>41951.675960648143</v>
      </c>
    </row>
    <row r="2648" spans="1:20" ht="14.75" customHeight="1" x14ac:dyDescent="0.2">
      <c r="A2648" s="5">
        <v>2646</v>
      </c>
      <c r="B2648" s="6" t="s">
        <v>2646</v>
      </c>
      <c r="C2648" s="6" t="s">
        <v>6756</v>
      </c>
      <c r="D2648" s="22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>E2648/D2648</f>
        <v>8.4172839999999999E-2</v>
      </c>
      <c r="P2648" s="8">
        <f>IF(L2648=0,0,E2648/L2648)</f>
        <v>78.666205607476627</v>
      </c>
      <c r="Q2648" s="5" t="str">
        <f>LEFT(N2648,(FIND("/",N2648)-1))</f>
        <v>technology</v>
      </c>
      <c r="R2648" s="5" t="str">
        <f>RIGHT(N2648,LEN(N2648)-(FIND("/",N2648)))</f>
        <v>space exploration</v>
      </c>
      <c r="S2648" s="13">
        <f>(J2648/86400)+25569+(-5/24)</f>
        <v>42226.10496527778</v>
      </c>
      <c r="T2648" s="13">
        <f>(I2648/86400)+25569+(-5/24)</f>
        <v>42256.10496527778</v>
      </c>
    </row>
    <row r="2649" spans="1:20" ht="14.75" customHeight="1" x14ac:dyDescent="0.2">
      <c r="A2649" s="5">
        <v>2647</v>
      </c>
      <c r="B2649" s="6" t="s">
        <v>2647</v>
      </c>
      <c r="C2649" s="6" t="s">
        <v>6757</v>
      </c>
      <c r="D2649" s="22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>E2649/D2649</f>
        <v>1.44E-2</v>
      </c>
      <c r="P2649" s="8">
        <f>IF(L2649=0,0,E2649/L2649)</f>
        <v>12</v>
      </c>
      <c r="Q2649" s="5" t="str">
        <f>LEFT(N2649,(FIND("/",N2649)-1))</f>
        <v>technology</v>
      </c>
      <c r="R2649" s="5" t="str">
        <f>RIGHT(N2649,LEN(N2649)-(FIND("/",N2649)))</f>
        <v>space exploration</v>
      </c>
      <c r="S2649" s="13">
        <f>(J2649/86400)+25569+(-5/24)</f>
        <v>42200.053460648145</v>
      </c>
      <c r="T2649" s="13">
        <f>(I2649/86400)+25569+(-5/24)</f>
        <v>42230.053460648145</v>
      </c>
    </row>
    <row r="2650" spans="1:20" ht="14.75" customHeight="1" x14ac:dyDescent="0.2">
      <c r="A2650" s="5">
        <v>2648</v>
      </c>
      <c r="B2650" s="6" t="s">
        <v>2648</v>
      </c>
      <c r="C2650" s="6" t="s">
        <v>6758</v>
      </c>
      <c r="D2650" s="22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>E2650/D2650</f>
        <v>8.8333333333333337E-3</v>
      </c>
      <c r="P2650" s="8">
        <f>IF(L2650=0,0,E2650/L2650)</f>
        <v>17.666666666666668</v>
      </c>
      <c r="Q2650" s="5" t="str">
        <f>LEFT(N2650,(FIND("/",N2650)-1))</f>
        <v>technology</v>
      </c>
      <c r="R2650" s="5" t="str">
        <f>RIGHT(N2650,LEN(N2650)-(FIND("/",N2650)))</f>
        <v>space exploration</v>
      </c>
      <c r="S2650" s="13">
        <f>(J2650/86400)+25569+(-5/24)</f>
        <v>42408.506481481476</v>
      </c>
      <c r="T2650" s="13">
        <f>(I2650/86400)+25569+(-5/24)</f>
        <v>42438.506481481476</v>
      </c>
    </row>
    <row r="2651" spans="1:20" ht="14.75" customHeight="1" x14ac:dyDescent="0.2">
      <c r="A2651" s="5">
        <v>2649</v>
      </c>
      <c r="B2651" s="6" t="s">
        <v>2649</v>
      </c>
      <c r="C2651" s="6" t="s">
        <v>6759</v>
      </c>
      <c r="D2651" s="22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>E2651/D2651</f>
        <v>9.9200000000000004E-4</v>
      </c>
      <c r="P2651" s="8">
        <f>IF(L2651=0,0,E2651/L2651)</f>
        <v>41.333333333333336</v>
      </c>
      <c r="Q2651" s="5" t="str">
        <f>LEFT(N2651,(FIND("/",N2651)-1))</f>
        <v>technology</v>
      </c>
      <c r="R2651" s="5" t="str">
        <f>RIGHT(N2651,LEN(N2651)-(FIND("/",N2651)))</f>
        <v>space exploration</v>
      </c>
      <c r="S2651" s="13">
        <f>(J2651/86400)+25569+(-5/24)</f>
        <v>42341.788668981484</v>
      </c>
      <c r="T2651" s="13">
        <f>(I2651/86400)+25569+(-5/24)</f>
        <v>42401.788668981484</v>
      </c>
    </row>
    <row r="2652" spans="1:20" ht="14.75" customHeight="1" x14ac:dyDescent="0.2">
      <c r="A2652" s="5">
        <v>2650</v>
      </c>
      <c r="B2652" s="6" t="s">
        <v>2650</v>
      </c>
      <c r="C2652" s="6" t="s">
        <v>6760</v>
      </c>
      <c r="D2652" s="22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>E2652/D2652</f>
        <v>5.966666666666667E-3</v>
      </c>
      <c r="P2652" s="8">
        <f>IF(L2652=0,0,E2652/L2652)</f>
        <v>71.599999999999994</v>
      </c>
      <c r="Q2652" s="5" t="str">
        <f>LEFT(N2652,(FIND("/",N2652)-1))</f>
        <v>technology</v>
      </c>
      <c r="R2652" s="5" t="str">
        <f>RIGHT(N2652,LEN(N2652)-(FIND("/",N2652)))</f>
        <v>space exploration</v>
      </c>
      <c r="S2652" s="13">
        <f>(J2652/86400)+25569+(-5/24)</f>
        <v>42695.416006944441</v>
      </c>
      <c r="T2652" s="13">
        <f>(I2652/86400)+25569+(-5/24)</f>
        <v>42725.416006944441</v>
      </c>
    </row>
    <row r="2653" spans="1:20" ht="14.75" customHeight="1" x14ac:dyDescent="0.2">
      <c r="A2653" s="5">
        <v>2651</v>
      </c>
      <c r="B2653" s="6" t="s">
        <v>2651</v>
      </c>
      <c r="C2653" s="6" t="s">
        <v>6761</v>
      </c>
      <c r="D2653" s="22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>E2653/D2653</f>
        <v>1.8689285714285714E-2</v>
      </c>
      <c r="P2653" s="8">
        <f>IF(L2653=0,0,E2653/L2653)</f>
        <v>307.8235294117647</v>
      </c>
      <c r="Q2653" s="5" t="str">
        <f>LEFT(N2653,(FIND("/",N2653)-1))</f>
        <v>technology</v>
      </c>
      <c r="R2653" s="5" t="str">
        <f>RIGHT(N2653,LEN(N2653)-(FIND("/",N2653)))</f>
        <v>space exploration</v>
      </c>
      <c r="S2653" s="13">
        <f>(J2653/86400)+25569+(-5/24)</f>
        <v>42327.597326388888</v>
      </c>
      <c r="T2653" s="13">
        <f>(I2653/86400)+25569+(-5/24)</f>
        <v>42355.597326388888</v>
      </c>
    </row>
    <row r="2654" spans="1:20" ht="14.75" customHeight="1" x14ac:dyDescent="0.2">
      <c r="A2654" s="5">
        <v>2652</v>
      </c>
      <c r="B2654" s="6" t="s">
        <v>2652</v>
      </c>
      <c r="C2654" s="6" t="s">
        <v>6762</v>
      </c>
      <c r="D2654" s="22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>E2654/D2654</f>
        <v>8.8500000000000002E-3</v>
      </c>
      <c r="P2654" s="8">
        <f>IF(L2654=0,0,E2654/L2654)</f>
        <v>80.454545454545453</v>
      </c>
      <c r="Q2654" s="5" t="str">
        <f>LEFT(N2654,(FIND("/",N2654)-1))</f>
        <v>technology</v>
      </c>
      <c r="R2654" s="5" t="str">
        <f>RIGHT(N2654,LEN(N2654)-(FIND("/",N2654)))</f>
        <v>space exploration</v>
      </c>
      <c r="S2654" s="13">
        <f>(J2654/86400)+25569+(-5/24)</f>
        <v>41952.950520833336</v>
      </c>
      <c r="T2654" s="13">
        <f>(I2654/86400)+25569+(-5/24)</f>
        <v>41982.950520833336</v>
      </c>
    </row>
    <row r="2655" spans="1:20" ht="14.75" customHeight="1" x14ac:dyDescent="0.2">
      <c r="A2655" s="5">
        <v>2653</v>
      </c>
      <c r="B2655" s="6" t="s">
        <v>2653</v>
      </c>
      <c r="C2655" s="6" t="s">
        <v>6763</v>
      </c>
      <c r="D2655" s="22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>E2655/D2655</f>
        <v>0.1152156862745098</v>
      </c>
      <c r="P2655" s="8">
        <f>IF(L2655=0,0,E2655/L2655)</f>
        <v>83.942857142857136</v>
      </c>
      <c r="Q2655" s="5" t="str">
        <f>LEFT(N2655,(FIND("/",N2655)-1))</f>
        <v>technology</v>
      </c>
      <c r="R2655" s="5" t="str">
        <f>RIGHT(N2655,LEN(N2655)-(FIND("/",N2655)))</f>
        <v>space exploration</v>
      </c>
      <c r="S2655" s="13">
        <f>(J2655/86400)+25569+(-5/24)</f>
        <v>41771.443599537037</v>
      </c>
      <c r="T2655" s="13">
        <f>(I2655/86400)+25569+(-5/24)</f>
        <v>41802.958333333328</v>
      </c>
    </row>
    <row r="2656" spans="1:20" ht="14.75" customHeight="1" x14ac:dyDescent="0.2">
      <c r="A2656" s="5">
        <v>2654</v>
      </c>
      <c r="B2656" s="6" t="s">
        <v>2654</v>
      </c>
      <c r="C2656" s="6" t="s">
        <v>6764</v>
      </c>
      <c r="D2656" s="22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>E2656/D2656</f>
        <v>5.1000000000000004E-4</v>
      </c>
      <c r="P2656" s="8">
        <f>IF(L2656=0,0,E2656/L2656)</f>
        <v>8.5</v>
      </c>
      <c r="Q2656" s="5" t="str">
        <f>LEFT(N2656,(FIND("/",N2656)-1))</f>
        <v>technology</v>
      </c>
      <c r="R2656" s="5" t="str">
        <f>RIGHT(N2656,LEN(N2656)-(FIND("/",N2656)))</f>
        <v>space exploration</v>
      </c>
      <c r="S2656" s="13">
        <f>(J2656/86400)+25569+(-5/24)</f>
        <v>42055.392662037033</v>
      </c>
      <c r="T2656" s="13">
        <f>(I2656/86400)+25569+(-5/24)</f>
        <v>42115.350995370369</v>
      </c>
    </row>
    <row r="2657" spans="1:20" ht="14.75" customHeight="1" x14ac:dyDescent="0.2">
      <c r="A2657" s="5">
        <v>2655</v>
      </c>
      <c r="B2657" s="6" t="s">
        <v>2655</v>
      </c>
      <c r="C2657" s="6" t="s">
        <v>6765</v>
      </c>
      <c r="D2657" s="22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>E2657/D2657</f>
        <v>0.21033333333333334</v>
      </c>
      <c r="P2657" s="8">
        <f>IF(L2657=0,0,E2657/L2657)</f>
        <v>73.372093023255815</v>
      </c>
      <c r="Q2657" s="5" t="str">
        <f>LEFT(N2657,(FIND("/",N2657)-1))</f>
        <v>technology</v>
      </c>
      <c r="R2657" s="5" t="str">
        <f>RIGHT(N2657,LEN(N2657)-(FIND("/",N2657)))</f>
        <v>space exploration</v>
      </c>
      <c r="S2657" s="13">
        <f>(J2657/86400)+25569+(-5/24)</f>
        <v>42381.657951388886</v>
      </c>
      <c r="T2657" s="13">
        <f>(I2657/86400)+25569+(-5/24)</f>
        <v>42409.624999999993</v>
      </c>
    </row>
    <row r="2658" spans="1:20" ht="14.75" customHeight="1" x14ac:dyDescent="0.2">
      <c r="A2658" s="5">
        <v>2656</v>
      </c>
      <c r="B2658" s="6" t="s">
        <v>2656</v>
      </c>
      <c r="C2658" s="6" t="s">
        <v>6766</v>
      </c>
      <c r="D2658" s="22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>E2658/D2658</f>
        <v>0.11436666666666667</v>
      </c>
      <c r="P2658" s="8">
        <f>IF(L2658=0,0,E2658/L2658)</f>
        <v>112.86184210526316</v>
      </c>
      <c r="Q2658" s="5" t="str">
        <f>LEFT(N2658,(FIND("/",N2658)-1))</f>
        <v>technology</v>
      </c>
      <c r="R2658" s="5" t="str">
        <f>RIGHT(N2658,LEN(N2658)-(FIND("/",N2658)))</f>
        <v>space exploration</v>
      </c>
      <c r="S2658" s="13">
        <f>(J2658/86400)+25569+(-5/24)</f>
        <v>42767.480185185188</v>
      </c>
      <c r="T2658" s="13">
        <f>(I2658/86400)+25569+(-5/24)</f>
        <v>42806.583333333336</v>
      </c>
    </row>
    <row r="2659" spans="1:20" ht="14.75" customHeight="1" x14ac:dyDescent="0.2">
      <c r="A2659" s="5">
        <v>2657</v>
      </c>
      <c r="B2659" s="6" t="s">
        <v>2657</v>
      </c>
      <c r="C2659" s="6" t="s">
        <v>6767</v>
      </c>
      <c r="D2659" s="22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>E2659/D2659</f>
        <v>0.18737933333333334</v>
      </c>
      <c r="P2659" s="8">
        <f>IF(L2659=0,0,E2659/L2659)</f>
        <v>95.277627118644077</v>
      </c>
      <c r="Q2659" s="5" t="str">
        <f>LEFT(N2659,(FIND("/",N2659)-1))</f>
        <v>technology</v>
      </c>
      <c r="R2659" s="5" t="str">
        <f>RIGHT(N2659,LEN(N2659)-(FIND("/",N2659)))</f>
        <v>space exploration</v>
      </c>
      <c r="S2659" s="13">
        <f>(J2659/86400)+25569+(-5/24)</f>
        <v>42551.720520833333</v>
      </c>
      <c r="T2659" s="13">
        <f>(I2659/86400)+25569+(-5/24)</f>
        <v>42584.854166666664</v>
      </c>
    </row>
    <row r="2660" spans="1:20" ht="14.75" customHeight="1" x14ac:dyDescent="0.2">
      <c r="A2660" s="5">
        <v>2658</v>
      </c>
      <c r="B2660" s="6" t="s">
        <v>2658</v>
      </c>
      <c r="C2660" s="6" t="s">
        <v>6768</v>
      </c>
      <c r="D2660" s="22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>E2660/D2660</f>
        <v>9.2857142857142856E-4</v>
      </c>
      <c r="P2660" s="8">
        <f>IF(L2660=0,0,E2660/L2660)</f>
        <v>22.75</v>
      </c>
      <c r="Q2660" s="5" t="str">
        <f>LEFT(N2660,(FIND("/",N2660)-1))</f>
        <v>technology</v>
      </c>
      <c r="R2660" s="5" t="str">
        <f>RIGHT(N2660,LEN(N2660)-(FIND("/",N2660)))</f>
        <v>space exploration</v>
      </c>
      <c r="S2660" s="13">
        <f>(J2660/86400)+25569+(-5/24)</f>
        <v>42551.675856481474</v>
      </c>
      <c r="T2660" s="13">
        <f>(I2660/86400)+25569+(-5/24)</f>
        <v>42581.675856481474</v>
      </c>
    </row>
    <row r="2661" spans="1:20" ht="14.75" customHeight="1" x14ac:dyDescent="0.2">
      <c r="A2661" s="5">
        <v>2659</v>
      </c>
      <c r="B2661" s="6" t="s">
        <v>2659</v>
      </c>
      <c r="C2661" s="6" t="s">
        <v>6769</v>
      </c>
      <c r="D2661" s="22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>E2661/D2661</f>
        <v>2.720408163265306E-2</v>
      </c>
      <c r="P2661" s="8">
        <f>IF(L2661=0,0,E2661/L2661)</f>
        <v>133.30000000000001</v>
      </c>
      <c r="Q2661" s="5" t="str">
        <f>LEFT(N2661,(FIND("/",N2661)-1))</f>
        <v>technology</v>
      </c>
      <c r="R2661" s="5" t="str">
        <f>RIGHT(N2661,LEN(N2661)-(FIND("/",N2661)))</f>
        <v>space exploration</v>
      </c>
      <c r="S2661" s="13">
        <f>(J2661/86400)+25569+(-5/24)</f>
        <v>42081.861226851848</v>
      </c>
      <c r="T2661" s="13">
        <f>(I2661/86400)+25569+(-5/24)</f>
        <v>42111.861226851848</v>
      </c>
    </row>
    <row r="2662" spans="1:20" ht="14.75" customHeight="1" x14ac:dyDescent="0.2">
      <c r="A2662" s="5">
        <v>2660</v>
      </c>
      <c r="B2662" s="6" t="s">
        <v>2660</v>
      </c>
      <c r="C2662" s="6" t="s">
        <v>6770</v>
      </c>
      <c r="D2662" s="22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>E2662/D2662</f>
        <v>9.5E-4</v>
      </c>
      <c r="P2662" s="8">
        <f>IF(L2662=0,0,E2662/L2662)</f>
        <v>3.8</v>
      </c>
      <c r="Q2662" s="5" t="str">
        <f>LEFT(N2662,(FIND("/",N2662)-1))</f>
        <v>technology</v>
      </c>
      <c r="R2662" s="5" t="str">
        <f>RIGHT(N2662,LEN(N2662)-(FIND("/",N2662)))</f>
        <v>space exploration</v>
      </c>
      <c r="S2662" s="13">
        <f>(J2662/86400)+25569+(-5/24)</f>
        <v>42272.504837962959</v>
      </c>
      <c r="T2662" s="13">
        <f>(I2662/86400)+25569+(-5/24)</f>
        <v>42332.546504629623</v>
      </c>
    </row>
    <row r="2663" spans="1:20" ht="14.75" customHeight="1" x14ac:dyDescent="0.2">
      <c r="A2663" s="5">
        <v>2661</v>
      </c>
      <c r="B2663" s="6" t="s">
        <v>2661</v>
      </c>
      <c r="C2663" s="6" t="s">
        <v>6771</v>
      </c>
      <c r="D2663" s="22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>E2663/D2663</f>
        <v>1.0289999999999999</v>
      </c>
      <c r="P2663" s="8">
        <f>IF(L2663=0,0,E2663/L2663)</f>
        <v>85.75</v>
      </c>
      <c r="Q2663" s="5" t="str">
        <f>LEFT(N2663,(FIND("/",N2663)-1))</f>
        <v>technology</v>
      </c>
      <c r="R2663" s="5" t="str">
        <f>RIGHT(N2663,LEN(N2663)-(FIND("/",N2663)))</f>
        <v>makerspaces</v>
      </c>
      <c r="S2663" s="13">
        <f>(J2663/86400)+25569+(-5/24)</f>
        <v>41542.750115740739</v>
      </c>
      <c r="T2663" s="13">
        <f>(I2663/86400)+25569+(-5/24)</f>
        <v>41572.750115740739</v>
      </c>
    </row>
    <row r="2664" spans="1:20" ht="14.75" customHeight="1" x14ac:dyDescent="0.2">
      <c r="A2664" s="5">
        <v>2662</v>
      </c>
      <c r="B2664" s="6" t="s">
        <v>2662</v>
      </c>
      <c r="C2664" s="6" t="s">
        <v>6772</v>
      </c>
      <c r="D2664" s="22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>E2664/D2664</f>
        <v>1.0680000000000001</v>
      </c>
      <c r="P2664" s="8">
        <f>IF(L2664=0,0,E2664/L2664)</f>
        <v>267</v>
      </c>
      <c r="Q2664" s="5" t="str">
        <f>LEFT(N2664,(FIND("/",N2664)-1))</f>
        <v>technology</v>
      </c>
      <c r="R2664" s="5" t="str">
        <f>RIGHT(N2664,LEN(N2664)-(FIND("/",N2664)))</f>
        <v>makerspaces</v>
      </c>
      <c r="S2664" s="13">
        <f>(J2664/86400)+25569+(-5/24)</f>
        <v>42207.538344907407</v>
      </c>
      <c r="T2664" s="13">
        <f>(I2664/86400)+25569+(-5/24)</f>
        <v>42237.538344907407</v>
      </c>
    </row>
    <row r="2665" spans="1:20" ht="14.75" customHeight="1" x14ac:dyDescent="0.2">
      <c r="A2665" s="5">
        <v>2663</v>
      </c>
      <c r="B2665" s="6" t="s">
        <v>2663</v>
      </c>
      <c r="C2665" s="6" t="s">
        <v>6773</v>
      </c>
      <c r="D2665" s="22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>E2665/D2665</f>
        <v>1.0459624999999999</v>
      </c>
      <c r="P2665" s="8">
        <f>IF(L2665=0,0,E2665/L2665)</f>
        <v>373.55803571428572</v>
      </c>
      <c r="Q2665" s="5" t="str">
        <f>LEFT(N2665,(FIND("/",N2665)-1))</f>
        <v>technology</v>
      </c>
      <c r="R2665" s="5" t="str">
        <f>RIGHT(N2665,LEN(N2665)-(FIND("/",N2665)))</f>
        <v>makerspaces</v>
      </c>
      <c r="S2665" s="13">
        <f>(J2665/86400)+25569+(-5/24)</f>
        <v>42222.41443287037</v>
      </c>
      <c r="T2665" s="13">
        <f>(I2665/86400)+25569+(-5/24)</f>
        <v>42251.416666666664</v>
      </c>
    </row>
    <row r="2666" spans="1:20" ht="14.75" customHeight="1" x14ac:dyDescent="0.2">
      <c r="A2666" s="5">
        <v>2664</v>
      </c>
      <c r="B2666" s="6" t="s">
        <v>2664</v>
      </c>
      <c r="C2666" s="6" t="s">
        <v>6774</v>
      </c>
      <c r="D2666" s="22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>E2666/D2666</f>
        <v>1.0342857142857143</v>
      </c>
      <c r="P2666" s="8">
        <f>IF(L2666=0,0,E2666/L2666)</f>
        <v>174.03846153846155</v>
      </c>
      <c r="Q2666" s="5" t="str">
        <f>LEFT(N2666,(FIND("/",N2666)-1))</f>
        <v>technology</v>
      </c>
      <c r="R2666" s="5" t="str">
        <f>RIGHT(N2666,LEN(N2666)-(FIND("/",N2666)))</f>
        <v>makerspaces</v>
      </c>
      <c r="S2666" s="13">
        <f>(J2666/86400)+25569+(-5/24)</f>
        <v>42312.817094907405</v>
      </c>
      <c r="T2666" s="13">
        <f>(I2666/86400)+25569+(-5/24)</f>
        <v>42347.082638888889</v>
      </c>
    </row>
    <row r="2667" spans="1:20" ht="14.75" customHeight="1" x14ac:dyDescent="0.2">
      <c r="A2667" s="5">
        <v>2665</v>
      </c>
      <c r="B2667" s="6" t="s">
        <v>2665</v>
      </c>
      <c r="C2667" s="6" t="s">
        <v>6775</v>
      </c>
      <c r="D2667" s="22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>E2667/D2667</f>
        <v>1.2314285714285715</v>
      </c>
      <c r="P2667" s="8">
        <f>IF(L2667=0,0,E2667/L2667)</f>
        <v>93.695652173913047</v>
      </c>
      <c r="Q2667" s="5" t="str">
        <f>LEFT(N2667,(FIND("/",N2667)-1))</f>
        <v>technology</v>
      </c>
      <c r="R2667" s="5" t="str">
        <f>RIGHT(N2667,LEN(N2667)-(FIND("/",N2667)))</f>
        <v>makerspaces</v>
      </c>
      <c r="S2667" s="13">
        <f>(J2667/86400)+25569+(-5/24)</f>
        <v>42083.687199074069</v>
      </c>
      <c r="T2667" s="13">
        <f>(I2667/86400)+25569+(-5/24)</f>
        <v>42128.687199074069</v>
      </c>
    </row>
    <row r="2668" spans="1:20" ht="14.75" customHeight="1" x14ac:dyDescent="0.2">
      <c r="A2668" s="5">
        <v>2666</v>
      </c>
      <c r="B2668" s="6" t="s">
        <v>2666</v>
      </c>
      <c r="C2668" s="6" t="s">
        <v>6776</v>
      </c>
      <c r="D2668" s="22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>E2668/D2668</f>
        <v>1.592951</v>
      </c>
      <c r="P2668" s="8">
        <f>IF(L2668=0,0,E2668/L2668)</f>
        <v>77.327718446601949</v>
      </c>
      <c r="Q2668" s="5" t="str">
        <f>LEFT(N2668,(FIND("/",N2668)-1))</f>
        <v>technology</v>
      </c>
      <c r="R2668" s="5" t="str">
        <f>RIGHT(N2668,LEN(N2668)-(FIND("/",N2668)))</f>
        <v>makerspaces</v>
      </c>
      <c r="S2668" s="13">
        <f>(J2668/86400)+25569+(-5/24)</f>
        <v>42235.55600694444</v>
      </c>
      <c r="T2668" s="13">
        <f>(I2668/86400)+25569+(-5/24)</f>
        <v>42272.666666666664</v>
      </c>
    </row>
    <row r="2669" spans="1:20" ht="14.75" customHeight="1" x14ac:dyDescent="0.2">
      <c r="A2669" s="5">
        <v>2667</v>
      </c>
      <c r="B2669" s="6" t="s">
        <v>2667</v>
      </c>
      <c r="C2669" s="6" t="s">
        <v>6777</v>
      </c>
      <c r="D2669" s="22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>E2669/D2669</f>
        <v>1.1066666666666667</v>
      </c>
      <c r="P2669" s="8">
        <f>IF(L2669=0,0,E2669/L2669)</f>
        <v>92.222222222222229</v>
      </c>
      <c r="Q2669" s="5" t="str">
        <f>LEFT(N2669,(FIND("/",N2669)-1))</f>
        <v>technology</v>
      </c>
      <c r="R2669" s="5" t="str">
        <f>RIGHT(N2669,LEN(N2669)-(FIND("/",N2669)))</f>
        <v>makerspaces</v>
      </c>
      <c r="S2669" s="13">
        <f>(J2669/86400)+25569+(-5/24)</f>
        <v>42380.717777777776</v>
      </c>
      <c r="T2669" s="13">
        <f>(I2669/86400)+25569+(-5/24)</f>
        <v>42410.717777777776</v>
      </c>
    </row>
    <row r="2670" spans="1:20" ht="14.75" customHeight="1" x14ac:dyDescent="0.2">
      <c r="A2670" s="5">
        <v>2668</v>
      </c>
      <c r="B2670" s="6" t="s">
        <v>2668</v>
      </c>
      <c r="C2670" s="6" t="s">
        <v>6778</v>
      </c>
      <c r="D2670" s="22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>E2670/D2670</f>
        <v>1.7070000000000001</v>
      </c>
      <c r="P2670" s="8">
        <f>IF(L2670=0,0,E2670/L2670)</f>
        <v>60.964285714285715</v>
      </c>
      <c r="Q2670" s="5" t="str">
        <f>LEFT(N2670,(FIND("/",N2670)-1))</f>
        <v>technology</v>
      </c>
      <c r="R2670" s="5" t="str">
        <f>RIGHT(N2670,LEN(N2670)-(FIND("/",N2670)))</f>
        <v>makerspaces</v>
      </c>
      <c r="S2670" s="13">
        <f>(J2670/86400)+25569+(-5/24)</f>
        <v>42275.380381944444</v>
      </c>
      <c r="T2670" s="13">
        <f>(I2670/86400)+25569+(-5/24)</f>
        <v>42317.397222222215</v>
      </c>
    </row>
    <row r="2671" spans="1:20" ht="14.75" customHeight="1" x14ac:dyDescent="0.2">
      <c r="A2671" s="5">
        <v>2669</v>
      </c>
      <c r="B2671" s="6" t="s">
        <v>2669</v>
      </c>
      <c r="C2671" s="6" t="s">
        <v>6779</v>
      </c>
      <c r="D2671" s="22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>E2671/D2671</f>
        <v>1.25125</v>
      </c>
      <c r="P2671" s="8">
        <f>IF(L2671=0,0,E2671/L2671)</f>
        <v>91</v>
      </c>
      <c r="Q2671" s="5" t="str">
        <f>LEFT(N2671,(FIND("/",N2671)-1))</f>
        <v>technology</v>
      </c>
      <c r="R2671" s="5" t="str">
        <f>RIGHT(N2671,LEN(N2671)-(FIND("/",N2671)))</f>
        <v>makerspaces</v>
      </c>
      <c r="S2671" s="13">
        <f>(J2671/86400)+25569+(-5/24)</f>
        <v>42318.827499999992</v>
      </c>
      <c r="T2671" s="13">
        <f>(I2671/86400)+25569+(-5/24)</f>
        <v>42378.827499999992</v>
      </c>
    </row>
    <row r="2672" spans="1:20" ht="14.75" customHeight="1" x14ac:dyDescent="0.2">
      <c r="A2672" s="5">
        <v>2670</v>
      </c>
      <c r="B2672" s="6" t="s">
        <v>2670</v>
      </c>
      <c r="C2672" s="6" t="s">
        <v>6780</v>
      </c>
      <c r="D2672" s="22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>E2672/D2672</f>
        <v>6.4158609339642042E-2</v>
      </c>
      <c r="P2672" s="8">
        <f>IF(L2672=0,0,E2672/L2672)</f>
        <v>41.583333333333336</v>
      </c>
      <c r="Q2672" s="5" t="str">
        <f>LEFT(N2672,(FIND("/",N2672)-1))</f>
        <v>technology</v>
      </c>
      <c r="R2672" s="5" t="str">
        <f>RIGHT(N2672,LEN(N2672)-(FIND("/",N2672)))</f>
        <v>makerspaces</v>
      </c>
      <c r="S2672" s="13">
        <f>(J2672/86400)+25569+(-5/24)</f>
        <v>41820.812268518515</v>
      </c>
      <c r="T2672" s="13">
        <f>(I2672/86400)+25569+(-5/24)</f>
        <v>41848.812268518515</v>
      </c>
    </row>
    <row r="2673" spans="1:20" ht="14.75" customHeight="1" x14ac:dyDescent="0.2">
      <c r="A2673" s="5">
        <v>2671</v>
      </c>
      <c r="B2673" s="6" t="s">
        <v>2671</v>
      </c>
      <c r="C2673" s="6" t="s">
        <v>6781</v>
      </c>
      <c r="D2673" s="22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>E2673/D2673</f>
        <v>0.11344</v>
      </c>
      <c r="P2673" s="8">
        <f>IF(L2673=0,0,E2673/L2673)</f>
        <v>33.761904761904759</v>
      </c>
      <c r="Q2673" s="5" t="str">
        <f>LEFT(N2673,(FIND("/",N2673)-1))</f>
        <v>technology</v>
      </c>
      <c r="R2673" s="5" t="str">
        <f>RIGHT(N2673,LEN(N2673)-(FIND("/",N2673)))</f>
        <v>makerspaces</v>
      </c>
      <c r="S2673" s="13">
        <f>(J2673/86400)+25569+(-5/24)</f>
        <v>41962.54069444444</v>
      </c>
      <c r="T2673" s="13">
        <f>(I2673/86400)+25569+(-5/24)</f>
        <v>41992.609722222223</v>
      </c>
    </row>
    <row r="2674" spans="1:20" ht="14.75" customHeight="1" x14ac:dyDescent="0.2">
      <c r="A2674" s="5">
        <v>2672</v>
      </c>
      <c r="B2674" s="6" t="s">
        <v>2672</v>
      </c>
      <c r="C2674" s="6" t="s">
        <v>6782</v>
      </c>
      <c r="D2674" s="22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>E2674/D2674</f>
        <v>0.33189999999999997</v>
      </c>
      <c r="P2674" s="8">
        <f>IF(L2674=0,0,E2674/L2674)</f>
        <v>70.61702127659575</v>
      </c>
      <c r="Q2674" s="5" t="str">
        <f>LEFT(N2674,(FIND("/",N2674)-1))</f>
        <v>technology</v>
      </c>
      <c r="R2674" s="5" t="str">
        <f>RIGHT(N2674,LEN(N2674)-(FIND("/",N2674)))</f>
        <v>makerspaces</v>
      </c>
      <c r="S2674" s="13">
        <f>(J2674/86400)+25569+(-5/24)</f>
        <v>42344.675810185181</v>
      </c>
      <c r="T2674" s="13">
        <f>(I2674/86400)+25569+(-5/24)</f>
        <v>42366.041666666664</v>
      </c>
    </row>
    <row r="2675" spans="1:20" ht="14.75" customHeight="1" x14ac:dyDescent="0.2">
      <c r="A2675" s="5">
        <v>2673</v>
      </c>
      <c r="B2675" s="6" t="s">
        <v>2673</v>
      </c>
      <c r="C2675" s="6" t="s">
        <v>6783</v>
      </c>
      <c r="D2675" s="22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>E2675/D2675</f>
        <v>0.27579999999999999</v>
      </c>
      <c r="P2675" s="8">
        <f>IF(L2675=0,0,E2675/L2675)</f>
        <v>167.15151515151516</v>
      </c>
      <c r="Q2675" s="5" t="str">
        <f>LEFT(N2675,(FIND("/",N2675)-1))</f>
        <v>technology</v>
      </c>
      <c r="R2675" s="5" t="str">
        <f>RIGHT(N2675,LEN(N2675)-(FIND("/",N2675)))</f>
        <v>makerspaces</v>
      </c>
      <c r="S2675" s="13">
        <f>(J2675/86400)+25569+(-5/24)</f>
        <v>41912.333321759259</v>
      </c>
      <c r="T2675" s="13">
        <f>(I2675/86400)+25569+(-5/24)</f>
        <v>41941.739583333328</v>
      </c>
    </row>
    <row r="2676" spans="1:20" ht="14.75" customHeight="1" x14ac:dyDescent="0.2">
      <c r="A2676" s="5">
        <v>2674</v>
      </c>
      <c r="B2676" s="6" t="s">
        <v>2674</v>
      </c>
      <c r="C2676" s="6" t="s">
        <v>6784</v>
      </c>
      <c r="D2676" s="22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>E2676/D2676</f>
        <v>0.62839999999999996</v>
      </c>
      <c r="P2676" s="8">
        <f>IF(L2676=0,0,E2676/L2676)</f>
        <v>128.61988304093566</v>
      </c>
      <c r="Q2676" s="5" t="str">
        <f>LEFT(N2676,(FIND("/",N2676)-1))</f>
        <v>technology</v>
      </c>
      <c r="R2676" s="5" t="str">
        <f>RIGHT(N2676,LEN(N2676)-(FIND("/",N2676)))</f>
        <v>makerspaces</v>
      </c>
      <c r="S2676" s="13">
        <f>(J2676/86400)+25569+(-5/24)</f>
        <v>42529.424421296295</v>
      </c>
      <c r="T2676" s="13">
        <f>(I2676/86400)+25569+(-5/24)</f>
        <v>42555.999305555553</v>
      </c>
    </row>
    <row r="2677" spans="1:20" ht="14.75" customHeight="1" x14ac:dyDescent="0.2">
      <c r="A2677" s="5">
        <v>2675</v>
      </c>
      <c r="B2677" s="6" t="s">
        <v>2675</v>
      </c>
      <c r="C2677" s="6" t="s">
        <v>6785</v>
      </c>
      <c r="D2677" s="22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>E2677/D2677</f>
        <v>7.5880000000000003E-2</v>
      </c>
      <c r="P2677" s="8">
        <f>IF(L2677=0,0,E2677/L2677)</f>
        <v>65.41379310344827</v>
      </c>
      <c r="Q2677" s="5" t="str">
        <f>LEFT(N2677,(FIND("/",N2677)-1))</f>
        <v>technology</v>
      </c>
      <c r="R2677" s="5" t="str">
        <f>RIGHT(N2677,LEN(N2677)-(FIND("/",N2677)))</f>
        <v>makerspaces</v>
      </c>
      <c r="S2677" s="13">
        <f>(J2677/86400)+25569+(-5/24)</f>
        <v>41923.649178240739</v>
      </c>
      <c r="T2677" s="13">
        <f>(I2677/86400)+25569+(-5/24)</f>
        <v>41953.690844907404</v>
      </c>
    </row>
    <row r="2678" spans="1:20" ht="14.75" customHeight="1" x14ac:dyDescent="0.2">
      <c r="A2678" s="5">
        <v>2676</v>
      </c>
      <c r="B2678" s="6" t="s">
        <v>2676</v>
      </c>
      <c r="C2678" s="6" t="s">
        <v>6786</v>
      </c>
      <c r="D2678" s="22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>E2678/D2678</f>
        <v>0.50380952380952382</v>
      </c>
      <c r="P2678" s="8">
        <f>IF(L2678=0,0,E2678/L2678)</f>
        <v>117.55555555555556</v>
      </c>
      <c r="Q2678" s="5" t="str">
        <f>LEFT(N2678,(FIND("/",N2678)-1))</f>
        <v>technology</v>
      </c>
      <c r="R2678" s="5" t="str">
        <f>RIGHT(N2678,LEN(N2678)-(FIND("/",N2678)))</f>
        <v>makerspaces</v>
      </c>
      <c r="S2678" s="13">
        <f>(J2678/86400)+25569+(-5/24)</f>
        <v>42482.416365740741</v>
      </c>
      <c r="T2678" s="13">
        <f>(I2678/86400)+25569+(-5/24)</f>
        <v>42512.416365740741</v>
      </c>
    </row>
    <row r="2679" spans="1:20" ht="14.75" customHeight="1" x14ac:dyDescent="0.2">
      <c r="A2679" s="5">
        <v>2677</v>
      </c>
      <c r="B2679" s="6" t="s">
        <v>2677</v>
      </c>
      <c r="C2679" s="6" t="s">
        <v>6787</v>
      </c>
      <c r="D2679" s="22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>E2679/D2679</f>
        <v>0.17512820512820512</v>
      </c>
      <c r="P2679" s="8">
        <f>IF(L2679=0,0,E2679/L2679)</f>
        <v>126.48148148148148</v>
      </c>
      <c r="Q2679" s="5" t="str">
        <f>LEFT(N2679,(FIND("/",N2679)-1))</f>
        <v>technology</v>
      </c>
      <c r="R2679" s="5" t="str">
        <f>RIGHT(N2679,LEN(N2679)-(FIND("/",N2679)))</f>
        <v>makerspaces</v>
      </c>
      <c r="S2679" s="13">
        <f>(J2679/86400)+25569+(-5/24)</f>
        <v>41792.821099537039</v>
      </c>
      <c r="T2679" s="13">
        <f>(I2679/86400)+25569+(-5/24)</f>
        <v>41822.821099537039</v>
      </c>
    </row>
    <row r="2680" spans="1:20" ht="14.75" customHeight="1" x14ac:dyDescent="0.2">
      <c r="A2680" s="5">
        <v>2678</v>
      </c>
      <c r="B2680" s="6" t="s">
        <v>2678</v>
      </c>
      <c r="C2680" s="6" t="s">
        <v>6788</v>
      </c>
      <c r="D2680" s="22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>E2680/D2680</f>
        <v>1.3750000000000001E-4</v>
      </c>
      <c r="P2680" s="8">
        <f>IF(L2680=0,0,E2680/L2680)</f>
        <v>550</v>
      </c>
      <c r="Q2680" s="5" t="str">
        <f>LEFT(N2680,(FIND("/",N2680)-1))</f>
        <v>technology</v>
      </c>
      <c r="R2680" s="5" t="str">
        <f>RIGHT(N2680,LEN(N2680)-(FIND("/",N2680)))</f>
        <v>makerspaces</v>
      </c>
      <c r="S2680" s="13">
        <f>(J2680/86400)+25569+(-5/24)</f>
        <v>42241.589872685181</v>
      </c>
      <c r="T2680" s="13">
        <f>(I2680/86400)+25569+(-5/24)</f>
        <v>42271.589872685181</v>
      </c>
    </row>
    <row r="2681" spans="1:20" ht="14.75" customHeight="1" x14ac:dyDescent="0.2">
      <c r="A2681" s="5">
        <v>2679</v>
      </c>
      <c r="B2681" s="6" t="s">
        <v>2679</v>
      </c>
      <c r="C2681" s="6" t="s">
        <v>6789</v>
      </c>
      <c r="D2681" s="22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>E2681/D2681</f>
        <v>3.3E-3</v>
      </c>
      <c r="P2681" s="8">
        <f>IF(L2681=0,0,E2681/L2681)</f>
        <v>44</v>
      </c>
      <c r="Q2681" s="5" t="str">
        <f>LEFT(N2681,(FIND("/",N2681)-1))</f>
        <v>technology</v>
      </c>
      <c r="R2681" s="5" t="str">
        <f>RIGHT(N2681,LEN(N2681)-(FIND("/",N2681)))</f>
        <v>makerspaces</v>
      </c>
      <c r="S2681" s="13">
        <f>(J2681/86400)+25569+(-5/24)</f>
        <v>42032.792754629627</v>
      </c>
      <c r="T2681" s="13">
        <f>(I2681/86400)+25569+(-5/24)</f>
        <v>42062.792754629627</v>
      </c>
    </row>
    <row r="2682" spans="1:20" ht="14.75" customHeight="1" x14ac:dyDescent="0.2">
      <c r="A2682" s="5">
        <v>2680</v>
      </c>
      <c r="B2682" s="6" t="s">
        <v>2680</v>
      </c>
      <c r="C2682" s="6" t="s">
        <v>6790</v>
      </c>
      <c r="D2682" s="22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>E2682/D2682</f>
        <v>8.6250000000000007E-3</v>
      </c>
      <c r="P2682" s="8">
        <f>IF(L2682=0,0,E2682/L2682)</f>
        <v>69</v>
      </c>
      <c r="Q2682" s="5" t="str">
        <f>LEFT(N2682,(FIND("/",N2682)-1))</f>
        <v>technology</v>
      </c>
      <c r="R2682" s="5" t="str">
        <f>RIGHT(N2682,LEN(N2682)-(FIND("/",N2682)))</f>
        <v>makerspaces</v>
      </c>
      <c r="S2682" s="13">
        <f>(J2682/86400)+25569+(-5/24)</f>
        <v>42436.003368055557</v>
      </c>
      <c r="T2682" s="13">
        <f>(I2682/86400)+25569+(-5/24)</f>
        <v>42465.961701388886</v>
      </c>
    </row>
    <row r="2683" spans="1:20" ht="14.75" customHeight="1" x14ac:dyDescent="0.2">
      <c r="A2683" s="5">
        <v>2681</v>
      </c>
      <c r="B2683" s="6" t="s">
        <v>2681</v>
      </c>
      <c r="C2683" s="6" t="s">
        <v>6791</v>
      </c>
      <c r="D2683" s="22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>E2683/D2683</f>
        <v>6.875E-3</v>
      </c>
      <c r="P2683" s="8">
        <f>IF(L2683=0,0,E2683/L2683)</f>
        <v>27.5</v>
      </c>
      <c r="Q2683" s="5" t="str">
        <f>LEFT(N2683,(FIND("/",N2683)-1))</f>
        <v>food</v>
      </c>
      <c r="R2683" s="5" t="str">
        <f>RIGHT(N2683,LEN(N2683)-(FIND("/",N2683)))</f>
        <v>food trucks</v>
      </c>
      <c r="S2683" s="13">
        <f>(J2683/86400)+25569+(-5/24)</f>
        <v>41805.686921296292</v>
      </c>
      <c r="T2683" s="13">
        <f>(I2683/86400)+25569+(-5/24)</f>
        <v>41830.686921296292</v>
      </c>
    </row>
    <row r="2684" spans="1:20" ht="14.75" customHeight="1" x14ac:dyDescent="0.2">
      <c r="A2684" s="5">
        <v>2682</v>
      </c>
      <c r="B2684" s="6" t="s">
        <v>2682</v>
      </c>
      <c r="C2684" s="6" t="s">
        <v>6792</v>
      </c>
      <c r="D2684" s="22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>E2684/D2684</f>
        <v>0.28299999999999997</v>
      </c>
      <c r="P2684" s="8">
        <f>IF(L2684=0,0,E2684/L2684)</f>
        <v>84.9</v>
      </c>
      <c r="Q2684" s="5" t="str">
        <f>LEFT(N2684,(FIND("/",N2684)-1))</f>
        <v>food</v>
      </c>
      <c r="R2684" s="5" t="str">
        <f>RIGHT(N2684,LEN(N2684)-(FIND("/",N2684)))</f>
        <v>food trucks</v>
      </c>
      <c r="S2684" s="13">
        <f>(J2684/86400)+25569+(-5/24)</f>
        <v>41932.663657407407</v>
      </c>
      <c r="T2684" s="13">
        <f>(I2684/86400)+25569+(-5/24)</f>
        <v>41965.040972222218</v>
      </c>
    </row>
    <row r="2685" spans="1:20" ht="14.75" customHeight="1" x14ac:dyDescent="0.2">
      <c r="A2685" s="5">
        <v>2683</v>
      </c>
      <c r="B2685" s="6" t="s">
        <v>2683</v>
      </c>
      <c r="C2685" s="6" t="s">
        <v>6793</v>
      </c>
      <c r="D2685" s="22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>E2685/D2685</f>
        <v>2.3999999999999998E-3</v>
      </c>
      <c r="P2685" s="8">
        <f>IF(L2685=0,0,E2685/L2685)</f>
        <v>12</v>
      </c>
      <c r="Q2685" s="5" t="str">
        <f>LEFT(N2685,(FIND("/",N2685)-1))</f>
        <v>food</v>
      </c>
      <c r="R2685" s="5" t="str">
        <f>RIGHT(N2685,LEN(N2685)-(FIND("/",N2685)))</f>
        <v>food trucks</v>
      </c>
      <c r="S2685" s="13">
        <f>(J2685/86400)+25569+(-5/24)</f>
        <v>42034.546759259254</v>
      </c>
      <c r="T2685" s="13">
        <f>(I2685/86400)+25569+(-5/24)</f>
        <v>42064.546759259254</v>
      </c>
    </row>
    <row r="2686" spans="1:20" ht="14.75" customHeight="1" x14ac:dyDescent="0.2">
      <c r="A2686" s="5">
        <v>2684</v>
      </c>
      <c r="B2686" s="6" t="s">
        <v>2684</v>
      </c>
      <c r="C2686" s="6" t="s">
        <v>6794</v>
      </c>
      <c r="D2686" s="22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>E2686/D2686</f>
        <v>1.1428571428571429E-2</v>
      </c>
      <c r="P2686" s="8">
        <f>IF(L2686=0,0,E2686/L2686)</f>
        <v>200</v>
      </c>
      <c r="Q2686" s="5" t="str">
        <f>LEFT(N2686,(FIND("/",N2686)-1))</f>
        <v>food</v>
      </c>
      <c r="R2686" s="5" t="str">
        <f>RIGHT(N2686,LEN(N2686)-(FIND("/",N2686)))</f>
        <v>food trucks</v>
      </c>
      <c r="S2686" s="13">
        <f>(J2686/86400)+25569+(-5/24)</f>
        <v>41820.706307870372</v>
      </c>
      <c r="T2686" s="13">
        <f>(I2686/86400)+25569+(-5/24)</f>
        <v>41860.706307870372</v>
      </c>
    </row>
    <row r="2687" spans="1:20" ht="14.75" customHeight="1" x14ac:dyDescent="0.2">
      <c r="A2687" s="5">
        <v>2685</v>
      </c>
      <c r="B2687" s="6" t="s">
        <v>2685</v>
      </c>
      <c r="C2687" s="6" t="s">
        <v>6795</v>
      </c>
      <c r="D2687" s="22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>E2687/D2687</f>
        <v>2.0000000000000001E-4</v>
      </c>
      <c r="P2687" s="8">
        <f>IF(L2687=0,0,E2687/L2687)</f>
        <v>10</v>
      </c>
      <c r="Q2687" s="5" t="str">
        <f>LEFT(N2687,(FIND("/",N2687)-1))</f>
        <v>food</v>
      </c>
      <c r="R2687" s="5" t="str">
        <f>RIGHT(N2687,LEN(N2687)-(FIND("/",N2687)))</f>
        <v>food trucks</v>
      </c>
      <c r="S2687" s="13">
        <f>(J2687/86400)+25569+(-5/24)</f>
        <v>42061.487615740734</v>
      </c>
      <c r="T2687" s="13">
        <f>(I2687/86400)+25569+(-5/24)</f>
        <v>42121.44594907407</v>
      </c>
    </row>
    <row r="2688" spans="1:20" ht="14.75" customHeight="1" x14ac:dyDescent="0.2">
      <c r="A2688" s="5">
        <v>2686</v>
      </c>
      <c r="B2688" s="6" t="s">
        <v>2686</v>
      </c>
      <c r="C2688" s="6" t="s">
        <v>6796</v>
      </c>
      <c r="D2688" s="22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>E2688/D2688</f>
        <v>0</v>
      </c>
      <c r="P2688" s="8">
        <f>IF(L2688=0,0,E2688/L2688)</f>
        <v>0</v>
      </c>
      <c r="Q2688" s="5" t="str">
        <f>LEFT(N2688,(FIND("/",N2688)-1))</f>
        <v>food</v>
      </c>
      <c r="R2688" s="5" t="str">
        <f>RIGHT(N2688,LEN(N2688)-(FIND("/",N2688)))</f>
        <v>food trucks</v>
      </c>
      <c r="S2688" s="13">
        <f>(J2688/86400)+25569+(-5/24)</f>
        <v>41892.766469907401</v>
      </c>
      <c r="T2688" s="13">
        <f>(I2688/86400)+25569+(-5/24)</f>
        <v>41912.766469907401</v>
      </c>
    </row>
    <row r="2689" spans="1:20" ht="14.75" customHeight="1" x14ac:dyDescent="0.2">
      <c r="A2689" s="5">
        <v>2687</v>
      </c>
      <c r="B2689" s="6" t="s">
        <v>2687</v>
      </c>
      <c r="C2689" s="6" t="s">
        <v>6797</v>
      </c>
      <c r="D2689" s="22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>E2689/D2689</f>
        <v>0</v>
      </c>
      <c r="P2689" s="8">
        <f>IF(L2689=0,0,E2689/L2689)</f>
        <v>0</v>
      </c>
      <c r="Q2689" s="5" t="str">
        <f>LEFT(N2689,(FIND("/",N2689)-1))</f>
        <v>food</v>
      </c>
      <c r="R2689" s="5" t="str">
        <f>RIGHT(N2689,LEN(N2689)-(FIND("/",N2689)))</f>
        <v>food trucks</v>
      </c>
      <c r="S2689" s="13">
        <f>(J2689/86400)+25569+(-5/24)</f>
        <v>42154.431921296295</v>
      </c>
      <c r="T2689" s="13">
        <f>(I2689/86400)+25569+(-5/24)</f>
        <v>42184.431921296295</v>
      </c>
    </row>
    <row r="2690" spans="1:20" ht="14.75" customHeight="1" x14ac:dyDescent="0.2">
      <c r="A2690" s="5">
        <v>2688</v>
      </c>
      <c r="B2690" s="6" t="s">
        <v>2688</v>
      </c>
      <c r="C2690" s="6" t="s">
        <v>6798</v>
      </c>
      <c r="D2690" s="22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>E2690/D2690</f>
        <v>1.48E-3</v>
      </c>
      <c r="P2690" s="8">
        <f>IF(L2690=0,0,E2690/L2690)</f>
        <v>5.2857142857142856</v>
      </c>
      <c r="Q2690" s="5" t="str">
        <f>LEFT(N2690,(FIND("/",N2690)-1))</f>
        <v>food</v>
      </c>
      <c r="R2690" s="5" t="str">
        <f>RIGHT(N2690,LEN(N2690)-(FIND("/",N2690)))</f>
        <v>food trucks</v>
      </c>
      <c r="S2690" s="13">
        <f>(J2690/86400)+25569+(-5/24)</f>
        <v>42027.910532407404</v>
      </c>
      <c r="T2690" s="13">
        <f>(I2690/86400)+25569+(-5/24)</f>
        <v>42058.916666666664</v>
      </c>
    </row>
    <row r="2691" spans="1:20" ht="14.75" customHeight="1" x14ac:dyDescent="0.2">
      <c r="A2691" s="5">
        <v>2689</v>
      </c>
      <c r="B2691" s="6" t="s">
        <v>2689</v>
      </c>
      <c r="C2691" s="6" t="s">
        <v>6799</v>
      </c>
      <c r="D2691" s="22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>E2691/D2691</f>
        <v>2.8571428571428571E-5</v>
      </c>
      <c r="P2691" s="8">
        <f>IF(L2691=0,0,E2691/L2691)</f>
        <v>1</v>
      </c>
      <c r="Q2691" s="5" t="str">
        <f>LEFT(N2691,(FIND("/",N2691)-1))</f>
        <v>food</v>
      </c>
      <c r="R2691" s="5" t="str">
        <f>RIGHT(N2691,LEN(N2691)-(FIND("/",N2691)))</f>
        <v>food trucks</v>
      </c>
      <c r="S2691" s="13">
        <f>(J2691/86400)+25569+(-5/24)</f>
        <v>42551.75335648148</v>
      </c>
      <c r="T2691" s="13">
        <f>(I2691/86400)+25569+(-5/24)</f>
        <v>42581.75335648148</v>
      </c>
    </row>
    <row r="2692" spans="1:20" ht="14.75" customHeight="1" x14ac:dyDescent="0.2">
      <c r="A2692" s="5">
        <v>2690</v>
      </c>
      <c r="B2692" s="6" t="s">
        <v>2690</v>
      </c>
      <c r="C2692" s="6" t="s">
        <v>6800</v>
      </c>
      <c r="D2692" s="22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>E2692/D2692</f>
        <v>0.107325</v>
      </c>
      <c r="P2692" s="8">
        <f>IF(L2692=0,0,E2692/L2692)</f>
        <v>72.762711864406782</v>
      </c>
      <c r="Q2692" s="5" t="str">
        <f>LEFT(N2692,(FIND("/",N2692)-1))</f>
        <v>food</v>
      </c>
      <c r="R2692" s="5" t="str">
        <f>RIGHT(N2692,LEN(N2692)-(FIND("/",N2692)))</f>
        <v>food trucks</v>
      </c>
      <c r="S2692" s="13">
        <f>(J2692/86400)+25569+(-5/24)</f>
        <v>42112.89671296296</v>
      </c>
      <c r="T2692" s="13">
        <f>(I2692/86400)+25569+(-5/24)</f>
        <v>42157.89671296296</v>
      </c>
    </row>
    <row r="2693" spans="1:20" ht="14.75" customHeight="1" x14ac:dyDescent="0.2">
      <c r="A2693" s="5">
        <v>2691</v>
      </c>
      <c r="B2693" s="6" t="s">
        <v>2691</v>
      </c>
      <c r="C2693" s="6" t="s">
        <v>6801</v>
      </c>
      <c r="D2693" s="22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>E2693/D2693</f>
        <v>5.3846153846153844E-4</v>
      </c>
      <c r="P2693" s="8">
        <f>IF(L2693=0,0,E2693/L2693)</f>
        <v>17.5</v>
      </c>
      <c r="Q2693" s="5" t="str">
        <f>LEFT(N2693,(FIND("/",N2693)-1))</f>
        <v>food</v>
      </c>
      <c r="R2693" s="5" t="str">
        <f>RIGHT(N2693,LEN(N2693)-(FIND("/",N2693)))</f>
        <v>food trucks</v>
      </c>
      <c r="S2693" s="13">
        <f>(J2693/86400)+25569+(-5/24)</f>
        <v>42089.515706018516</v>
      </c>
      <c r="T2693" s="13">
        <f>(I2693/86400)+25569+(-5/24)</f>
        <v>42134.515706018516</v>
      </c>
    </row>
    <row r="2694" spans="1:20" ht="14.75" customHeight="1" x14ac:dyDescent="0.2">
      <c r="A2694" s="5">
        <v>2692</v>
      </c>
      <c r="B2694" s="6" t="s">
        <v>2692</v>
      </c>
      <c r="C2694" s="6" t="s">
        <v>6802</v>
      </c>
      <c r="D2694" s="22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>E2694/D2694</f>
        <v>7.1428571428571426E-3</v>
      </c>
      <c r="P2694" s="8">
        <f>IF(L2694=0,0,E2694/L2694)</f>
        <v>25</v>
      </c>
      <c r="Q2694" s="5" t="str">
        <f>LEFT(N2694,(FIND("/",N2694)-1))</f>
        <v>food</v>
      </c>
      <c r="R2694" s="5" t="str">
        <f>RIGHT(N2694,LEN(N2694)-(FIND("/",N2694)))</f>
        <v>food trucks</v>
      </c>
      <c r="S2694" s="13">
        <f>(J2694/86400)+25569+(-5/24)</f>
        <v>42058.125694444439</v>
      </c>
      <c r="T2694" s="13">
        <f>(I2694/86400)+25569+(-5/24)</f>
        <v>42088.084027777775</v>
      </c>
    </row>
    <row r="2695" spans="1:20" ht="14.75" customHeight="1" x14ac:dyDescent="0.2">
      <c r="A2695" s="5">
        <v>2693</v>
      </c>
      <c r="B2695" s="6" t="s">
        <v>2693</v>
      </c>
      <c r="C2695" s="6" t="s">
        <v>6803</v>
      </c>
      <c r="D2695" s="22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>E2695/D2695</f>
        <v>8.0000000000000002E-3</v>
      </c>
      <c r="P2695" s="8">
        <f>IF(L2695=0,0,E2695/L2695)</f>
        <v>13.333333333333334</v>
      </c>
      <c r="Q2695" s="5" t="str">
        <f>LEFT(N2695,(FIND("/",N2695)-1))</f>
        <v>food</v>
      </c>
      <c r="R2695" s="5" t="str">
        <f>RIGHT(N2695,LEN(N2695)-(FIND("/",N2695)))</f>
        <v>food trucks</v>
      </c>
      <c r="S2695" s="13">
        <f>(J2695/86400)+25569+(-5/24)</f>
        <v>41833.930162037032</v>
      </c>
      <c r="T2695" s="13">
        <f>(I2695/86400)+25569+(-5/24)</f>
        <v>41863.930162037032</v>
      </c>
    </row>
    <row r="2696" spans="1:20" ht="14.75" customHeight="1" x14ac:dyDescent="0.2">
      <c r="A2696" s="5">
        <v>2694</v>
      </c>
      <c r="B2696" s="6" t="s">
        <v>2694</v>
      </c>
      <c r="C2696" s="6" t="s">
        <v>6804</v>
      </c>
      <c r="D2696" s="22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>E2696/D2696</f>
        <v>3.3333333333333335E-5</v>
      </c>
      <c r="P2696" s="8">
        <f>IF(L2696=0,0,E2696/L2696)</f>
        <v>1</v>
      </c>
      <c r="Q2696" s="5" t="str">
        <f>LEFT(N2696,(FIND("/",N2696)-1))</f>
        <v>food</v>
      </c>
      <c r="R2696" s="5" t="str">
        <f>RIGHT(N2696,LEN(N2696)-(FIND("/",N2696)))</f>
        <v>food trucks</v>
      </c>
      <c r="S2696" s="13">
        <f>(J2696/86400)+25569+(-5/24)</f>
        <v>41877.932164351849</v>
      </c>
      <c r="T2696" s="13">
        <f>(I2696/86400)+25569+(-5/24)</f>
        <v>41907.932164351849</v>
      </c>
    </row>
    <row r="2697" spans="1:20" ht="14.75" customHeight="1" x14ac:dyDescent="0.2">
      <c r="A2697" s="5">
        <v>2695</v>
      </c>
      <c r="B2697" s="6" t="s">
        <v>2695</v>
      </c>
      <c r="C2697" s="6" t="s">
        <v>6805</v>
      </c>
      <c r="D2697" s="22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>E2697/D2697</f>
        <v>4.7333333333333333E-3</v>
      </c>
      <c r="P2697" s="8">
        <f>IF(L2697=0,0,E2697/L2697)</f>
        <v>23.666666666666668</v>
      </c>
      <c r="Q2697" s="5" t="str">
        <f>LEFT(N2697,(FIND("/",N2697)-1))</f>
        <v>food</v>
      </c>
      <c r="R2697" s="5" t="str">
        <f>RIGHT(N2697,LEN(N2697)-(FIND("/",N2697)))</f>
        <v>food trucks</v>
      </c>
      <c r="S2697" s="13">
        <f>(J2697/86400)+25569+(-5/24)</f>
        <v>42047.973587962959</v>
      </c>
      <c r="T2697" s="13">
        <f>(I2697/86400)+25569+(-5/24)</f>
        <v>42107.931921296295</v>
      </c>
    </row>
    <row r="2698" spans="1:20" ht="14.75" customHeight="1" x14ac:dyDescent="0.2">
      <c r="A2698" s="5">
        <v>2696</v>
      </c>
      <c r="B2698" s="6" t="s">
        <v>2696</v>
      </c>
      <c r="C2698" s="6" t="s">
        <v>6806</v>
      </c>
      <c r="D2698" s="22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>E2698/D2698</f>
        <v>5.6500000000000002E-2</v>
      </c>
      <c r="P2698" s="8">
        <f>IF(L2698=0,0,E2698/L2698)</f>
        <v>89.21052631578948</v>
      </c>
      <c r="Q2698" s="5" t="str">
        <f>LEFT(N2698,(FIND("/",N2698)-1))</f>
        <v>food</v>
      </c>
      <c r="R2698" s="5" t="str">
        <f>RIGHT(N2698,LEN(N2698)-(FIND("/",N2698)))</f>
        <v>food trucks</v>
      </c>
      <c r="S2698" s="13">
        <f>(J2698/86400)+25569+(-5/24)</f>
        <v>41964.636111111111</v>
      </c>
      <c r="T2698" s="13">
        <f>(I2698/86400)+25569+(-5/24)</f>
        <v>41998.636111111111</v>
      </c>
    </row>
    <row r="2699" spans="1:20" ht="14.75" customHeight="1" x14ac:dyDescent="0.2">
      <c r="A2699" s="5">
        <v>2697</v>
      </c>
      <c r="B2699" s="6" t="s">
        <v>2697</v>
      </c>
      <c r="C2699" s="6" t="s">
        <v>6807</v>
      </c>
      <c r="D2699" s="22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>E2699/D2699</f>
        <v>0.26352173913043481</v>
      </c>
      <c r="P2699" s="8">
        <f>IF(L2699=0,0,E2699/L2699)</f>
        <v>116.55769230769231</v>
      </c>
      <c r="Q2699" s="5" t="str">
        <f>LEFT(N2699,(FIND("/",N2699)-1))</f>
        <v>food</v>
      </c>
      <c r="R2699" s="5" t="str">
        <f>RIGHT(N2699,LEN(N2699)-(FIND("/",N2699)))</f>
        <v>food trucks</v>
      </c>
      <c r="S2699" s="13">
        <f>(J2699/86400)+25569+(-5/24)</f>
        <v>42187.731747685182</v>
      </c>
      <c r="T2699" s="13">
        <f>(I2699/86400)+25569+(-5/24)</f>
        <v>42218.708333333336</v>
      </c>
    </row>
    <row r="2700" spans="1:20" ht="14.75" customHeight="1" x14ac:dyDescent="0.2">
      <c r="A2700" s="5">
        <v>2698</v>
      </c>
      <c r="B2700" s="6" t="s">
        <v>2698</v>
      </c>
      <c r="C2700" s="6" t="s">
        <v>6808</v>
      </c>
      <c r="D2700" s="22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>E2700/D2700</f>
        <v>3.2512500000000002E-3</v>
      </c>
      <c r="P2700" s="8">
        <f>IF(L2700=0,0,E2700/L2700)</f>
        <v>13.005000000000001</v>
      </c>
      <c r="Q2700" s="5" t="str">
        <f>LEFT(N2700,(FIND("/",N2700)-1))</f>
        <v>food</v>
      </c>
      <c r="R2700" s="5" t="str">
        <f>RIGHT(N2700,LEN(N2700)-(FIND("/",N2700)))</f>
        <v>food trucks</v>
      </c>
      <c r="S2700" s="13">
        <f>(J2700/86400)+25569+(-5/24)</f>
        <v>41787.689907407403</v>
      </c>
      <c r="T2700" s="13">
        <f>(I2700/86400)+25569+(-5/24)</f>
        <v>41817.689907407403</v>
      </c>
    </row>
    <row r="2701" spans="1:20" ht="14.75" customHeight="1" x14ac:dyDescent="0.2">
      <c r="A2701" s="5">
        <v>2699</v>
      </c>
      <c r="B2701" s="6" t="s">
        <v>2699</v>
      </c>
      <c r="C2701" s="6" t="s">
        <v>6809</v>
      </c>
      <c r="D2701" s="22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>E2701/D2701</f>
        <v>0</v>
      </c>
      <c r="P2701" s="8">
        <f>IF(L2701=0,0,E2701/L2701)</f>
        <v>0</v>
      </c>
      <c r="Q2701" s="5" t="str">
        <f>LEFT(N2701,(FIND("/",N2701)-1))</f>
        <v>food</v>
      </c>
      <c r="R2701" s="5" t="str">
        <f>RIGHT(N2701,LEN(N2701)-(FIND("/",N2701)))</f>
        <v>food trucks</v>
      </c>
      <c r="S2701" s="13">
        <f>(J2701/86400)+25569+(-5/24)</f>
        <v>41829.688229166662</v>
      </c>
      <c r="T2701" s="13">
        <f>(I2701/86400)+25569+(-5/24)</f>
        <v>41859.688229166662</v>
      </c>
    </row>
    <row r="2702" spans="1:20" ht="14.75" customHeight="1" x14ac:dyDescent="0.2">
      <c r="A2702" s="5">
        <v>2700</v>
      </c>
      <c r="B2702" s="6" t="s">
        <v>2700</v>
      </c>
      <c r="C2702" s="6" t="s">
        <v>6810</v>
      </c>
      <c r="D2702" s="22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>E2702/D2702</f>
        <v>7.0007000700070005E-3</v>
      </c>
      <c r="P2702" s="8">
        <f>IF(L2702=0,0,E2702/L2702)</f>
        <v>17.5</v>
      </c>
      <c r="Q2702" s="5" t="str">
        <f>LEFT(N2702,(FIND("/",N2702)-1))</f>
        <v>food</v>
      </c>
      <c r="R2702" s="5" t="str">
        <f>RIGHT(N2702,LEN(N2702)-(FIND("/",N2702)))</f>
        <v>food trucks</v>
      </c>
      <c r="S2702" s="13">
        <f>(J2702/86400)+25569+(-5/24)</f>
        <v>41870.666342592587</v>
      </c>
      <c r="T2702" s="13">
        <f>(I2702/86400)+25569+(-5/24)</f>
        <v>41900.666342592587</v>
      </c>
    </row>
    <row r="2703" spans="1:20" ht="14.75" customHeight="1" x14ac:dyDescent="0.2">
      <c r="A2703" s="5">
        <v>2701</v>
      </c>
      <c r="B2703" s="6" t="s">
        <v>2701</v>
      </c>
      <c r="C2703" s="6" t="s">
        <v>6811</v>
      </c>
      <c r="D2703" s="22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>E2703/D2703</f>
        <v>0.46176470588235297</v>
      </c>
      <c r="P2703" s="8">
        <f>IF(L2703=0,0,E2703/L2703)</f>
        <v>34.130434782608695</v>
      </c>
      <c r="Q2703" s="5" t="str">
        <f>LEFT(N2703,(FIND("/",N2703)-1))</f>
        <v>theater</v>
      </c>
      <c r="R2703" s="5" t="str">
        <f>RIGHT(N2703,LEN(N2703)-(FIND("/",N2703)))</f>
        <v>spaces</v>
      </c>
      <c r="S2703" s="13">
        <f>(J2703/86400)+25569+(-5/24)</f>
        <v>42801.566365740735</v>
      </c>
      <c r="T2703" s="13">
        <f>(I2703/86400)+25569+(-5/24)</f>
        <v>42832.524699074071</v>
      </c>
    </row>
    <row r="2704" spans="1:20" ht="14.75" customHeight="1" x14ac:dyDescent="0.2">
      <c r="A2704" s="5">
        <v>2702</v>
      </c>
      <c r="B2704" s="6" t="s">
        <v>2702</v>
      </c>
      <c r="C2704" s="6" t="s">
        <v>6812</v>
      </c>
      <c r="D2704" s="22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>E2704/D2704</f>
        <v>0.34410000000000002</v>
      </c>
      <c r="P2704" s="8">
        <f>IF(L2704=0,0,E2704/L2704)</f>
        <v>132.34615384615384</v>
      </c>
      <c r="Q2704" s="5" t="str">
        <f>LEFT(N2704,(FIND("/",N2704)-1))</f>
        <v>theater</v>
      </c>
      <c r="R2704" s="5" t="str">
        <f>RIGHT(N2704,LEN(N2704)-(FIND("/",N2704)))</f>
        <v>spaces</v>
      </c>
      <c r="S2704" s="13">
        <f>(J2704/86400)+25569+(-5/24)</f>
        <v>42800.593483796292</v>
      </c>
      <c r="T2704" s="13">
        <f>(I2704/86400)+25569+(-5/24)</f>
        <v>42830.551817129628</v>
      </c>
    </row>
    <row r="2705" spans="1:20" ht="14.75" customHeight="1" x14ac:dyDescent="0.2">
      <c r="A2705" s="5">
        <v>2703</v>
      </c>
      <c r="B2705" s="6" t="s">
        <v>2703</v>
      </c>
      <c r="C2705" s="6" t="s">
        <v>6813</v>
      </c>
      <c r="D2705" s="22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>E2705/D2705</f>
        <v>1.0375000000000001</v>
      </c>
      <c r="P2705" s="8">
        <f>IF(L2705=0,0,E2705/L2705)</f>
        <v>922.22222222222217</v>
      </c>
      <c r="Q2705" s="5" t="str">
        <f>LEFT(N2705,(FIND("/",N2705)-1))</f>
        <v>theater</v>
      </c>
      <c r="R2705" s="5" t="str">
        <f>RIGHT(N2705,LEN(N2705)-(FIND("/",N2705)))</f>
        <v>spaces</v>
      </c>
      <c r="S2705" s="13">
        <f>(J2705/86400)+25569+(-5/24)</f>
        <v>42756.481828703698</v>
      </c>
      <c r="T2705" s="13">
        <f>(I2705/86400)+25569+(-5/24)</f>
        <v>42816.440162037034</v>
      </c>
    </row>
    <row r="2706" spans="1:20" ht="14.75" customHeight="1" x14ac:dyDescent="0.2">
      <c r="A2706" s="5">
        <v>2704</v>
      </c>
      <c r="B2706" s="6" t="s">
        <v>2704</v>
      </c>
      <c r="C2706" s="6" t="s">
        <v>6814</v>
      </c>
      <c r="D2706" s="22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>E2706/D2706</f>
        <v>6.0263157894736845E-2</v>
      </c>
      <c r="P2706" s="8">
        <f>IF(L2706=0,0,E2706/L2706)</f>
        <v>163.57142857142858</v>
      </c>
      <c r="Q2706" s="5" t="str">
        <f>LEFT(N2706,(FIND("/",N2706)-1))</f>
        <v>theater</v>
      </c>
      <c r="R2706" s="5" t="str">
        <f>RIGHT(N2706,LEN(N2706)-(FIND("/",N2706)))</f>
        <v>spaces</v>
      </c>
      <c r="S2706" s="13">
        <f>(J2706/86400)+25569+(-5/24)</f>
        <v>42787.654097222221</v>
      </c>
      <c r="T2706" s="13">
        <f>(I2706/86400)+25569+(-5/24)</f>
        <v>42830.61243055555</v>
      </c>
    </row>
    <row r="2707" spans="1:20" ht="14.75" customHeight="1" x14ac:dyDescent="0.2">
      <c r="A2707" s="5">
        <v>2705</v>
      </c>
      <c r="B2707" s="6" t="s">
        <v>2705</v>
      </c>
      <c r="C2707" s="6" t="s">
        <v>6815</v>
      </c>
      <c r="D2707" s="22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>E2707/D2707</f>
        <v>0.10539393939393939</v>
      </c>
      <c r="P2707" s="8">
        <f>IF(L2707=0,0,E2707/L2707)</f>
        <v>217.375</v>
      </c>
      <c r="Q2707" s="5" t="str">
        <f>LEFT(N2707,(FIND("/",N2707)-1))</f>
        <v>theater</v>
      </c>
      <c r="R2707" s="5" t="str">
        <f>RIGHT(N2707,LEN(N2707)-(FIND("/",N2707)))</f>
        <v>spaces</v>
      </c>
      <c r="S2707" s="13">
        <f>(J2707/86400)+25569+(-5/24)</f>
        <v>42773.70784722222</v>
      </c>
      <c r="T2707" s="13">
        <f>(I2707/86400)+25569+(-5/24)</f>
        <v>42818.666180555556</v>
      </c>
    </row>
    <row r="2708" spans="1:20" ht="14.75" customHeight="1" x14ac:dyDescent="0.2">
      <c r="A2708" s="5">
        <v>2706</v>
      </c>
      <c r="B2708" s="6" t="s">
        <v>2706</v>
      </c>
      <c r="C2708" s="6" t="s">
        <v>6816</v>
      </c>
      <c r="D2708" s="22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>E2708/D2708</f>
        <v>1.1229714285714285</v>
      </c>
      <c r="P2708" s="8">
        <f>IF(L2708=0,0,E2708/L2708)</f>
        <v>149.44486692015209</v>
      </c>
      <c r="Q2708" s="5" t="str">
        <f>LEFT(N2708,(FIND("/",N2708)-1))</f>
        <v>theater</v>
      </c>
      <c r="R2708" s="5" t="str">
        <f>RIGHT(N2708,LEN(N2708)-(FIND("/",N2708)))</f>
        <v>spaces</v>
      </c>
      <c r="S2708" s="13">
        <f>(J2708/86400)+25569+(-5/24)</f>
        <v>41899.086608796293</v>
      </c>
      <c r="T2708" s="13">
        <f>(I2708/86400)+25569+(-5/24)</f>
        <v>41928.082638888889</v>
      </c>
    </row>
    <row r="2709" spans="1:20" ht="14.75" customHeight="1" x14ac:dyDescent="0.2">
      <c r="A2709" s="5">
        <v>2707</v>
      </c>
      <c r="B2709" s="6" t="s">
        <v>2707</v>
      </c>
      <c r="C2709" s="6" t="s">
        <v>6817</v>
      </c>
      <c r="D2709" s="22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>E2709/D2709</f>
        <v>3.50844625</v>
      </c>
      <c r="P2709" s="8">
        <f>IF(L2709=0,0,E2709/L2709)</f>
        <v>71.237487309644663</v>
      </c>
      <c r="Q2709" s="5" t="str">
        <f>LEFT(N2709,(FIND("/",N2709)-1))</f>
        <v>theater</v>
      </c>
      <c r="R2709" s="5" t="str">
        <f>RIGHT(N2709,LEN(N2709)-(FIND("/",N2709)))</f>
        <v>spaces</v>
      </c>
      <c r="S2709" s="13">
        <f>(J2709/86400)+25569+(-5/24)</f>
        <v>41391.574571759258</v>
      </c>
      <c r="T2709" s="13">
        <f>(I2709/86400)+25569+(-5/24)</f>
        <v>41421.082638888889</v>
      </c>
    </row>
    <row r="2710" spans="1:20" ht="14.75" customHeight="1" x14ac:dyDescent="0.2">
      <c r="A2710" s="5">
        <v>2708</v>
      </c>
      <c r="B2710" s="6" t="s">
        <v>2708</v>
      </c>
      <c r="C2710" s="6" t="s">
        <v>6818</v>
      </c>
      <c r="D2710" s="22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>E2710/D2710</f>
        <v>2.3321535</v>
      </c>
      <c r="P2710" s="8">
        <f>IF(L2710=0,0,E2710/L2710)</f>
        <v>44.464318398474738</v>
      </c>
      <c r="Q2710" s="5" t="str">
        <f>LEFT(N2710,(FIND("/",N2710)-1))</f>
        <v>theater</v>
      </c>
      <c r="R2710" s="5" t="str">
        <f>RIGHT(N2710,LEN(N2710)-(FIND("/",N2710)))</f>
        <v>spaces</v>
      </c>
      <c r="S2710" s="13">
        <f>(J2710/86400)+25569+(-5/24)</f>
        <v>42512.489884259259</v>
      </c>
      <c r="T2710" s="13">
        <f>(I2710/86400)+25569+(-5/24)</f>
        <v>42572.489884259259</v>
      </c>
    </row>
    <row r="2711" spans="1:20" ht="14.75" customHeight="1" x14ac:dyDescent="0.2">
      <c r="A2711" s="5">
        <v>2709</v>
      </c>
      <c r="B2711" s="6" t="s">
        <v>2709</v>
      </c>
      <c r="C2711" s="6" t="s">
        <v>6819</v>
      </c>
      <c r="D2711" s="22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>E2711/D2711</f>
        <v>1.01606</v>
      </c>
      <c r="P2711" s="8">
        <f>IF(L2711=0,0,E2711/L2711)</f>
        <v>164.94480519480518</v>
      </c>
      <c r="Q2711" s="5" t="str">
        <f>LEFT(N2711,(FIND("/",N2711)-1))</f>
        <v>theater</v>
      </c>
      <c r="R2711" s="5" t="str">
        <f>RIGHT(N2711,LEN(N2711)-(FIND("/",N2711)))</f>
        <v>spaces</v>
      </c>
      <c r="S2711" s="13">
        <f>(J2711/86400)+25569+(-5/24)</f>
        <v>42611.941446759258</v>
      </c>
      <c r="T2711" s="13">
        <f>(I2711/86400)+25569+(-5/24)</f>
        <v>42646.957638888889</v>
      </c>
    </row>
    <row r="2712" spans="1:20" ht="14.75" customHeight="1" x14ac:dyDescent="0.2">
      <c r="A2712" s="5">
        <v>2710</v>
      </c>
      <c r="B2712" s="6" t="s">
        <v>2710</v>
      </c>
      <c r="C2712" s="6" t="s">
        <v>6820</v>
      </c>
      <c r="D2712" s="22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>E2712/D2712</f>
        <v>1.5390035000000002</v>
      </c>
      <c r="P2712" s="8">
        <f>IF(L2712=0,0,E2712/L2712)</f>
        <v>84.871516544117654</v>
      </c>
      <c r="Q2712" s="5" t="str">
        <f>LEFT(N2712,(FIND("/",N2712)-1))</f>
        <v>theater</v>
      </c>
      <c r="R2712" s="5" t="str">
        <f>RIGHT(N2712,LEN(N2712)-(FIND("/",N2712)))</f>
        <v>spaces</v>
      </c>
      <c r="S2712" s="13">
        <f>(J2712/86400)+25569+(-5/24)</f>
        <v>41828.021157407406</v>
      </c>
      <c r="T2712" s="13">
        <f>(I2712/86400)+25569+(-5/24)</f>
        <v>41859.875</v>
      </c>
    </row>
    <row r="2713" spans="1:20" ht="14.75" customHeight="1" x14ac:dyDescent="0.2">
      <c r="A2713" s="5">
        <v>2711</v>
      </c>
      <c r="B2713" s="6" t="s">
        <v>2711</v>
      </c>
      <c r="C2713" s="6" t="s">
        <v>6821</v>
      </c>
      <c r="D2713" s="22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>E2713/D2713</f>
        <v>1.007161125319693</v>
      </c>
      <c r="P2713" s="8">
        <f>IF(L2713=0,0,E2713/L2713)</f>
        <v>53.945205479452056</v>
      </c>
      <c r="Q2713" s="5" t="str">
        <f>LEFT(N2713,(FIND("/",N2713)-1))</f>
        <v>theater</v>
      </c>
      <c r="R2713" s="5" t="str">
        <f>RIGHT(N2713,LEN(N2713)-(FIND("/",N2713)))</f>
        <v>spaces</v>
      </c>
      <c r="S2713" s="13">
        <f>(J2713/86400)+25569+(-5/24)</f>
        <v>41780.536921296291</v>
      </c>
      <c r="T2713" s="13">
        <f>(I2713/86400)+25569+(-5/24)</f>
        <v>41810.709027777775</v>
      </c>
    </row>
    <row r="2714" spans="1:20" ht="14.75" customHeight="1" x14ac:dyDescent="0.2">
      <c r="A2714" s="5">
        <v>2712</v>
      </c>
      <c r="B2714" s="6" t="s">
        <v>2712</v>
      </c>
      <c r="C2714" s="6" t="s">
        <v>6822</v>
      </c>
      <c r="D2714" s="22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>E2714/D2714</f>
        <v>1.3138181818181818</v>
      </c>
      <c r="P2714" s="8">
        <f>IF(L2714=0,0,E2714/L2714)</f>
        <v>50.531468531468533</v>
      </c>
      <c r="Q2714" s="5" t="str">
        <f>LEFT(N2714,(FIND("/",N2714)-1))</f>
        <v>theater</v>
      </c>
      <c r="R2714" s="5" t="str">
        <f>RIGHT(N2714,LEN(N2714)-(FIND("/",N2714)))</f>
        <v>spaces</v>
      </c>
      <c r="S2714" s="13">
        <f>(J2714/86400)+25569+(-5/24)</f>
        <v>41431.853703703702</v>
      </c>
      <c r="T2714" s="13">
        <f>(I2714/86400)+25569+(-5/24)</f>
        <v>41468.541666666664</v>
      </c>
    </row>
    <row r="2715" spans="1:20" ht="14.75" customHeight="1" x14ac:dyDescent="0.2">
      <c r="A2715" s="5">
        <v>2713</v>
      </c>
      <c r="B2715" s="6" t="s">
        <v>2713</v>
      </c>
      <c r="C2715" s="6" t="s">
        <v>6823</v>
      </c>
      <c r="D2715" s="22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>E2715/D2715</f>
        <v>1.0224133333333334</v>
      </c>
      <c r="P2715" s="8">
        <f>IF(L2715=0,0,E2715/L2715)</f>
        <v>108.00140845070422</v>
      </c>
      <c r="Q2715" s="5" t="str">
        <f>LEFT(N2715,(FIND("/",N2715)-1))</f>
        <v>theater</v>
      </c>
      <c r="R2715" s="5" t="str">
        <f>RIGHT(N2715,LEN(N2715)-(FIND("/",N2715)))</f>
        <v>spaces</v>
      </c>
      <c r="S2715" s="13">
        <f>(J2715/86400)+25569+(-5/24)</f>
        <v>42322.445416666662</v>
      </c>
      <c r="T2715" s="13">
        <f>(I2715/86400)+25569+(-5/24)</f>
        <v>42362.445416666662</v>
      </c>
    </row>
    <row r="2716" spans="1:20" ht="14.75" customHeight="1" x14ac:dyDescent="0.2">
      <c r="A2716" s="5">
        <v>2714</v>
      </c>
      <c r="B2716" s="6" t="s">
        <v>2714</v>
      </c>
      <c r="C2716" s="6" t="s">
        <v>6824</v>
      </c>
      <c r="D2716" s="22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>E2716/D2716</f>
        <v>1.1635599999999999</v>
      </c>
      <c r="P2716" s="8">
        <f>IF(L2716=0,0,E2716/L2716)</f>
        <v>95.373770491803285</v>
      </c>
      <c r="Q2716" s="5" t="str">
        <f>LEFT(N2716,(FIND("/",N2716)-1))</f>
        <v>theater</v>
      </c>
      <c r="R2716" s="5" t="str">
        <f>RIGHT(N2716,LEN(N2716)-(FIND("/",N2716)))</f>
        <v>spaces</v>
      </c>
      <c r="S2716" s="13">
        <f>(J2716/86400)+25569+(-5/24)</f>
        <v>42629.446712962956</v>
      </c>
      <c r="T2716" s="13">
        <f>(I2716/86400)+25569+(-5/24)</f>
        <v>42657.749999999993</v>
      </c>
    </row>
    <row r="2717" spans="1:20" ht="14.75" customHeight="1" x14ac:dyDescent="0.2">
      <c r="A2717" s="5">
        <v>2715</v>
      </c>
      <c r="B2717" s="6" t="s">
        <v>2715</v>
      </c>
      <c r="C2717" s="6" t="s">
        <v>6825</v>
      </c>
      <c r="D2717" s="22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>E2717/D2717</f>
        <v>2.6462241666666664</v>
      </c>
      <c r="P2717" s="8">
        <f>IF(L2717=0,0,E2717/L2717)</f>
        <v>57.631016333938291</v>
      </c>
      <c r="Q2717" s="5" t="str">
        <f>LEFT(N2717,(FIND("/",N2717)-1))</f>
        <v>theater</v>
      </c>
      <c r="R2717" s="5" t="str">
        <f>RIGHT(N2717,LEN(N2717)-(FIND("/",N2717)))</f>
        <v>spaces</v>
      </c>
      <c r="S2717" s="13">
        <f>(J2717/86400)+25569+(-5/24)</f>
        <v>42387.190138888887</v>
      </c>
      <c r="T2717" s="13">
        <f>(I2717/86400)+25569+(-5/24)</f>
        <v>42421.190138888887</v>
      </c>
    </row>
    <row r="2718" spans="1:20" ht="14.75" customHeight="1" x14ac:dyDescent="0.2">
      <c r="A2718" s="5">
        <v>2716</v>
      </c>
      <c r="B2718" s="6" t="s">
        <v>2716</v>
      </c>
      <c r="C2718" s="6" t="s">
        <v>6826</v>
      </c>
      <c r="D2718" s="22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>E2718/D2718</f>
        <v>1.1998010000000001</v>
      </c>
      <c r="P2718" s="8">
        <f>IF(L2718=0,0,E2718/L2718)</f>
        <v>64.160481283422456</v>
      </c>
      <c r="Q2718" s="5" t="str">
        <f>LEFT(N2718,(FIND("/",N2718)-1))</f>
        <v>theater</v>
      </c>
      <c r="R2718" s="5" t="str">
        <f>RIGHT(N2718,LEN(N2718)-(FIND("/",N2718)))</f>
        <v>spaces</v>
      </c>
      <c r="S2718" s="13">
        <f>(J2718/86400)+25569+(-5/24)</f>
        <v>42255.124918981477</v>
      </c>
      <c r="T2718" s="13">
        <f>(I2718/86400)+25569+(-5/24)</f>
        <v>42285.124918981477</v>
      </c>
    </row>
    <row r="2719" spans="1:20" ht="14.75" customHeight="1" x14ac:dyDescent="0.2">
      <c r="A2719" s="5">
        <v>2717</v>
      </c>
      <c r="B2719" s="6" t="s">
        <v>2717</v>
      </c>
      <c r="C2719" s="6" t="s">
        <v>6827</v>
      </c>
      <c r="D2719" s="22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>E2719/D2719</f>
        <v>1.2010400000000001</v>
      </c>
      <c r="P2719" s="8">
        <f>IF(L2719=0,0,E2719/L2719)</f>
        <v>92.387692307692305</v>
      </c>
      <c r="Q2719" s="5" t="str">
        <f>LEFT(N2719,(FIND("/",N2719)-1))</f>
        <v>theater</v>
      </c>
      <c r="R2719" s="5" t="str">
        <f>RIGHT(N2719,LEN(N2719)-(FIND("/",N2719)))</f>
        <v>spaces</v>
      </c>
      <c r="S2719" s="13">
        <f>(J2719/86400)+25569+(-5/24)</f>
        <v>41934.706585648142</v>
      </c>
      <c r="T2719" s="13">
        <f>(I2719/86400)+25569+(-5/24)</f>
        <v>41979.748252314814</v>
      </c>
    </row>
    <row r="2720" spans="1:20" ht="14.75" customHeight="1" x14ac:dyDescent="0.2">
      <c r="A2720" s="5">
        <v>2718</v>
      </c>
      <c r="B2720" s="6" t="s">
        <v>2718</v>
      </c>
      <c r="C2720" s="6" t="s">
        <v>6828</v>
      </c>
      <c r="D2720" s="22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>E2720/D2720</f>
        <v>1.0358333333333334</v>
      </c>
      <c r="P2720" s="8">
        <f>IF(L2720=0,0,E2720/L2720)</f>
        <v>125.97972972972973</v>
      </c>
      <c r="Q2720" s="5" t="str">
        <f>LEFT(N2720,(FIND("/",N2720)-1))</f>
        <v>theater</v>
      </c>
      <c r="R2720" s="5" t="str">
        <f>RIGHT(N2720,LEN(N2720)-(FIND("/",N2720)))</f>
        <v>spaces</v>
      </c>
      <c r="S2720" s="13">
        <f>(J2720/86400)+25569+(-5/24)</f>
        <v>42465.388252314813</v>
      </c>
      <c r="T2720" s="13">
        <f>(I2720/86400)+25569+(-5/24)</f>
        <v>42493.749999999993</v>
      </c>
    </row>
    <row r="2721" spans="1:20" ht="14.75" customHeight="1" x14ac:dyDescent="0.2">
      <c r="A2721" s="5">
        <v>2719</v>
      </c>
      <c r="B2721" s="6" t="s">
        <v>2719</v>
      </c>
      <c r="C2721" s="6" t="s">
        <v>6829</v>
      </c>
      <c r="D2721" s="22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>E2721/D2721</f>
        <v>1.0883333333333334</v>
      </c>
      <c r="P2721" s="8">
        <f>IF(L2721=0,0,E2721/L2721)</f>
        <v>94.637681159420296</v>
      </c>
      <c r="Q2721" s="5" t="str">
        <f>LEFT(N2721,(FIND("/",N2721)-1))</f>
        <v>theater</v>
      </c>
      <c r="R2721" s="5" t="str">
        <f>RIGHT(N2721,LEN(N2721)-(FIND("/",N2721)))</f>
        <v>spaces</v>
      </c>
      <c r="S2721" s="13">
        <f>(J2721/86400)+25569+(-5/24)</f>
        <v>42417.822847222218</v>
      </c>
      <c r="T2721" s="13">
        <f>(I2721/86400)+25569+(-5/24)</f>
        <v>42477.781180555554</v>
      </c>
    </row>
    <row r="2722" spans="1:20" ht="14.75" customHeight="1" x14ac:dyDescent="0.2">
      <c r="A2722" s="5">
        <v>2720</v>
      </c>
      <c r="B2722" s="6" t="s">
        <v>2720</v>
      </c>
      <c r="C2722" s="6" t="s">
        <v>6830</v>
      </c>
      <c r="D2722" s="22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>E2722/D2722</f>
        <v>1.1812400000000001</v>
      </c>
      <c r="P2722" s="8">
        <f>IF(L2722=0,0,E2722/L2722)</f>
        <v>170.69942196531792</v>
      </c>
      <c r="Q2722" s="5" t="str">
        <f>LEFT(N2722,(FIND("/",N2722)-1))</f>
        <v>theater</v>
      </c>
      <c r="R2722" s="5" t="str">
        <f>RIGHT(N2722,LEN(N2722)-(FIND("/",N2722)))</f>
        <v>spaces</v>
      </c>
      <c r="S2722" s="13">
        <f>(J2722/86400)+25569+(-5/24)</f>
        <v>42655.257557870369</v>
      </c>
      <c r="T2722" s="13">
        <f>(I2722/86400)+25569+(-5/24)</f>
        <v>42685.299224537033</v>
      </c>
    </row>
    <row r="2723" spans="1:20" ht="14.75" customHeight="1" x14ac:dyDescent="0.2">
      <c r="A2723" s="5">
        <v>2721</v>
      </c>
      <c r="B2723" s="6" t="s">
        <v>2721</v>
      </c>
      <c r="C2723" s="6" t="s">
        <v>6831</v>
      </c>
      <c r="D2723" s="22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>E2723/D2723</f>
        <v>14.62</v>
      </c>
      <c r="P2723" s="8">
        <f>IF(L2723=0,0,E2723/L2723)</f>
        <v>40.762081784386616</v>
      </c>
      <c r="Q2723" s="5" t="str">
        <f>LEFT(N2723,(FIND("/",N2723)-1))</f>
        <v>technology</v>
      </c>
      <c r="R2723" s="5" t="str">
        <f>RIGHT(N2723,LEN(N2723)-(FIND("/",N2723)))</f>
        <v>hardware</v>
      </c>
      <c r="S2723" s="13">
        <f>(J2723/86400)+25569+(-5/24)</f>
        <v>41493.335625</v>
      </c>
      <c r="T2723" s="13">
        <f>(I2723/86400)+25569+(-5/24)</f>
        <v>41523.583333333328</v>
      </c>
    </row>
    <row r="2724" spans="1:20" ht="14.75" customHeight="1" x14ac:dyDescent="0.2">
      <c r="A2724" s="5">
        <v>2722</v>
      </c>
      <c r="B2724" s="6" t="s">
        <v>2722</v>
      </c>
      <c r="C2724" s="6" t="s">
        <v>6832</v>
      </c>
      <c r="D2724" s="22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>E2724/D2724</f>
        <v>2.5253999999999999</v>
      </c>
      <c r="P2724" s="8">
        <f>IF(L2724=0,0,E2724/L2724)</f>
        <v>68.254054054054052</v>
      </c>
      <c r="Q2724" s="5" t="str">
        <f>LEFT(N2724,(FIND("/",N2724)-1))</f>
        <v>technology</v>
      </c>
      <c r="R2724" s="5" t="str">
        <f>RIGHT(N2724,LEN(N2724)-(FIND("/",N2724)))</f>
        <v>hardware</v>
      </c>
      <c r="S2724" s="13">
        <f>(J2724/86400)+25569+(-5/24)</f>
        <v>42704.64876157407</v>
      </c>
      <c r="T2724" s="13">
        <f>(I2724/86400)+25569+(-5/24)</f>
        <v>42764.64876157407</v>
      </c>
    </row>
    <row r="2725" spans="1:20" ht="14.75" customHeight="1" x14ac:dyDescent="0.2">
      <c r="A2725" s="5">
        <v>2723</v>
      </c>
      <c r="B2725" s="6" t="s">
        <v>2723</v>
      </c>
      <c r="C2725" s="6" t="s">
        <v>6833</v>
      </c>
      <c r="D2725" s="22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>E2725/D2725</f>
        <v>1.4005000000000001</v>
      </c>
      <c r="P2725" s="8">
        <f>IF(L2725=0,0,E2725/L2725)</f>
        <v>95.48863636363636</v>
      </c>
      <c r="Q2725" s="5" t="str">
        <f>LEFT(N2725,(FIND("/",N2725)-1))</f>
        <v>technology</v>
      </c>
      <c r="R2725" s="5" t="str">
        <f>RIGHT(N2725,LEN(N2725)-(FIND("/",N2725)))</f>
        <v>hardware</v>
      </c>
      <c r="S2725" s="13">
        <f>(J2725/86400)+25569+(-5/24)</f>
        <v>41944.630648148144</v>
      </c>
      <c r="T2725" s="13">
        <f>(I2725/86400)+25569+(-5/24)</f>
        <v>42004.672314814808</v>
      </c>
    </row>
    <row r="2726" spans="1:20" ht="14.75" customHeight="1" x14ac:dyDescent="0.2">
      <c r="A2726" s="5">
        <v>2724</v>
      </c>
      <c r="B2726" s="6" t="s">
        <v>2724</v>
      </c>
      <c r="C2726" s="6" t="s">
        <v>6834</v>
      </c>
      <c r="D2726" s="22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>E2726/D2726</f>
        <v>2.9687520259319289</v>
      </c>
      <c r="P2726" s="8">
        <f>IF(L2726=0,0,E2726/L2726)</f>
        <v>7.1902649656526005</v>
      </c>
      <c r="Q2726" s="5" t="str">
        <f>LEFT(N2726,(FIND("/",N2726)-1))</f>
        <v>technology</v>
      </c>
      <c r="R2726" s="5" t="str">
        <f>RIGHT(N2726,LEN(N2726)-(FIND("/",N2726)))</f>
        <v>hardware</v>
      </c>
      <c r="S2726" s="13">
        <f>(J2726/86400)+25569+(-5/24)</f>
        <v>42199.118738425925</v>
      </c>
      <c r="T2726" s="13">
        <f>(I2726/86400)+25569+(-5/24)</f>
        <v>42231.118738425925</v>
      </c>
    </row>
    <row r="2727" spans="1:20" ht="14.75" customHeight="1" x14ac:dyDescent="0.2">
      <c r="A2727" s="5">
        <v>2725</v>
      </c>
      <c r="B2727" s="6" t="s">
        <v>2725</v>
      </c>
      <c r="C2727" s="6" t="s">
        <v>6835</v>
      </c>
      <c r="D2727" s="22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>E2727/D2727</f>
        <v>1.445425</v>
      </c>
      <c r="P2727" s="8">
        <f>IF(L2727=0,0,E2727/L2727)</f>
        <v>511.65486725663715</v>
      </c>
      <c r="Q2727" s="5" t="str">
        <f>LEFT(N2727,(FIND("/",N2727)-1))</f>
        <v>technology</v>
      </c>
      <c r="R2727" s="5" t="str">
        <f>RIGHT(N2727,LEN(N2727)-(FIND("/",N2727)))</f>
        <v>hardware</v>
      </c>
      <c r="S2727" s="13">
        <f>(J2727/86400)+25569+(-5/24)</f>
        <v>42745.53628472222</v>
      </c>
      <c r="T2727" s="13">
        <f>(I2727/86400)+25569+(-5/24)</f>
        <v>42795.53628472222</v>
      </c>
    </row>
    <row r="2728" spans="1:20" ht="14.75" customHeight="1" x14ac:dyDescent="0.2">
      <c r="A2728" s="5">
        <v>2726</v>
      </c>
      <c r="B2728" s="6" t="s">
        <v>2726</v>
      </c>
      <c r="C2728" s="6" t="s">
        <v>6836</v>
      </c>
      <c r="D2728" s="22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>E2728/D2728</f>
        <v>1.05745</v>
      </c>
      <c r="P2728" s="8">
        <f>IF(L2728=0,0,E2728/L2728)</f>
        <v>261.74504950495049</v>
      </c>
      <c r="Q2728" s="5" t="str">
        <f>LEFT(N2728,(FIND("/",N2728)-1))</f>
        <v>technology</v>
      </c>
      <c r="R2728" s="5" t="str">
        <f>RIGHT(N2728,LEN(N2728)-(FIND("/",N2728)))</f>
        <v>hardware</v>
      </c>
      <c r="S2728" s="13">
        <f>(J2728/86400)+25569+(-5/24)</f>
        <v>42452.371655092589</v>
      </c>
      <c r="T2728" s="13">
        <f>(I2728/86400)+25569+(-5/24)</f>
        <v>42482.371655092589</v>
      </c>
    </row>
    <row r="2729" spans="1:20" ht="14.75" customHeight="1" x14ac:dyDescent="0.2">
      <c r="A2729" s="5">
        <v>2727</v>
      </c>
      <c r="B2729" s="6" t="s">
        <v>2727</v>
      </c>
      <c r="C2729" s="6" t="s">
        <v>6837</v>
      </c>
      <c r="D2729" s="22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>E2729/D2729</f>
        <v>4.9321000000000002</v>
      </c>
      <c r="P2729" s="8">
        <f>IF(L2729=0,0,E2729/L2729)</f>
        <v>69.760961810466767</v>
      </c>
      <c r="Q2729" s="5" t="str">
        <f>LEFT(N2729,(FIND("/",N2729)-1))</f>
        <v>technology</v>
      </c>
      <c r="R2729" s="5" t="str">
        <f>RIGHT(N2729,LEN(N2729)-(FIND("/",N2729)))</f>
        <v>hardware</v>
      </c>
      <c r="S2729" s="13">
        <f>(J2729/86400)+25569+(-5/24)</f>
        <v>42198.468321759261</v>
      </c>
      <c r="T2729" s="13">
        <f>(I2729/86400)+25569+(-5/24)</f>
        <v>42223.468321759261</v>
      </c>
    </row>
    <row r="2730" spans="1:20" ht="14.75" customHeight="1" x14ac:dyDescent="0.2">
      <c r="A2730" s="5">
        <v>2728</v>
      </c>
      <c r="B2730" s="6" t="s">
        <v>2728</v>
      </c>
      <c r="C2730" s="6" t="s">
        <v>6838</v>
      </c>
      <c r="D2730" s="22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>E2730/D2730</f>
        <v>2.0182666666666669</v>
      </c>
      <c r="P2730" s="8">
        <f>IF(L2730=0,0,E2730/L2730)</f>
        <v>77.229591836734699</v>
      </c>
      <c r="Q2730" s="5" t="str">
        <f>LEFT(N2730,(FIND("/",N2730)-1))</f>
        <v>technology</v>
      </c>
      <c r="R2730" s="5" t="str">
        <f>RIGHT(N2730,LEN(N2730)-(FIND("/",N2730)))</f>
        <v>hardware</v>
      </c>
      <c r="S2730" s="13">
        <f>(J2730/86400)+25569+(-5/24)</f>
        <v>42333.391597222224</v>
      </c>
      <c r="T2730" s="13">
        <f>(I2730/86400)+25569+(-5/24)</f>
        <v>42368.391597222224</v>
      </c>
    </row>
    <row r="2731" spans="1:20" ht="14.75" customHeight="1" x14ac:dyDescent="0.2">
      <c r="A2731" s="5">
        <v>2729</v>
      </c>
      <c r="B2731" s="6" t="s">
        <v>2729</v>
      </c>
      <c r="C2731" s="6" t="s">
        <v>6839</v>
      </c>
      <c r="D2731" s="22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>E2731/D2731</f>
        <v>1.0444</v>
      </c>
      <c r="P2731" s="8">
        <f>IF(L2731=0,0,E2731/L2731)</f>
        <v>340.56521739130437</v>
      </c>
      <c r="Q2731" s="5" t="str">
        <f>LEFT(N2731,(FIND("/",N2731)-1))</f>
        <v>technology</v>
      </c>
      <c r="R2731" s="5" t="str">
        <f>RIGHT(N2731,LEN(N2731)-(FIND("/",N2731)))</f>
        <v>hardware</v>
      </c>
      <c r="S2731" s="13">
        <f>(J2731/86400)+25569+(-5/24)</f>
        <v>42095.032372685186</v>
      </c>
      <c r="T2731" s="13">
        <f>(I2731/86400)+25569+(-5/24)</f>
        <v>42125.032372685186</v>
      </c>
    </row>
    <row r="2732" spans="1:20" ht="14.75" customHeight="1" x14ac:dyDescent="0.2">
      <c r="A2732" s="5">
        <v>2730</v>
      </c>
      <c r="B2732" s="6" t="s">
        <v>2730</v>
      </c>
      <c r="C2732" s="6" t="s">
        <v>6840</v>
      </c>
      <c r="D2732" s="22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>E2732/D2732</f>
        <v>1.7029262962962963</v>
      </c>
      <c r="P2732" s="8">
        <f>IF(L2732=0,0,E2732/L2732)</f>
        <v>67.417903225806455</v>
      </c>
      <c r="Q2732" s="5" t="str">
        <f>LEFT(N2732,(FIND("/",N2732)-1))</f>
        <v>technology</v>
      </c>
      <c r="R2732" s="5" t="str">
        <f>RIGHT(N2732,LEN(N2732)-(FIND("/",N2732)))</f>
        <v>hardware</v>
      </c>
      <c r="S2732" s="13">
        <f>(J2732/86400)+25569+(-5/24)</f>
        <v>41351.333043981482</v>
      </c>
      <c r="T2732" s="13">
        <f>(I2732/86400)+25569+(-5/24)</f>
        <v>41386.333043981482</v>
      </c>
    </row>
    <row r="2733" spans="1:20" ht="14.75" customHeight="1" x14ac:dyDescent="0.2">
      <c r="A2733" s="5">
        <v>2731</v>
      </c>
      <c r="B2733" s="6" t="s">
        <v>2731</v>
      </c>
      <c r="C2733" s="6" t="s">
        <v>6841</v>
      </c>
      <c r="D2733" s="22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>E2733/D2733</f>
        <v>1.0430333333333333</v>
      </c>
      <c r="P2733" s="8">
        <f>IF(L2733=0,0,E2733/L2733)</f>
        <v>845.70270270270271</v>
      </c>
      <c r="Q2733" s="5" t="str">
        <f>LEFT(N2733,(FIND("/",N2733)-1))</f>
        <v>technology</v>
      </c>
      <c r="R2733" s="5" t="str">
        <f>RIGHT(N2733,LEN(N2733)-(FIND("/",N2733)))</f>
        <v>hardware</v>
      </c>
      <c r="S2733" s="13">
        <f>(J2733/86400)+25569+(-5/24)</f>
        <v>41872.317384259259</v>
      </c>
      <c r="T2733" s="13">
        <f>(I2733/86400)+25569+(-5/24)</f>
        <v>41929.958333333328</v>
      </c>
    </row>
    <row r="2734" spans="1:20" ht="14.75" customHeight="1" x14ac:dyDescent="0.2">
      <c r="A2734" s="5">
        <v>2732</v>
      </c>
      <c r="B2734" s="6" t="s">
        <v>2732</v>
      </c>
      <c r="C2734" s="6" t="s">
        <v>6842</v>
      </c>
      <c r="D2734" s="22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>E2734/D2734</f>
        <v>1.1825000000000001</v>
      </c>
      <c r="P2734" s="8">
        <f>IF(L2734=0,0,E2734/L2734)</f>
        <v>97.191780821917803</v>
      </c>
      <c r="Q2734" s="5" t="str">
        <f>LEFT(N2734,(FIND("/",N2734)-1))</f>
        <v>technology</v>
      </c>
      <c r="R2734" s="5" t="str">
        <f>RIGHT(N2734,LEN(N2734)-(FIND("/",N2734)))</f>
        <v>hardware</v>
      </c>
      <c r="S2734" s="13">
        <f>(J2734/86400)+25569+(-5/24)</f>
        <v>41389.599861111106</v>
      </c>
      <c r="T2734" s="13">
        <f>(I2734/86400)+25569+(-5/24)</f>
        <v>41421.791666666664</v>
      </c>
    </row>
    <row r="2735" spans="1:20" ht="14.75" customHeight="1" x14ac:dyDescent="0.2">
      <c r="A2735" s="5">
        <v>2733</v>
      </c>
      <c r="B2735" s="6" t="s">
        <v>2733</v>
      </c>
      <c r="C2735" s="6" t="s">
        <v>6843</v>
      </c>
      <c r="D2735" s="22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>E2735/D2735</f>
        <v>1.07538</v>
      </c>
      <c r="P2735" s="8">
        <f>IF(L2735=0,0,E2735/L2735)</f>
        <v>451.84033613445376</v>
      </c>
      <c r="Q2735" s="5" t="str">
        <f>LEFT(N2735,(FIND("/",N2735)-1))</f>
        <v>technology</v>
      </c>
      <c r="R2735" s="5" t="str">
        <f>RIGHT(N2735,LEN(N2735)-(FIND("/",N2735)))</f>
        <v>hardware</v>
      </c>
      <c r="S2735" s="13">
        <f>(J2735/86400)+25569+(-5/24)</f>
        <v>42044.064513888887</v>
      </c>
      <c r="T2735" s="13">
        <f>(I2735/86400)+25569+(-5/24)</f>
        <v>42104.022847222215</v>
      </c>
    </row>
    <row r="2736" spans="1:20" ht="14.75" customHeight="1" x14ac:dyDescent="0.2">
      <c r="A2736" s="5">
        <v>2734</v>
      </c>
      <c r="B2736" s="6" t="s">
        <v>2734</v>
      </c>
      <c r="C2736" s="6" t="s">
        <v>6844</v>
      </c>
      <c r="D2736" s="22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>E2736/D2736</f>
        <v>22603</v>
      </c>
      <c r="P2736" s="8">
        <f>IF(L2736=0,0,E2736/L2736)</f>
        <v>138.66871165644173</v>
      </c>
      <c r="Q2736" s="5" t="str">
        <f>LEFT(N2736,(FIND("/",N2736)-1))</f>
        <v>technology</v>
      </c>
      <c r="R2736" s="5" t="str">
        <f>RIGHT(N2736,LEN(N2736)-(FIND("/",N2736)))</f>
        <v>hardware</v>
      </c>
      <c r="S2736" s="13">
        <f>(J2736/86400)+25569+(-5/24)</f>
        <v>42626.460555555554</v>
      </c>
      <c r="T2736" s="13">
        <f>(I2736/86400)+25569+(-5/24)</f>
        <v>42656.707638888889</v>
      </c>
    </row>
    <row r="2737" spans="1:20" ht="14.75" customHeight="1" x14ac:dyDescent="0.2">
      <c r="A2737" s="5">
        <v>2735</v>
      </c>
      <c r="B2737" s="6" t="s">
        <v>2735</v>
      </c>
      <c r="C2737" s="6" t="s">
        <v>6845</v>
      </c>
      <c r="D2737" s="22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>E2737/D2737</f>
        <v>9.7813466666666677</v>
      </c>
      <c r="P2737" s="8">
        <f>IF(L2737=0,0,E2737/L2737)</f>
        <v>21.640147492625371</v>
      </c>
      <c r="Q2737" s="5" t="str">
        <f>LEFT(N2737,(FIND("/",N2737)-1))</f>
        <v>technology</v>
      </c>
      <c r="R2737" s="5" t="str">
        <f>RIGHT(N2737,LEN(N2737)-(FIND("/",N2737)))</f>
        <v>hardware</v>
      </c>
      <c r="S2737" s="13">
        <f>(J2737/86400)+25569+(-5/24)</f>
        <v>41315.912615740737</v>
      </c>
      <c r="T2737" s="13">
        <f>(I2737/86400)+25569+(-5/24)</f>
        <v>41346.625</v>
      </c>
    </row>
    <row r="2738" spans="1:20" ht="14.75" customHeight="1" x14ac:dyDescent="0.2">
      <c r="A2738" s="5">
        <v>2736</v>
      </c>
      <c r="B2738" s="6" t="s">
        <v>2736</v>
      </c>
      <c r="C2738" s="6" t="s">
        <v>6846</v>
      </c>
      <c r="D2738" s="22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>E2738/D2738</f>
        <v>1.2290000000000001</v>
      </c>
      <c r="P2738" s="8">
        <f>IF(L2738=0,0,E2738/L2738)</f>
        <v>169.51724137931035</v>
      </c>
      <c r="Q2738" s="5" t="str">
        <f>LEFT(N2738,(FIND("/",N2738)-1))</f>
        <v>technology</v>
      </c>
      <c r="R2738" s="5" t="str">
        <f>RIGHT(N2738,LEN(N2738)-(FIND("/",N2738)))</f>
        <v>hardware</v>
      </c>
      <c r="S2738" s="13">
        <f>(J2738/86400)+25569+(-5/24)</f>
        <v>41722.458020833328</v>
      </c>
      <c r="T2738" s="13">
        <f>(I2738/86400)+25569+(-5/24)</f>
        <v>41752.458020833328</v>
      </c>
    </row>
    <row r="2739" spans="1:20" ht="14.75" customHeight="1" x14ac:dyDescent="0.2">
      <c r="A2739" s="5">
        <v>2737</v>
      </c>
      <c r="B2739" s="6" t="s">
        <v>2737</v>
      </c>
      <c r="C2739" s="6" t="s">
        <v>6847</v>
      </c>
      <c r="D2739" s="22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>E2739/D2739</f>
        <v>2.4606080000000001</v>
      </c>
      <c r="P2739" s="8">
        <f>IF(L2739=0,0,E2739/L2739)</f>
        <v>161.88210526315791</v>
      </c>
      <c r="Q2739" s="5" t="str">
        <f>LEFT(N2739,(FIND("/",N2739)-1))</f>
        <v>technology</v>
      </c>
      <c r="R2739" s="5" t="str">
        <f>RIGHT(N2739,LEN(N2739)-(FIND("/",N2739)))</f>
        <v>hardware</v>
      </c>
      <c r="S2739" s="13">
        <f>(J2739/86400)+25569+(-5/24)</f>
        <v>41611.709340277775</v>
      </c>
      <c r="T2739" s="13">
        <f>(I2739/86400)+25569+(-5/24)</f>
        <v>41654.583333333328</v>
      </c>
    </row>
    <row r="2740" spans="1:20" ht="14.75" customHeight="1" x14ac:dyDescent="0.2">
      <c r="A2740" s="5">
        <v>2738</v>
      </c>
      <c r="B2740" s="6" t="s">
        <v>2738</v>
      </c>
      <c r="C2740" s="6" t="s">
        <v>6848</v>
      </c>
      <c r="D2740" s="22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>E2740/D2740</f>
        <v>1.4794</v>
      </c>
      <c r="P2740" s="8">
        <f>IF(L2740=0,0,E2740/L2740)</f>
        <v>493.13333333333333</v>
      </c>
      <c r="Q2740" s="5" t="str">
        <f>LEFT(N2740,(FIND("/",N2740)-1))</f>
        <v>technology</v>
      </c>
      <c r="R2740" s="5" t="str">
        <f>RIGHT(N2740,LEN(N2740)-(FIND("/",N2740)))</f>
        <v>hardware</v>
      </c>
      <c r="S2740" s="13">
        <f>(J2740/86400)+25569+(-5/24)</f>
        <v>42619.935231481482</v>
      </c>
      <c r="T2740" s="13">
        <f>(I2740/86400)+25569+(-5/24)</f>
        <v>42679.935231481482</v>
      </c>
    </row>
    <row r="2741" spans="1:20" ht="14.75" customHeight="1" x14ac:dyDescent="0.2">
      <c r="A2741" s="5">
        <v>2739</v>
      </c>
      <c r="B2741" s="6" t="s">
        <v>2739</v>
      </c>
      <c r="C2741" s="6" t="s">
        <v>6849</v>
      </c>
      <c r="D2741" s="22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>E2741/D2741</f>
        <v>3.8409090909090908</v>
      </c>
      <c r="P2741" s="8">
        <f>IF(L2741=0,0,E2741/L2741)</f>
        <v>22.120418848167539</v>
      </c>
      <c r="Q2741" s="5" t="str">
        <f>LEFT(N2741,(FIND("/",N2741)-1))</f>
        <v>technology</v>
      </c>
      <c r="R2741" s="5" t="str">
        <f>RIGHT(N2741,LEN(N2741)-(FIND("/",N2741)))</f>
        <v>hardware</v>
      </c>
      <c r="S2741" s="13">
        <f>(J2741/86400)+25569+(-5/24)</f>
        <v>41719.679594907408</v>
      </c>
      <c r="T2741" s="13">
        <f>(I2741/86400)+25569+(-5/24)</f>
        <v>41764.679594907408</v>
      </c>
    </row>
    <row r="2742" spans="1:20" ht="14.75" customHeight="1" x14ac:dyDescent="0.2">
      <c r="A2742" s="5">
        <v>2740</v>
      </c>
      <c r="B2742" s="6" t="s">
        <v>2740</v>
      </c>
      <c r="C2742" s="6" t="s">
        <v>6850</v>
      </c>
      <c r="D2742" s="22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>E2742/D2742</f>
        <v>1.0333333333333334</v>
      </c>
      <c r="P2742" s="8">
        <f>IF(L2742=0,0,E2742/L2742)</f>
        <v>18.235294117647058</v>
      </c>
      <c r="Q2742" s="5" t="str">
        <f>LEFT(N2742,(FIND("/",N2742)-1))</f>
        <v>technology</v>
      </c>
      <c r="R2742" s="5" t="str">
        <f>RIGHT(N2742,LEN(N2742)-(FIND("/",N2742)))</f>
        <v>hardware</v>
      </c>
      <c r="S2742" s="13">
        <f>(J2742/86400)+25569+(-5/24)</f>
        <v>42044.823518518511</v>
      </c>
      <c r="T2742" s="13">
        <f>(I2742/86400)+25569+(-5/24)</f>
        <v>42074.781851851854</v>
      </c>
    </row>
    <row r="2743" spans="1:20" ht="14.75" customHeight="1" x14ac:dyDescent="0.2">
      <c r="A2743" s="5">
        <v>2741</v>
      </c>
      <c r="B2743" s="6" t="s">
        <v>2741</v>
      </c>
      <c r="C2743" s="6" t="s">
        <v>6851</v>
      </c>
      <c r="D2743" s="22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>E2743/D2743</f>
        <v>4.3750000000000004E-3</v>
      </c>
      <c r="P2743" s="8">
        <f>IF(L2743=0,0,E2743/L2743)</f>
        <v>8.75</v>
      </c>
      <c r="Q2743" s="5" t="str">
        <f>LEFT(N2743,(FIND("/",N2743)-1))</f>
        <v>publishing</v>
      </c>
      <c r="R2743" s="5" t="str">
        <f>RIGHT(N2743,LEN(N2743)-(FIND("/",N2743)))</f>
        <v>children's books</v>
      </c>
      <c r="S2743" s="13">
        <f>(J2743/86400)+25569+(-5/24)</f>
        <v>41911.449097222219</v>
      </c>
      <c r="T2743" s="13">
        <f>(I2743/86400)+25569+(-5/24)</f>
        <v>41931.879861111105</v>
      </c>
    </row>
    <row r="2744" spans="1:20" ht="14.75" customHeight="1" x14ac:dyDescent="0.2">
      <c r="A2744" s="5">
        <v>2742</v>
      </c>
      <c r="B2744" s="6" t="s">
        <v>2742</v>
      </c>
      <c r="C2744" s="6" t="s">
        <v>6852</v>
      </c>
      <c r="D2744" s="22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>E2744/D2744</f>
        <v>0.29239999999999999</v>
      </c>
      <c r="P2744" s="8">
        <f>IF(L2744=0,0,E2744/L2744)</f>
        <v>40.611111111111114</v>
      </c>
      <c r="Q2744" s="5" t="str">
        <f>LEFT(N2744,(FIND("/",N2744)-1))</f>
        <v>publishing</v>
      </c>
      <c r="R2744" s="5" t="str">
        <f>RIGHT(N2744,LEN(N2744)-(FIND("/",N2744)))</f>
        <v>children's books</v>
      </c>
      <c r="S2744" s="13">
        <f>(J2744/86400)+25569+(-5/24)</f>
        <v>41030.511423611111</v>
      </c>
      <c r="T2744" s="13">
        <f>(I2744/86400)+25569+(-5/24)</f>
        <v>41044.511423611111</v>
      </c>
    </row>
    <row r="2745" spans="1:20" ht="14.75" customHeight="1" x14ac:dyDescent="0.2">
      <c r="A2745" s="5">
        <v>2743</v>
      </c>
      <c r="B2745" s="6" t="s">
        <v>2743</v>
      </c>
      <c r="C2745" s="6" t="s">
        <v>6853</v>
      </c>
      <c r="D2745" s="22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>E2745/D2745</f>
        <v>0</v>
      </c>
      <c r="P2745" s="8">
        <f>IF(L2745=0,0,E2745/L2745)</f>
        <v>0</v>
      </c>
      <c r="Q2745" s="5" t="str">
        <f>LEFT(N2745,(FIND("/",N2745)-1))</f>
        <v>publishing</v>
      </c>
      <c r="R2745" s="5" t="str">
        <f>RIGHT(N2745,LEN(N2745)-(FIND("/",N2745)))</f>
        <v>children's books</v>
      </c>
      <c r="S2745" s="13">
        <f>(J2745/86400)+25569+(-5/24)</f>
        <v>42632.120451388888</v>
      </c>
      <c r="T2745" s="13">
        <f>(I2745/86400)+25569+(-5/24)</f>
        <v>42662.120451388888</v>
      </c>
    </row>
    <row r="2746" spans="1:20" ht="14.75" customHeight="1" x14ac:dyDescent="0.2">
      <c r="A2746" s="5">
        <v>2744</v>
      </c>
      <c r="B2746" s="6" t="s">
        <v>2744</v>
      </c>
      <c r="C2746" s="6" t="s">
        <v>6854</v>
      </c>
      <c r="D2746" s="22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>E2746/D2746</f>
        <v>5.2187499999999998E-2</v>
      </c>
      <c r="P2746" s="8">
        <f>IF(L2746=0,0,E2746/L2746)</f>
        <v>37.954545454545453</v>
      </c>
      <c r="Q2746" s="5" t="str">
        <f>LEFT(N2746,(FIND("/",N2746)-1))</f>
        <v>publishing</v>
      </c>
      <c r="R2746" s="5" t="str">
        <f>RIGHT(N2746,LEN(N2746)-(FIND("/",N2746)))</f>
        <v>children's books</v>
      </c>
      <c r="S2746" s="13">
        <f>(J2746/86400)+25569+(-5/24)</f>
        <v>40937.854143518518</v>
      </c>
      <c r="T2746" s="13">
        <f>(I2746/86400)+25569+(-5/24)</f>
        <v>40967.854143518518</v>
      </c>
    </row>
    <row r="2747" spans="1:20" ht="14.75" customHeight="1" x14ac:dyDescent="0.2">
      <c r="A2747" s="5">
        <v>2745</v>
      </c>
      <c r="B2747" s="6" t="s">
        <v>2745</v>
      </c>
      <c r="C2747" s="6" t="s">
        <v>6855</v>
      </c>
      <c r="D2747" s="22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>E2747/D2747</f>
        <v>0.21887499999999999</v>
      </c>
      <c r="P2747" s="8">
        <f>IF(L2747=0,0,E2747/L2747)</f>
        <v>35.734693877551024</v>
      </c>
      <c r="Q2747" s="5" t="str">
        <f>LEFT(N2747,(FIND("/",N2747)-1))</f>
        <v>publishing</v>
      </c>
      <c r="R2747" s="5" t="str">
        <f>RIGHT(N2747,LEN(N2747)-(FIND("/",N2747)))</f>
        <v>children's books</v>
      </c>
      <c r="S2747" s="13">
        <f>(J2747/86400)+25569+(-5/24)</f>
        <v>41044.779722222222</v>
      </c>
      <c r="T2747" s="13">
        <f>(I2747/86400)+25569+(-5/24)</f>
        <v>41104.779722222222</v>
      </c>
    </row>
    <row r="2748" spans="1:20" ht="14.75" customHeight="1" x14ac:dyDescent="0.2">
      <c r="A2748" s="5">
        <v>2746</v>
      </c>
      <c r="B2748" s="6" t="s">
        <v>2746</v>
      </c>
      <c r="C2748" s="6" t="s">
        <v>6856</v>
      </c>
      <c r="D2748" s="22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>E2748/D2748</f>
        <v>0.26700000000000002</v>
      </c>
      <c r="P2748" s="8">
        <f>IF(L2748=0,0,E2748/L2748)</f>
        <v>42.157894736842103</v>
      </c>
      <c r="Q2748" s="5" t="str">
        <f>LEFT(N2748,(FIND("/",N2748)-1))</f>
        <v>publishing</v>
      </c>
      <c r="R2748" s="5" t="str">
        <f>RIGHT(N2748,LEN(N2748)-(FIND("/",N2748)))</f>
        <v>children's books</v>
      </c>
      <c r="S2748" s="13">
        <f>(J2748/86400)+25569+(-5/24)</f>
        <v>41850.57304398148</v>
      </c>
      <c r="T2748" s="13">
        <f>(I2748/86400)+25569+(-5/24)</f>
        <v>41880.57304398148</v>
      </c>
    </row>
    <row r="2749" spans="1:20" ht="14.75" customHeight="1" x14ac:dyDescent="0.2">
      <c r="A2749" s="5">
        <v>2747</v>
      </c>
      <c r="B2749" s="6" t="s">
        <v>2747</v>
      </c>
      <c r="C2749" s="6" t="s">
        <v>6857</v>
      </c>
      <c r="D2749" s="22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>E2749/D2749</f>
        <v>0.28000000000000003</v>
      </c>
      <c r="P2749" s="8">
        <f>IF(L2749=0,0,E2749/L2749)</f>
        <v>35</v>
      </c>
      <c r="Q2749" s="5" t="str">
        <f>LEFT(N2749,(FIND("/",N2749)-1))</f>
        <v>publishing</v>
      </c>
      <c r="R2749" s="5" t="str">
        <f>RIGHT(N2749,LEN(N2749)-(FIND("/",N2749)))</f>
        <v>children's books</v>
      </c>
      <c r="S2749" s="13">
        <f>(J2749/86400)+25569+(-5/24)</f>
        <v>41044.439780092587</v>
      </c>
      <c r="T2749" s="13">
        <f>(I2749/86400)+25569+(-5/24)</f>
        <v>41075.923611111109</v>
      </c>
    </row>
    <row r="2750" spans="1:20" ht="14.75" customHeight="1" x14ac:dyDescent="0.2">
      <c r="A2750" s="5">
        <v>2748</v>
      </c>
      <c r="B2750" s="6" t="s">
        <v>2748</v>
      </c>
      <c r="C2750" s="6" t="s">
        <v>6858</v>
      </c>
      <c r="D2750" s="22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>E2750/D2750</f>
        <v>1.06E-2</v>
      </c>
      <c r="P2750" s="8">
        <f>IF(L2750=0,0,E2750/L2750)</f>
        <v>13.25</v>
      </c>
      <c r="Q2750" s="5" t="str">
        <f>LEFT(N2750,(FIND("/",N2750)-1))</f>
        <v>publishing</v>
      </c>
      <c r="R2750" s="5" t="str">
        <f>RIGHT(N2750,LEN(N2750)-(FIND("/",N2750)))</f>
        <v>children's books</v>
      </c>
      <c r="S2750" s="13">
        <f>(J2750/86400)+25569+(-5/24)</f>
        <v>42585.502337962964</v>
      </c>
      <c r="T2750" s="13">
        <f>(I2750/86400)+25569+(-5/24)</f>
        <v>42615.502337962964</v>
      </c>
    </row>
    <row r="2751" spans="1:20" ht="14.75" customHeight="1" x14ac:dyDescent="0.2">
      <c r="A2751" s="5">
        <v>2749</v>
      </c>
      <c r="B2751" s="6" t="s">
        <v>2749</v>
      </c>
      <c r="C2751" s="6" t="s">
        <v>6859</v>
      </c>
      <c r="D2751" s="22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>E2751/D2751</f>
        <v>1.0999999999999999E-2</v>
      </c>
      <c r="P2751" s="8">
        <f>IF(L2751=0,0,E2751/L2751)</f>
        <v>55</v>
      </c>
      <c r="Q2751" s="5" t="str">
        <f>LEFT(N2751,(FIND("/",N2751)-1))</f>
        <v>publishing</v>
      </c>
      <c r="R2751" s="5" t="str">
        <f>RIGHT(N2751,LEN(N2751)-(FIND("/",N2751)))</f>
        <v>children's books</v>
      </c>
      <c r="S2751" s="13">
        <f>(J2751/86400)+25569+(-5/24)</f>
        <v>42068.59070601852</v>
      </c>
      <c r="T2751" s="13">
        <f>(I2751/86400)+25569+(-5/24)</f>
        <v>42098.549039351848</v>
      </c>
    </row>
    <row r="2752" spans="1:20" ht="14.75" customHeight="1" x14ac:dyDescent="0.2">
      <c r="A2752" s="5">
        <v>2750</v>
      </c>
      <c r="B2752" s="6" t="s">
        <v>2750</v>
      </c>
      <c r="C2752" s="6" t="s">
        <v>6860</v>
      </c>
      <c r="D2752" s="22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>E2752/D2752</f>
        <v>0</v>
      </c>
      <c r="P2752" s="8">
        <f>IF(L2752=0,0,E2752/L2752)</f>
        <v>0</v>
      </c>
      <c r="Q2752" s="5" t="str">
        <f>LEFT(N2752,(FIND("/",N2752)-1))</f>
        <v>publishing</v>
      </c>
      <c r="R2752" s="5" t="str">
        <f>RIGHT(N2752,LEN(N2752)-(FIND("/",N2752)))</f>
        <v>children's books</v>
      </c>
      <c r="S2752" s="13">
        <f>(J2752/86400)+25569+(-5/24)</f>
        <v>41078.691493055558</v>
      </c>
      <c r="T2752" s="13">
        <f>(I2752/86400)+25569+(-5/24)</f>
        <v>41090.625</v>
      </c>
    </row>
    <row r="2753" spans="1:20" ht="14.75" customHeight="1" x14ac:dyDescent="0.2">
      <c r="A2753" s="5">
        <v>2751</v>
      </c>
      <c r="B2753" s="6" t="s">
        <v>2751</v>
      </c>
      <c r="C2753" s="6" t="s">
        <v>6861</v>
      </c>
      <c r="D2753" s="22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>E2753/D2753</f>
        <v>0</v>
      </c>
      <c r="P2753" s="8">
        <f>IF(L2753=0,0,E2753/L2753)</f>
        <v>0</v>
      </c>
      <c r="Q2753" s="5" t="str">
        <f>LEFT(N2753,(FIND("/",N2753)-1))</f>
        <v>publishing</v>
      </c>
      <c r="R2753" s="5" t="str">
        <f>RIGHT(N2753,LEN(N2753)-(FIND("/",N2753)))</f>
        <v>children's books</v>
      </c>
      <c r="S2753" s="13">
        <f>(J2753/86400)+25569+(-5/24)</f>
        <v>41747.678726851846</v>
      </c>
      <c r="T2753" s="13">
        <f>(I2753/86400)+25569+(-5/24)</f>
        <v>41807.678726851846</v>
      </c>
    </row>
    <row r="2754" spans="1:20" ht="14.75" customHeight="1" x14ac:dyDescent="0.2">
      <c r="A2754" s="5">
        <v>2752</v>
      </c>
      <c r="B2754" s="6" t="s">
        <v>2752</v>
      </c>
      <c r="C2754" s="6" t="s">
        <v>6862</v>
      </c>
      <c r="D2754" s="22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>E2754/D2754</f>
        <v>0.11458333333333333</v>
      </c>
      <c r="P2754" s="8">
        <f>IF(L2754=0,0,E2754/L2754)</f>
        <v>39.285714285714285</v>
      </c>
      <c r="Q2754" s="5" t="str">
        <f>LEFT(N2754,(FIND("/",N2754)-1))</f>
        <v>publishing</v>
      </c>
      <c r="R2754" s="5" t="str">
        <f>RIGHT(N2754,LEN(N2754)-(FIND("/",N2754)))</f>
        <v>children's books</v>
      </c>
      <c r="S2754" s="13">
        <f>(J2754/86400)+25569+(-5/24)</f>
        <v>40855.556759259256</v>
      </c>
      <c r="T2754" s="13">
        <f>(I2754/86400)+25569+(-5/24)</f>
        <v>40895.556759259256</v>
      </c>
    </row>
    <row r="2755" spans="1:20" ht="14.75" customHeight="1" x14ac:dyDescent="0.2">
      <c r="A2755" s="5">
        <v>2753</v>
      </c>
      <c r="B2755" s="6" t="s">
        <v>2753</v>
      </c>
      <c r="C2755" s="6" t="s">
        <v>6863</v>
      </c>
      <c r="D2755" s="22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>E2755/D2755</f>
        <v>0.19</v>
      </c>
      <c r="P2755" s="8">
        <f>IF(L2755=0,0,E2755/L2755)</f>
        <v>47.5</v>
      </c>
      <c r="Q2755" s="5" t="str">
        <f>LEFT(N2755,(FIND("/",N2755)-1))</f>
        <v>publishing</v>
      </c>
      <c r="R2755" s="5" t="str">
        <f>RIGHT(N2755,LEN(N2755)-(FIND("/",N2755)))</f>
        <v>children's books</v>
      </c>
      <c r="S2755" s="13">
        <f>(J2755/86400)+25569+(-5/24)</f>
        <v>41117.692395833328</v>
      </c>
      <c r="T2755" s="13">
        <f>(I2755/86400)+25569+(-5/24)</f>
        <v>41147.692395833328</v>
      </c>
    </row>
    <row r="2756" spans="1:20" ht="14.75" customHeight="1" x14ac:dyDescent="0.2">
      <c r="A2756" s="5">
        <v>2754</v>
      </c>
      <c r="B2756" s="6" t="s">
        <v>2754</v>
      </c>
      <c r="C2756" s="6" t="s">
        <v>6864</v>
      </c>
      <c r="D2756" s="22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>E2756/D2756</f>
        <v>0</v>
      </c>
      <c r="P2756" s="8">
        <f>IF(L2756=0,0,E2756/L2756)</f>
        <v>0</v>
      </c>
      <c r="Q2756" s="5" t="str">
        <f>LEFT(N2756,(FIND("/",N2756)-1))</f>
        <v>publishing</v>
      </c>
      <c r="R2756" s="5" t="str">
        <f>RIGHT(N2756,LEN(N2756)-(FIND("/",N2756)))</f>
        <v>children's books</v>
      </c>
      <c r="S2756" s="13">
        <f>(J2756/86400)+25569+(-5/24)</f>
        <v>41863.427673611106</v>
      </c>
      <c r="T2756" s="13">
        <f>(I2756/86400)+25569+(-5/24)</f>
        <v>41893.427673611106</v>
      </c>
    </row>
    <row r="2757" spans="1:20" ht="14.75" customHeight="1" x14ac:dyDescent="0.2">
      <c r="A2757" s="5">
        <v>2755</v>
      </c>
      <c r="B2757" s="6" t="s">
        <v>2755</v>
      </c>
      <c r="C2757" s="6" t="s">
        <v>6865</v>
      </c>
      <c r="D2757" s="22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>E2757/D2757</f>
        <v>0.52</v>
      </c>
      <c r="P2757" s="8">
        <f>IF(L2757=0,0,E2757/L2757)</f>
        <v>17.333333333333332</v>
      </c>
      <c r="Q2757" s="5" t="str">
        <f>LEFT(N2757,(FIND("/",N2757)-1))</f>
        <v>publishing</v>
      </c>
      <c r="R2757" s="5" t="str">
        <f>RIGHT(N2757,LEN(N2757)-(FIND("/",N2757)))</f>
        <v>children's books</v>
      </c>
      <c r="S2757" s="13">
        <f>(J2757/86400)+25569+(-5/24)</f>
        <v>42072.582488425927</v>
      </c>
      <c r="T2757" s="13">
        <f>(I2757/86400)+25569+(-5/24)</f>
        <v>42102.582488425927</v>
      </c>
    </row>
    <row r="2758" spans="1:20" ht="14.75" customHeight="1" x14ac:dyDescent="0.2">
      <c r="A2758" s="5">
        <v>2756</v>
      </c>
      <c r="B2758" s="6" t="s">
        <v>2756</v>
      </c>
      <c r="C2758" s="6" t="s">
        <v>6866</v>
      </c>
      <c r="D2758" s="22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>E2758/D2758</f>
        <v>0.1048</v>
      </c>
      <c r="P2758" s="8">
        <f>IF(L2758=0,0,E2758/L2758)</f>
        <v>31.757575757575758</v>
      </c>
      <c r="Q2758" s="5" t="str">
        <f>LEFT(N2758,(FIND("/",N2758)-1))</f>
        <v>publishing</v>
      </c>
      <c r="R2758" s="5" t="str">
        <f>RIGHT(N2758,LEN(N2758)-(FIND("/",N2758)))</f>
        <v>children's books</v>
      </c>
      <c r="S2758" s="13">
        <f>(J2758/86400)+25569+(-5/24)</f>
        <v>41620.692141203697</v>
      </c>
      <c r="T2758" s="13">
        <f>(I2758/86400)+25569+(-5/24)</f>
        <v>41650.692141203697</v>
      </c>
    </row>
    <row r="2759" spans="1:20" ht="14.75" customHeight="1" x14ac:dyDescent="0.2">
      <c r="A2759" s="5">
        <v>2757</v>
      </c>
      <c r="B2759" s="6" t="s">
        <v>2757</v>
      </c>
      <c r="C2759" s="6" t="s">
        <v>6867</v>
      </c>
      <c r="D2759" s="22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>E2759/D2759</f>
        <v>6.6666666666666671E-3</v>
      </c>
      <c r="P2759" s="8">
        <f>IF(L2759=0,0,E2759/L2759)</f>
        <v>5</v>
      </c>
      <c r="Q2759" s="5" t="str">
        <f>LEFT(N2759,(FIND("/",N2759)-1))</f>
        <v>publishing</v>
      </c>
      <c r="R2759" s="5" t="str">
        <f>RIGHT(N2759,LEN(N2759)-(FIND("/",N2759)))</f>
        <v>children's books</v>
      </c>
      <c r="S2759" s="13">
        <f>(J2759/86400)+25569+(-5/24)</f>
        <v>42573.448287037034</v>
      </c>
      <c r="T2759" s="13">
        <f>(I2759/86400)+25569+(-5/24)</f>
        <v>42588.448287037034</v>
      </c>
    </row>
    <row r="2760" spans="1:20" ht="14.75" customHeight="1" x14ac:dyDescent="0.2">
      <c r="A2760" s="5">
        <v>2758</v>
      </c>
      <c r="B2760" s="6" t="s">
        <v>2758</v>
      </c>
      <c r="C2760" s="6" t="s">
        <v>6868</v>
      </c>
      <c r="D2760" s="22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>E2760/D2760</f>
        <v>0.11700000000000001</v>
      </c>
      <c r="P2760" s="8">
        <f>IF(L2760=0,0,E2760/L2760)</f>
        <v>39</v>
      </c>
      <c r="Q2760" s="5" t="str">
        <f>LEFT(N2760,(FIND("/",N2760)-1))</f>
        <v>publishing</v>
      </c>
      <c r="R2760" s="5" t="str">
        <f>RIGHT(N2760,LEN(N2760)-(FIND("/",N2760)))</f>
        <v>children's books</v>
      </c>
      <c r="S2760" s="13">
        <f>(J2760/86400)+25569+(-5/24)</f>
        <v>42639.23359953703</v>
      </c>
      <c r="T2760" s="13">
        <f>(I2760/86400)+25569+(-5/24)</f>
        <v>42653.23359953703</v>
      </c>
    </row>
    <row r="2761" spans="1:20" ht="14.75" customHeight="1" x14ac:dyDescent="0.2">
      <c r="A2761" s="5">
        <v>2759</v>
      </c>
      <c r="B2761" s="6" t="s">
        <v>2759</v>
      </c>
      <c r="C2761" s="6" t="s">
        <v>6869</v>
      </c>
      <c r="D2761" s="22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>E2761/D2761</f>
        <v>0.105</v>
      </c>
      <c r="P2761" s="8">
        <f>IF(L2761=0,0,E2761/L2761)</f>
        <v>52.5</v>
      </c>
      <c r="Q2761" s="5" t="str">
        <f>LEFT(N2761,(FIND("/",N2761)-1))</f>
        <v>publishing</v>
      </c>
      <c r="R2761" s="5" t="str">
        <f>RIGHT(N2761,LEN(N2761)-(FIND("/",N2761)))</f>
        <v>children's books</v>
      </c>
      <c r="S2761" s="13">
        <f>(J2761/86400)+25569+(-5/24)</f>
        <v>42524.158171296294</v>
      </c>
      <c r="T2761" s="13">
        <f>(I2761/86400)+25569+(-5/24)</f>
        <v>42567.158171296294</v>
      </c>
    </row>
    <row r="2762" spans="1:20" ht="14.75" customHeight="1" x14ac:dyDescent="0.2">
      <c r="A2762" s="5">
        <v>2760</v>
      </c>
      <c r="B2762" s="6" t="s">
        <v>2760</v>
      </c>
      <c r="C2762" s="6" t="s">
        <v>6870</v>
      </c>
      <c r="D2762" s="22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>E2762/D2762</f>
        <v>0</v>
      </c>
      <c r="P2762" s="8">
        <f>IF(L2762=0,0,E2762/L2762)</f>
        <v>0</v>
      </c>
      <c r="Q2762" s="5" t="str">
        <f>LEFT(N2762,(FIND("/",N2762)-1))</f>
        <v>publishing</v>
      </c>
      <c r="R2762" s="5" t="str">
        <f>RIGHT(N2762,LEN(N2762)-(FIND("/",N2762)))</f>
        <v>children's books</v>
      </c>
      <c r="S2762" s="13">
        <f>(J2762/86400)+25569+(-5/24)</f>
        <v>41415.252986111111</v>
      </c>
      <c r="T2762" s="13">
        <f>(I2762/86400)+25569+(-5/24)</f>
        <v>41445.252986111111</v>
      </c>
    </row>
    <row r="2763" spans="1:20" ht="14.75" customHeight="1" x14ac:dyDescent="0.2">
      <c r="A2763" s="5">
        <v>2761</v>
      </c>
      <c r="B2763" s="6" t="s">
        <v>2761</v>
      </c>
      <c r="C2763" s="6" t="s">
        <v>6871</v>
      </c>
      <c r="D2763" s="22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>E2763/D2763</f>
        <v>7.1999999999999998E-3</v>
      </c>
      <c r="P2763" s="8">
        <f>IF(L2763=0,0,E2763/L2763)</f>
        <v>9</v>
      </c>
      <c r="Q2763" s="5" t="str">
        <f>LEFT(N2763,(FIND("/",N2763)-1))</f>
        <v>publishing</v>
      </c>
      <c r="R2763" s="5" t="str">
        <f>RIGHT(N2763,LEN(N2763)-(FIND("/",N2763)))</f>
        <v>children's books</v>
      </c>
      <c r="S2763" s="13">
        <f>(J2763/86400)+25569+(-5/24)</f>
        <v>41246.85524305555</v>
      </c>
      <c r="T2763" s="13">
        <f>(I2763/86400)+25569+(-5/24)</f>
        <v>41276.85524305555</v>
      </c>
    </row>
    <row r="2764" spans="1:20" ht="14.75" customHeight="1" x14ac:dyDescent="0.2">
      <c r="A2764" s="5">
        <v>2762</v>
      </c>
      <c r="B2764" s="6" t="s">
        <v>2762</v>
      </c>
      <c r="C2764" s="6" t="s">
        <v>6872</v>
      </c>
      <c r="D2764" s="22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>E2764/D2764</f>
        <v>7.6923076923076927E-3</v>
      </c>
      <c r="P2764" s="8">
        <f>IF(L2764=0,0,E2764/L2764)</f>
        <v>25</v>
      </c>
      <c r="Q2764" s="5" t="str">
        <f>LEFT(N2764,(FIND("/",N2764)-1))</f>
        <v>publishing</v>
      </c>
      <c r="R2764" s="5" t="str">
        <f>RIGHT(N2764,LEN(N2764)-(FIND("/",N2764)))</f>
        <v>children's books</v>
      </c>
      <c r="S2764" s="13">
        <f>(J2764/86400)+25569+(-5/24)</f>
        <v>40926.828645833331</v>
      </c>
      <c r="T2764" s="13">
        <f>(I2764/86400)+25569+(-5/24)</f>
        <v>40986.786979166667</v>
      </c>
    </row>
    <row r="2765" spans="1:20" ht="14.75" customHeight="1" x14ac:dyDescent="0.2">
      <c r="A2765" s="5">
        <v>2763</v>
      </c>
      <c r="B2765" s="6" t="s">
        <v>2763</v>
      </c>
      <c r="C2765" s="6" t="s">
        <v>6873</v>
      </c>
      <c r="D2765" s="22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>E2765/D2765</f>
        <v>2.2842639593908631E-3</v>
      </c>
      <c r="P2765" s="8">
        <f>IF(L2765=0,0,E2765/L2765)</f>
        <v>30</v>
      </c>
      <c r="Q2765" s="5" t="str">
        <f>LEFT(N2765,(FIND("/",N2765)-1))</f>
        <v>publishing</v>
      </c>
      <c r="R2765" s="5" t="str">
        <f>RIGHT(N2765,LEN(N2765)-(FIND("/",N2765)))</f>
        <v>children's books</v>
      </c>
      <c r="S2765" s="13">
        <f>(J2765/86400)+25569+(-5/24)</f>
        <v>41373.371342592589</v>
      </c>
      <c r="T2765" s="13">
        <f>(I2765/86400)+25569+(-5/24)</f>
        <v>41418.371342592589</v>
      </c>
    </row>
    <row r="2766" spans="1:20" ht="14.75" customHeight="1" x14ac:dyDescent="0.2">
      <c r="A2766" s="5">
        <v>2764</v>
      </c>
      <c r="B2766" s="6" t="s">
        <v>2764</v>
      </c>
      <c r="C2766" s="6" t="s">
        <v>6874</v>
      </c>
      <c r="D2766" s="22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>E2766/D2766</f>
        <v>1.125E-2</v>
      </c>
      <c r="P2766" s="8">
        <f>IF(L2766=0,0,E2766/L2766)</f>
        <v>11.25</v>
      </c>
      <c r="Q2766" s="5" t="str">
        <f>LEFT(N2766,(FIND("/",N2766)-1))</f>
        <v>publishing</v>
      </c>
      <c r="R2766" s="5" t="str">
        <f>RIGHT(N2766,LEN(N2766)-(FIND("/",N2766)))</f>
        <v>children's books</v>
      </c>
      <c r="S2766" s="13">
        <f>(J2766/86400)+25569+(-5/24)</f>
        <v>41030.083692129629</v>
      </c>
      <c r="T2766" s="13">
        <f>(I2766/86400)+25569+(-5/24)</f>
        <v>41059.583333333328</v>
      </c>
    </row>
    <row r="2767" spans="1:20" ht="14.75" customHeight="1" x14ac:dyDescent="0.2">
      <c r="A2767" s="5">
        <v>2765</v>
      </c>
      <c r="B2767" s="6" t="s">
        <v>2765</v>
      </c>
      <c r="C2767" s="6" t="s">
        <v>6875</v>
      </c>
      <c r="D2767" s="22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>E2767/D2767</f>
        <v>0</v>
      </c>
      <c r="P2767" s="8">
        <f>IF(L2767=0,0,E2767/L2767)</f>
        <v>0</v>
      </c>
      <c r="Q2767" s="5" t="str">
        <f>LEFT(N2767,(FIND("/",N2767)-1))</f>
        <v>publishing</v>
      </c>
      <c r="R2767" s="5" t="str">
        <f>RIGHT(N2767,LEN(N2767)-(FIND("/",N2767)))</f>
        <v>children's books</v>
      </c>
      <c r="S2767" s="13">
        <f>(J2767/86400)+25569+(-5/24)</f>
        <v>41194.370694444442</v>
      </c>
      <c r="T2767" s="13">
        <f>(I2767/86400)+25569+(-5/24)</f>
        <v>41210.370694444442</v>
      </c>
    </row>
    <row r="2768" spans="1:20" ht="14.75" customHeight="1" x14ac:dyDescent="0.2">
      <c r="A2768" s="5">
        <v>2766</v>
      </c>
      <c r="B2768" s="6" t="s">
        <v>2766</v>
      </c>
      <c r="C2768" s="6" t="s">
        <v>6876</v>
      </c>
      <c r="D2768" s="22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>E2768/D2768</f>
        <v>0.02</v>
      </c>
      <c r="P2768" s="8">
        <f>IF(L2768=0,0,E2768/L2768)</f>
        <v>25</v>
      </c>
      <c r="Q2768" s="5" t="str">
        <f>LEFT(N2768,(FIND("/",N2768)-1))</f>
        <v>publishing</v>
      </c>
      <c r="R2768" s="5" t="str">
        <f>RIGHT(N2768,LEN(N2768)-(FIND("/",N2768)))</f>
        <v>children's books</v>
      </c>
      <c r="S2768" s="13">
        <f>(J2768/86400)+25569+(-5/24)</f>
        <v>40736.459699074076</v>
      </c>
      <c r="T2768" s="13">
        <f>(I2768/86400)+25569+(-5/24)</f>
        <v>40766.459699074076</v>
      </c>
    </row>
    <row r="2769" spans="1:20" ht="14.75" customHeight="1" x14ac:dyDescent="0.2">
      <c r="A2769" s="5">
        <v>2767</v>
      </c>
      <c r="B2769" s="6" t="s">
        <v>2767</v>
      </c>
      <c r="C2769" s="6" t="s">
        <v>6877</v>
      </c>
      <c r="D2769" s="22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>E2769/D2769</f>
        <v>8.5000000000000006E-3</v>
      </c>
      <c r="P2769" s="8">
        <f>IF(L2769=0,0,E2769/L2769)</f>
        <v>11.333333333333334</v>
      </c>
      <c r="Q2769" s="5" t="str">
        <f>LEFT(N2769,(FIND("/",N2769)-1))</f>
        <v>publishing</v>
      </c>
      <c r="R2769" s="5" t="str">
        <f>RIGHT(N2769,LEN(N2769)-(FIND("/",N2769)))</f>
        <v>children's books</v>
      </c>
      <c r="S2769" s="13">
        <f>(J2769/86400)+25569+(-5/24)</f>
        <v>42172.750578703701</v>
      </c>
      <c r="T2769" s="13">
        <f>(I2769/86400)+25569+(-5/24)</f>
        <v>42232.750578703701</v>
      </c>
    </row>
    <row r="2770" spans="1:20" ht="14.75" customHeight="1" x14ac:dyDescent="0.2">
      <c r="A2770" s="5">
        <v>2768</v>
      </c>
      <c r="B2770" s="6" t="s">
        <v>2768</v>
      </c>
      <c r="C2770" s="6" t="s">
        <v>6878</v>
      </c>
      <c r="D2770" s="22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>E2770/D2770</f>
        <v>0.14314285714285716</v>
      </c>
      <c r="P2770" s="8">
        <f>IF(L2770=0,0,E2770/L2770)</f>
        <v>29.470588235294116</v>
      </c>
      <c r="Q2770" s="5" t="str">
        <f>LEFT(N2770,(FIND("/",N2770)-1))</f>
        <v>publishing</v>
      </c>
      <c r="R2770" s="5" t="str">
        <f>RIGHT(N2770,LEN(N2770)-(FIND("/",N2770)))</f>
        <v>children's books</v>
      </c>
      <c r="S2770" s="13">
        <f>(J2770/86400)+25569+(-5/24)</f>
        <v>40967.4065162037</v>
      </c>
      <c r="T2770" s="13">
        <f>(I2770/86400)+25569+(-5/24)</f>
        <v>40997.364849537036</v>
      </c>
    </row>
    <row r="2771" spans="1:20" ht="14.75" customHeight="1" x14ac:dyDescent="0.2">
      <c r="A2771" s="5">
        <v>2769</v>
      </c>
      <c r="B2771" s="6" t="s">
        <v>2769</v>
      </c>
      <c r="C2771" s="6" t="s">
        <v>6879</v>
      </c>
      <c r="D2771" s="22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>E2771/D2771</f>
        <v>2.5000000000000001E-3</v>
      </c>
      <c r="P2771" s="8">
        <f>IF(L2771=0,0,E2771/L2771)</f>
        <v>1</v>
      </c>
      <c r="Q2771" s="5" t="str">
        <f>LEFT(N2771,(FIND("/",N2771)-1))</f>
        <v>publishing</v>
      </c>
      <c r="R2771" s="5" t="str">
        <f>RIGHT(N2771,LEN(N2771)-(FIND("/",N2771)))</f>
        <v>children's books</v>
      </c>
      <c r="S2771" s="13">
        <f>(J2771/86400)+25569+(-5/24)</f>
        <v>41745.617939814816</v>
      </c>
      <c r="T2771" s="13">
        <f>(I2771/86400)+25569+(-5/24)</f>
        <v>41795.617939814816</v>
      </c>
    </row>
    <row r="2772" spans="1:20" ht="14.75" customHeight="1" x14ac:dyDescent="0.2">
      <c r="A2772" s="5">
        <v>2770</v>
      </c>
      <c r="B2772" s="6" t="s">
        <v>2770</v>
      </c>
      <c r="C2772" s="6" t="s">
        <v>6880</v>
      </c>
      <c r="D2772" s="22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>E2772/D2772</f>
        <v>0.1041125</v>
      </c>
      <c r="P2772" s="8">
        <f>IF(L2772=0,0,E2772/L2772)</f>
        <v>63.098484848484851</v>
      </c>
      <c r="Q2772" s="5" t="str">
        <f>LEFT(N2772,(FIND("/",N2772)-1))</f>
        <v>publishing</v>
      </c>
      <c r="R2772" s="5" t="str">
        <f>RIGHT(N2772,LEN(N2772)-(FIND("/",N2772)))</f>
        <v>children's books</v>
      </c>
      <c r="S2772" s="13">
        <f>(J2772/86400)+25569+(-5/24)</f>
        <v>41686.496874999997</v>
      </c>
      <c r="T2772" s="13">
        <f>(I2772/86400)+25569+(-5/24)</f>
        <v>41716.455208333333</v>
      </c>
    </row>
    <row r="2773" spans="1:20" ht="14.75" customHeight="1" x14ac:dyDescent="0.2">
      <c r="A2773" s="5">
        <v>2771</v>
      </c>
      <c r="B2773" s="6" t="s">
        <v>2771</v>
      </c>
      <c r="C2773" s="6" t="s">
        <v>6881</v>
      </c>
      <c r="D2773" s="22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>E2773/D2773</f>
        <v>0</v>
      </c>
      <c r="P2773" s="8">
        <f>IF(L2773=0,0,E2773/L2773)</f>
        <v>0</v>
      </c>
      <c r="Q2773" s="5" t="str">
        <f>LEFT(N2773,(FIND("/",N2773)-1))</f>
        <v>publishing</v>
      </c>
      <c r="R2773" s="5" t="str">
        <f>RIGHT(N2773,LEN(N2773)-(FIND("/",N2773)))</f>
        <v>children's books</v>
      </c>
      <c r="S2773" s="13">
        <f>(J2773/86400)+25569+(-5/24)</f>
        <v>41257.323379629626</v>
      </c>
      <c r="T2773" s="13">
        <f>(I2773/86400)+25569+(-5/24)</f>
        <v>41306.5</v>
      </c>
    </row>
    <row r="2774" spans="1:20" ht="14.75" customHeight="1" x14ac:dyDescent="0.2">
      <c r="A2774" s="5">
        <v>2772</v>
      </c>
      <c r="B2774" s="6" t="s">
        <v>2772</v>
      </c>
      <c r="C2774" s="6" t="s">
        <v>6882</v>
      </c>
      <c r="D2774" s="22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>E2774/D2774</f>
        <v>0</v>
      </c>
      <c r="P2774" s="8">
        <f>IF(L2774=0,0,E2774/L2774)</f>
        <v>0</v>
      </c>
      <c r="Q2774" s="5" t="str">
        <f>LEFT(N2774,(FIND("/",N2774)-1))</f>
        <v>publishing</v>
      </c>
      <c r="R2774" s="5" t="str">
        <f>RIGHT(N2774,LEN(N2774)-(FIND("/",N2774)))</f>
        <v>children's books</v>
      </c>
      <c r="S2774" s="13">
        <f>(J2774/86400)+25569+(-5/24)</f>
        <v>41537.660810185182</v>
      </c>
      <c r="T2774" s="13">
        <f>(I2774/86400)+25569+(-5/24)</f>
        <v>41552.660810185182</v>
      </c>
    </row>
    <row r="2775" spans="1:20" ht="14.75" customHeight="1" x14ac:dyDescent="0.2">
      <c r="A2775" s="5">
        <v>2773</v>
      </c>
      <c r="B2775" s="6" t="s">
        <v>2773</v>
      </c>
      <c r="C2775" s="6" t="s">
        <v>6883</v>
      </c>
      <c r="D2775" s="22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>E2775/D2775</f>
        <v>1.8867924528301887E-3</v>
      </c>
      <c r="P2775" s="8">
        <f>IF(L2775=0,0,E2775/L2775)</f>
        <v>1</v>
      </c>
      <c r="Q2775" s="5" t="str">
        <f>LEFT(N2775,(FIND("/",N2775)-1))</f>
        <v>publishing</v>
      </c>
      <c r="R2775" s="5" t="str">
        <f>RIGHT(N2775,LEN(N2775)-(FIND("/",N2775)))</f>
        <v>children's books</v>
      </c>
      <c r="S2775" s="13">
        <f>(J2775/86400)+25569+(-5/24)</f>
        <v>42474.656493055554</v>
      </c>
      <c r="T2775" s="13">
        <f>(I2775/86400)+25569+(-5/24)</f>
        <v>42484.656493055554</v>
      </c>
    </row>
    <row r="2776" spans="1:20" ht="14.75" customHeight="1" x14ac:dyDescent="0.2">
      <c r="A2776" s="5">
        <v>2774</v>
      </c>
      <c r="B2776" s="6" t="s">
        <v>2774</v>
      </c>
      <c r="C2776" s="6" t="s">
        <v>6884</v>
      </c>
      <c r="D2776" s="22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>E2776/D2776</f>
        <v>0.14249999999999999</v>
      </c>
      <c r="P2776" s="8">
        <f>IF(L2776=0,0,E2776/L2776)</f>
        <v>43.846153846153847</v>
      </c>
      <c r="Q2776" s="5" t="str">
        <f>LEFT(N2776,(FIND("/",N2776)-1))</f>
        <v>publishing</v>
      </c>
      <c r="R2776" s="5" t="str">
        <f>RIGHT(N2776,LEN(N2776)-(FIND("/",N2776)))</f>
        <v>children's books</v>
      </c>
      <c r="S2776" s="13">
        <f>(J2776/86400)+25569+(-5/24)</f>
        <v>41310.918148148143</v>
      </c>
      <c r="T2776" s="13">
        <f>(I2776/86400)+25569+(-5/24)</f>
        <v>41340.918148148143</v>
      </c>
    </row>
    <row r="2777" spans="1:20" ht="14.75" customHeight="1" x14ac:dyDescent="0.2">
      <c r="A2777" s="5">
        <v>2775</v>
      </c>
      <c r="B2777" s="6" t="s">
        <v>2775</v>
      </c>
      <c r="C2777" s="6" t="s">
        <v>6885</v>
      </c>
      <c r="D2777" s="22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>E2777/D2777</f>
        <v>0.03</v>
      </c>
      <c r="P2777" s="8">
        <f>IF(L2777=0,0,E2777/L2777)</f>
        <v>75</v>
      </c>
      <c r="Q2777" s="5" t="str">
        <f>LEFT(N2777,(FIND("/",N2777)-1))</f>
        <v>publishing</v>
      </c>
      <c r="R2777" s="5" t="str">
        <f>RIGHT(N2777,LEN(N2777)-(FIND("/",N2777)))</f>
        <v>children's books</v>
      </c>
      <c r="S2777" s="13">
        <f>(J2777/86400)+25569+(-5/24)</f>
        <v>40862.805023148147</v>
      </c>
      <c r="T2777" s="13">
        <f>(I2777/86400)+25569+(-5/24)</f>
        <v>40892.805023148147</v>
      </c>
    </row>
    <row r="2778" spans="1:20" ht="14.75" customHeight="1" x14ac:dyDescent="0.2">
      <c r="A2778" s="5">
        <v>2776</v>
      </c>
      <c r="B2778" s="6" t="s">
        <v>2776</v>
      </c>
      <c r="C2778" s="6" t="s">
        <v>6886</v>
      </c>
      <c r="D2778" s="22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>E2778/D2778</f>
        <v>7.8809523809523815E-2</v>
      </c>
      <c r="P2778" s="8">
        <f>IF(L2778=0,0,E2778/L2778)</f>
        <v>45.972222222222221</v>
      </c>
      <c r="Q2778" s="5" t="str">
        <f>LEFT(N2778,(FIND("/",N2778)-1))</f>
        <v>publishing</v>
      </c>
      <c r="R2778" s="5" t="str">
        <f>RIGHT(N2778,LEN(N2778)-(FIND("/",N2778)))</f>
        <v>children's books</v>
      </c>
      <c r="S2778" s="13">
        <f>(J2778/86400)+25569+(-5/24)</f>
        <v>42136.088842592588</v>
      </c>
      <c r="T2778" s="13">
        <f>(I2778/86400)+25569+(-5/24)</f>
        <v>42167.088842592588</v>
      </c>
    </row>
    <row r="2779" spans="1:20" ht="14.75" customHeight="1" x14ac:dyDescent="0.2">
      <c r="A2779" s="5">
        <v>2777</v>
      </c>
      <c r="B2779" s="6" t="s">
        <v>2777</v>
      </c>
      <c r="C2779" s="6" t="s">
        <v>6887</v>
      </c>
      <c r="D2779" s="22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>E2779/D2779</f>
        <v>3.3333333333333335E-3</v>
      </c>
      <c r="P2779" s="8">
        <f>IF(L2779=0,0,E2779/L2779)</f>
        <v>10</v>
      </c>
      <c r="Q2779" s="5" t="str">
        <f>LEFT(N2779,(FIND("/",N2779)-1))</f>
        <v>publishing</v>
      </c>
      <c r="R2779" s="5" t="str">
        <f>RIGHT(N2779,LEN(N2779)-(FIND("/",N2779)))</f>
        <v>children's books</v>
      </c>
      <c r="S2779" s="13">
        <f>(J2779/86400)+25569+(-5/24)</f>
        <v>42172.460694444446</v>
      </c>
      <c r="T2779" s="13">
        <f>(I2779/86400)+25569+(-5/24)</f>
        <v>42202.460694444446</v>
      </c>
    </row>
    <row r="2780" spans="1:20" ht="14.75" customHeight="1" x14ac:dyDescent="0.2">
      <c r="A2780" s="5">
        <v>2778</v>
      </c>
      <c r="B2780" s="6" t="s">
        <v>2778</v>
      </c>
      <c r="C2780" s="6" t="s">
        <v>6888</v>
      </c>
      <c r="D2780" s="22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>E2780/D2780</f>
        <v>0.25545454545454543</v>
      </c>
      <c r="P2780" s="8">
        <f>IF(L2780=0,0,E2780/L2780)</f>
        <v>93.666666666666671</v>
      </c>
      <c r="Q2780" s="5" t="str">
        <f>LEFT(N2780,(FIND("/",N2780)-1))</f>
        <v>publishing</v>
      </c>
      <c r="R2780" s="5" t="str">
        <f>RIGHT(N2780,LEN(N2780)-(FIND("/",N2780)))</f>
        <v>children's books</v>
      </c>
      <c r="S2780" s="13">
        <f>(J2780/86400)+25569+(-5/24)</f>
        <v>41846.769745370366</v>
      </c>
      <c r="T2780" s="13">
        <f>(I2780/86400)+25569+(-5/24)</f>
        <v>41876.769745370366</v>
      </c>
    </row>
    <row r="2781" spans="1:20" ht="14.75" customHeight="1" x14ac:dyDescent="0.2">
      <c r="A2781" s="5">
        <v>2779</v>
      </c>
      <c r="B2781" s="6" t="s">
        <v>2779</v>
      </c>
      <c r="C2781" s="6" t="s">
        <v>6889</v>
      </c>
      <c r="D2781" s="22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>E2781/D2781</f>
        <v>2.12E-2</v>
      </c>
      <c r="P2781" s="8">
        <f>IF(L2781=0,0,E2781/L2781)</f>
        <v>53</v>
      </c>
      <c r="Q2781" s="5" t="str">
        <f>LEFT(N2781,(FIND("/",N2781)-1))</f>
        <v>publishing</v>
      </c>
      <c r="R2781" s="5" t="str">
        <f>RIGHT(N2781,LEN(N2781)-(FIND("/",N2781)))</f>
        <v>children's books</v>
      </c>
      <c r="S2781" s="13">
        <f>(J2781/86400)+25569+(-5/24)</f>
        <v>42300.377557870372</v>
      </c>
      <c r="T2781" s="13">
        <f>(I2781/86400)+25569+(-5/24)</f>
        <v>42330.419224537036</v>
      </c>
    </row>
    <row r="2782" spans="1:20" ht="14.75" customHeight="1" x14ac:dyDescent="0.2">
      <c r="A2782" s="5">
        <v>2780</v>
      </c>
      <c r="B2782" s="6" t="s">
        <v>2780</v>
      </c>
      <c r="C2782" s="6" t="s">
        <v>6890</v>
      </c>
      <c r="D2782" s="22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>E2782/D2782</f>
        <v>0</v>
      </c>
      <c r="P2782" s="8">
        <f>IF(L2782=0,0,E2782/L2782)</f>
        <v>0</v>
      </c>
      <c r="Q2782" s="5" t="str">
        <f>LEFT(N2782,(FIND("/",N2782)-1))</f>
        <v>publishing</v>
      </c>
      <c r="R2782" s="5" t="str">
        <f>RIGHT(N2782,LEN(N2782)-(FIND("/",N2782)))</f>
        <v>children's books</v>
      </c>
      <c r="S2782" s="13">
        <f>(J2782/86400)+25569+(-5/24)</f>
        <v>42774.239444444444</v>
      </c>
      <c r="T2782" s="13">
        <f>(I2782/86400)+25569+(-5/24)</f>
        <v>42804.239444444444</v>
      </c>
    </row>
    <row r="2783" spans="1:20" ht="14.75" customHeight="1" x14ac:dyDescent="0.2">
      <c r="A2783" s="5">
        <v>2781</v>
      </c>
      <c r="B2783" s="6" t="s">
        <v>2781</v>
      </c>
      <c r="C2783" s="6" t="s">
        <v>6891</v>
      </c>
      <c r="D2783" s="22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>E2783/D2783</f>
        <v>1.0528</v>
      </c>
      <c r="P2783" s="8">
        <f>IF(L2783=0,0,E2783/L2783)</f>
        <v>47</v>
      </c>
      <c r="Q2783" s="5" t="str">
        <f>LEFT(N2783,(FIND("/",N2783)-1))</f>
        <v>theater</v>
      </c>
      <c r="R2783" s="5" t="str">
        <f>RIGHT(N2783,LEN(N2783)-(FIND("/",N2783)))</f>
        <v>plays</v>
      </c>
      <c r="S2783" s="13">
        <f>(J2783/86400)+25569+(-5/24)</f>
        <v>42018.733263888884</v>
      </c>
      <c r="T2783" s="13">
        <f>(I2783/86400)+25569+(-5/24)</f>
        <v>42047.083333333336</v>
      </c>
    </row>
    <row r="2784" spans="1:20" ht="14.75" customHeight="1" x14ac:dyDescent="0.2">
      <c r="A2784" s="5">
        <v>2782</v>
      </c>
      <c r="B2784" s="6" t="s">
        <v>2782</v>
      </c>
      <c r="C2784" s="6" t="s">
        <v>6892</v>
      </c>
      <c r="D2784" s="22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>E2784/D2784</f>
        <v>1.2</v>
      </c>
      <c r="P2784" s="8">
        <f>IF(L2784=0,0,E2784/L2784)</f>
        <v>66.666666666666671</v>
      </c>
      <c r="Q2784" s="5" t="str">
        <f>LEFT(N2784,(FIND("/",N2784)-1))</f>
        <v>theater</v>
      </c>
      <c r="R2784" s="5" t="str">
        <f>RIGHT(N2784,LEN(N2784)-(FIND("/",N2784)))</f>
        <v>plays</v>
      </c>
      <c r="S2784" s="13">
        <f>(J2784/86400)+25569+(-5/24)</f>
        <v>42026.716643518514</v>
      </c>
      <c r="T2784" s="13">
        <f>(I2784/86400)+25569+(-5/24)</f>
        <v>42051.999305555553</v>
      </c>
    </row>
    <row r="2785" spans="1:20" ht="14.75" customHeight="1" x14ac:dyDescent="0.2">
      <c r="A2785" s="5">
        <v>2783</v>
      </c>
      <c r="B2785" s="6" t="s">
        <v>2783</v>
      </c>
      <c r="C2785" s="6" t="s">
        <v>6893</v>
      </c>
      <c r="D2785" s="22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>E2785/D2785</f>
        <v>1.145</v>
      </c>
      <c r="P2785" s="8">
        <f>IF(L2785=0,0,E2785/L2785)</f>
        <v>18.770491803278688</v>
      </c>
      <c r="Q2785" s="5" t="str">
        <f>LEFT(N2785,(FIND("/",N2785)-1))</f>
        <v>theater</v>
      </c>
      <c r="R2785" s="5" t="str">
        <f>RIGHT(N2785,LEN(N2785)-(FIND("/",N2785)))</f>
        <v>plays</v>
      </c>
      <c r="S2785" s="13">
        <f>(J2785/86400)+25569+(-5/24)</f>
        <v>42103.326921296299</v>
      </c>
      <c r="T2785" s="13">
        <f>(I2785/86400)+25569+(-5/24)</f>
        <v>42117.326921296299</v>
      </c>
    </row>
    <row r="2786" spans="1:20" ht="14.75" customHeight="1" x14ac:dyDescent="0.2">
      <c r="A2786" s="5">
        <v>2784</v>
      </c>
      <c r="B2786" s="6" t="s">
        <v>2784</v>
      </c>
      <c r="C2786" s="6" t="s">
        <v>6894</v>
      </c>
      <c r="D2786" s="22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>E2786/D2786</f>
        <v>1.19</v>
      </c>
      <c r="P2786" s="8">
        <f>IF(L2786=0,0,E2786/L2786)</f>
        <v>66.111111111111114</v>
      </c>
      <c r="Q2786" s="5" t="str">
        <f>LEFT(N2786,(FIND("/",N2786)-1))</f>
        <v>theater</v>
      </c>
      <c r="R2786" s="5" t="str">
        <f>RIGHT(N2786,LEN(N2786)-(FIND("/",N2786)))</f>
        <v>plays</v>
      </c>
      <c r="S2786" s="13">
        <f>(J2786/86400)+25569+(-5/24)</f>
        <v>41920.579201388886</v>
      </c>
      <c r="T2786" s="13">
        <f>(I2786/86400)+25569+(-5/24)</f>
        <v>41941.579201388886</v>
      </c>
    </row>
    <row r="2787" spans="1:20" ht="14.75" customHeight="1" x14ac:dyDescent="0.2">
      <c r="A2787" s="5">
        <v>2785</v>
      </c>
      <c r="B2787" s="6" t="s">
        <v>2785</v>
      </c>
      <c r="C2787" s="6" t="s">
        <v>6895</v>
      </c>
      <c r="D2787" s="22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>E2787/D2787</f>
        <v>1.0468</v>
      </c>
      <c r="P2787" s="8">
        <f>IF(L2787=0,0,E2787/L2787)</f>
        <v>36.859154929577464</v>
      </c>
      <c r="Q2787" s="5" t="str">
        <f>LEFT(N2787,(FIND("/",N2787)-1))</f>
        <v>theater</v>
      </c>
      <c r="R2787" s="5" t="str">
        <f>RIGHT(N2787,LEN(N2787)-(FIND("/",N2787)))</f>
        <v>plays</v>
      </c>
      <c r="S2787" s="13">
        <f>(J2787/86400)+25569+(-5/24)</f>
        <v>42557.981099537035</v>
      </c>
      <c r="T2787" s="13">
        <f>(I2787/86400)+25569+(-5/24)</f>
        <v>42587.666666666664</v>
      </c>
    </row>
    <row r="2788" spans="1:20" ht="14.75" customHeight="1" x14ac:dyDescent="0.2">
      <c r="A2788" s="5">
        <v>2786</v>
      </c>
      <c r="B2788" s="6" t="s">
        <v>2786</v>
      </c>
      <c r="C2788" s="6" t="s">
        <v>6896</v>
      </c>
      <c r="D2788" s="22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>E2788/D2788</f>
        <v>1.1783999999999999</v>
      </c>
      <c r="P2788" s="8">
        <f>IF(L2788=0,0,E2788/L2788)</f>
        <v>39.810810810810814</v>
      </c>
      <c r="Q2788" s="5" t="str">
        <f>LEFT(N2788,(FIND("/",N2788)-1))</f>
        <v>theater</v>
      </c>
      <c r="R2788" s="5" t="str">
        <f>RIGHT(N2788,LEN(N2788)-(FIND("/",N2788)))</f>
        <v>plays</v>
      </c>
      <c r="S2788" s="13">
        <f>(J2788/86400)+25569+(-5/24)</f>
        <v>41815.360879629625</v>
      </c>
      <c r="T2788" s="13">
        <f>(I2788/86400)+25569+(-5/24)</f>
        <v>41829.360879629625</v>
      </c>
    </row>
    <row r="2789" spans="1:20" ht="14.75" customHeight="1" x14ac:dyDescent="0.2">
      <c r="A2789" s="5">
        <v>2787</v>
      </c>
      <c r="B2789" s="6" t="s">
        <v>2787</v>
      </c>
      <c r="C2789" s="6" t="s">
        <v>6897</v>
      </c>
      <c r="D2789" s="22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>E2789/D2789</f>
        <v>1.1970000000000001</v>
      </c>
      <c r="P2789" s="8">
        <f>IF(L2789=0,0,E2789/L2789)</f>
        <v>31.5</v>
      </c>
      <c r="Q2789" s="5" t="str">
        <f>LEFT(N2789,(FIND("/",N2789)-1))</f>
        <v>theater</v>
      </c>
      <c r="R2789" s="5" t="str">
        <f>RIGHT(N2789,LEN(N2789)-(FIND("/",N2789)))</f>
        <v>plays</v>
      </c>
      <c r="S2789" s="13">
        <f>(J2789/86400)+25569+(-5/24)</f>
        <v>41807.990185185183</v>
      </c>
      <c r="T2789" s="13">
        <f>(I2789/86400)+25569+(-5/24)</f>
        <v>41837.990185185183</v>
      </c>
    </row>
    <row r="2790" spans="1:20" ht="14.75" customHeight="1" x14ac:dyDescent="0.2">
      <c r="A2790" s="5">
        <v>2788</v>
      </c>
      <c r="B2790" s="6" t="s">
        <v>2788</v>
      </c>
      <c r="C2790" s="6" t="s">
        <v>6898</v>
      </c>
      <c r="D2790" s="22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>E2790/D2790</f>
        <v>1.0249999999999999</v>
      </c>
      <c r="P2790" s="8">
        <f>IF(L2790=0,0,E2790/L2790)</f>
        <v>102.5</v>
      </c>
      <c r="Q2790" s="5" t="str">
        <f>LEFT(N2790,(FIND("/",N2790)-1))</f>
        <v>theater</v>
      </c>
      <c r="R2790" s="5" t="str">
        <f>RIGHT(N2790,LEN(N2790)-(FIND("/",N2790)))</f>
        <v>plays</v>
      </c>
      <c r="S2790" s="13">
        <f>(J2790/86400)+25569+(-5/24)</f>
        <v>42550.49355324074</v>
      </c>
      <c r="T2790" s="13">
        <f>(I2790/86400)+25569+(-5/24)</f>
        <v>42580.49355324074</v>
      </c>
    </row>
    <row r="2791" spans="1:20" ht="14.75" customHeight="1" x14ac:dyDescent="0.2">
      <c r="A2791" s="5">
        <v>2789</v>
      </c>
      <c r="B2791" s="6" t="s">
        <v>2789</v>
      </c>
      <c r="C2791" s="6" t="s">
        <v>6899</v>
      </c>
      <c r="D2791" s="22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>E2791/D2791</f>
        <v>1.0116666666666667</v>
      </c>
      <c r="P2791" s="8">
        <f>IF(L2791=0,0,E2791/L2791)</f>
        <v>126.45833333333333</v>
      </c>
      <c r="Q2791" s="5" t="str">
        <f>LEFT(N2791,(FIND("/",N2791)-1))</f>
        <v>theater</v>
      </c>
      <c r="R2791" s="5" t="str">
        <f>RIGHT(N2791,LEN(N2791)-(FIND("/",N2791)))</f>
        <v>plays</v>
      </c>
      <c r="S2791" s="13">
        <f>(J2791/86400)+25569+(-5/24)</f>
        <v>42055.804791666662</v>
      </c>
      <c r="T2791" s="13">
        <f>(I2791/86400)+25569+(-5/24)</f>
        <v>42074.958333333336</v>
      </c>
    </row>
    <row r="2792" spans="1:20" ht="14.75" customHeight="1" x14ac:dyDescent="0.2">
      <c r="A2792" s="5">
        <v>2790</v>
      </c>
      <c r="B2792" s="6" t="s">
        <v>2790</v>
      </c>
      <c r="C2792" s="6" t="s">
        <v>6900</v>
      </c>
      <c r="D2792" s="22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>E2792/D2792</f>
        <v>1.0533333333333332</v>
      </c>
      <c r="P2792" s="8">
        <f>IF(L2792=0,0,E2792/L2792)</f>
        <v>47.878787878787875</v>
      </c>
      <c r="Q2792" s="5" t="str">
        <f>LEFT(N2792,(FIND("/",N2792)-1))</f>
        <v>theater</v>
      </c>
      <c r="R2792" s="5" t="str">
        <f>RIGHT(N2792,LEN(N2792)-(FIND("/",N2792)))</f>
        <v>plays</v>
      </c>
      <c r="S2792" s="13">
        <f>(J2792/86400)+25569+(-5/24)</f>
        <v>42016.730358796289</v>
      </c>
      <c r="T2792" s="13">
        <f>(I2792/86400)+25569+(-5/24)</f>
        <v>42046.730358796289</v>
      </c>
    </row>
    <row r="2793" spans="1:20" ht="14.75" customHeight="1" x14ac:dyDescent="0.2">
      <c r="A2793" s="5">
        <v>2791</v>
      </c>
      <c r="B2793" s="6" t="s">
        <v>2791</v>
      </c>
      <c r="C2793" s="6" t="s">
        <v>6901</v>
      </c>
      <c r="D2793" s="22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>E2793/D2793</f>
        <v>1.0249999999999999</v>
      </c>
      <c r="P2793" s="8">
        <f>IF(L2793=0,0,E2793/L2793)</f>
        <v>73.214285714285708</v>
      </c>
      <c r="Q2793" s="5" t="str">
        <f>LEFT(N2793,(FIND("/",N2793)-1))</f>
        <v>theater</v>
      </c>
      <c r="R2793" s="5" t="str">
        <f>RIGHT(N2793,LEN(N2793)-(FIND("/",N2793)))</f>
        <v>plays</v>
      </c>
      <c r="S2793" s="13">
        <f>(J2793/86400)+25569+(-5/24)</f>
        <v>42591.691655092589</v>
      </c>
      <c r="T2793" s="13">
        <f>(I2793/86400)+25569+(-5/24)</f>
        <v>42621.958333333336</v>
      </c>
    </row>
    <row r="2794" spans="1:20" ht="14.75" customHeight="1" x14ac:dyDescent="0.2">
      <c r="A2794" s="5">
        <v>2792</v>
      </c>
      <c r="B2794" s="6" t="s">
        <v>2792</v>
      </c>
      <c r="C2794" s="6" t="s">
        <v>6902</v>
      </c>
      <c r="D2794" s="22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>E2794/D2794</f>
        <v>1.0760000000000001</v>
      </c>
      <c r="P2794" s="8">
        <f>IF(L2794=0,0,E2794/L2794)</f>
        <v>89.666666666666671</v>
      </c>
      <c r="Q2794" s="5" t="str">
        <f>LEFT(N2794,(FIND("/",N2794)-1))</f>
        <v>theater</v>
      </c>
      <c r="R2794" s="5" t="str">
        <f>RIGHT(N2794,LEN(N2794)-(FIND("/",N2794)))</f>
        <v>plays</v>
      </c>
      <c r="S2794" s="13">
        <f>(J2794/86400)+25569+(-5/24)</f>
        <v>42183.022673611107</v>
      </c>
      <c r="T2794" s="13">
        <f>(I2794/86400)+25569+(-5/24)</f>
        <v>42228.022673611107</v>
      </c>
    </row>
    <row r="2795" spans="1:20" ht="14.75" customHeight="1" x14ac:dyDescent="0.2">
      <c r="A2795" s="5">
        <v>2793</v>
      </c>
      <c r="B2795" s="6" t="s">
        <v>2793</v>
      </c>
      <c r="C2795" s="6" t="s">
        <v>6903</v>
      </c>
      <c r="D2795" s="22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>E2795/D2795</f>
        <v>1.105675</v>
      </c>
      <c r="P2795" s="8">
        <f>IF(L2795=0,0,E2795/L2795)</f>
        <v>151.4623287671233</v>
      </c>
      <c r="Q2795" s="5" t="str">
        <f>LEFT(N2795,(FIND("/",N2795)-1))</f>
        <v>theater</v>
      </c>
      <c r="R2795" s="5" t="str">
        <f>RIGHT(N2795,LEN(N2795)-(FIND("/",N2795)))</f>
        <v>plays</v>
      </c>
      <c r="S2795" s="13">
        <f>(J2795/86400)+25569+(-5/24)</f>
        <v>42176.210706018515</v>
      </c>
      <c r="T2795" s="13">
        <f>(I2795/86400)+25569+(-5/24)</f>
        <v>42206.210706018515</v>
      </c>
    </row>
    <row r="2796" spans="1:20" ht="14.75" customHeight="1" x14ac:dyDescent="0.2">
      <c r="A2796" s="5">
        <v>2794</v>
      </c>
      <c r="B2796" s="6" t="s">
        <v>2794</v>
      </c>
      <c r="C2796" s="6" t="s">
        <v>6904</v>
      </c>
      <c r="D2796" s="22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>E2796/D2796</f>
        <v>1.5</v>
      </c>
      <c r="P2796" s="8">
        <f>IF(L2796=0,0,E2796/L2796)</f>
        <v>25</v>
      </c>
      <c r="Q2796" s="5" t="str">
        <f>LEFT(N2796,(FIND("/",N2796)-1))</f>
        <v>theater</v>
      </c>
      <c r="R2796" s="5" t="str">
        <f>RIGHT(N2796,LEN(N2796)-(FIND("/",N2796)))</f>
        <v>plays</v>
      </c>
      <c r="S2796" s="13">
        <f>(J2796/86400)+25569+(-5/24)</f>
        <v>42416.48332175926</v>
      </c>
      <c r="T2796" s="13">
        <f>(I2796/86400)+25569+(-5/24)</f>
        <v>42432.583333333336</v>
      </c>
    </row>
    <row r="2797" spans="1:20" ht="14.75" customHeight="1" x14ac:dyDescent="0.2">
      <c r="A2797" s="5">
        <v>2795</v>
      </c>
      <c r="B2797" s="6" t="s">
        <v>2795</v>
      </c>
      <c r="C2797" s="6" t="s">
        <v>6905</v>
      </c>
      <c r="D2797" s="22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>E2797/D2797</f>
        <v>1.0428571428571429</v>
      </c>
      <c r="P2797" s="8">
        <f>IF(L2797=0,0,E2797/L2797)</f>
        <v>36.5</v>
      </c>
      <c r="Q2797" s="5" t="str">
        <f>LEFT(N2797,(FIND("/",N2797)-1))</f>
        <v>theater</v>
      </c>
      <c r="R2797" s="5" t="str">
        <f>RIGHT(N2797,LEN(N2797)-(FIND("/",N2797)))</f>
        <v>plays</v>
      </c>
      <c r="S2797" s="13">
        <f>(J2797/86400)+25569+(-5/24)</f>
        <v>41780.317604166667</v>
      </c>
      <c r="T2797" s="13">
        <f>(I2797/86400)+25569+(-5/24)</f>
        <v>41796.75</v>
      </c>
    </row>
    <row r="2798" spans="1:20" ht="14.75" customHeight="1" x14ac:dyDescent="0.2">
      <c r="A2798" s="5">
        <v>2796</v>
      </c>
      <c r="B2798" s="6" t="s">
        <v>2796</v>
      </c>
      <c r="C2798" s="6" t="s">
        <v>6906</v>
      </c>
      <c r="D2798" s="22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>E2798/D2798</f>
        <v>1.155</v>
      </c>
      <c r="P2798" s="8">
        <f>IF(L2798=0,0,E2798/L2798)</f>
        <v>44</v>
      </c>
      <c r="Q2798" s="5" t="str">
        <f>LEFT(N2798,(FIND("/",N2798)-1))</f>
        <v>theater</v>
      </c>
      <c r="R2798" s="5" t="str">
        <f>RIGHT(N2798,LEN(N2798)-(FIND("/",N2798)))</f>
        <v>plays</v>
      </c>
      <c r="S2798" s="13">
        <f>(J2798/86400)+25569+(-5/24)</f>
        <v>41795.319768518515</v>
      </c>
      <c r="T2798" s="13">
        <f>(I2798/86400)+25569+(-5/24)</f>
        <v>41825.319768518515</v>
      </c>
    </row>
    <row r="2799" spans="1:20" ht="14.75" customHeight="1" x14ac:dyDescent="0.2">
      <c r="A2799" s="5">
        <v>2797</v>
      </c>
      <c r="B2799" s="6" t="s">
        <v>2797</v>
      </c>
      <c r="C2799" s="6" t="s">
        <v>6907</v>
      </c>
      <c r="D2799" s="22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>E2799/D2799</f>
        <v>1.02645125</v>
      </c>
      <c r="P2799" s="8">
        <f>IF(L2799=0,0,E2799/L2799)</f>
        <v>87.357553191489373</v>
      </c>
      <c r="Q2799" s="5" t="str">
        <f>LEFT(N2799,(FIND("/",N2799)-1))</f>
        <v>theater</v>
      </c>
      <c r="R2799" s="5" t="str">
        <f>RIGHT(N2799,LEN(N2799)-(FIND("/",N2799)))</f>
        <v>plays</v>
      </c>
      <c r="S2799" s="13">
        <f>(J2799/86400)+25569+(-5/24)</f>
        <v>41798.731944444444</v>
      </c>
      <c r="T2799" s="13">
        <f>(I2799/86400)+25569+(-5/24)</f>
        <v>41828.731944444444</v>
      </c>
    </row>
    <row r="2800" spans="1:20" ht="14.75" customHeight="1" x14ac:dyDescent="0.2">
      <c r="A2800" s="5">
        <v>2798</v>
      </c>
      <c r="B2800" s="6" t="s">
        <v>2798</v>
      </c>
      <c r="C2800" s="6" t="s">
        <v>6908</v>
      </c>
      <c r="D2800" s="22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>E2800/D2800</f>
        <v>1.014</v>
      </c>
      <c r="P2800" s="8">
        <f>IF(L2800=0,0,E2800/L2800)</f>
        <v>36.474820143884891</v>
      </c>
      <c r="Q2800" s="5" t="str">
        <f>LEFT(N2800,(FIND("/",N2800)-1))</f>
        <v>theater</v>
      </c>
      <c r="R2800" s="5" t="str">
        <f>RIGHT(N2800,LEN(N2800)-(FIND("/",N2800)))</f>
        <v>plays</v>
      </c>
      <c r="S2800" s="13">
        <f>(J2800/86400)+25569+(-5/24)</f>
        <v>42201.466678240737</v>
      </c>
      <c r="T2800" s="13">
        <f>(I2800/86400)+25569+(-5/24)</f>
        <v>42216.458333333336</v>
      </c>
    </row>
    <row r="2801" spans="1:20" ht="14.75" customHeight="1" x14ac:dyDescent="0.2">
      <c r="A2801" s="5">
        <v>2799</v>
      </c>
      <c r="B2801" s="6" t="s">
        <v>2799</v>
      </c>
      <c r="C2801" s="6" t="s">
        <v>6909</v>
      </c>
      <c r="D2801" s="22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>E2801/D2801</f>
        <v>1.1663479999999999</v>
      </c>
      <c r="P2801" s="8">
        <f>IF(L2801=0,0,E2801/L2801)</f>
        <v>44.859538461538463</v>
      </c>
      <c r="Q2801" s="5" t="str">
        <f>LEFT(N2801,(FIND("/",N2801)-1))</f>
        <v>theater</v>
      </c>
      <c r="R2801" s="5" t="str">
        <f>RIGHT(N2801,LEN(N2801)-(FIND("/",N2801)))</f>
        <v>plays</v>
      </c>
      <c r="S2801" s="13">
        <f>(J2801/86400)+25569+(-5/24)</f>
        <v>42507.05636574074</v>
      </c>
      <c r="T2801" s="13">
        <f>(I2801/86400)+25569+(-5/24)</f>
        <v>42538.458333333336</v>
      </c>
    </row>
    <row r="2802" spans="1:20" ht="14.75" customHeight="1" x14ac:dyDescent="0.2">
      <c r="A2802" s="5">
        <v>2800</v>
      </c>
      <c r="B2802" s="6" t="s">
        <v>2800</v>
      </c>
      <c r="C2802" s="6" t="s">
        <v>6910</v>
      </c>
      <c r="D2802" s="22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>E2802/D2802</f>
        <v>1.33</v>
      </c>
      <c r="P2802" s="8">
        <f>IF(L2802=0,0,E2802/L2802)</f>
        <v>42.903225806451616</v>
      </c>
      <c r="Q2802" s="5" t="str">
        <f>LEFT(N2802,(FIND("/",N2802)-1))</f>
        <v>theater</v>
      </c>
      <c r="R2802" s="5" t="str">
        <f>RIGHT(N2802,LEN(N2802)-(FIND("/",N2802)))</f>
        <v>plays</v>
      </c>
      <c r="S2802" s="13">
        <f>(J2802/86400)+25569+(-5/24)</f>
        <v>41948.344513888886</v>
      </c>
      <c r="T2802" s="13">
        <f>(I2802/86400)+25569+(-5/24)</f>
        <v>42008.344513888886</v>
      </c>
    </row>
    <row r="2803" spans="1:20" ht="14.75" customHeight="1" x14ac:dyDescent="0.2">
      <c r="A2803" s="5">
        <v>2801</v>
      </c>
      <c r="B2803" s="6" t="s">
        <v>2801</v>
      </c>
      <c r="C2803" s="6" t="s">
        <v>6911</v>
      </c>
      <c r="D2803" s="22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>E2803/D2803</f>
        <v>1.3320000000000001</v>
      </c>
      <c r="P2803" s="8">
        <f>IF(L2803=0,0,E2803/L2803)</f>
        <v>51.230769230769234</v>
      </c>
      <c r="Q2803" s="5" t="str">
        <f>LEFT(N2803,(FIND("/",N2803)-1))</f>
        <v>theater</v>
      </c>
      <c r="R2803" s="5" t="str">
        <f>RIGHT(N2803,LEN(N2803)-(FIND("/",N2803)))</f>
        <v>plays</v>
      </c>
      <c r="S2803" s="13">
        <f>(J2803/86400)+25569+(-5/24)</f>
        <v>41900.034826388888</v>
      </c>
      <c r="T2803" s="13">
        <f>(I2803/86400)+25569+(-5/24)</f>
        <v>41922.25</v>
      </c>
    </row>
    <row r="2804" spans="1:20" ht="14.75" customHeight="1" x14ac:dyDescent="0.2">
      <c r="A2804" s="5">
        <v>2802</v>
      </c>
      <c r="B2804" s="6" t="s">
        <v>2802</v>
      </c>
      <c r="C2804" s="6" t="s">
        <v>6912</v>
      </c>
      <c r="D2804" s="22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>E2804/D2804</f>
        <v>1.0183333333333333</v>
      </c>
      <c r="P2804" s="8">
        <f>IF(L2804=0,0,E2804/L2804)</f>
        <v>33.944444444444443</v>
      </c>
      <c r="Q2804" s="5" t="str">
        <f>LEFT(N2804,(FIND("/",N2804)-1))</f>
        <v>theater</v>
      </c>
      <c r="R2804" s="5" t="str">
        <f>RIGHT(N2804,LEN(N2804)-(FIND("/",N2804)))</f>
        <v>plays</v>
      </c>
      <c r="S2804" s="13">
        <f>(J2804/86400)+25569+(-5/24)</f>
        <v>42192.438738425924</v>
      </c>
      <c r="T2804" s="13">
        <f>(I2804/86400)+25569+(-5/24)</f>
        <v>42222.438738425924</v>
      </c>
    </row>
    <row r="2805" spans="1:20" ht="14.75" customHeight="1" x14ac:dyDescent="0.2">
      <c r="A2805" s="5">
        <v>2803</v>
      </c>
      <c r="B2805" s="6" t="s">
        <v>2803</v>
      </c>
      <c r="C2805" s="6" t="s">
        <v>6913</v>
      </c>
      <c r="D2805" s="22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>E2805/D2805</f>
        <v>1.2795000000000001</v>
      </c>
      <c r="P2805" s="8">
        <f>IF(L2805=0,0,E2805/L2805)</f>
        <v>90.744680851063833</v>
      </c>
      <c r="Q2805" s="5" t="str">
        <f>LEFT(N2805,(FIND("/",N2805)-1))</f>
        <v>theater</v>
      </c>
      <c r="R2805" s="5" t="str">
        <f>RIGHT(N2805,LEN(N2805)-(FIND("/",N2805)))</f>
        <v>plays</v>
      </c>
      <c r="S2805" s="13">
        <f>(J2805/86400)+25569+(-5/24)</f>
        <v>42157.857361111113</v>
      </c>
      <c r="T2805" s="13">
        <f>(I2805/86400)+25569+(-5/24)</f>
        <v>42200.791666666664</v>
      </c>
    </row>
    <row r="2806" spans="1:20" ht="14.75" customHeight="1" x14ac:dyDescent="0.2">
      <c r="A2806" s="5">
        <v>2804</v>
      </c>
      <c r="B2806" s="6" t="s">
        <v>2804</v>
      </c>
      <c r="C2806" s="6" t="s">
        <v>6914</v>
      </c>
      <c r="D2806" s="22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>E2806/D2806</f>
        <v>1.1499999999999999</v>
      </c>
      <c r="P2806" s="8">
        <f>IF(L2806=0,0,E2806/L2806)</f>
        <v>50</v>
      </c>
      <c r="Q2806" s="5" t="str">
        <f>LEFT(N2806,(FIND("/",N2806)-1))</f>
        <v>theater</v>
      </c>
      <c r="R2806" s="5" t="str">
        <f>RIGHT(N2806,LEN(N2806)-(FIND("/",N2806)))</f>
        <v>plays</v>
      </c>
      <c r="S2806" s="13">
        <f>(J2806/86400)+25569+(-5/24)</f>
        <v>41881.245254629626</v>
      </c>
      <c r="T2806" s="13">
        <f>(I2806/86400)+25569+(-5/24)</f>
        <v>41911.245254629626</v>
      </c>
    </row>
    <row r="2807" spans="1:20" ht="14.75" customHeight="1" x14ac:dyDescent="0.2">
      <c r="A2807" s="5">
        <v>2805</v>
      </c>
      <c r="B2807" s="6" t="s">
        <v>2805</v>
      </c>
      <c r="C2807" s="6" t="s">
        <v>6915</v>
      </c>
      <c r="D2807" s="22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>E2807/D2807</f>
        <v>1.1000000000000001</v>
      </c>
      <c r="P2807" s="8">
        <f>IF(L2807=0,0,E2807/L2807)</f>
        <v>24.444444444444443</v>
      </c>
      <c r="Q2807" s="5" t="str">
        <f>LEFT(N2807,(FIND("/",N2807)-1))</f>
        <v>theater</v>
      </c>
      <c r="R2807" s="5" t="str">
        <f>RIGHT(N2807,LEN(N2807)-(FIND("/",N2807)))</f>
        <v>plays</v>
      </c>
      <c r="S2807" s="13">
        <f>(J2807/86400)+25569+(-5/24)</f>
        <v>42213.2971412037</v>
      </c>
      <c r="T2807" s="13">
        <f>(I2807/86400)+25569+(-5/24)</f>
        <v>42238.2971412037</v>
      </c>
    </row>
    <row r="2808" spans="1:20" ht="14.75" customHeight="1" x14ac:dyDescent="0.2">
      <c r="A2808" s="5">
        <v>2806</v>
      </c>
      <c r="B2808" s="6" t="s">
        <v>2806</v>
      </c>
      <c r="C2808" s="6" t="s">
        <v>6916</v>
      </c>
      <c r="D2808" s="22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>E2808/D2808</f>
        <v>1.121</v>
      </c>
      <c r="P2808" s="8">
        <f>IF(L2808=0,0,E2808/L2808)</f>
        <v>44.25</v>
      </c>
      <c r="Q2808" s="5" t="str">
        <f>LEFT(N2808,(FIND("/",N2808)-1))</f>
        <v>theater</v>
      </c>
      <c r="R2808" s="5" t="str">
        <f>RIGHT(N2808,LEN(N2808)-(FIND("/",N2808)))</f>
        <v>plays</v>
      </c>
      <c r="S2808" s="13">
        <f>(J2808/86400)+25569+(-5/24)</f>
        <v>42185.058912037035</v>
      </c>
      <c r="T2808" s="13">
        <f>(I2808/86400)+25569+(-5/24)</f>
        <v>42221.249999999993</v>
      </c>
    </row>
    <row r="2809" spans="1:20" ht="14.75" customHeight="1" x14ac:dyDescent="0.2">
      <c r="A2809" s="5">
        <v>2807</v>
      </c>
      <c r="B2809" s="6" t="s">
        <v>2807</v>
      </c>
      <c r="C2809" s="6" t="s">
        <v>6917</v>
      </c>
      <c r="D2809" s="22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>E2809/D2809</f>
        <v>1.26</v>
      </c>
      <c r="P2809" s="8">
        <f>IF(L2809=0,0,E2809/L2809)</f>
        <v>67.741935483870961</v>
      </c>
      <c r="Q2809" s="5" t="str">
        <f>LEFT(N2809,(FIND("/",N2809)-1))</f>
        <v>theater</v>
      </c>
      <c r="R2809" s="5" t="str">
        <f>RIGHT(N2809,LEN(N2809)-(FIND("/",N2809)))</f>
        <v>plays</v>
      </c>
      <c r="S2809" s="13">
        <f>(J2809/86400)+25569+(-5/24)</f>
        <v>42154.664791666662</v>
      </c>
      <c r="T2809" s="13">
        <f>(I2809/86400)+25569+(-5/24)</f>
        <v>42184.664791666662</v>
      </c>
    </row>
    <row r="2810" spans="1:20" ht="14.75" customHeight="1" x14ac:dyDescent="0.2">
      <c r="A2810" s="5">
        <v>2808</v>
      </c>
      <c r="B2810" s="6" t="s">
        <v>2808</v>
      </c>
      <c r="C2810" s="6" t="s">
        <v>6918</v>
      </c>
      <c r="D2810" s="22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>E2810/D2810</f>
        <v>1.0024444444444445</v>
      </c>
      <c r="P2810" s="8">
        <f>IF(L2810=0,0,E2810/L2810)</f>
        <v>65.376811594202906</v>
      </c>
      <c r="Q2810" s="5" t="str">
        <f>LEFT(N2810,(FIND("/",N2810)-1))</f>
        <v>theater</v>
      </c>
      <c r="R2810" s="5" t="str">
        <f>RIGHT(N2810,LEN(N2810)-(FIND("/",N2810)))</f>
        <v>plays</v>
      </c>
      <c r="S2810" s="13">
        <f>(J2810/86400)+25569+(-5/24)</f>
        <v>42208.638136574074</v>
      </c>
      <c r="T2810" s="13">
        <f>(I2810/86400)+25569+(-5/24)</f>
        <v>42238.638136574074</v>
      </c>
    </row>
    <row r="2811" spans="1:20" ht="14.75" customHeight="1" x14ac:dyDescent="0.2">
      <c r="A2811" s="5">
        <v>2809</v>
      </c>
      <c r="B2811" s="6" t="s">
        <v>2809</v>
      </c>
      <c r="C2811" s="6" t="s">
        <v>6919</v>
      </c>
      <c r="D2811" s="22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>E2811/D2811</f>
        <v>1.024</v>
      </c>
      <c r="P2811" s="8">
        <f>IF(L2811=0,0,E2811/L2811)</f>
        <v>121.9047619047619</v>
      </c>
      <c r="Q2811" s="5" t="str">
        <f>LEFT(N2811,(FIND("/",N2811)-1))</f>
        <v>theater</v>
      </c>
      <c r="R2811" s="5" t="str">
        <f>RIGHT(N2811,LEN(N2811)-(FIND("/",N2811)))</f>
        <v>plays</v>
      </c>
      <c r="S2811" s="13">
        <f>(J2811/86400)+25569+(-5/24)</f>
        <v>42451.288483796299</v>
      </c>
      <c r="T2811" s="13">
        <f>(I2811/86400)+25569+(-5/24)</f>
        <v>42459.402083333327</v>
      </c>
    </row>
    <row r="2812" spans="1:20" ht="14.75" customHeight="1" x14ac:dyDescent="0.2">
      <c r="A2812" s="5">
        <v>2810</v>
      </c>
      <c r="B2812" s="6" t="s">
        <v>2810</v>
      </c>
      <c r="C2812" s="6" t="s">
        <v>6920</v>
      </c>
      <c r="D2812" s="22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>E2812/D2812</f>
        <v>1.0820000000000001</v>
      </c>
      <c r="P2812" s="8">
        <f>IF(L2812=0,0,E2812/L2812)</f>
        <v>47.456140350877192</v>
      </c>
      <c r="Q2812" s="5" t="str">
        <f>LEFT(N2812,(FIND("/",N2812)-1))</f>
        <v>theater</v>
      </c>
      <c r="R2812" s="5" t="str">
        <f>RIGHT(N2812,LEN(N2812)-(FIND("/",N2812)))</f>
        <v>plays</v>
      </c>
      <c r="S2812" s="13">
        <f>(J2812/86400)+25569+(-5/24)</f>
        <v>41758.931296296294</v>
      </c>
      <c r="T2812" s="13">
        <f>(I2812/86400)+25569+(-5/24)</f>
        <v>41790.957638888889</v>
      </c>
    </row>
    <row r="2813" spans="1:20" ht="14.75" customHeight="1" x14ac:dyDescent="0.2">
      <c r="A2813" s="5">
        <v>2811</v>
      </c>
      <c r="B2813" s="6" t="s">
        <v>2811</v>
      </c>
      <c r="C2813" s="6" t="s">
        <v>6921</v>
      </c>
      <c r="D2813" s="22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>E2813/D2813</f>
        <v>1.0026999999999999</v>
      </c>
      <c r="P2813" s="8">
        <f>IF(L2813=0,0,E2813/L2813)</f>
        <v>92.842592592592595</v>
      </c>
      <c r="Q2813" s="5" t="str">
        <f>LEFT(N2813,(FIND("/",N2813)-1))</f>
        <v>theater</v>
      </c>
      <c r="R2813" s="5" t="str">
        <f>RIGHT(N2813,LEN(N2813)-(FIND("/",N2813)))</f>
        <v>plays</v>
      </c>
      <c r="S2813" s="13">
        <f>(J2813/86400)+25569+(-5/24)</f>
        <v>42028.288229166668</v>
      </c>
      <c r="T2813" s="13">
        <f>(I2813/86400)+25569+(-5/24)</f>
        <v>42058.288229166668</v>
      </c>
    </row>
    <row r="2814" spans="1:20" ht="14.75" customHeight="1" x14ac:dyDescent="0.2">
      <c r="A2814" s="5">
        <v>2812</v>
      </c>
      <c r="B2814" s="6" t="s">
        <v>2812</v>
      </c>
      <c r="C2814" s="6" t="s">
        <v>6922</v>
      </c>
      <c r="D2814" s="22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>E2814/D2814</f>
        <v>1.133</v>
      </c>
      <c r="P2814" s="8">
        <f>IF(L2814=0,0,E2814/L2814)</f>
        <v>68.253012048192772</v>
      </c>
      <c r="Q2814" s="5" t="str">
        <f>LEFT(N2814,(FIND("/",N2814)-1))</f>
        <v>theater</v>
      </c>
      <c r="R2814" s="5" t="str">
        <f>RIGHT(N2814,LEN(N2814)-(FIND("/",N2814)))</f>
        <v>plays</v>
      </c>
      <c r="S2814" s="13">
        <f>(J2814/86400)+25569+(-5/24)</f>
        <v>42054.535856481474</v>
      </c>
      <c r="T2814" s="13">
        <f>(I2814/86400)+25569+(-5/24)</f>
        <v>42099.958333333336</v>
      </c>
    </row>
    <row r="2815" spans="1:20" ht="14.75" customHeight="1" x14ac:dyDescent="0.2">
      <c r="A2815" s="5">
        <v>2813</v>
      </c>
      <c r="B2815" s="6" t="s">
        <v>2813</v>
      </c>
      <c r="C2815" s="6" t="s">
        <v>6923</v>
      </c>
      <c r="D2815" s="22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>E2815/D2815</f>
        <v>1.2757571428571428</v>
      </c>
      <c r="P2815" s="8">
        <f>IF(L2815=0,0,E2815/L2815)</f>
        <v>37.209583333333335</v>
      </c>
      <c r="Q2815" s="5" t="str">
        <f>LEFT(N2815,(FIND("/",N2815)-1))</f>
        <v>theater</v>
      </c>
      <c r="R2815" s="5" t="str">
        <f>RIGHT(N2815,LEN(N2815)-(FIND("/",N2815)))</f>
        <v>plays</v>
      </c>
      <c r="S2815" s="13">
        <f>(J2815/86400)+25569+(-5/24)</f>
        <v>42693.534270833326</v>
      </c>
      <c r="T2815" s="13">
        <f>(I2815/86400)+25569+(-5/24)</f>
        <v>42718.534270833326</v>
      </c>
    </row>
    <row r="2816" spans="1:20" ht="14.75" customHeight="1" x14ac:dyDescent="0.2">
      <c r="A2816" s="5">
        <v>2814</v>
      </c>
      <c r="B2816" s="6" t="s">
        <v>2814</v>
      </c>
      <c r="C2816" s="6" t="s">
        <v>6924</v>
      </c>
      <c r="D2816" s="22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>E2816/D2816</f>
        <v>1.0773333333333333</v>
      </c>
      <c r="P2816" s="8">
        <f>IF(L2816=0,0,E2816/L2816)</f>
        <v>25.25</v>
      </c>
      <c r="Q2816" s="5" t="str">
        <f>LEFT(N2816,(FIND("/",N2816)-1))</f>
        <v>theater</v>
      </c>
      <c r="R2816" s="5" t="str">
        <f>RIGHT(N2816,LEN(N2816)-(FIND("/",N2816)))</f>
        <v>plays</v>
      </c>
      <c r="S2816" s="13">
        <f>(J2816/86400)+25569+(-5/24)</f>
        <v>42103.191145833327</v>
      </c>
      <c r="T2816" s="13">
        <f>(I2816/86400)+25569+(-5/24)</f>
        <v>42133.191145833327</v>
      </c>
    </row>
    <row r="2817" spans="1:20" ht="14.75" customHeight="1" x14ac:dyDescent="0.2">
      <c r="A2817" s="5">
        <v>2815</v>
      </c>
      <c r="B2817" s="6" t="s">
        <v>2815</v>
      </c>
      <c r="C2817" s="6" t="s">
        <v>6925</v>
      </c>
      <c r="D2817" s="22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>E2817/D2817</f>
        <v>2.42</v>
      </c>
      <c r="P2817" s="8">
        <f>IF(L2817=0,0,E2817/L2817)</f>
        <v>43.214285714285715</v>
      </c>
      <c r="Q2817" s="5" t="str">
        <f>LEFT(N2817,(FIND("/",N2817)-1))</f>
        <v>theater</v>
      </c>
      <c r="R2817" s="5" t="str">
        <f>RIGHT(N2817,LEN(N2817)-(FIND("/",N2817)))</f>
        <v>plays</v>
      </c>
      <c r="S2817" s="13">
        <f>(J2817/86400)+25569+(-5/24)</f>
        <v>42559.568391203698</v>
      </c>
      <c r="T2817" s="13">
        <f>(I2817/86400)+25569+(-5/24)</f>
        <v>42589.568391203698</v>
      </c>
    </row>
    <row r="2818" spans="1:20" ht="14.75" customHeight="1" x14ac:dyDescent="0.2">
      <c r="A2818" s="5">
        <v>2816</v>
      </c>
      <c r="B2818" s="6" t="s">
        <v>2816</v>
      </c>
      <c r="C2818" s="6" t="s">
        <v>6926</v>
      </c>
      <c r="D2818" s="22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>E2818/D2818</f>
        <v>1.4156666666666666</v>
      </c>
      <c r="P2818" s="8">
        <f>IF(L2818=0,0,E2818/L2818)</f>
        <v>25.130177514792898</v>
      </c>
      <c r="Q2818" s="5" t="str">
        <f>LEFT(N2818,(FIND("/",N2818)-1))</f>
        <v>theater</v>
      </c>
      <c r="R2818" s="5" t="str">
        <f>RIGHT(N2818,LEN(N2818)-(FIND("/",N2818)))</f>
        <v>plays</v>
      </c>
      <c r="S2818" s="13">
        <f>(J2818/86400)+25569+(-5/24)</f>
        <v>42188.259166666663</v>
      </c>
      <c r="T2818" s="13">
        <f>(I2818/86400)+25569+(-5/24)</f>
        <v>42218.458333333336</v>
      </c>
    </row>
    <row r="2819" spans="1:20" ht="14.75" customHeight="1" x14ac:dyDescent="0.2">
      <c r="A2819" s="5">
        <v>2817</v>
      </c>
      <c r="B2819" s="6" t="s">
        <v>2817</v>
      </c>
      <c r="C2819" s="6" t="s">
        <v>6927</v>
      </c>
      <c r="D2819" s="22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>E2819/D2819</f>
        <v>1.3</v>
      </c>
      <c r="P2819" s="8">
        <f>IF(L2819=0,0,E2819/L2819)</f>
        <v>23.636363636363637</v>
      </c>
      <c r="Q2819" s="5" t="str">
        <f>LEFT(N2819,(FIND("/",N2819)-1))</f>
        <v>theater</v>
      </c>
      <c r="R2819" s="5" t="str">
        <f>RIGHT(N2819,LEN(N2819)-(FIND("/",N2819)))</f>
        <v>plays</v>
      </c>
      <c r="S2819" s="13">
        <f>(J2819/86400)+25569+(-5/24)</f>
        <v>42023.42664351852</v>
      </c>
      <c r="T2819" s="13">
        <f>(I2819/86400)+25569+(-5/24)</f>
        <v>42063.42664351852</v>
      </c>
    </row>
    <row r="2820" spans="1:20" ht="14.75" customHeight="1" x14ac:dyDescent="0.2">
      <c r="A2820" s="5">
        <v>2818</v>
      </c>
      <c r="B2820" s="6" t="s">
        <v>2818</v>
      </c>
      <c r="C2820" s="6" t="s">
        <v>6928</v>
      </c>
      <c r="D2820" s="22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>E2820/D2820</f>
        <v>1.0603</v>
      </c>
      <c r="P2820" s="8">
        <f>IF(L2820=0,0,E2820/L2820)</f>
        <v>103.95098039215686</v>
      </c>
      <c r="Q2820" s="5" t="str">
        <f>LEFT(N2820,(FIND("/",N2820)-1))</f>
        <v>theater</v>
      </c>
      <c r="R2820" s="5" t="str">
        <f>RIGHT(N2820,LEN(N2820)-(FIND("/",N2820)))</f>
        <v>plays</v>
      </c>
      <c r="S2820" s="13">
        <f>(J2820/86400)+25569+(-5/24)</f>
        <v>42250.389884259253</v>
      </c>
      <c r="T2820" s="13">
        <f>(I2820/86400)+25569+(-5/24)</f>
        <v>42270.389884259253</v>
      </c>
    </row>
    <row r="2821" spans="1:20" ht="14.75" customHeight="1" x14ac:dyDescent="0.2">
      <c r="A2821" s="5">
        <v>2819</v>
      </c>
      <c r="B2821" s="6" t="s">
        <v>2819</v>
      </c>
      <c r="C2821" s="6" t="s">
        <v>6929</v>
      </c>
      <c r="D2821" s="22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>E2821/D2821</f>
        <v>1.048</v>
      </c>
      <c r="P2821" s="8">
        <f>IF(L2821=0,0,E2821/L2821)</f>
        <v>50.384615384615387</v>
      </c>
      <c r="Q2821" s="5" t="str">
        <f>LEFT(N2821,(FIND("/",N2821)-1))</f>
        <v>theater</v>
      </c>
      <c r="R2821" s="5" t="str">
        <f>RIGHT(N2821,LEN(N2821)-(FIND("/",N2821)))</f>
        <v>plays</v>
      </c>
      <c r="S2821" s="13">
        <f>(J2821/86400)+25569+(-5/24)</f>
        <v>42139.317233796297</v>
      </c>
      <c r="T2821" s="13">
        <f>(I2821/86400)+25569+(-5/24)</f>
        <v>42169.317233796297</v>
      </c>
    </row>
    <row r="2822" spans="1:20" ht="14.75" customHeight="1" x14ac:dyDescent="0.2">
      <c r="A2822" s="5">
        <v>2820</v>
      </c>
      <c r="B2822" s="6" t="s">
        <v>2820</v>
      </c>
      <c r="C2822" s="6" t="s">
        <v>6930</v>
      </c>
      <c r="D2822" s="22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>E2822/D2822</f>
        <v>1.36</v>
      </c>
      <c r="P2822" s="8">
        <f>IF(L2822=0,0,E2822/L2822)</f>
        <v>13.6</v>
      </c>
      <c r="Q2822" s="5" t="str">
        <f>LEFT(N2822,(FIND("/",N2822)-1))</f>
        <v>theater</v>
      </c>
      <c r="R2822" s="5" t="str">
        <f>RIGHT(N2822,LEN(N2822)-(FIND("/",N2822)))</f>
        <v>plays</v>
      </c>
      <c r="S2822" s="13">
        <f>(J2822/86400)+25569+(-5/24)</f>
        <v>42401.402650462966</v>
      </c>
      <c r="T2822" s="13">
        <f>(I2822/86400)+25569+(-5/24)</f>
        <v>42425.791666666664</v>
      </c>
    </row>
    <row r="2823" spans="1:20" ht="14.75" customHeight="1" x14ac:dyDescent="0.2">
      <c r="A2823" s="5">
        <v>2821</v>
      </c>
      <c r="B2823" s="6" t="s">
        <v>2821</v>
      </c>
      <c r="C2823" s="6" t="s">
        <v>6931</v>
      </c>
      <c r="D2823" s="22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>E2823/D2823</f>
        <v>1</v>
      </c>
      <c r="P2823" s="8">
        <f>IF(L2823=0,0,E2823/L2823)</f>
        <v>28.571428571428573</v>
      </c>
      <c r="Q2823" s="5" t="str">
        <f>LEFT(N2823,(FIND("/",N2823)-1))</f>
        <v>theater</v>
      </c>
      <c r="R2823" s="5" t="str">
        <f>RIGHT(N2823,LEN(N2823)-(FIND("/",N2823)))</f>
        <v>plays</v>
      </c>
      <c r="S2823" s="13">
        <f>(J2823/86400)+25569+(-5/24)</f>
        <v>41875.714525462965</v>
      </c>
      <c r="T2823" s="13">
        <f>(I2823/86400)+25569+(-5/24)</f>
        <v>41905.714525462965</v>
      </c>
    </row>
    <row r="2824" spans="1:20" ht="14.75" customHeight="1" x14ac:dyDescent="0.2">
      <c r="A2824" s="5">
        <v>2822</v>
      </c>
      <c r="B2824" s="6" t="s">
        <v>2822</v>
      </c>
      <c r="C2824" s="6" t="s">
        <v>6932</v>
      </c>
      <c r="D2824" s="22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>E2824/D2824</f>
        <v>1</v>
      </c>
      <c r="P2824" s="8">
        <f>IF(L2824=0,0,E2824/L2824)</f>
        <v>63.829787234042556</v>
      </c>
      <c r="Q2824" s="5" t="str">
        <f>LEFT(N2824,(FIND("/",N2824)-1))</f>
        <v>theater</v>
      </c>
      <c r="R2824" s="5" t="str">
        <f>RIGHT(N2824,LEN(N2824)-(FIND("/",N2824)))</f>
        <v>plays</v>
      </c>
      <c r="S2824" s="13">
        <f>(J2824/86400)+25569+(-5/24)</f>
        <v>42060.475601851846</v>
      </c>
      <c r="T2824" s="13">
        <f>(I2824/86400)+25569+(-5/24)</f>
        <v>42090.433935185181</v>
      </c>
    </row>
    <row r="2825" spans="1:20" ht="14.75" customHeight="1" x14ac:dyDescent="0.2">
      <c r="A2825" s="5">
        <v>2823</v>
      </c>
      <c r="B2825" s="6" t="s">
        <v>2823</v>
      </c>
      <c r="C2825" s="6" t="s">
        <v>6933</v>
      </c>
      <c r="D2825" s="22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>E2825/D2825</f>
        <v>1.24</v>
      </c>
      <c r="P2825" s="8">
        <f>IF(L2825=0,0,E2825/L2825)</f>
        <v>8.8571428571428577</v>
      </c>
      <c r="Q2825" s="5" t="str">
        <f>LEFT(N2825,(FIND("/",N2825)-1))</f>
        <v>theater</v>
      </c>
      <c r="R2825" s="5" t="str">
        <f>RIGHT(N2825,LEN(N2825)-(FIND("/",N2825)))</f>
        <v>plays</v>
      </c>
      <c r="S2825" s="13">
        <f>(J2825/86400)+25569+(-5/24)</f>
        <v>42066.803310185183</v>
      </c>
      <c r="T2825" s="13">
        <f>(I2825/86400)+25569+(-5/24)</f>
        <v>42094.749305555553</v>
      </c>
    </row>
    <row r="2826" spans="1:20" ht="14.75" customHeight="1" x14ac:dyDescent="0.2">
      <c r="A2826" s="5">
        <v>2824</v>
      </c>
      <c r="B2826" s="6" t="s">
        <v>2824</v>
      </c>
      <c r="C2826" s="6" t="s">
        <v>6934</v>
      </c>
      <c r="D2826" s="22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>E2826/D2826</f>
        <v>1.1692307692307693</v>
      </c>
      <c r="P2826" s="8">
        <f>IF(L2826=0,0,E2826/L2826)</f>
        <v>50.666666666666664</v>
      </c>
      <c r="Q2826" s="5" t="str">
        <f>LEFT(N2826,(FIND("/",N2826)-1))</f>
        <v>theater</v>
      </c>
      <c r="R2826" s="5" t="str">
        <f>RIGHT(N2826,LEN(N2826)-(FIND("/",N2826)))</f>
        <v>plays</v>
      </c>
      <c r="S2826" s="13">
        <f>(J2826/86400)+25569+(-5/24)</f>
        <v>42136.0624537037</v>
      </c>
      <c r="T2826" s="13">
        <f>(I2826/86400)+25569+(-5/24)</f>
        <v>42167.863194444442</v>
      </c>
    </row>
    <row r="2827" spans="1:20" ht="14.75" customHeight="1" x14ac:dyDescent="0.2">
      <c r="A2827" s="5">
        <v>2825</v>
      </c>
      <c r="B2827" s="6" t="s">
        <v>2825</v>
      </c>
      <c r="C2827" s="6" t="s">
        <v>6935</v>
      </c>
      <c r="D2827" s="22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>E2827/D2827</f>
        <v>1.0333333333333334</v>
      </c>
      <c r="P2827" s="8">
        <f>IF(L2827=0,0,E2827/L2827)</f>
        <v>60.784313725490193</v>
      </c>
      <c r="Q2827" s="5" t="str">
        <f>LEFT(N2827,(FIND("/",N2827)-1))</f>
        <v>theater</v>
      </c>
      <c r="R2827" s="5" t="str">
        <f>RIGHT(N2827,LEN(N2827)-(FIND("/",N2827)))</f>
        <v>plays</v>
      </c>
      <c r="S2827" s="13">
        <f>(J2827/86400)+25569+(-5/24)</f>
        <v>42312.584328703706</v>
      </c>
      <c r="T2827" s="13">
        <f>(I2827/86400)+25569+(-5/24)</f>
        <v>42342.584328703706</v>
      </c>
    </row>
    <row r="2828" spans="1:20" ht="14.75" customHeight="1" x14ac:dyDescent="0.2">
      <c r="A2828" s="5">
        <v>2826</v>
      </c>
      <c r="B2828" s="6" t="s">
        <v>2826</v>
      </c>
      <c r="C2828" s="6" t="s">
        <v>6936</v>
      </c>
      <c r="D2828" s="22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>E2828/D2828</f>
        <v>1.0774999999999999</v>
      </c>
      <c r="P2828" s="8">
        <f>IF(L2828=0,0,E2828/L2828)</f>
        <v>113.42105263157895</v>
      </c>
      <c r="Q2828" s="5" t="str">
        <f>LEFT(N2828,(FIND("/",N2828)-1))</f>
        <v>theater</v>
      </c>
      <c r="R2828" s="5" t="str">
        <f>RIGHT(N2828,LEN(N2828)-(FIND("/",N2828)))</f>
        <v>plays</v>
      </c>
      <c r="S2828" s="13">
        <f>(J2828/86400)+25569+(-5/24)</f>
        <v>42170.826527777775</v>
      </c>
      <c r="T2828" s="13">
        <f>(I2828/86400)+25569+(-5/24)</f>
        <v>42195.083333333336</v>
      </c>
    </row>
    <row r="2829" spans="1:20" ht="14.75" customHeight="1" x14ac:dyDescent="0.2">
      <c r="A2829" s="5">
        <v>2827</v>
      </c>
      <c r="B2829" s="6" t="s">
        <v>2827</v>
      </c>
      <c r="C2829" s="6" t="s">
        <v>6937</v>
      </c>
      <c r="D2829" s="22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>E2829/D2829</f>
        <v>1.2024999999999999</v>
      </c>
      <c r="P2829" s="8">
        <f>IF(L2829=0,0,E2829/L2829)</f>
        <v>104.56521739130434</v>
      </c>
      <c r="Q2829" s="5" t="str">
        <f>LEFT(N2829,(FIND("/",N2829)-1))</f>
        <v>theater</v>
      </c>
      <c r="R2829" s="5" t="str">
        <f>RIGHT(N2829,LEN(N2829)-(FIND("/",N2829)))</f>
        <v>plays</v>
      </c>
      <c r="S2829" s="13">
        <f>(J2829/86400)+25569+(-5/24)</f>
        <v>42494.475300925922</v>
      </c>
      <c r="T2829" s="13">
        <f>(I2829/86400)+25569+(-5/24)</f>
        <v>42524.479166666664</v>
      </c>
    </row>
    <row r="2830" spans="1:20" ht="14.75" customHeight="1" x14ac:dyDescent="0.2">
      <c r="A2830" s="5">
        <v>2828</v>
      </c>
      <c r="B2830" s="6" t="s">
        <v>2828</v>
      </c>
      <c r="C2830" s="6" t="s">
        <v>6938</v>
      </c>
      <c r="D2830" s="22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>E2830/D2830</f>
        <v>1.0037894736842106</v>
      </c>
      <c r="P2830" s="8">
        <f>IF(L2830=0,0,E2830/L2830)</f>
        <v>98.30927835051547</v>
      </c>
      <c r="Q2830" s="5" t="str">
        <f>LEFT(N2830,(FIND("/",N2830)-1))</f>
        <v>theater</v>
      </c>
      <c r="R2830" s="5" t="str">
        <f>RIGHT(N2830,LEN(N2830)-(FIND("/",N2830)))</f>
        <v>plays</v>
      </c>
      <c r="S2830" s="13">
        <f>(J2830/86400)+25569+(-5/24)</f>
        <v>42254.056354166663</v>
      </c>
      <c r="T2830" s="13">
        <f>(I2830/86400)+25569+(-5/24)</f>
        <v>42279.749999999993</v>
      </c>
    </row>
    <row r="2831" spans="1:20" ht="14.75" customHeight="1" x14ac:dyDescent="0.2">
      <c r="A2831" s="5">
        <v>2829</v>
      </c>
      <c r="B2831" s="6" t="s">
        <v>2829</v>
      </c>
      <c r="C2831" s="6" t="s">
        <v>6939</v>
      </c>
      <c r="D2831" s="22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>E2831/D2831</f>
        <v>1.0651999999999999</v>
      </c>
      <c r="P2831" s="8">
        <f>IF(L2831=0,0,E2831/L2831)</f>
        <v>35.039473684210527</v>
      </c>
      <c r="Q2831" s="5" t="str">
        <f>LEFT(N2831,(FIND("/",N2831)-1))</f>
        <v>theater</v>
      </c>
      <c r="R2831" s="5" t="str">
        <f>RIGHT(N2831,LEN(N2831)-(FIND("/",N2831)))</f>
        <v>plays</v>
      </c>
      <c r="S2831" s="13">
        <f>(J2831/86400)+25569+(-5/24)</f>
        <v>42495.225902777776</v>
      </c>
      <c r="T2831" s="13">
        <f>(I2831/86400)+25569+(-5/24)</f>
        <v>42523.225902777776</v>
      </c>
    </row>
    <row r="2832" spans="1:20" ht="14.75" customHeight="1" x14ac:dyDescent="0.2">
      <c r="A2832" s="5">
        <v>2830</v>
      </c>
      <c r="B2832" s="6" t="s">
        <v>2830</v>
      </c>
      <c r="C2832" s="6" t="s">
        <v>6940</v>
      </c>
      <c r="D2832" s="22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>E2832/D2832</f>
        <v>1</v>
      </c>
      <c r="P2832" s="8">
        <f>IF(L2832=0,0,E2832/L2832)</f>
        <v>272.72727272727275</v>
      </c>
      <c r="Q2832" s="5" t="str">
        <f>LEFT(N2832,(FIND("/",N2832)-1))</f>
        <v>theater</v>
      </c>
      <c r="R2832" s="5" t="str">
        <f>RIGHT(N2832,LEN(N2832)-(FIND("/",N2832)))</f>
        <v>plays</v>
      </c>
      <c r="S2832" s="13">
        <f>(J2832/86400)+25569+(-5/24)</f>
        <v>41758.631342592591</v>
      </c>
      <c r="T2832" s="13">
        <f>(I2832/86400)+25569+(-5/24)</f>
        <v>41770.957638888889</v>
      </c>
    </row>
    <row r="2833" spans="1:20" ht="14.75" customHeight="1" x14ac:dyDescent="0.2">
      <c r="A2833" s="5">
        <v>2831</v>
      </c>
      <c r="B2833" s="6" t="s">
        <v>2831</v>
      </c>
      <c r="C2833" s="6" t="s">
        <v>6941</v>
      </c>
      <c r="D2833" s="22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>E2833/D2833</f>
        <v>1.1066666666666667</v>
      </c>
      <c r="P2833" s="8">
        <f>IF(L2833=0,0,E2833/L2833)</f>
        <v>63.846153846153847</v>
      </c>
      <c r="Q2833" s="5" t="str">
        <f>LEFT(N2833,(FIND("/",N2833)-1))</f>
        <v>theater</v>
      </c>
      <c r="R2833" s="5" t="str">
        <f>RIGHT(N2833,LEN(N2833)-(FIND("/",N2833)))</f>
        <v>plays</v>
      </c>
      <c r="S2833" s="13">
        <f>(J2833/86400)+25569+(-5/24)</f>
        <v>42171.616550925923</v>
      </c>
      <c r="T2833" s="13">
        <f>(I2833/86400)+25569+(-5/24)</f>
        <v>42201.616550925923</v>
      </c>
    </row>
    <row r="2834" spans="1:20" ht="14.75" customHeight="1" x14ac:dyDescent="0.2">
      <c r="A2834" s="5">
        <v>2832</v>
      </c>
      <c r="B2834" s="6" t="s">
        <v>2832</v>
      </c>
      <c r="C2834" s="6" t="s">
        <v>6942</v>
      </c>
      <c r="D2834" s="22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>E2834/D2834</f>
        <v>1.1471959999999999</v>
      </c>
      <c r="P2834" s="8">
        <f>IF(L2834=0,0,E2834/L2834)</f>
        <v>30.189368421052631</v>
      </c>
      <c r="Q2834" s="5" t="str">
        <f>LEFT(N2834,(FIND("/",N2834)-1))</f>
        <v>theater</v>
      </c>
      <c r="R2834" s="5" t="str">
        <f>RIGHT(N2834,LEN(N2834)-(FIND("/",N2834)))</f>
        <v>plays</v>
      </c>
      <c r="S2834" s="13">
        <f>(J2834/86400)+25569+(-5/24)</f>
        <v>41938.501087962963</v>
      </c>
      <c r="T2834" s="13">
        <f>(I2834/86400)+25569+(-5/24)</f>
        <v>41966.708333333336</v>
      </c>
    </row>
    <row r="2835" spans="1:20" ht="14.75" customHeight="1" x14ac:dyDescent="0.2">
      <c r="A2835" s="5">
        <v>2833</v>
      </c>
      <c r="B2835" s="6" t="s">
        <v>2833</v>
      </c>
      <c r="C2835" s="6" t="s">
        <v>6943</v>
      </c>
      <c r="D2835" s="22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>E2835/D2835</f>
        <v>1.0825925925925926</v>
      </c>
      <c r="P2835" s="8">
        <f>IF(L2835=0,0,E2835/L2835)</f>
        <v>83.51428571428572</v>
      </c>
      <c r="Q2835" s="5" t="str">
        <f>LEFT(N2835,(FIND("/",N2835)-1))</f>
        <v>theater</v>
      </c>
      <c r="R2835" s="5" t="str">
        <f>RIGHT(N2835,LEN(N2835)-(FIND("/",N2835)))</f>
        <v>plays</v>
      </c>
      <c r="S2835" s="13">
        <f>(J2835/86400)+25569+(-5/24)</f>
        <v>42267.919363425921</v>
      </c>
      <c r="T2835" s="13">
        <f>(I2835/86400)+25569+(-5/24)</f>
        <v>42287.874999999993</v>
      </c>
    </row>
    <row r="2836" spans="1:20" ht="14.75" customHeight="1" x14ac:dyDescent="0.2">
      <c r="A2836" s="5">
        <v>2834</v>
      </c>
      <c r="B2836" s="6" t="s">
        <v>2834</v>
      </c>
      <c r="C2836" s="6" t="s">
        <v>6944</v>
      </c>
      <c r="D2836" s="22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>E2836/D2836</f>
        <v>1.7</v>
      </c>
      <c r="P2836" s="8">
        <f>IF(L2836=0,0,E2836/L2836)</f>
        <v>64.761904761904759</v>
      </c>
      <c r="Q2836" s="5" t="str">
        <f>LEFT(N2836,(FIND("/",N2836)-1))</f>
        <v>theater</v>
      </c>
      <c r="R2836" s="5" t="str">
        <f>RIGHT(N2836,LEN(N2836)-(FIND("/",N2836)))</f>
        <v>plays</v>
      </c>
      <c r="S2836" s="13">
        <f>(J2836/86400)+25569+(-5/24)</f>
        <v>42019.751504629625</v>
      </c>
      <c r="T2836" s="13">
        <f>(I2836/86400)+25569+(-5/24)</f>
        <v>42034.751504629625</v>
      </c>
    </row>
    <row r="2837" spans="1:20" ht="14.75" customHeight="1" x14ac:dyDescent="0.2">
      <c r="A2837" s="5">
        <v>2835</v>
      </c>
      <c r="B2837" s="6" t="s">
        <v>2835</v>
      </c>
      <c r="C2837" s="6" t="s">
        <v>6945</v>
      </c>
      <c r="D2837" s="22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>E2837/D2837</f>
        <v>1.8709899999999999</v>
      </c>
      <c r="P2837" s="8">
        <f>IF(L2837=0,0,E2837/L2837)</f>
        <v>20.118172043010752</v>
      </c>
      <c r="Q2837" s="5" t="str">
        <f>LEFT(N2837,(FIND("/",N2837)-1))</f>
        <v>theater</v>
      </c>
      <c r="R2837" s="5" t="str">
        <f>RIGHT(N2837,LEN(N2837)-(FIND("/",N2837)))</f>
        <v>plays</v>
      </c>
      <c r="S2837" s="13">
        <f>(J2837/86400)+25569+(-5/24)</f>
        <v>42313.495567129627</v>
      </c>
      <c r="T2837" s="13">
        <f>(I2837/86400)+25569+(-5/24)</f>
        <v>42342.791666666664</v>
      </c>
    </row>
    <row r="2838" spans="1:20" ht="14.75" customHeight="1" x14ac:dyDescent="0.2">
      <c r="A2838" s="5">
        <v>2836</v>
      </c>
      <c r="B2838" s="6" t="s">
        <v>2836</v>
      </c>
      <c r="C2838" s="6" t="s">
        <v>6946</v>
      </c>
      <c r="D2838" s="22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>E2838/D2838</f>
        <v>1.0777777777777777</v>
      </c>
      <c r="P2838" s="8">
        <f>IF(L2838=0,0,E2838/L2838)</f>
        <v>44.090909090909093</v>
      </c>
      <c r="Q2838" s="5" t="str">
        <f>LEFT(N2838,(FIND("/",N2838)-1))</f>
        <v>theater</v>
      </c>
      <c r="R2838" s="5" t="str">
        <f>RIGHT(N2838,LEN(N2838)-(FIND("/",N2838)))</f>
        <v>plays</v>
      </c>
      <c r="S2838" s="13">
        <f>(J2838/86400)+25569+(-5/24)</f>
        <v>42746.053449074076</v>
      </c>
      <c r="T2838" s="13">
        <f>(I2838/86400)+25569+(-5/24)</f>
        <v>42783.999305555553</v>
      </c>
    </row>
    <row r="2839" spans="1:20" ht="14.75" customHeight="1" x14ac:dyDescent="0.2">
      <c r="A2839" s="5">
        <v>2837</v>
      </c>
      <c r="B2839" s="6" t="s">
        <v>2837</v>
      </c>
      <c r="C2839" s="6" t="s">
        <v>6947</v>
      </c>
      <c r="D2839" s="22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>E2839/D2839</f>
        <v>1</v>
      </c>
      <c r="P2839" s="8">
        <f>IF(L2839=0,0,E2839/L2839)</f>
        <v>40.476190476190474</v>
      </c>
      <c r="Q2839" s="5" t="str">
        <f>LEFT(N2839,(FIND("/",N2839)-1))</f>
        <v>theater</v>
      </c>
      <c r="R2839" s="5" t="str">
        <f>RIGHT(N2839,LEN(N2839)-(FIND("/",N2839)))</f>
        <v>plays</v>
      </c>
      <c r="S2839" s="13">
        <f>(J2839/86400)+25569+(-5/24)</f>
        <v>42307.700046296297</v>
      </c>
      <c r="T2839" s="13">
        <f>(I2839/86400)+25569+(-5/24)</f>
        <v>42347.741712962961</v>
      </c>
    </row>
    <row r="2840" spans="1:20" ht="14.75" customHeight="1" x14ac:dyDescent="0.2">
      <c r="A2840" s="5">
        <v>2838</v>
      </c>
      <c r="B2840" s="6" t="s">
        <v>2838</v>
      </c>
      <c r="C2840" s="6" t="s">
        <v>6948</v>
      </c>
      <c r="D2840" s="22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>E2840/D2840</f>
        <v>1.2024999999999999</v>
      </c>
      <c r="P2840" s="8">
        <f>IF(L2840=0,0,E2840/L2840)</f>
        <v>44.537037037037038</v>
      </c>
      <c r="Q2840" s="5" t="str">
        <f>LEFT(N2840,(FIND("/",N2840)-1))</f>
        <v>theater</v>
      </c>
      <c r="R2840" s="5" t="str">
        <f>RIGHT(N2840,LEN(N2840)-(FIND("/",N2840)))</f>
        <v>plays</v>
      </c>
      <c r="S2840" s="13">
        <f>(J2840/86400)+25569+(-5/24)</f>
        <v>41842.399259259255</v>
      </c>
      <c r="T2840" s="13">
        <f>(I2840/86400)+25569+(-5/24)</f>
        <v>41864.708333333328</v>
      </c>
    </row>
    <row r="2841" spans="1:20" ht="14.75" customHeight="1" x14ac:dyDescent="0.2">
      <c r="A2841" s="5">
        <v>2839</v>
      </c>
      <c r="B2841" s="6" t="s">
        <v>2839</v>
      </c>
      <c r="C2841" s="6" t="s">
        <v>6949</v>
      </c>
      <c r="D2841" s="22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>E2841/D2841</f>
        <v>1.1142857142857143</v>
      </c>
      <c r="P2841" s="8">
        <f>IF(L2841=0,0,E2841/L2841)</f>
        <v>125.80645161290323</v>
      </c>
      <c r="Q2841" s="5" t="str">
        <f>LEFT(N2841,(FIND("/",N2841)-1))</f>
        <v>theater</v>
      </c>
      <c r="R2841" s="5" t="str">
        <f>RIGHT(N2841,LEN(N2841)-(FIND("/",N2841)))</f>
        <v>plays</v>
      </c>
      <c r="S2841" s="13">
        <f>(J2841/86400)+25569+(-5/24)</f>
        <v>41853.031874999993</v>
      </c>
      <c r="T2841" s="13">
        <f>(I2841/86400)+25569+(-5/24)</f>
        <v>41875.999305555553</v>
      </c>
    </row>
    <row r="2842" spans="1:20" ht="14.75" customHeight="1" x14ac:dyDescent="0.2">
      <c r="A2842" s="5">
        <v>2840</v>
      </c>
      <c r="B2842" s="6" t="s">
        <v>2840</v>
      </c>
      <c r="C2842" s="6" t="s">
        <v>6950</v>
      </c>
      <c r="D2842" s="22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>E2842/D2842</f>
        <v>1.04</v>
      </c>
      <c r="P2842" s="8">
        <f>IF(L2842=0,0,E2842/L2842)</f>
        <v>19.696969696969695</v>
      </c>
      <c r="Q2842" s="5" t="str">
        <f>LEFT(N2842,(FIND("/",N2842)-1))</f>
        <v>theater</v>
      </c>
      <c r="R2842" s="5" t="str">
        <f>RIGHT(N2842,LEN(N2842)-(FIND("/",N2842)))</f>
        <v>plays</v>
      </c>
      <c r="S2842" s="13">
        <f>(J2842/86400)+25569+(-5/24)</f>
        <v>42059.827303240738</v>
      </c>
      <c r="T2842" s="13">
        <f>(I2842/86400)+25569+(-5/24)</f>
        <v>42081.499999999993</v>
      </c>
    </row>
    <row r="2843" spans="1:20" ht="14.75" customHeight="1" x14ac:dyDescent="0.2">
      <c r="A2843" s="5">
        <v>2841</v>
      </c>
      <c r="B2843" s="6" t="s">
        <v>2841</v>
      </c>
      <c r="C2843" s="6" t="s">
        <v>6951</v>
      </c>
      <c r="D2843" s="22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>E2843/D2843</f>
        <v>0.01</v>
      </c>
      <c r="P2843" s="8">
        <f>IF(L2843=0,0,E2843/L2843)</f>
        <v>10</v>
      </c>
      <c r="Q2843" s="5" t="str">
        <f>LEFT(N2843,(FIND("/",N2843)-1))</f>
        <v>theater</v>
      </c>
      <c r="R2843" s="5" t="str">
        <f>RIGHT(N2843,LEN(N2843)-(FIND("/",N2843)))</f>
        <v>plays</v>
      </c>
      <c r="S2843" s="13">
        <f>(J2843/86400)+25569+(-5/24)</f>
        <v>42291.531215277777</v>
      </c>
      <c r="T2843" s="13">
        <f>(I2843/86400)+25569+(-5/24)</f>
        <v>42351.572881944441</v>
      </c>
    </row>
    <row r="2844" spans="1:20" ht="14.75" customHeight="1" x14ac:dyDescent="0.2">
      <c r="A2844" s="5">
        <v>2842</v>
      </c>
      <c r="B2844" s="6" t="s">
        <v>2842</v>
      </c>
      <c r="C2844" s="6" t="s">
        <v>6952</v>
      </c>
      <c r="D2844" s="22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>E2844/D2844</f>
        <v>0</v>
      </c>
      <c r="P2844" s="8">
        <f>IF(L2844=0,0,E2844/L2844)</f>
        <v>0</v>
      </c>
      <c r="Q2844" s="5" t="str">
        <f>LEFT(N2844,(FIND("/",N2844)-1))</f>
        <v>theater</v>
      </c>
      <c r="R2844" s="5" t="str">
        <f>RIGHT(N2844,LEN(N2844)-(FIND("/",N2844)))</f>
        <v>plays</v>
      </c>
      <c r="S2844" s="13">
        <f>(J2844/86400)+25569+(-5/24)</f>
        <v>41784.744155092594</v>
      </c>
      <c r="T2844" s="13">
        <f>(I2844/86400)+25569+(-5/24)</f>
        <v>41811.25</v>
      </c>
    </row>
    <row r="2845" spans="1:20" ht="14.75" customHeight="1" x14ac:dyDescent="0.2">
      <c r="A2845" s="5">
        <v>2843</v>
      </c>
      <c r="B2845" s="6" t="s">
        <v>2843</v>
      </c>
      <c r="C2845" s="6" t="s">
        <v>6953</v>
      </c>
      <c r="D2845" s="22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>E2845/D2845</f>
        <v>0</v>
      </c>
      <c r="P2845" s="8">
        <f>IF(L2845=0,0,E2845/L2845)</f>
        <v>0</v>
      </c>
      <c r="Q2845" s="5" t="str">
        <f>LEFT(N2845,(FIND("/",N2845)-1))</f>
        <v>theater</v>
      </c>
      <c r="R2845" s="5" t="str">
        <f>RIGHT(N2845,LEN(N2845)-(FIND("/",N2845)))</f>
        <v>plays</v>
      </c>
      <c r="S2845" s="13">
        <f>(J2845/86400)+25569+(-5/24)</f>
        <v>42492.529513888883</v>
      </c>
      <c r="T2845" s="13">
        <f>(I2845/86400)+25569+(-5/24)</f>
        <v>42533.958333333336</v>
      </c>
    </row>
    <row r="2846" spans="1:20" ht="14.75" customHeight="1" x14ac:dyDescent="0.2">
      <c r="A2846" s="5">
        <v>2844</v>
      </c>
      <c r="B2846" s="6" t="s">
        <v>2844</v>
      </c>
      <c r="C2846" s="6" t="s">
        <v>6954</v>
      </c>
      <c r="D2846" s="22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>E2846/D2846</f>
        <v>5.4545454545454543E-2</v>
      </c>
      <c r="P2846" s="8">
        <f>IF(L2846=0,0,E2846/L2846)</f>
        <v>30</v>
      </c>
      <c r="Q2846" s="5" t="str">
        <f>LEFT(N2846,(FIND("/",N2846)-1))</f>
        <v>theater</v>
      </c>
      <c r="R2846" s="5" t="str">
        <f>RIGHT(N2846,LEN(N2846)-(FIND("/",N2846)))</f>
        <v>plays</v>
      </c>
      <c r="S2846" s="13">
        <f>(J2846/86400)+25569+(-5/24)</f>
        <v>42709.337731481479</v>
      </c>
      <c r="T2846" s="13">
        <f>(I2846/86400)+25569+(-5/24)</f>
        <v>42739.337731481479</v>
      </c>
    </row>
    <row r="2847" spans="1:20" ht="14.75" customHeight="1" x14ac:dyDescent="0.2">
      <c r="A2847" s="5">
        <v>2845</v>
      </c>
      <c r="B2847" s="6" t="s">
        <v>2845</v>
      </c>
      <c r="C2847" s="6" t="s">
        <v>6955</v>
      </c>
      <c r="D2847" s="22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>E2847/D2847</f>
        <v>0.31546666666666667</v>
      </c>
      <c r="P2847" s="8">
        <f>IF(L2847=0,0,E2847/L2847)</f>
        <v>60.666666666666664</v>
      </c>
      <c r="Q2847" s="5" t="str">
        <f>LEFT(N2847,(FIND("/",N2847)-1))</f>
        <v>theater</v>
      </c>
      <c r="R2847" s="5" t="str">
        <f>RIGHT(N2847,LEN(N2847)-(FIND("/",N2847)))</f>
        <v>plays</v>
      </c>
      <c r="S2847" s="13">
        <f>(J2847/86400)+25569+(-5/24)</f>
        <v>42102.808252314811</v>
      </c>
      <c r="T2847" s="13">
        <f>(I2847/86400)+25569+(-5/24)</f>
        <v>42162.808252314811</v>
      </c>
    </row>
    <row r="2848" spans="1:20" ht="14.75" customHeight="1" x14ac:dyDescent="0.2">
      <c r="A2848" s="5">
        <v>2846</v>
      </c>
      <c r="B2848" s="6" t="s">
        <v>2846</v>
      </c>
      <c r="C2848" s="6" t="s">
        <v>6956</v>
      </c>
      <c r="D2848" s="22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>E2848/D2848</f>
        <v>0</v>
      </c>
      <c r="P2848" s="8">
        <f>IF(L2848=0,0,E2848/L2848)</f>
        <v>0</v>
      </c>
      <c r="Q2848" s="5" t="str">
        <f>LEFT(N2848,(FIND("/",N2848)-1))</f>
        <v>theater</v>
      </c>
      <c r="R2848" s="5" t="str">
        <f>RIGHT(N2848,LEN(N2848)-(FIND("/",N2848)))</f>
        <v>plays</v>
      </c>
      <c r="S2848" s="13">
        <f>(J2848/86400)+25569+(-5/24)</f>
        <v>42108.483726851853</v>
      </c>
      <c r="T2848" s="13">
        <f>(I2848/86400)+25569+(-5/24)</f>
        <v>42153.483726851853</v>
      </c>
    </row>
    <row r="2849" spans="1:20" ht="14.75" customHeight="1" x14ac:dyDescent="0.2">
      <c r="A2849" s="5">
        <v>2847</v>
      </c>
      <c r="B2849" s="6" t="s">
        <v>2847</v>
      </c>
      <c r="C2849" s="6" t="s">
        <v>6957</v>
      </c>
      <c r="D2849" s="22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>E2849/D2849</f>
        <v>0</v>
      </c>
      <c r="P2849" s="8">
        <f>IF(L2849=0,0,E2849/L2849)</f>
        <v>0</v>
      </c>
      <c r="Q2849" s="5" t="str">
        <f>LEFT(N2849,(FIND("/",N2849)-1))</f>
        <v>theater</v>
      </c>
      <c r="R2849" s="5" t="str">
        <f>RIGHT(N2849,LEN(N2849)-(FIND("/",N2849)))</f>
        <v>plays</v>
      </c>
      <c r="S2849" s="13">
        <f>(J2849/86400)+25569+(-5/24)</f>
        <v>42453.597974537035</v>
      </c>
      <c r="T2849" s="13">
        <f>(I2849/86400)+25569+(-5/24)</f>
        <v>42513.597974537035</v>
      </c>
    </row>
    <row r="2850" spans="1:20" ht="14.75" customHeight="1" x14ac:dyDescent="0.2">
      <c r="A2850" s="5">
        <v>2848</v>
      </c>
      <c r="B2850" s="6" t="s">
        <v>2848</v>
      </c>
      <c r="C2850" s="6" t="s">
        <v>6958</v>
      </c>
      <c r="D2850" s="22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>E2850/D2850</f>
        <v>2E-3</v>
      </c>
      <c r="P2850" s="8">
        <f>IF(L2850=0,0,E2850/L2850)</f>
        <v>23.333333333333332</v>
      </c>
      <c r="Q2850" s="5" t="str">
        <f>LEFT(N2850,(FIND("/",N2850)-1))</f>
        <v>theater</v>
      </c>
      <c r="R2850" s="5" t="str">
        <f>RIGHT(N2850,LEN(N2850)-(FIND("/",N2850)))</f>
        <v>plays</v>
      </c>
      <c r="S2850" s="13">
        <f>(J2850/86400)+25569+(-5/24)</f>
        <v>42123.440497685187</v>
      </c>
      <c r="T2850" s="13">
        <f>(I2850/86400)+25569+(-5/24)</f>
        <v>42153.440497685187</v>
      </c>
    </row>
    <row r="2851" spans="1:20" ht="14.75" customHeight="1" x14ac:dyDescent="0.2">
      <c r="A2851" s="5">
        <v>2849</v>
      </c>
      <c r="B2851" s="6" t="s">
        <v>2849</v>
      </c>
      <c r="C2851" s="6" t="s">
        <v>6959</v>
      </c>
      <c r="D2851" s="22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>E2851/D2851</f>
        <v>0.01</v>
      </c>
      <c r="P2851" s="8">
        <f>IF(L2851=0,0,E2851/L2851)</f>
        <v>5</v>
      </c>
      <c r="Q2851" s="5" t="str">
        <f>LEFT(N2851,(FIND("/",N2851)-1))</f>
        <v>theater</v>
      </c>
      <c r="R2851" s="5" t="str">
        <f>RIGHT(N2851,LEN(N2851)-(FIND("/",N2851)))</f>
        <v>plays</v>
      </c>
      <c r="S2851" s="13">
        <f>(J2851/86400)+25569+(-5/24)</f>
        <v>42453.219907407409</v>
      </c>
      <c r="T2851" s="13">
        <f>(I2851/86400)+25569+(-5/24)</f>
        <v>42483.219907407409</v>
      </c>
    </row>
    <row r="2852" spans="1:20" ht="14.75" customHeight="1" x14ac:dyDescent="0.2">
      <c r="A2852" s="5">
        <v>2850</v>
      </c>
      <c r="B2852" s="6" t="s">
        <v>2850</v>
      </c>
      <c r="C2852" s="6" t="s">
        <v>6960</v>
      </c>
      <c r="D2852" s="22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>E2852/D2852</f>
        <v>3.8875E-2</v>
      </c>
      <c r="P2852" s="8">
        <f>IF(L2852=0,0,E2852/L2852)</f>
        <v>23.923076923076923</v>
      </c>
      <c r="Q2852" s="5" t="str">
        <f>LEFT(N2852,(FIND("/",N2852)-1))</f>
        <v>theater</v>
      </c>
      <c r="R2852" s="5" t="str">
        <f>RIGHT(N2852,LEN(N2852)-(FIND("/",N2852)))</f>
        <v>plays</v>
      </c>
      <c r="S2852" s="13">
        <f>(J2852/86400)+25569+(-5/24)</f>
        <v>41857.798738425925</v>
      </c>
      <c r="T2852" s="13">
        <f>(I2852/86400)+25569+(-5/24)</f>
        <v>41887.798738425925</v>
      </c>
    </row>
    <row r="2853" spans="1:20" ht="14.75" customHeight="1" x14ac:dyDescent="0.2">
      <c r="A2853" s="5">
        <v>2851</v>
      </c>
      <c r="B2853" s="6" t="s">
        <v>2851</v>
      </c>
      <c r="C2853" s="6" t="s">
        <v>6961</v>
      </c>
      <c r="D2853" s="22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>E2853/D2853</f>
        <v>0</v>
      </c>
      <c r="P2853" s="8">
        <f>IF(L2853=0,0,E2853/L2853)</f>
        <v>0</v>
      </c>
      <c r="Q2853" s="5" t="str">
        <f>LEFT(N2853,(FIND("/",N2853)-1))</f>
        <v>theater</v>
      </c>
      <c r="R2853" s="5" t="str">
        <f>RIGHT(N2853,LEN(N2853)-(FIND("/",N2853)))</f>
        <v>plays</v>
      </c>
      <c r="S2853" s="13">
        <f>(J2853/86400)+25569+(-5/24)</f>
        <v>42389.794317129628</v>
      </c>
      <c r="T2853" s="13">
        <f>(I2853/86400)+25569+(-5/24)</f>
        <v>42398.761805555558</v>
      </c>
    </row>
    <row r="2854" spans="1:20" ht="14.75" customHeight="1" x14ac:dyDescent="0.2">
      <c r="A2854" s="5">
        <v>2852</v>
      </c>
      <c r="B2854" s="6" t="s">
        <v>2852</v>
      </c>
      <c r="C2854" s="6" t="s">
        <v>6962</v>
      </c>
      <c r="D2854" s="22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>E2854/D2854</f>
        <v>1.9E-2</v>
      </c>
      <c r="P2854" s="8">
        <f>IF(L2854=0,0,E2854/L2854)</f>
        <v>15.833333333333334</v>
      </c>
      <c r="Q2854" s="5" t="str">
        <f>LEFT(N2854,(FIND("/",N2854)-1))</f>
        <v>theater</v>
      </c>
      <c r="R2854" s="5" t="str">
        <f>RIGHT(N2854,LEN(N2854)-(FIND("/",N2854)))</f>
        <v>plays</v>
      </c>
      <c r="S2854" s="13">
        <f>(J2854/86400)+25569+(-5/24)</f>
        <v>41780.836840277778</v>
      </c>
      <c r="T2854" s="13">
        <f>(I2854/86400)+25569+(-5/24)</f>
        <v>41810.836840277778</v>
      </c>
    </row>
    <row r="2855" spans="1:20" ht="14.75" customHeight="1" x14ac:dyDescent="0.2">
      <c r="A2855" s="5">
        <v>2853</v>
      </c>
      <c r="B2855" s="6" t="s">
        <v>2853</v>
      </c>
      <c r="C2855" s="6" t="s">
        <v>6963</v>
      </c>
      <c r="D2855" s="22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>E2855/D2855</f>
        <v>0</v>
      </c>
      <c r="P2855" s="8">
        <f>IF(L2855=0,0,E2855/L2855)</f>
        <v>0</v>
      </c>
      <c r="Q2855" s="5" t="str">
        <f>LEFT(N2855,(FIND("/",N2855)-1))</f>
        <v>theater</v>
      </c>
      <c r="R2855" s="5" t="str">
        <f>RIGHT(N2855,LEN(N2855)-(FIND("/",N2855)))</f>
        <v>plays</v>
      </c>
      <c r="S2855" s="13">
        <f>(J2855/86400)+25569+(-5/24)</f>
        <v>41835.98260416666</v>
      </c>
      <c r="T2855" s="13">
        <f>(I2855/86400)+25569+(-5/24)</f>
        <v>41895.98260416666</v>
      </c>
    </row>
    <row r="2856" spans="1:20" ht="14.75" customHeight="1" x14ac:dyDescent="0.2">
      <c r="A2856" s="5">
        <v>2854</v>
      </c>
      <c r="B2856" s="6" t="s">
        <v>2854</v>
      </c>
      <c r="C2856" s="6" t="s">
        <v>6964</v>
      </c>
      <c r="D2856" s="22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>E2856/D2856</f>
        <v>0.41699999999999998</v>
      </c>
      <c r="P2856" s="8">
        <f>IF(L2856=0,0,E2856/L2856)</f>
        <v>29.785714285714285</v>
      </c>
      <c r="Q2856" s="5" t="str">
        <f>LEFT(N2856,(FIND("/",N2856)-1))</f>
        <v>theater</v>
      </c>
      <c r="R2856" s="5" t="str">
        <f>RIGHT(N2856,LEN(N2856)-(FIND("/",N2856)))</f>
        <v>plays</v>
      </c>
      <c r="S2856" s="13">
        <f>(J2856/86400)+25569+(-5/24)</f>
        <v>42111.508321759255</v>
      </c>
      <c r="T2856" s="13">
        <f>(I2856/86400)+25569+(-5/24)</f>
        <v>42131.508321759255</v>
      </c>
    </row>
    <row r="2857" spans="1:20" ht="14.75" customHeight="1" x14ac:dyDescent="0.2">
      <c r="A2857" s="5">
        <v>2855</v>
      </c>
      <c r="B2857" s="6" t="s">
        <v>2855</v>
      </c>
      <c r="C2857" s="6" t="s">
        <v>6965</v>
      </c>
      <c r="D2857" s="22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>E2857/D2857</f>
        <v>0.5</v>
      </c>
      <c r="P2857" s="8">
        <f>IF(L2857=0,0,E2857/L2857)</f>
        <v>60</v>
      </c>
      <c r="Q2857" s="5" t="str">
        <f>LEFT(N2857,(FIND("/",N2857)-1))</f>
        <v>theater</v>
      </c>
      <c r="R2857" s="5" t="str">
        <f>RIGHT(N2857,LEN(N2857)-(FIND("/",N2857)))</f>
        <v>plays</v>
      </c>
      <c r="S2857" s="13">
        <f>(J2857/86400)+25569+(-5/24)</f>
        <v>42369.799432870372</v>
      </c>
      <c r="T2857" s="13">
        <f>(I2857/86400)+25569+(-5/24)</f>
        <v>42398.773611111108</v>
      </c>
    </row>
    <row r="2858" spans="1:20" ht="14.75" customHeight="1" x14ac:dyDescent="0.2">
      <c r="A2858" s="5">
        <v>2856</v>
      </c>
      <c r="B2858" s="6" t="s">
        <v>2856</v>
      </c>
      <c r="C2858" s="6" t="s">
        <v>6966</v>
      </c>
      <c r="D2858" s="22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>E2858/D2858</f>
        <v>4.8666666666666664E-2</v>
      </c>
      <c r="P2858" s="8">
        <f>IF(L2858=0,0,E2858/L2858)</f>
        <v>24.333333333333332</v>
      </c>
      <c r="Q2858" s="5" t="str">
        <f>LEFT(N2858,(FIND("/",N2858)-1))</f>
        <v>theater</v>
      </c>
      <c r="R2858" s="5" t="str">
        <f>RIGHT(N2858,LEN(N2858)-(FIND("/",N2858)))</f>
        <v>plays</v>
      </c>
      <c r="S2858" s="13">
        <f>(J2858/86400)+25569+(-5/24)</f>
        <v>42164.829247685186</v>
      </c>
      <c r="T2858" s="13">
        <f>(I2858/86400)+25569+(-5/24)</f>
        <v>42224.69027777778</v>
      </c>
    </row>
    <row r="2859" spans="1:20" ht="14.75" customHeight="1" x14ac:dyDescent="0.2">
      <c r="A2859" s="5">
        <v>2857</v>
      </c>
      <c r="B2859" s="6" t="s">
        <v>2857</v>
      </c>
      <c r="C2859" s="6" t="s">
        <v>6967</v>
      </c>
      <c r="D2859" s="22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>E2859/D2859</f>
        <v>0.19736842105263158</v>
      </c>
      <c r="P2859" s="8">
        <f>IF(L2859=0,0,E2859/L2859)</f>
        <v>500</v>
      </c>
      <c r="Q2859" s="5" t="str">
        <f>LEFT(N2859,(FIND("/",N2859)-1))</f>
        <v>theater</v>
      </c>
      <c r="R2859" s="5" t="str">
        <f>RIGHT(N2859,LEN(N2859)-(FIND("/",N2859)))</f>
        <v>plays</v>
      </c>
      <c r="S2859" s="13">
        <f>(J2859/86400)+25569+(-5/24)</f>
        <v>42726.711747685178</v>
      </c>
      <c r="T2859" s="13">
        <f>(I2859/86400)+25569+(-5/24)</f>
        <v>42786.541666666664</v>
      </c>
    </row>
    <row r="2860" spans="1:20" ht="14.75" customHeight="1" x14ac:dyDescent="0.2">
      <c r="A2860" s="5">
        <v>2858</v>
      </c>
      <c r="B2860" s="6" t="s">
        <v>2858</v>
      </c>
      <c r="C2860" s="6" t="s">
        <v>6968</v>
      </c>
      <c r="D2860" s="22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>E2860/D2860</f>
        <v>0</v>
      </c>
      <c r="P2860" s="8">
        <f>IF(L2860=0,0,E2860/L2860)</f>
        <v>0</v>
      </c>
      <c r="Q2860" s="5" t="str">
        <f>LEFT(N2860,(FIND("/",N2860)-1))</f>
        <v>theater</v>
      </c>
      <c r="R2860" s="5" t="str">
        <f>RIGHT(N2860,LEN(N2860)-(FIND("/",N2860)))</f>
        <v>plays</v>
      </c>
      <c r="S2860" s="13">
        <f>(J2860/86400)+25569+(-5/24)</f>
        <v>41954.336747685178</v>
      </c>
      <c r="T2860" s="13">
        <f>(I2860/86400)+25569+(-5/24)</f>
        <v>41978.269444444442</v>
      </c>
    </row>
    <row r="2861" spans="1:20" ht="14.75" customHeight="1" x14ac:dyDescent="0.2">
      <c r="A2861" s="5">
        <v>2859</v>
      </c>
      <c r="B2861" s="6" t="s">
        <v>2859</v>
      </c>
      <c r="C2861" s="6" t="s">
        <v>6969</v>
      </c>
      <c r="D2861" s="22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>E2861/D2861</f>
        <v>1.7500000000000002E-2</v>
      </c>
      <c r="P2861" s="8">
        <f>IF(L2861=0,0,E2861/L2861)</f>
        <v>35</v>
      </c>
      <c r="Q2861" s="5" t="str">
        <f>LEFT(N2861,(FIND("/",N2861)-1))</f>
        <v>theater</v>
      </c>
      <c r="R2861" s="5" t="str">
        <f>RIGHT(N2861,LEN(N2861)-(FIND("/",N2861)))</f>
        <v>plays</v>
      </c>
      <c r="S2861" s="13">
        <f>(J2861/86400)+25569+(-5/24)</f>
        <v>42233.153981481482</v>
      </c>
      <c r="T2861" s="13">
        <f>(I2861/86400)+25569+(-5/24)</f>
        <v>42293.153981481482</v>
      </c>
    </row>
    <row r="2862" spans="1:20" ht="14.75" customHeight="1" x14ac:dyDescent="0.2">
      <c r="A2862" s="5">
        <v>2860</v>
      </c>
      <c r="B2862" s="6" t="s">
        <v>2860</v>
      </c>
      <c r="C2862" s="6" t="s">
        <v>6970</v>
      </c>
      <c r="D2862" s="22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>E2862/D2862</f>
        <v>6.6500000000000004E-2</v>
      </c>
      <c r="P2862" s="8">
        <f>IF(L2862=0,0,E2862/L2862)</f>
        <v>29.555555555555557</v>
      </c>
      <c r="Q2862" s="5" t="str">
        <f>LEFT(N2862,(FIND("/",N2862)-1))</f>
        <v>theater</v>
      </c>
      <c r="R2862" s="5" t="str">
        <f>RIGHT(N2862,LEN(N2862)-(FIND("/",N2862)))</f>
        <v>plays</v>
      </c>
      <c r="S2862" s="13">
        <f>(J2862/86400)+25569+(-5/24)</f>
        <v>42480.592314814814</v>
      </c>
      <c r="T2862" s="13">
        <f>(I2862/86400)+25569+(-5/24)</f>
        <v>42540.592314814814</v>
      </c>
    </row>
    <row r="2863" spans="1:20" ht="14.75" customHeight="1" x14ac:dyDescent="0.2">
      <c r="A2863" s="5">
        <v>2861</v>
      </c>
      <c r="B2863" s="6" t="s">
        <v>2861</v>
      </c>
      <c r="C2863" s="6" t="s">
        <v>6971</v>
      </c>
      <c r="D2863" s="22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>E2863/D2863</f>
        <v>0.32</v>
      </c>
      <c r="P2863" s="8">
        <f>IF(L2863=0,0,E2863/L2863)</f>
        <v>26.666666666666668</v>
      </c>
      <c r="Q2863" s="5" t="str">
        <f>LEFT(N2863,(FIND("/",N2863)-1))</f>
        <v>theater</v>
      </c>
      <c r="R2863" s="5" t="str">
        <f>RIGHT(N2863,LEN(N2863)-(FIND("/",N2863)))</f>
        <v>plays</v>
      </c>
      <c r="S2863" s="13">
        <f>(J2863/86400)+25569+(-5/24)</f>
        <v>42257.3825</v>
      </c>
      <c r="T2863" s="13">
        <f>(I2863/86400)+25569+(-5/24)</f>
        <v>42271.3825</v>
      </c>
    </row>
    <row r="2864" spans="1:20" ht="14.75" customHeight="1" x14ac:dyDescent="0.2">
      <c r="A2864" s="5">
        <v>2862</v>
      </c>
      <c r="B2864" s="6" t="s">
        <v>2862</v>
      </c>
      <c r="C2864" s="6" t="s">
        <v>6972</v>
      </c>
      <c r="D2864" s="22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>E2864/D2864</f>
        <v>4.3307086614173228E-3</v>
      </c>
      <c r="P2864" s="8">
        <f>IF(L2864=0,0,E2864/L2864)</f>
        <v>18.333333333333332</v>
      </c>
      <c r="Q2864" s="5" t="str">
        <f>LEFT(N2864,(FIND("/",N2864)-1))</f>
        <v>theater</v>
      </c>
      <c r="R2864" s="5" t="str">
        <f>RIGHT(N2864,LEN(N2864)-(FIND("/",N2864)))</f>
        <v>plays</v>
      </c>
      <c r="S2864" s="13">
        <f>(J2864/86400)+25569+(-5/24)</f>
        <v>41784.581354166665</v>
      </c>
      <c r="T2864" s="13">
        <f>(I2864/86400)+25569+(-5/24)</f>
        <v>41814.581354166665</v>
      </c>
    </row>
    <row r="2865" spans="1:20" ht="14.75" customHeight="1" x14ac:dyDescent="0.2">
      <c r="A2865" s="5">
        <v>2863</v>
      </c>
      <c r="B2865" s="6" t="s">
        <v>2863</v>
      </c>
      <c r="C2865" s="6" t="s">
        <v>6973</v>
      </c>
      <c r="D2865" s="22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>E2865/D2865</f>
        <v>4.0000000000000002E-4</v>
      </c>
      <c r="P2865" s="8">
        <f>IF(L2865=0,0,E2865/L2865)</f>
        <v>20</v>
      </c>
      <c r="Q2865" s="5" t="str">
        <f>LEFT(N2865,(FIND("/",N2865)-1))</f>
        <v>theater</v>
      </c>
      <c r="R2865" s="5" t="str">
        <f>RIGHT(N2865,LEN(N2865)-(FIND("/",N2865)))</f>
        <v>plays</v>
      </c>
      <c r="S2865" s="13">
        <f>(J2865/86400)+25569+(-5/24)</f>
        <v>41831.46670138889</v>
      </c>
      <c r="T2865" s="13">
        <f>(I2865/86400)+25569+(-5/24)</f>
        <v>41891.46670138889</v>
      </c>
    </row>
    <row r="2866" spans="1:20" ht="14.75" customHeight="1" x14ac:dyDescent="0.2">
      <c r="A2866" s="5">
        <v>2864</v>
      </c>
      <c r="B2866" s="6" t="s">
        <v>2864</v>
      </c>
      <c r="C2866" s="6" t="s">
        <v>6974</v>
      </c>
      <c r="D2866" s="22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>E2866/D2866</f>
        <v>1.6E-2</v>
      </c>
      <c r="P2866" s="8">
        <f>IF(L2866=0,0,E2866/L2866)</f>
        <v>13.333333333333334</v>
      </c>
      <c r="Q2866" s="5" t="str">
        <f>LEFT(N2866,(FIND("/",N2866)-1))</f>
        <v>theater</v>
      </c>
      <c r="R2866" s="5" t="str">
        <f>RIGHT(N2866,LEN(N2866)-(FIND("/",N2866)))</f>
        <v>plays</v>
      </c>
      <c r="S2866" s="13">
        <f>(J2866/86400)+25569+(-5/24)</f>
        <v>42172.405173611107</v>
      </c>
      <c r="T2866" s="13">
        <f>(I2866/86400)+25569+(-5/24)</f>
        <v>42202.345833333333</v>
      </c>
    </row>
    <row r="2867" spans="1:20" ht="14.75" customHeight="1" x14ac:dyDescent="0.2">
      <c r="A2867" s="5">
        <v>2865</v>
      </c>
      <c r="B2867" s="6" t="s">
        <v>2865</v>
      </c>
      <c r="C2867" s="6" t="s">
        <v>6975</v>
      </c>
      <c r="D2867" s="22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>E2867/D2867</f>
        <v>0</v>
      </c>
      <c r="P2867" s="8">
        <f>IF(L2867=0,0,E2867/L2867)</f>
        <v>0</v>
      </c>
      <c r="Q2867" s="5" t="str">
        <f>LEFT(N2867,(FIND("/",N2867)-1))</f>
        <v>theater</v>
      </c>
      <c r="R2867" s="5" t="str">
        <f>RIGHT(N2867,LEN(N2867)-(FIND("/",N2867)))</f>
        <v>plays</v>
      </c>
      <c r="S2867" s="13">
        <f>(J2867/86400)+25569+(-5/24)</f>
        <v>41949.905775462961</v>
      </c>
      <c r="T2867" s="13">
        <f>(I2867/86400)+25569+(-5/24)</f>
        <v>42009.905775462961</v>
      </c>
    </row>
    <row r="2868" spans="1:20" ht="14.75" customHeight="1" x14ac:dyDescent="0.2">
      <c r="A2868" s="5">
        <v>2866</v>
      </c>
      <c r="B2868" s="6" t="s">
        <v>2866</v>
      </c>
      <c r="C2868" s="6" t="s">
        <v>6976</v>
      </c>
      <c r="D2868" s="22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>E2868/D2868</f>
        <v>8.9999999999999993E-3</v>
      </c>
      <c r="P2868" s="8">
        <f>IF(L2868=0,0,E2868/L2868)</f>
        <v>22.5</v>
      </c>
      <c r="Q2868" s="5" t="str">
        <f>LEFT(N2868,(FIND("/",N2868)-1))</f>
        <v>theater</v>
      </c>
      <c r="R2868" s="5" t="str">
        <f>RIGHT(N2868,LEN(N2868)-(FIND("/",N2868)))</f>
        <v>plays</v>
      </c>
      <c r="S2868" s="13">
        <f>(J2868/86400)+25569+(-5/24)</f>
        <v>42627.746770833335</v>
      </c>
      <c r="T2868" s="13">
        <f>(I2868/86400)+25569+(-5/24)</f>
        <v>42657.708333333336</v>
      </c>
    </row>
    <row r="2869" spans="1:20" ht="14.75" customHeight="1" x14ac:dyDescent="0.2">
      <c r="A2869" s="5">
        <v>2867</v>
      </c>
      <c r="B2869" s="6" t="s">
        <v>2867</v>
      </c>
      <c r="C2869" s="6" t="s">
        <v>6977</v>
      </c>
      <c r="D2869" s="22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>E2869/D2869</f>
        <v>0.2016</v>
      </c>
      <c r="P2869" s="8">
        <f>IF(L2869=0,0,E2869/L2869)</f>
        <v>50.4</v>
      </c>
      <c r="Q2869" s="5" t="str">
        <f>LEFT(N2869,(FIND("/",N2869)-1))</f>
        <v>theater</v>
      </c>
      <c r="R2869" s="5" t="str">
        <f>RIGHT(N2869,LEN(N2869)-(FIND("/",N2869)))</f>
        <v>plays</v>
      </c>
      <c r="S2869" s="13">
        <f>(J2869/86400)+25569+(-5/24)</f>
        <v>42530.986944444441</v>
      </c>
      <c r="T2869" s="13">
        <f>(I2869/86400)+25569+(-5/24)</f>
        <v>42554.958333333336</v>
      </c>
    </row>
    <row r="2870" spans="1:20" ht="14.75" customHeight="1" x14ac:dyDescent="0.2">
      <c r="A2870" s="5">
        <v>2868</v>
      </c>
      <c r="B2870" s="6" t="s">
        <v>2868</v>
      </c>
      <c r="C2870" s="6" t="s">
        <v>6978</v>
      </c>
      <c r="D2870" s="22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>E2870/D2870</f>
        <v>0.42011733333333334</v>
      </c>
      <c r="P2870" s="8">
        <f>IF(L2870=0,0,E2870/L2870)</f>
        <v>105.02933333333334</v>
      </c>
      <c r="Q2870" s="5" t="str">
        <f>LEFT(N2870,(FIND("/",N2870)-1))</f>
        <v>theater</v>
      </c>
      <c r="R2870" s="5" t="str">
        <f>RIGHT(N2870,LEN(N2870)-(FIND("/",N2870)))</f>
        <v>plays</v>
      </c>
      <c r="S2870" s="13">
        <f>(J2870/86400)+25569+(-5/24)</f>
        <v>42618.618680555555</v>
      </c>
      <c r="T2870" s="13">
        <f>(I2870/86400)+25569+(-5/24)</f>
        <v>42648.618680555555</v>
      </c>
    </row>
    <row r="2871" spans="1:20" ht="14.75" customHeight="1" x14ac:dyDescent="0.2">
      <c r="A2871" s="5">
        <v>2869</v>
      </c>
      <c r="B2871" s="6" t="s">
        <v>2869</v>
      </c>
      <c r="C2871" s="6" t="s">
        <v>6979</v>
      </c>
      <c r="D2871" s="22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>E2871/D2871</f>
        <v>8.8500000000000002E-3</v>
      </c>
      <c r="P2871" s="8">
        <f>IF(L2871=0,0,E2871/L2871)</f>
        <v>35.4</v>
      </c>
      <c r="Q2871" s="5" t="str">
        <f>LEFT(N2871,(FIND("/",N2871)-1))</f>
        <v>theater</v>
      </c>
      <c r="R2871" s="5" t="str">
        <f>RIGHT(N2871,LEN(N2871)-(FIND("/",N2871)))</f>
        <v>plays</v>
      </c>
      <c r="S2871" s="13">
        <f>(J2871/86400)+25569+(-5/24)</f>
        <v>42540.385196759256</v>
      </c>
      <c r="T2871" s="13">
        <f>(I2871/86400)+25569+(-5/24)</f>
        <v>42570.385196759256</v>
      </c>
    </row>
    <row r="2872" spans="1:20" ht="14.75" customHeight="1" x14ac:dyDescent="0.2">
      <c r="A2872" s="5">
        <v>2870</v>
      </c>
      <c r="B2872" s="6" t="s">
        <v>2870</v>
      </c>
      <c r="C2872" s="6" t="s">
        <v>6980</v>
      </c>
      <c r="D2872" s="22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>E2872/D2872</f>
        <v>0.15</v>
      </c>
      <c r="P2872" s="8">
        <f>IF(L2872=0,0,E2872/L2872)</f>
        <v>83.333333333333329</v>
      </c>
      <c r="Q2872" s="5" t="str">
        <f>LEFT(N2872,(FIND("/",N2872)-1))</f>
        <v>theater</v>
      </c>
      <c r="R2872" s="5" t="str">
        <f>RIGHT(N2872,LEN(N2872)-(FIND("/",N2872)))</f>
        <v>plays</v>
      </c>
      <c r="S2872" s="13">
        <f>(J2872/86400)+25569+(-5/24)</f>
        <v>41745.981076388889</v>
      </c>
      <c r="T2872" s="13">
        <f>(I2872/86400)+25569+(-5/24)</f>
        <v>41775.981076388889</v>
      </c>
    </row>
    <row r="2873" spans="1:20" ht="14.75" customHeight="1" x14ac:dyDescent="0.2">
      <c r="A2873" s="5">
        <v>2871</v>
      </c>
      <c r="B2873" s="6" t="s">
        <v>2871</v>
      </c>
      <c r="C2873" s="6" t="s">
        <v>6981</v>
      </c>
      <c r="D2873" s="22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>E2873/D2873</f>
        <v>4.6699999999999998E-2</v>
      </c>
      <c r="P2873" s="8">
        <f>IF(L2873=0,0,E2873/L2873)</f>
        <v>35.92307692307692</v>
      </c>
      <c r="Q2873" s="5" t="str">
        <f>LEFT(N2873,(FIND("/",N2873)-1))</f>
        <v>theater</v>
      </c>
      <c r="R2873" s="5" t="str">
        <f>RIGHT(N2873,LEN(N2873)-(FIND("/",N2873)))</f>
        <v>plays</v>
      </c>
      <c r="S2873" s="13">
        <f>(J2873/86400)+25569+(-5/24)</f>
        <v>41974.530243055553</v>
      </c>
      <c r="T2873" s="13">
        <f>(I2873/86400)+25569+(-5/24)</f>
        <v>41994.530243055553</v>
      </c>
    </row>
    <row r="2874" spans="1:20" ht="14.75" customHeight="1" x14ac:dyDescent="0.2">
      <c r="A2874" s="5">
        <v>2872</v>
      </c>
      <c r="B2874" s="6" t="s">
        <v>2872</v>
      </c>
      <c r="C2874" s="6" t="s">
        <v>6982</v>
      </c>
      <c r="D2874" s="22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>E2874/D2874</f>
        <v>0</v>
      </c>
      <c r="P2874" s="8">
        <f>IF(L2874=0,0,E2874/L2874)</f>
        <v>0</v>
      </c>
      <c r="Q2874" s="5" t="str">
        <f>LEFT(N2874,(FIND("/",N2874)-1))</f>
        <v>theater</v>
      </c>
      <c r="R2874" s="5" t="str">
        <f>RIGHT(N2874,LEN(N2874)-(FIND("/",N2874)))</f>
        <v>plays</v>
      </c>
      <c r="S2874" s="13">
        <f>(J2874/86400)+25569+(-5/24)</f>
        <v>42114.907847222225</v>
      </c>
      <c r="T2874" s="13">
        <f>(I2874/86400)+25569+(-5/24)</f>
        <v>42174.907847222225</v>
      </c>
    </row>
    <row r="2875" spans="1:20" ht="14.75" customHeight="1" x14ac:dyDescent="0.2">
      <c r="A2875" s="5">
        <v>2873</v>
      </c>
      <c r="B2875" s="6" t="s">
        <v>2873</v>
      </c>
      <c r="C2875" s="6" t="s">
        <v>6983</v>
      </c>
      <c r="D2875" s="22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>E2875/D2875</f>
        <v>0.38119999999999998</v>
      </c>
      <c r="P2875" s="8">
        <f>IF(L2875=0,0,E2875/L2875)</f>
        <v>119.125</v>
      </c>
      <c r="Q2875" s="5" t="str">
        <f>LEFT(N2875,(FIND("/",N2875)-1))</f>
        <v>theater</v>
      </c>
      <c r="R2875" s="5" t="str">
        <f>RIGHT(N2875,LEN(N2875)-(FIND("/",N2875)))</f>
        <v>plays</v>
      </c>
      <c r="S2875" s="13">
        <f>(J2875/86400)+25569+(-5/24)</f>
        <v>42002.609155092585</v>
      </c>
      <c r="T2875" s="13">
        <f>(I2875/86400)+25569+(-5/24)</f>
        <v>42032.609155092585</v>
      </c>
    </row>
    <row r="2876" spans="1:20" ht="14.75" customHeight="1" x14ac:dyDescent="0.2">
      <c r="A2876" s="5">
        <v>2874</v>
      </c>
      <c r="B2876" s="6" t="s">
        <v>2874</v>
      </c>
      <c r="C2876" s="6" t="s">
        <v>6984</v>
      </c>
      <c r="D2876" s="22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>E2876/D2876</f>
        <v>5.4199999999999998E-2</v>
      </c>
      <c r="P2876" s="8">
        <f>IF(L2876=0,0,E2876/L2876)</f>
        <v>90.333333333333329</v>
      </c>
      <c r="Q2876" s="5" t="str">
        <f>LEFT(N2876,(FIND("/",N2876)-1))</f>
        <v>theater</v>
      </c>
      <c r="R2876" s="5" t="str">
        <f>RIGHT(N2876,LEN(N2876)-(FIND("/",N2876)))</f>
        <v>plays</v>
      </c>
      <c r="S2876" s="13">
        <f>(J2876/86400)+25569+(-5/24)</f>
        <v>42722.636412037034</v>
      </c>
      <c r="T2876" s="13">
        <f>(I2876/86400)+25569+(-5/24)</f>
        <v>42752.636412037034</v>
      </c>
    </row>
    <row r="2877" spans="1:20" ht="14.75" customHeight="1" x14ac:dyDescent="0.2">
      <c r="A2877" s="5">
        <v>2875</v>
      </c>
      <c r="B2877" s="6" t="s">
        <v>2875</v>
      </c>
      <c r="C2877" s="6" t="s">
        <v>6985</v>
      </c>
      <c r="D2877" s="22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>E2877/D2877</f>
        <v>3.5E-4</v>
      </c>
      <c r="P2877" s="8">
        <f>IF(L2877=0,0,E2877/L2877)</f>
        <v>2.3333333333333335</v>
      </c>
      <c r="Q2877" s="5" t="str">
        <f>LEFT(N2877,(FIND("/",N2877)-1))</f>
        <v>theater</v>
      </c>
      <c r="R2877" s="5" t="str">
        <f>RIGHT(N2877,LEN(N2877)-(FIND("/",N2877)))</f>
        <v>plays</v>
      </c>
      <c r="S2877" s="13">
        <f>(J2877/86400)+25569+(-5/24)</f>
        <v>42464.920057870368</v>
      </c>
      <c r="T2877" s="13">
        <f>(I2877/86400)+25569+(-5/24)</f>
        <v>42494.920057870368</v>
      </c>
    </row>
    <row r="2878" spans="1:20" ht="14.75" customHeight="1" x14ac:dyDescent="0.2">
      <c r="A2878" s="5">
        <v>2876</v>
      </c>
      <c r="B2878" s="6" t="s">
        <v>2876</v>
      </c>
      <c r="C2878" s="6" t="s">
        <v>6986</v>
      </c>
      <c r="D2878" s="22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>E2878/D2878</f>
        <v>0</v>
      </c>
      <c r="P2878" s="8">
        <f>IF(L2878=0,0,E2878/L2878)</f>
        <v>0</v>
      </c>
      <c r="Q2878" s="5" t="str">
        <f>LEFT(N2878,(FIND("/",N2878)-1))</f>
        <v>theater</v>
      </c>
      <c r="R2878" s="5" t="str">
        <f>RIGHT(N2878,LEN(N2878)-(FIND("/",N2878)))</f>
        <v>plays</v>
      </c>
      <c r="S2878" s="13">
        <f>(J2878/86400)+25569+(-5/24)</f>
        <v>42171.535636574066</v>
      </c>
      <c r="T2878" s="13">
        <f>(I2878/86400)+25569+(-5/24)</f>
        <v>42201.535636574066</v>
      </c>
    </row>
    <row r="2879" spans="1:20" ht="14.75" customHeight="1" x14ac:dyDescent="0.2">
      <c r="A2879" s="5">
        <v>2877</v>
      </c>
      <c r="B2879" s="6" t="s">
        <v>2877</v>
      </c>
      <c r="C2879" s="6" t="s">
        <v>6987</v>
      </c>
      <c r="D2879" s="22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>E2879/D2879</f>
        <v>0.10833333333333334</v>
      </c>
      <c r="P2879" s="8">
        <f>IF(L2879=0,0,E2879/L2879)</f>
        <v>108.33333333333333</v>
      </c>
      <c r="Q2879" s="5" t="str">
        <f>LEFT(N2879,(FIND("/",N2879)-1))</f>
        <v>theater</v>
      </c>
      <c r="R2879" s="5" t="str">
        <f>RIGHT(N2879,LEN(N2879)-(FIND("/",N2879)))</f>
        <v>plays</v>
      </c>
      <c r="S2879" s="13">
        <f>(J2879/86400)+25569+(-5/24)</f>
        <v>42672.746805555558</v>
      </c>
      <c r="T2879" s="13">
        <f>(I2879/86400)+25569+(-5/24)</f>
        <v>42704.499999999993</v>
      </c>
    </row>
    <row r="2880" spans="1:20" ht="14.75" customHeight="1" x14ac:dyDescent="0.2">
      <c r="A2880" s="5">
        <v>2878</v>
      </c>
      <c r="B2880" s="6" t="s">
        <v>2878</v>
      </c>
      <c r="C2880" s="6" t="s">
        <v>6988</v>
      </c>
      <c r="D2880" s="22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>E2880/D2880</f>
        <v>2.1000000000000001E-2</v>
      </c>
      <c r="P2880" s="8">
        <f>IF(L2880=0,0,E2880/L2880)</f>
        <v>15.75</v>
      </c>
      <c r="Q2880" s="5" t="str">
        <f>LEFT(N2880,(FIND("/",N2880)-1))</f>
        <v>theater</v>
      </c>
      <c r="R2880" s="5" t="str">
        <f>RIGHT(N2880,LEN(N2880)-(FIND("/",N2880)))</f>
        <v>plays</v>
      </c>
      <c r="S2880" s="13">
        <f>(J2880/86400)+25569+(-5/24)</f>
        <v>42128.407349537032</v>
      </c>
      <c r="T2880" s="13">
        <f>(I2880/86400)+25569+(-5/24)</f>
        <v>42188.407349537032</v>
      </c>
    </row>
    <row r="2881" spans="1:20" ht="14.75" customHeight="1" x14ac:dyDescent="0.2">
      <c r="A2881" s="5">
        <v>2879</v>
      </c>
      <c r="B2881" s="6" t="s">
        <v>2879</v>
      </c>
      <c r="C2881" s="6" t="s">
        <v>6989</v>
      </c>
      <c r="D2881" s="22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>E2881/D2881</f>
        <v>2.5892857142857141E-3</v>
      </c>
      <c r="P2881" s="8">
        <f>IF(L2881=0,0,E2881/L2881)</f>
        <v>29</v>
      </c>
      <c r="Q2881" s="5" t="str">
        <f>LEFT(N2881,(FIND("/",N2881)-1))</f>
        <v>theater</v>
      </c>
      <c r="R2881" s="5" t="str">
        <f>RIGHT(N2881,LEN(N2881)-(FIND("/",N2881)))</f>
        <v>plays</v>
      </c>
      <c r="S2881" s="13">
        <f>(J2881/86400)+25569+(-5/24)</f>
        <v>42359.516909722217</v>
      </c>
      <c r="T2881" s="13">
        <f>(I2881/86400)+25569+(-5/24)</f>
        <v>42389.516909722217</v>
      </c>
    </row>
    <row r="2882" spans="1:20" ht="14.75" customHeight="1" x14ac:dyDescent="0.2">
      <c r="A2882" s="5">
        <v>2880</v>
      </c>
      <c r="B2882" s="6" t="s">
        <v>2880</v>
      </c>
      <c r="C2882" s="6" t="s">
        <v>6990</v>
      </c>
      <c r="D2882" s="22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>E2882/D2882</f>
        <v>0.23333333333333334</v>
      </c>
      <c r="P2882" s="8">
        <f>IF(L2882=0,0,E2882/L2882)</f>
        <v>96.551724137931032</v>
      </c>
      <c r="Q2882" s="5" t="str">
        <f>LEFT(N2882,(FIND("/",N2882)-1))</f>
        <v>theater</v>
      </c>
      <c r="R2882" s="5" t="str">
        <f>RIGHT(N2882,LEN(N2882)-(FIND("/",N2882)))</f>
        <v>plays</v>
      </c>
      <c r="S2882" s="13">
        <f>(J2882/86400)+25569+(-5/24)</f>
        <v>42192.69736111111</v>
      </c>
      <c r="T2882" s="13">
        <f>(I2882/86400)+25569+(-5/24)</f>
        <v>42236.503472222219</v>
      </c>
    </row>
    <row r="2883" spans="1:20" ht="14.75" customHeight="1" x14ac:dyDescent="0.2">
      <c r="A2883" s="5">
        <v>2881</v>
      </c>
      <c r="B2883" s="6" t="s">
        <v>2881</v>
      </c>
      <c r="C2883" s="6" t="s">
        <v>6991</v>
      </c>
      <c r="D2883" s="22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>E2883/D2883</f>
        <v>0</v>
      </c>
      <c r="P2883" s="8">
        <f>IF(L2883=0,0,E2883/L2883)</f>
        <v>0</v>
      </c>
      <c r="Q2883" s="5" t="str">
        <f>LEFT(N2883,(FIND("/",N2883)-1))</f>
        <v>theater</v>
      </c>
      <c r="R2883" s="5" t="str">
        <f>RIGHT(N2883,LEN(N2883)-(FIND("/",N2883)))</f>
        <v>plays</v>
      </c>
      <c r="S2883" s="13">
        <f>(J2883/86400)+25569+(-5/24)</f>
        <v>41916.389305555553</v>
      </c>
      <c r="T2883" s="13">
        <f>(I2883/86400)+25569+(-5/24)</f>
        <v>41976.430972222217</v>
      </c>
    </row>
    <row r="2884" spans="1:20" ht="14.75" customHeight="1" x14ac:dyDescent="0.2">
      <c r="A2884" s="5">
        <v>2882</v>
      </c>
      <c r="B2884" s="6" t="s">
        <v>2882</v>
      </c>
      <c r="C2884" s="6" t="s">
        <v>6992</v>
      </c>
      <c r="D2884" s="22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>E2884/D2884</f>
        <v>0.33600000000000002</v>
      </c>
      <c r="P2884" s="8">
        <f>IF(L2884=0,0,E2884/L2884)</f>
        <v>63</v>
      </c>
      <c r="Q2884" s="5" t="str">
        <f>LEFT(N2884,(FIND("/",N2884)-1))</f>
        <v>theater</v>
      </c>
      <c r="R2884" s="5" t="str">
        <f>RIGHT(N2884,LEN(N2884)-(FIND("/",N2884)))</f>
        <v>plays</v>
      </c>
      <c r="S2884" s="13">
        <f>(J2884/86400)+25569+(-5/24)</f>
        <v>42461.387939814813</v>
      </c>
      <c r="T2884" s="13">
        <f>(I2884/86400)+25569+(-5/24)</f>
        <v>42491.387939814813</v>
      </c>
    </row>
    <row r="2885" spans="1:20" ht="14.75" customHeight="1" x14ac:dyDescent="0.2">
      <c r="A2885" s="5">
        <v>2883</v>
      </c>
      <c r="B2885" s="6" t="s">
        <v>2883</v>
      </c>
      <c r="C2885" s="6" t="s">
        <v>6993</v>
      </c>
      <c r="D2885" s="22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>E2885/D2885</f>
        <v>0.1908</v>
      </c>
      <c r="P2885" s="8">
        <f>IF(L2885=0,0,E2885/L2885)</f>
        <v>381.6</v>
      </c>
      <c r="Q2885" s="5" t="str">
        <f>LEFT(N2885,(FIND("/",N2885)-1))</f>
        <v>theater</v>
      </c>
      <c r="R2885" s="5" t="str">
        <f>RIGHT(N2885,LEN(N2885)-(FIND("/",N2885)))</f>
        <v>plays</v>
      </c>
      <c r="S2885" s="13">
        <f>(J2885/86400)+25569+(-5/24)</f>
        <v>42370.694872685184</v>
      </c>
      <c r="T2885" s="13">
        <f>(I2885/86400)+25569+(-5/24)</f>
        <v>42405.999305555553</v>
      </c>
    </row>
    <row r="2886" spans="1:20" ht="14.75" customHeight="1" x14ac:dyDescent="0.2">
      <c r="A2886" s="5">
        <v>2884</v>
      </c>
      <c r="B2886" s="6" t="s">
        <v>2884</v>
      </c>
      <c r="C2886" s="6" t="s">
        <v>6994</v>
      </c>
      <c r="D2886" s="22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>E2886/D2886</f>
        <v>4.1111111111111114E-3</v>
      </c>
      <c r="P2886" s="8">
        <f>IF(L2886=0,0,E2886/L2886)</f>
        <v>46.25</v>
      </c>
      <c r="Q2886" s="5" t="str">
        <f>LEFT(N2886,(FIND("/",N2886)-1))</f>
        <v>theater</v>
      </c>
      <c r="R2886" s="5" t="str">
        <f>RIGHT(N2886,LEN(N2886)-(FIND("/",N2886)))</f>
        <v>plays</v>
      </c>
      <c r="S2886" s="13">
        <f>(J2886/86400)+25569+(-5/24)</f>
        <v>41948.518923611111</v>
      </c>
      <c r="T2886" s="13">
        <f>(I2886/86400)+25569+(-5/24)</f>
        <v>41978.518923611111</v>
      </c>
    </row>
    <row r="2887" spans="1:20" ht="14.75" customHeight="1" x14ac:dyDescent="0.2">
      <c r="A2887" s="5">
        <v>2885</v>
      </c>
      <c r="B2887" s="6" t="s">
        <v>2885</v>
      </c>
      <c r="C2887" s="6" t="s">
        <v>6995</v>
      </c>
      <c r="D2887" s="22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>E2887/D2887</f>
        <v>0.32500000000000001</v>
      </c>
      <c r="P2887" s="8">
        <f>IF(L2887=0,0,E2887/L2887)</f>
        <v>26</v>
      </c>
      <c r="Q2887" s="5" t="str">
        <f>LEFT(N2887,(FIND("/",N2887)-1))</f>
        <v>theater</v>
      </c>
      <c r="R2887" s="5" t="str">
        <f>RIGHT(N2887,LEN(N2887)-(FIND("/",N2887)))</f>
        <v>plays</v>
      </c>
      <c r="S2887" s="13">
        <f>(J2887/86400)+25569+(-5/24)</f>
        <v>42046.868067129624</v>
      </c>
      <c r="T2887" s="13">
        <f>(I2887/86400)+25569+(-5/24)</f>
        <v>42076.82640046296</v>
      </c>
    </row>
    <row r="2888" spans="1:20" ht="14.75" customHeight="1" x14ac:dyDescent="0.2">
      <c r="A2888" s="5">
        <v>2886</v>
      </c>
      <c r="B2888" s="6" t="s">
        <v>2886</v>
      </c>
      <c r="C2888" s="6" t="s">
        <v>6996</v>
      </c>
      <c r="D2888" s="22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>E2888/D2888</f>
        <v>0.05</v>
      </c>
      <c r="P2888" s="8">
        <f>IF(L2888=0,0,E2888/L2888)</f>
        <v>10</v>
      </c>
      <c r="Q2888" s="5" t="str">
        <f>LEFT(N2888,(FIND("/",N2888)-1))</f>
        <v>theater</v>
      </c>
      <c r="R2888" s="5" t="str">
        <f>RIGHT(N2888,LEN(N2888)-(FIND("/",N2888)))</f>
        <v>plays</v>
      </c>
      <c r="S2888" s="13">
        <f>(J2888/86400)+25569+(-5/24)</f>
        <v>42261.424583333333</v>
      </c>
      <c r="T2888" s="13">
        <f>(I2888/86400)+25569+(-5/24)</f>
        <v>42265.957638888889</v>
      </c>
    </row>
    <row r="2889" spans="1:20" ht="14.75" customHeight="1" x14ac:dyDescent="0.2">
      <c r="A2889" s="5">
        <v>2887</v>
      </c>
      <c r="B2889" s="6" t="s">
        <v>2887</v>
      </c>
      <c r="C2889" s="6" t="s">
        <v>6997</v>
      </c>
      <c r="D2889" s="22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>E2889/D2889</f>
        <v>1.6666666666666668E-3</v>
      </c>
      <c r="P2889" s="8">
        <f>IF(L2889=0,0,E2889/L2889)</f>
        <v>5</v>
      </c>
      <c r="Q2889" s="5" t="str">
        <f>LEFT(N2889,(FIND("/",N2889)-1))</f>
        <v>theater</v>
      </c>
      <c r="R2889" s="5" t="str">
        <f>RIGHT(N2889,LEN(N2889)-(FIND("/",N2889)))</f>
        <v>plays</v>
      </c>
      <c r="S2889" s="13">
        <f>(J2889/86400)+25569+(-5/24)</f>
        <v>41985.219027777777</v>
      </c>
      <c r="T2889" s="13">
        <f>(I2889/86400)+25569+(-5/24)</f>
        <v>42015.219027777777</v>
      </c>
    </row>
    <row r="2890" spans="1:20" ht="14.75" customHeight="1" x14ac:dyDescent="0.2">
      <c r="A2890" s="5">
        <v>2888</v>
      </c>
      <c r="B2890" s="6" t="s">
        <v>2888</v>
      </c>
      <c r="C2890" s="6" t="s">
        <v>6998</v>
      </c>
      <c r="D2890" s="22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>E2890/D2890</f>
        <v>0</v>
      </c>
      <c r="P2890" s="8">
        <f>IF(L2890=0,0,E2890/L2890)</f>
        <v>0</v>
      </c>
      <c r="Q2890" s="5" t="str">
        <f>LEFT(N2890,(FIND("/",N2890)-1))</f>
        <v>theater</v>
      </c>
      <c r="R2890" s="5" t="str">
        <f>RIGHT(N2890,LEN(N2890)-(FIND("/",N2890)))</f>
        <v>plays</v>
      </c>
      <c r="S2890" s="13">
        <f>(J2890/86400)+25569+(-5/24)</f>
        <v>41922.326851851853</v>
      </c>
      <c r="T2890" s="13">
        <f>(I2890/86400)+25569+(-5/24)</f>
        <v>41929.999305555553</v>
      </c>
    </row>
    <row r="2891" spans="1:20" ht="14.75" customHeight="1" x14ac:dyDescent="0.2">
      <c r="A2891" s="5">
        <v>2889</v>
      </c>
      <c r="B2891" s="6" t="s">
        <v>2889</v>
      </c>
      <c r="C2891" s="6" t="s">
        <v>6999</v>
      </c>
      <c r="D2891" s="22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>E2891/D2891</f>
        <v>0.38066666666666665</v>
      </c>
      <c r="P2891" s="8">
        <f>IF(L2891=0,0,E2891/L2891)</f>
        <v>81.571428571428569</v>
      </c>
      <c r="Q2891" s="5" t="str">
        <f>LEFT(N2891,(FIND("/",N2891)-1))</f>
        <v>theater</v>
      </c>
      <c r="R2891" s="5" t="str">
        <f>RIGHT(N2891,LEN(N2891)-(FIND("/",N2891)))</f>
        <v>plays</v>
      </c>
      <c r="S2891" s="13">
        <f>(J2891/86400)+25569+(-5/24)</f>
        <v>41850.654918981476</v>
      </c>
      <c r="T2891" s="13">
        <f>(I2891/86400)+25569+(-5/24)</f>
        <v>41880.654918981476</v>
      </c>
    </row>
    <row r="2892" spans="1:20" ht="14.75" customHeight="1" x14ac:dyDescent="0.2">
      <c r="A2892" s="5">
        <v>2890</v>
      </c>
      <c r="B2892" s="6" t="s">
        <v>2890</v>
      </c>
      <c r="C2892" s="6" t="s">
        <v>7000</v>
      </c>
      <c r="D2892" s="22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>E2892/D2892</f>
        <v>1.0500000000000001E-2</v>
      </c>
      <c r="P2892" s="8">
        <f>IF(L2892=0,0,E2892/L2892)</f>
        <v>7</v>
      </c>
      <c r="Q2892" s="5" t="str">
        <f>LEFT(N2892,(FIND("/",N2892)-1))</f>
        <v>theater</v>
      </c>
      <c r="R2892" s="5" t="str">
        <f>RIGHT(N2892,LEN(N2892)-(FIND("/",N2892)))</f>
        <v>plays</v>
      </c>
      <c r="S2892" s="13">
        <f>(J2892/86400)+25569+(-5/24)</f>
        <v>41831.534629629627</v>
      </c>
      <c r="T2892" s="13">
        <f>(I2892/86400)+25569+(-5/24)</f>
        <v>41859.916666666664</v>
      </c>
    </row>
    <row r="2893" spans="1:20" ht="14.75" customHeight="1" x14ac:dyDescent="0.2">
      <c r="A2893" s="5">
        <v>2891</v>
      </c>
      <c r="B2893" s="6" t="s">
        <v>2891</v>
      </c>
      <c r="C2893" s="6" t="s">
        <v>7001</v>
      </c>
      <c r="D2893" s="22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>E2893/D2893</f>
        <v>2.7300000000000001E-2</v>
      </c>
      <c r="P2893" s="8">
        <f>IF(L2893=0,0,E2893/L2893)</f>
        <v>27.3</v>
      </c>
      <c r="Q2893" s="5" t="str">
        <f>LEFT(N2893,(FIND("/",N2893)-1))</f>
        <v>theater</v>
      </c>
      <c r="R2893" s="5" t="str">
        <f>RIGHT(N2893,LEN(N2893)-(FIND("/",N2893)))</f>
        <v>plays</v>
      </c>
      <c r="S2893" s="13">
        <f>(J2893/86400)+25569+(-5/24)</f>
        <v>42415.675092592595</v>
      </c>
      <c r="T2893" s="13">
        <f>(I2893/86400)+25569+(-5/24)</f>
        <v>42475.633425925924</v>
      </c>
    </row>
    <row r="2894" spans="1:20" ht="14.75" customHeight="1" x14ac:dyDescent="0.2">
      <c r="A2894" s="5">
        <v>2892</v>
      </c>
      <c r="B2894" s="6" t="s">
        <v>2892</v>
      </c>
      <c r="C2894" s="6" t="s">
        <v>7002</v>
      </c>
      <c r="D2894" s="22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>E2894/D2894</f>
        <v>9.0909090909090912E-2</v>
      </c>
      <c r="P2894" s="8">
        <f>IF(L2894=0,0,E2894/L2894)</f>
        <v>29.411764705882351</v>
      </c>
      <c r="Q2894" s="5" t="str">
        <f>LEFT(N2894,(FIND("/",N2894)-1))</f>
        <v>theater</v>
      </c>
      <c r="R2894" s="5" t="str">
        <f>RIGHT(N2894,LEN(N2894)-(FIND("/",N2894)))</f>
        <v>plays</v>
      </c>
      <c r="S2894" s="13">
        <f>(J2894/86400)+25569+(-5/24)</f>
        <v>41869.505833333329</v>
      </c>
      <c r="T2894" s="13">
        <f>(I2894/86400)+25569+(-5/24)</f>
        <v>41876.666666666664</v>
      </c>
    </row>
    <row r="2895" spans="1:20" ht="14.75" customHeight="1" x14ac:dyDescent="0.2">
      <c r="A2895" s="5">
        <v>2893</v>
      </c>
      <c r="B2895" s="6" t="s">
        <v>2893</v>
      </c>
      <c r="C2895" s="6" t="s">
        <v>7003</v>
      </c>
      <c r="D2895" s="22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>E2895/D2895</f>
        <v>5.0000000000000001E-3</v>
      </c>
      <c r="P2895" s="8">
        <f>IF(L2895=0,0,E2895/L2895)</f>
        <v>12.5</v>
      </c>
      <c r="Q2895" s="5" t="str">
        <f>LEFT(N2895,(FIND("/",N2895)-1))</f>
        <v>theater</v>
      </c>
      <c r="R2895" s="5" t="str">
        <f>RIGHT(N2895,LEN(N2895)-(FIND("/",N2895)))</f>
        <v>plays</v>
      </c>
      <c r="S2895" s="13">
        <f>(J2895/86400)+25569+(-5/24)</f>
        <v>41953.564756944441</v>
      </c>
      <c r="T2895" s="13">
        <f>(I2895/86400)+25569+(-5/24)</f>
        <v>42012.874999999993</v>
      </c>
    </row>
    <row r="2896" spans="1:20" ht="14.75" customHeight="1" x14ac:dyDescent="0.2">
      <c r="A2896" s="5">
        <v>2894</v>
      </c>
      <c r="B2896" s="6" t="s">
        <v>2894</v>
      </c>
      <c r="C2896" s="6" t="s">
        <v>7004</v>
      </c>
      <c r="D2896" s="22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>E2896/D2896</f>
        <v>0</v>
      </c>
      <c r="P2896" s="8">
        <f>IF(L2896=0,0,E2896/L2896)</f>
        <v>0</v>
      </c>
      <c r="Q2896" s="5" t="str">
        <f>LEFT(N2896,(FIND("/",N2896)-1))</f>
        <v>theater</v>
      </c>
      <c r="R2896" s="5" t="str">
        <f>RIGHT(N2896,LEN(N2896)-(FIND("/",N2896)))</f>
        <v>plays</v>
      </c>
      <c r="S2896" s="13">
        <f>(J2896/86400)+25569+(-5/24)</f>
        <v>42037.777951388889</v>
      </c>
      <c r="T2896" s="13">
        <f>(I2896/86400)+25569+(-5/24)</f>
        <v>42097.736284722218</v>
      </c>
    </row>
    <row r="2897" spans="1:20" ht="14.75" customHeight="1" x14ac:dyDescent="0.2">
      <c r="A2897" s="5">
        <v>2895</v>
      </c>
      <c r="B2897" s="6" t="s">
        <v>2895</v>
      </c>
      <c r="C2897" s="6" t="s">
        <v>7005</v>
      </c>
      <c r="D2897" s="22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>E2897/D2897</f>
        <v>4.5999999999999999E-2</v>
      </c>
      <c r="P2897" s="8">
        <f>IF(L2897=0,0,E2897/L2897)</f>
        <v>5.75</v>
      </c>
      <c r="Q2897" s="5" t="str">
        <f>LEFT(N2897,(FIND("/",N2897)-1))</f>
        <v>theater</v>
      </c>
      <c r="R2897" s="5" t="str">
        <f>RIGHT(N2897,LEN(N2897)-(FIND("/",N2897)))</f>
        <v>plays</v>
      </c>
      <c r="S2897" s="13">
        <f>(J2897/86400)+25569+(-5/24)</f>
        <v>41811.347129629627</v>
      </c>
      <c r="T2897" s="13">
        <f>(I2897/86400)+25569+(-5/24)</f>
        <v>41812.666666666664</v>
      </c>
    </row>
    <row r="2898" spans="1:20" ht="14.75" customHeight="1" x14ac:dyDescent="0.2">
      <c r="A2898" s="5">
        <v>2896</v>
      </c>
      <c r="B2898" s="6" t="s">
        <v>2896</v>
      </c>
      <c r="C2898" s="6" t="s">
        <v>7006</v>
      </c>
      <c r="D2898" s="22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>E2898/D2898</f>
        <v>0.20833333333333334</v>
      </c>
      <c r="P2898" s="8">
        <f>IF(L2898=0,0,E2898/L2898)</f>
        <v>52.083333333333336</v>
      </c>
      <c r="Q2898" s="5" t="str">
        <f>LEFT(N2898,(FIND("/",N2898)-1))</f>
        <v>theater</v>
      </c>
      <c r="R2898" s="5" t="str">
        <f>RIGHT(N2898,LEN(N2898)-(FIND("/",N2898)))</f>
        <v>plays</v>
      </c>
      <c r="S2898" s="13">
        <f>(J2898/86400)+25569+(-5/24)</f>
        <v>42701.700474537036</v>
      </c>
      <c r="T2898" s="13">
        <f>(I2898/86400)+25569+(-5/24)</f>
        <v>42716.041666666664</v>
      </c>
    </row>
    <row r="2899" spans="1:20" ht="14.75" customHeight="1" x14ac:dyDescent="0.2">
      <c r="A2899" s="5">
        <v>2897</v>
      </c>
      <c r="B2899" s="6" t="s">
        <v>2897</v>
      </c>
      <c r="C2899" s="6" t="s">
        <v>7007</v>
      </c>
      <c r="D2899" s="22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>E2899/D2899</f>
        <v>4.583333333333333E-2</v>
      </c>
      <c r="P2899" s="8">
        <f>IF(L2899=0,0,E2899/L2899)</f>
        <v>183.33333333333334</v>
      </c>
      <c r="Q2899" s="5" t="str">
        <f>LEFT(N2899,(FIND("/",N2899)-1))</f>
        <v>theater</v>
      </c>
      <c r="R2899" s="5" t="str">
        <f>RIGHT(N2899,LEN(N2899)-(FIND("/",N2899)))</f>
        <v>plays</v>
      </c>
      <c r="S2899" s="13">
        <f>(J2899/86400)+25569+(-5/24)</f>
        <v>42258.438171296293</v>
      </c>
      <c r="T2899" s="13">
        <f>(I2899/86400)+25569+(-5/24)</f>
        <v>42288.436863425923</v>
      </c>
    </row>
    <row r="2900" spans="1:20" ht="14.75" customHeight="1" x14ac:dyDescent="0.2">
      <c r="A2900" s="5">
        <v>2898</v>
      </c>
      <c r="B2900" s="6" t="s">
        <v>2898</v>
      </c>
      <c r="C2900" s="6" t="s">
        <v>7008</v>
      </c>
      <c r="D2900" s="22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>E2900/D2900</f>
        <v>4.2133333333333335E-2</v>
      </c>
      <c r="P2900" s="8">
        <f>IF(L2900=0,0,E2900/L2900)</f>
        <v>26.333333333333332</v>
      </c>
      <c r="Q2900" s="5" t="str">
        <f>LEFT(N2900,(FIND("/",N2900)-1))</f>
        <v>theater</v>
      </c>
      <c r="R2900" s="5" t="str">
        <f>RIGHT(N2900,LEN(N2900)-(FIND("/",N2900)))</f>
        <v>plays</v>
      </c>
      <c r="S2900" s="13">
        <f>(J2900/86400)+25569+(-5/24)</f>
        <v>42278.456631944442</v>
      </c>
      <c r="T2900" s="13">
        <f>(I2900/86400)+25569+(-5/24)</f>
        <v>42308.456631944442</v>
      </c>
    </row>
    <row r="2901" spans="1:20" ht="14.75" customHeight="1" x14ac:dyDescent="0.2">
      <c r="A2901" s="5">
        <v>2899</v>
      </c>
      <c r="B2901" s="6" t="s">
        <v>2899</v>
      </c>
      <c r="C2901" s="6" t="s">
        <v>7009</v>
      </c>
      <c r="D2901" s="22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>E2901/D2901</f>
        <v>0</v>
      </c>
      <c r="P2901" s="8">
        <f>IF(L2901=0,0,E2901/L2901)</f>
        <v>0</v>
      </c>
      <c r="Q2901" s="5" t="str">
        <f>LEFT(N2901,(FIND("/",N2901)-1))</f>
        <v>theater</v>
      </c>
      <c r="R2901" s="5" t="str">
        <f>RIGHT(N2901,LEN(N2901)-(FIND("/",N2901)))</f>
        <v>plays</v>
      </c>
      <c r="S2901" s="13">
        <f>(J2901/86400)+25569+(-5/24)</f>
        <v>42514.869884259257</v>
      </c>
      <c r="T2901" s="13">
        <f>(I2901/86400)+25569+(-5/24)</f>
        <v>42574.869884259257</v>
      </c>
    </row>
    <row r="2902" spans="1:20" ht="14.75" customHeight="1" x14ac:dyDescent="0.2">
      <c r="A2902" s="5">
        <v>2900</v>
      </c>
      <c r="B2902" s="6" t="s">
        <v>2900</v>
      </c>
      <c r="C2902" s="6" t="s">
        <v>7010</v>
      </c>
      <c r="D2902" s="22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>E2902/D2902</f>
        <v>0.61909090909090914</v>
      </c>
      <c r="P2902" s="8">
        <f>IF(L2902=0,0,E2902/L2902)</f>
        <v>486.42857142857144</v>
      </c>
      <c r="Q2902" s="5" t="str">
        <f>LEFT(N2902,(FIND("/",N2902)-1))</f>
        <v>theater</v>
      </c>
      <c r="R2902" s="5" t="str">
        <f>RIGHT(N2902,LEN(N2902)-(FIND("/",N2902)))</f>
        <v>plays</v>
      </c>
      <c r="S2902" s="13">
        <f>(J2902/86400)+25569+(-5/24)</f>
        <v>41830.025833333333</v>
      </c>
      <c r="T2902" s="13">
        <f>(I2902/86400)+25569+(-5/24)</f>
        <v>41860.025833333333</v>
      </c>
    </row>
    <row r="2903" spans="1:20" ht="14.75" customHeight="1" x14ac:dyDescent="0.2">
      <c r="A2903" s="5">
        <v>2901</v>
      </c>
      <c r="B2903" s="6" t="s">
        <v>2901</v>
      </c>
      <c r="C2903" s="6" t="s">
        <v>7011</v>
      </c>
      <c r="D2903" s="22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>E2903/D2903</f>
        <v>8.0000000000000002E-3</v>
      </c>
      <c r="P2903" s="8">
        <f>IF(L2903=0,0,E2903/L2903)</f>
        <v>3</v>
      </c>
      <c r="Q2903" s="5" t="str">
        <f>LEFT(N2903,(FIND("/",N2903)-1))</f>
        <v>theater</v>
      </c>
      <c r="R2903" s="5" t="str">
        <f>RIGHT(N2903,LEN(N2903)-(FIND("/",N2903)))</f>
        <v>plays</v>
      </c>
      <c r="S2903" s="13">
        <f>(J2903/86400)+25569+(-5/24)</f>
        <v>41982.696053240739</v>
      </c>
      <c r="T2903" s="13">
        <f>(I2903/86400)+25569+(-5/24)</f>
        <v>42042.696053240739</v>
      </c>
    </row>
    <row r="2904" spans="1:20" ht="14.75" customHeight="1" x14ac:dyDescent="0.2">
      <c r="A2904" s="5">
        <v>2902</v>
      </c>
      <c r="B2904" s="6" t="s">
        <v>2902</v>
      </c>
      <c r="C2904" s="6" t="s">
        <v>7012</v>
      </c>
      <c r="D2904" s="22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>E2904/D2904</f>
        <v>1.6666666666666666E-4</v>
      </c>
      <c r="P2904" s="8">
        <f>IF(L2904=0,0,E2904/L2904)</f>
        <v>25</v>
      </c>
      <c r="Q2904" s="5" t="str">
        <f>LEFT(N2904,(FIND("/",N2904)-1))</f>
        <v>theater</v>
      </c>
      <c r="R2904" s="5" t="str">
        <f>RIGHT(N2904,LEN(N2904)-(FIND("/",N2904)))</f>
        <v>plays</v>
      </c>
      <c r="S2904" s="13">
        <f>(J2904/86400)+25569+(-5/24)</f>
        <v>42210.231435185182</v>
      </c>
      <c r="T2904" s="13">
        <f>(I2904/86400)+25569+(-5/24)</f>
        <v>42240.231435185182</v>
      </c>
    </row>
    <row r="2905" spans="1:20" ht="14.75" customHeight="1" x14ac:dyDescent="0.2">
      <c r="A2905" s="5">
        <v>2903</v>
      </c>
      <c r="B2905" s="6" t="s">
        <v>2903</v>
      </c>
      <c r="C2905" s="6" t="s">
        <v>7013</v>
      </c>
      <c r="D2905" s="22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>E2905/D2905</f>
        <v>7.7999999999999996E-3</v>
      </c>
      <c r="P2905" s="8">
        <f>IF(L2905=0,0,E2905/L2905)</f>
        <v>9.75</v>
      </c>
      <c r="Q2905" s="5" t="str">
        <f>LEFT(N2905,(FIND("/",N2905)-1))</f>
        <v>theater</v>
      </c>
      <c r="R2905" s="5" t="str">
        <f>RIGHT(N2905,LEN(N2905)-(FIND("/",N2905)))</f>
        <v>plays</v>
      </c>
      <c r="S2905" s="13">
        <f>(J2905/86400)+25569+(-5/24)</f>
        <v>42195.95854166666</v>
      </c>
      <c r="T2905" s="13">
        <f>(I2905/86400)+25569+(-5/24)</f>
        <v>42255.95854166666</v>
      </c>
    </row>
    <row r="2906" spans="1:20" ht="14.75" customHeight="1" x14ac:dyDescent="0.2">
      <c r="A2906" s="5">
        <v>2904</v>
      </c>
      <c r="B2906" s="6" t="s">
        <v>2904</v>
      </c>
      <c r="C2906" s="6" t="s">
        <v>7014</v>
      </c>
      <c r="D2906" s="22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>E2906/D2906</f>
        <v>0.05</v>
      </c>
      <c r="P2906" s="8">
        <f>IF(L2906=0,0,E2906/L2906)</f>
        <v>18.75</v>
      </c>
      <c r="Q2906" s="5" t="str">
        <f>LEFT(N2906,(FIND("/",N2906)-1))</f>
        <v>theater</v>
      </c>
      <c r="R2906" s="5" t="str">
        <f>RIGHT(N2906,LEN(N2906)-(FIND("/",N2906)))</f>
        <v>plays</v>
      </c>
      <c r="S2906" s="13">
        <f>(J2906/86400)+25569+(-5/24)</f>
        <v>41940.759618055556</v>
      </c>
      <c r="T2906" s="13">
        <f>(I2906/86400)+25569+(-5/24)</f>
        <v>41952.291666666664</v>
      </c>
    </row>
    <row r="2907" spans="1:20" ht="14.75" customHeight="1" x14ac:dyDescent="0.2">
      <c r="A2907" s="5">
        <v>2905</v>
      </c>
      <c r="B2907" s="6" t="s">
        <v>2905</v>
      </c>
      <c r="C2907" s="6" t="s">
        <v>7015</v>
      </c>
      <c r="D2907" s="22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>E2907/D2907</f>
        <v>0.17771428571428571</v>
      </c>
      <c r="P2907" s="8">
        <f>IF(L2907=0,0,E2907/L2907)</f>
        <v>36.588235294117645</v>
      </c>
      <c r="Q2907" s="5" t="str">
        <f>LEFT(N2907,(FIND("/",N2907)-1))</f>
        <v>theater</v>
      </c>
      <c r="R2907" s="5" t="str">
        <f>RIGHT(N2907,LEN(N2907)-(FIND("/",N2907)))</f>
        <v>plays</v>
      </c>
      <c r="S2907" s="13">
        <f>(J2907/86400)+25569+(-5/24)</f>
        <v>42605.848530092589</v>
      </c>
      <c r="T2907" s="13">
        <f>(I2907/86400)+25569+(-5/24)</f>
        <v>42619.848530092589</v>
      </c>
    </row>
    <row r="2908" spans="1:20" ht="14.75" customHeight="1" x14ac:dyDescent="0.2">
      <c r="A2908" s="5">
        <v>2906</v>
      </c>
      <c r="B2908" s="6" t="s">
        <v>2906</v>
      </c>
      <c r="C2908" s="6" t="s">
        <v>7016</v>
      </c>
      <c r="D2908" s="22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>E2908/D2908</f>
        <v>9.4166666666666662E-2</v>
      </c>
      <c r="P2908" s="8">
        <f>IF(L2908=0,0,E2908/L2908)</f>
        <v>80.714285714285708</v>
      </c>
      <c r="Q2908" s="5" t="str">
        <f>LEFT(N2908,(FIND("/",N2908)-1))</f>
        <v>theater</v>
      </c>
      <c r="R2908" s="5" t="str">
        <f>RIGHT(N2908,LEN(N2908)-(FIND("/",N2908)))</f>
        <v>plays</v>
      </c>
      <c r="S2908" s="13">
        <f>(J2908/86400)+25569+(-5/24)</f>
        <v>42199.440578703703</v>
      </c>
      <c r="T2908" s="13">
        <f>(I2908/86400)+25569+(-5/24)</f>
        <v>42216.833333333336</v>
      </c>
    </row>
    <row r="2909" spans="1:20" ht="14.75" customHeight="1" x14ac:dyDescent="0.2">
      <c r="A2909" s="5">
        <v>2907</v>
      </c>
      <c r="B2909" s="6" t="s">
        <v>2907</v>
      </c>
      <c r="C2909" s="6" t="s">
        <v>7017</v>
      </c>
      <c r="D2909" s="22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>E2909/D2909</f>
        <v>8.0000000000000004E-4</v>
      </c>
      <c r="P2909" s="8">
        <f>IF(L2909=0,0,E2909/L2909)</f>
        <v>1</v>
      </c>
      <c r="Q2909" s="5" t="str">
        <f>LEFT(N2909,(FIND("/",N2909)-1))</f>
        <v>theater</v>
      </c>
      <c r="R2909" s="5" t="str">
        <f>RIGHT(N2909,LEN(N2909)-(FIND("/",N2909)))</f>
        <v>plays</v>
      </c>
      <c r="S2909" s="13">
        <f>(J2909/86400)+25569+(-5/24)</f>
        <v>42444.669409722221</v>
      </c>
      <c r="T2909" s="13">
        <f>(I2909/86400)+25569+(-5/24)</f>
        <v>42504.669409722221</v>
      </c>
    </row>
    <row r="2910" spans="1:20" ht="14.75" customHeight="1" x14ac:dyDescent="0.2">
      <c r="A2910" s="5">
        <v>2908</v>
      </c>
      <c r="B2910" s="6" t="s">
        <v>2908</v>
      </c>
      <c r="C2910" s="6" t="s">
        <v>7018</v>
      </c>
      <c r="D2910" s="22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>E2910/D2910</f>
        <v>2.75E-2</v>
      </c>
      <c r="P2910" s="8">
        <f>IF(L2910=0,0,E2910/L2910)</f>
        <v>52.8</v>
      </c>
      <c r="Q2910" s="5" t="str">
        <f>LEFT(N2910,(FIND("/",N2910)-1))</f>
        <v>theater</v>
      </c>
      <c r="R2910" s="5" t="str">
        <f>RIGHT(N2910,LEN(N2910)-(FIND("/",N2910)))</f>
        <v>plays</v>
      </c>
      <c r="S2910" s="13">
        <f>(J2910/86400)+25569+(-5/24)</f>
        <v>42499.523368055554</v>
      </c>
      <c r="T2910" s="13">
        <f>(I2910/86400)+25569+(-5/24)</f>
        <v>42529.523368055554</v>
      </c>
    </row>
    <row r="2911" spans="1:20" ht="14.75" customHeight="1" x14ac:dyDescent="0.2">
      <c r="A2911" s="5">
        <v>2909</v>
      </c>
      <c r="B2911" s="6" t="s">
        <v>2909</v>
      </c>
      <c r="C2911" s="6" t="s">
        <v>7019</v>
      </c>
      <c r="D2911" s="22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>E2911/D2911</f>
        <v>1.1111111111111112E-4</v>
      </c>
      <c r="P2911" s="8">
        <f>IF(L2911=0,0,E2911/L2911)</f>
        <v>20</v>
      </c>
      <c r="Q2911" s="5" t="str">
        <f>LEFT(N2911,(FIND("/",N2911)-1))</f>
        <v>theater</v>
      </c>
      <c r="R2911" s="5" t="str">
        <f>RIGHT(N2911,LEN(N2911)-(FIND("/",N2911)))</f>
        <v>plays</v>
      </c>
      <c r="S2911" s="13">
        <f>(J2911/86400)+25569+(-5/24)</f>
        <v>41929.057881944442</v>
      </c>
      <c r="T2911" s="13">
        <f>(I2911/86400)+25569+(-5/24)</f>
        <v>41968.615277777775</v>
      </c>
    </row>
    <row r="2912" spans="1:20" ht="14.75" customHeight="1" x14ac:dyDescent="0.2">
      <c r="A2912" s="5">
        <v>2910</v>
      </c>
      <c r="B2912" s="6" t="s">
        <v>2910</v>
      </c>
      <c r="C2912" s="6" t="s">
        <v>7020</v>
      </c>
      <c r="D2912" s="22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>E2912/D2912</f>
        <v>3.3333333333333335E-5</v>
      </c>
      <c r="P2912" s="8">
        <f>IF(L2912=0,0,E2912/L2912)</f>
        <v>1</v>
      </c>
      <c r="Q2912" s="5" t="str">
        <f>LEFT(N2912,(FIND("/",N2912)-1))</f>
        <v>theater</v>
      </c>
      <c r="R2912" s="5" t="str">
        <f>RIGHT(N2912,LEN(N2912)-(FIND("/",N2912)))</f>
        <v>plays</v>
      </c>
      <c r="S2912" s="13">
        <f>(J2912/86400)+25569+(-5/24)</f>
        <v>42107.632951388885</v>
      </c>
      <c r="T2912" s="13">
        <f>(I2912/86400)+25569+(-5/24)</f>
        <v>42167.632951388885</v>
      </c>
    </row>
    <row r="2913" spans="1:20" ht="14.75" customHeight="1" x14ac:dyDescent="0.2">
      <c r="A2913" s="5">
        <v>2911</v>
      </c>
      <c r="B2913" s="6" t="s">
        <v>2911</v>
      </c>
      <c r="C2913" s="6" t="s">
        <v>7021</v>
      </c>
      <c r="D2913" s="22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>E2913/D2913</f>
        <v>0.36499999999999999</v>
      </c>
      <c r="P2913" s="8">
        <f>IF(L2913=0,0,E2913/L2913)</f>
        <v>46.928571428571431</v>
      </c>
      <c r="Q2913" s="5" t="str">
        <f>LEFT(N2913,(FIND("/",N2913)-1))</f>
        <v>theater</v>
      </c>
      <c r="R2913" s="5" t="str">
        <f>RIGHT(N2913,LEN(N2913)-(FIND("/",N2913)))</f>
        <v>plays</v>
      </c>
      <c r="S2913" s="13">
        <f>(J2913/86400)+25569+(-5/24)</f>
        <v>42142.560486111113</v>
      </c>
      <c r="T2913" s="13">
        <f>(I2913/86400)+25569+(-5/24)</f>
        <v>42182.560486111113</v>
      </c>
    </row>
    <row r="2914" spans="1:20" ht="14.75" customHeight="1" x14ac:dyDescent="0.2">
      <c r="A2914" s="5">
        <v>2912</v>
      </c>
      <c r="B2914" s="6" t="s">
        <v>2912</v>
      </c>
      <c r="C2914" s="6" t="s">
        <v>7022</v>
      </c>
      <c r="D2914" s="22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>E2914/D2914</f>
        <v>0.14058171745152354</v>
      </c>
      <c r="P2914" s="8">
        <f>IF(L2914=0,0,E2914/L2914)</f>
        <v>78.07692307692308</v>
      </c>
      <c r="Q2914" s="5" t="str">
        <f>LEFT(N2914,(FIND("/",N2914)-1))</f>
        <v>theater</v>
      </c>
      <c r="R2914" s="5" t="str">
        <f>RIGHT(N2914,LEN(N2914)-(FIND("/",N2914)))</f>
        <v>plays</v>
      </c>
      <c r="S2914" s="13">
        <f>(J2914/86400)+25569+(-5/24)</f>
        <v>42353.923310185179</v>
      </c>
      <c r="T2914" s="13">
        <f>(I2914/86400)+25569+(-5/24)</f>
        <v>42383.923310185179</v>
      </c>
    </row>
    <row r="2915" spans="1:20" ht="14.75" customHeight="1" x14ac:dyDescent="0.2">
      <c r="A2915" s="5">
        <v>2913</v>
      </c>
      <c r="B2915" s="6" t="s">
        <v>2913</v>
      </c>
      <c r="C2915" s="6" t="s">
        <v>7023</v>
      </c>
      <c r="D2915" s="22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>E2915/D2915</f>
        <v>2.0000000000000001E-4</v>
      </c>
      <c r="P2915" s="8">
        <f>IF(L2915=0,0,E2915/L2915)</f>
        <v>1</v>
      </c>
      <c r="Q2915" s="5" t="str">
        <f>LEFT(N2915,(FIND("/",N2915)-1))</f>
        <v>theater</v>
      </c>
      <c r="R2915" s="5" t="str">
        <f>RIGHT(N2915,LEN(N2915)-(FIND("/",N2915)))</f>
        <v>plays</v>
      </c>
      <c r="S2915" s="13">
        <f>(J2915/86400)+25569+(-5/24)</f>
        <v>41828.714571759258</v>
      </c>
      <c r="T2915" s="13">
        <f>(I2915/86400)+25569+(-5/24)</f>
        <v>41888.714571759258</v>
      </c>
    </row>
    <row r="2916" spans="1:20" ht="14.75" customHeight="1" x14ac:dyDescent="0.2">
      <c r="A2916" s="5">
        <v>2914</v>
      </c>
      <c r="B2916" s="6" t="s">
        <v>2914</v>
      </c>
      <c r="C2916" s="6" t="s">
        <v>7024</v>
      </c>
      <c r="D2916" s="22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>E2916/D2916</f>
        <v>4.0000000000000003E-5</v>
      </c>
      <c r="P2916" s="8">
        <f>IF(L2916=0,0,E2916/L2916)</f>
        <v>1</v>
      </c>
      <c r="Q2916" s="5" t="str">
        <f>LEFT(N2916,(FIND("/",N2916)-1))</f>
        <v>theater</v>
      </c>
      <c r="R2916" s="5" t="str">
        <f>RIGHT(N2916,LEN(N2916)-(FIND("/",N2916)))</f>
        <v>plays</v>
      </c>
      <c r="S2916" s="13">
        <f>(J2916/86400)+25569+(-5/24)</f>
        <v>42017.699004629627</v>
      </c>
      <c r="T2916" s="13">
        <f>(I2916/86400)+25569+(-5/24)</f>
        <v>42077.657337962963</v>
      </c>
    </row>
    <row r="2917" spans="1:20" ht="14.75" customHeight="1" x14ac:dyDescent="0.2">
      <c r="A2917" s="5">
        <v>2915</v>
      </c>
      <c r="B2917" s="6" t="s">
        <v>2915</v>
      </c>
      <c r="C2917" s="6" t="s">
        <v>7025</v>
      </c>
      <c r="D2917" s="22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>E2917/D2917</f>
        <v>0.61099999999999999</v>
      </c>
      <c r="P2917" s="8">
        <f>IF(L2917=0,0,E2917/L2917)</f>
        <v>203.66666666666666</v>
      </c>
      <c r="Q2917" s="5" t="str">
        <f>LEFT(N2917,(FIND("/",N2917)-1))</f>
        <v>theater</v>
      </c>
      <c r="R2917" s="5" t="str">
        <f>RIGHT(N2917,LEN(N2917)-(FIND("/",N2917)))</f>
        <v>plays</v>
      </c>
      <c r="S2917" s="13">
        <f>(J2917/86400)+25569+(-5/24)</f>
        <v>42415.189699074072</v>
      </c>
      <c r="T2917" s="13">
        <f>(I2917/86400)+25569+(-5/24)</f>
        <v>42445.1480324074</v>
      </c>
    </row>
    <row r="2918" spans="1:20" ht="14.75" customHeight="1" x14ac:dyDescent="0.2">
      <c r="A2918" s="5">
        <v>2916</v>
      </c>
      <c r="B2918" s="6" t="s">
        <v>2916</v>
      </c>
      <c r="C2918" s="6" t="s">
        <v>7026</v>
      </c>
      <c r="D2918" s="22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>E2918/D2918</f>
        <v>7.8378378378378383E-2</v>
      </c>
      <c r="P2918" s="8">
        <f>IF(L2918=0,0,E2918/L2918)</f>
        <v>20.714285714285715</v>
      </c>
      <c r="Q2918" s="5" t="str">
        <f>LEFT(N2918,(FIND("/",N2918)-1))</f>
        <v>theater</v>
      </c>
      <c r="R2918" s="5" t="str">
        <f>RIGHT(N2918,LEN(N2918)-(FIND("/",N2918)))</f>
        <v>plays</v>
      </c>
      <c r="S2918" s="13">
        <f>(J2918/86400)+25569+(-5/24)</f>
        <v>41755.268391203703</v>
      </c>
      <c r="T2918" s="13">
        <f>(I2918/86400)+25569+(-5/24)</f>
        <v>41778.268391203703</v>
      </c>
    </row>
    <row r="2919" spans="1:20" ht="14.75" customHeight="1" x14ac:dyDescent="0.2">
      <c r="A2919" s="5">
        <v>2917</v>
      </c>
      <c r="B2919" s="6" t="s">
        <v>2917</v>
      </c>
      <c r="C2919" s="6" t="s">
        <v>7027</v>
      </c>
      <c r="D2919" s="22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>E2919/D2919</f>
        <v>0.2185</v>
      </c>
      <c r="P2919" s="8">
        <f>IF(L2919=0,0,E2919/L2919)</f>
        <v>48.555555555555557</v>
      </c>
      <c r="Q2919" s="5" t="str">
        <f>LEFT(N2919,(FIND("/",N2919)-1))</f>
        <v>theater</v>
      </c>
      <c r="R2919" s="5" t="str">
        <f>RIGHT(N2919,LEN(N2919)-(FIND("/",N2919)))</f>
        <v>plays</v>
      </c>
      <c r="S2919" s="13">
        <f>(J2919/86400)+25569+(-5/24)</f>
        <v>42245.026006944441</v>
      </c>
      <c r="T2919" s="13">
        <f>(I2919/86400)+25569+(-5/24)</f>
        <v>42263.026006944441</v>
      </c>
    </row>
    <row r="2920" spans="1:20" ht="14.75" customHeight="1" x14ac:dyDescent="0.2">
      <c r="A2920" s="5">
        <v>2918</v>
      </c>
      <c r="B2920" s="6" t="s">
        <v>2918</v>
      </c>
      <c r="C2920" s="6" t="s">
        <v>7028</v>
      </c>
      <c r="D2920" s="22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>E2920/D2920</f>
        <v>0.27239999999999998</v>
      </c>
      <c r="P2920" s="8">
        <f>IF(L2920=0,0,E2920/L2920)</f>
        <v>68.099999999999994</v>
      </c>
      <c r="Q2920" s="5" t="str">
        <f>LEFT(N2920,(FIND("/",N2920)-1))</f>
        <v>theater</v>
      </c>
      <c r="R2920" s="5" t="str">
        <f>RIGHT(N2920,LEN(N2920)-(FIND("/",N2920)))</f>
        <v>plays</v>
      </c>
      <c r="S2920" s="13">
        <f>(J2920/86400)+25569+(-5/24)</f>
        <v>42278.421377314815</v>
      </c>
      <c r="T2920" s="13">
        <f>(I2920/86400)+25569+(-5/24)</f>
        <v>42306.421377314815</v>
      </c>
    </row>
    <row r="2921" spans="1:20" ht="14.75" customHeight="1" x14ac:dyDescent="0.2">
      <c r="A2921" s="5">
        <v>2919</v>
      </c>
      <c r="B2921" s="6" t="s">
        <v>2919</v>
      </c>
      <c r="C2921" s="6" t="s">
        <v>7029</v>
      </c>
      <c r="D2921" s="22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>E2921/D2921</f>
        <v>8.5000000000000006E-2</v>
      </c>
      <c r="P2921" s="8">
        <f>IF(L2921=0,0,E2921/L2921)</f>
        <v>8.5</v>
      </c>
      <c r="Q2921" s="5" t="str">
        <f>LEFT(N2921,(FIND("/",N2921)-1))</f>
        <v>theater</v>
      </c>
      <c r="R2921" s="5" t="str">
        <f>RIGHT(N2921,LEN(N2921)-(FIND("/",N2921)))</f>
        <v>plays</v>
      </c>
      <c r="S2921" s="13">
        <f>(J2921/86400)+25569+(-5/24)</f>
        <v>41826.411215277774</v>
      </c>
      <c r="T2921" s="13">
        <f>(I2921/86400)+25569+(-5/24)</f>
        <v>41856.411215277774</v>
      </c>
    </row>
    <row r="2922" spans="1:20" ht="14.75" customHeight="1" x14ac:dyDescent="0.2">
      <c r="A2922" s="5">
        <v>2920</v>
      </c>
      <c r="B2922" s="6" t="s">
        <v>2920</v>
      </c>
      <c r="C2922" s="6" t="s">
        <v>7030</v>
      </c>
      <c r="D2922" s="22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>E2922/D2922</f>
        <v>0.26840000000000003</v>
      </c>
      <c r="P2922" s="8">
        <f>IF(L2922=0,0,E2922/L2922)</f>
        <v>51.615384615384613</v>
      </c>
      <c r="Q2922" s="5" t="str">
        <f>LEFT(N2922,(FIND("/",N2922)-1))</f>
        <v>theater</v>
      </c>
      <c r="R2922" s="5" t="str">
        <f>RIGHT(N2922,LEN(N2922)-(FIND("/",N2922)))</f>
        <v>plays</v>
      </c>
      <c r="S2922" s="13">
        <f>(J2922/86400)+25569+(-5/24)</f>
        <v>42058.584143518521</v>
      </c>
      <c r="T2922" s="13">
        <f>(I2922/86400)+25569+(-5/24)</f>
        <v>42088.54247685185</v>
      </c>
    </row>
    <row r="2923" spans="1:20" ht="14.75" customHeight="1" x14ac:dyDescent="0.2">
      <c r="A2923" s="5">
        <v>2921</v>
      </c>
      <c r="B2923" s="6" t="s">
        <v>2921</v>
      </c>
      <c r="C2923" s="6" t="s">
        <v>7031</v>
      </c>
      <c r="D2923" s="22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>E2923/D2923</f>
        <v>1.29</v>
      </c>
      <c r="P2923" s="8">
        <f>IF(L2923=0,0,E2923/L2923)</f>
        <v>43</v>
      </c>
      <c r="Q2923" s="5" t="str">
        <f>LEFT(N2923,(FIND("/",N2923)-1))</f>
        <v>theater</v>
      </c>
      <c r="R2923" s="5" t="str">
        <f>RIGHT(N2923,LEN(N2923)-(FIND("/",N2923)))</f>
        <v>musical</v>
      </c>
      <c r="S2923" s="13">
        <f>(J2923/86400)+25569+(-5/24)</f>
        <v>41877.678287037037</v>
      </c>
      <c r="T2923" s="13">
        <f>(I2923/86400)+25569+(-5/24)</f>
        <v>41907.678287037037</v>
      </c>
    </row>
    <row r="2924" spans="1:20" ht="14.75" customHeight="1" x14ac:dyDescent="0.2">
      <c r="A2924" s="5">
        <v>2922</v>
      </c>
      <c r="B2924" s="6" t="s">
        <v>2922</v>
      </c>
      <c r="C2924" s="6" t="s">
        <v>7032</v>
      </c>
      <c r="D2924" s="22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>E2924/D2924</f>
        <v>1</v>
      </c>
      <c r="P2924" s="8">
        <f>IF(L2924=0,0,E2924/L2924)</f>
        <v>83.333333333333329</v>
      </c>
      <c r="Q2924" s="5" t="str">
        <f>LEFT(N2924,(FIND("/",N2924)-1))</f>
        <v>theater</v>
      </c>
      <c r="R2924" s="5" t="str">
        <f>RIGHT(N2924,LEN(N2924)-(FIND("/",N2924)))</f>
        <v>musical</v>
      </c>
      <c r="S2924" s="13">
        <f>(J2924/86400)+25569+(-5/24)</f>
        <v>42097.665821759256</v>
      </c>
      <c r="T2924" s="13">
        <f>(I2924/86400)+25569+(-5/24)</f>
        <v>42142.665821759256</v>
      </c>
    </row>
    <row r="2925" spans="1:20" ht="14.75" customHeight="1" x14ac:dyDescent="0.2">
      <c r="A2925" s="5">
        <v>2923</v>
      </c>
      <c r="B2925" s="6" t="s">
        <v>2923</v>
      </c>
      <c r="C2925" s="6" t="s">
        <v>7033</v>
      </c>
      <c r="D2925" s="22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>E2925/D2925</f>
        <v>1</v>
      </c>
      <c r="P2925" s="8">
        <f>IF(L2925=0,0,E2925/L2925)</f>
        <v>30</v>
      </c>
      <c r="Q2925" s="5" t="str">
        <f>LEFT(N2925,(FIND("/",N2925)-1))</f>
        <v>theater</v>
      </c>
      <c r="R2925" s="5" t="str">
        <f>RIGHT(N2925,LEN(N2925)-(FIND("/",N2925)))</f>
        <v>musical</v>
      </c>
      <c r="S2925" s="13">
        <f>(J2925/86400)+25569+(-5/24)</f>
        <v>42012.944201388884</v>
      </c>
      <c r="T2925" s="13">
        <f>(I2925/86400)+25569+(-5/24)</f>
        <v>42027.916666666664</v>
      </c>
    </row>
    <row r="2926" spans="1:20" ht="14.75" customHeight="1" x14ac:dyDescent="0.2">
      <c r="A2926" s="5">
        <v>2924</v>
      </c>
      <c r="B2926" s="6" t="s">
        <v>2924</v>
      </c>
      <c r="C2926" s="6" t="s">
        <v>7034</v>
      </c>
      <c r="D2926" s="22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>E2926/D2926</f>
        <v>1.032</v>
      </c>
      <c r="P2926" s="8">
        <f>IF(L2926=0,0,E2926/L2926)</f>
        <v>175.51020408163265</v>
      </c>
      <c r="Q2926" s="5" t="str">
        <f>LEFT(N2926,(FIND("/",N2926)-1))</f>
        <v>theater</v>
      </c>
      <c r="R2926" s="5" t="str">
        <f>RIGHT(N2926,LEN(N2926)-(FIND("/",N2926)))</f>
        <v>musical</v>
      </c>
      <c r="S2926" s="13">
        <f>(J2926/86400)+25569+(-5/24)</f>
        <v>42103.348495370366</v>
      </c>
      <c r="T2926" s="13">
        <f>(I2926/86400)+25569+(-5/24)</f>
        <v>42132.957638888889</v>
      </c>
    </row>
    <row r="2927" spans="1:20" ht="14.75" customHeight="1" x14ac:dyDescent="0.2">
      <c r="A2927" s="5">
        <v>2925</v>
      </c>
      <c r="B2927" s="6" t="s">
        <v>2925</v>
      </c>
      <c r="C2927" s="6" t="s">
        <v>7035</v>
      </c>
      <c r="D2927" s="22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>E2927/D2927</f>
        <v>1.0244597777777777</v>
      </c>
      <c r="P2927" s="8">
        <f>IF(L2927=0,0,E2927/L2927)</f>
        <v>231.66175879396985</v>
      </c>
      <c r="Q2927" s="5" t="str">
        <f>LEFT(N2927,(FIND("/",N2927)-1))</f>
        <v>theater</v>
      </c>
      <c r="R2927" s="5" t="str">
        <f>RIGHT(N2927,LEN(N2927)-(FIND("/",N2927)))</f>
        <v>musical</v>
      </c>
      <c r="S2927" s="13">
        <f>(J2927/86400)+25569+(-5/24)</f>
        <v>41863.375787037039</v>
      </c>
      <c r="T2927" s="13">
        <f>(I2927/86400)+25569+(-5/24)</f>
        <v>41893.375787037039</v>
      </c>
    </row>
    <row r="2928" spans="1:20" ht="14.75" customHeight="1" x14ac:dyDescent="0.2">
      <c r="A2928" s="5">
        <v>2926</v>
      </c>
      <c r="B2928" s="6" t="s">
        <v>2926</v>
      </c>
      <c r="C2928" s="6" t="s">
        <v>7036</v>
      </c>
      <c r="D2928" s="22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>E2928/D2928</f>
        <v>1.25</v>
      </c>
      <c r="P2928" s="8">
        <f>IF(L2928=0,0,E2928/L2928)</f>
        <v>75</v>
      </c>
      <c r="Q2928" s="5" t="str">
        <f>LEFT(N2928,(FIND("/",N2928)-1))</f>
        <v>theater</v>
      </c>
      <c r="R2928" s="5" t="str">
        <f>RIGHT(N2928,LEN(N2928)-(FIND("/",N2928)))</f>
        <v>musical</v>
      </c>
      <c r="S2928" s="13">
        <f>(J2928/86400)+25569+(-5/24)</f>
        <v>42044.557627314811</v>
      </c>
      <c r="T2928" s="13">
        <f>(I2928/86400)+25569+(-5/24)</f>
        <v>42058.557627314811</v>
      </c>
    </row>
    <row r="2929" spans="1:20" ht="14.75" customHeight="1" x14ac:dyDescent="0.2">
      <c r="A2929" s="5">
        <v>2927</v>
      </c>
      <c r="B2929" s="6" t="s">
        <v>2927</v>
      </c>
      <c r="C2929" s="6" t="s">
        <v>7037</v>
      </c>
      <c r="D2929" s="22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>E2929/D2929</f>
        <v>1.3083333333333333</v>
      </c>
      <c r="P2929" s="8">
        <f>IF(L2929=0,0,E2929/L2929)</f>
        <v>112.14285714285714</v>
      </c>
      <c r="Q2929" s="5" t="str">
        <f>LEFT(N2929,(FIND("/",N2929)-1))</f>
        <v>theater</v>
      </c>
      <c r="R2929" s="5" t="str">
        <f>RIGHT(N2929,LEN(N2929)-(FIND("/",N2929)))</f>
        <v>musical</v>
      </c>
      <c r="S2929" s="13">
        <f>(J2929/86400)+25569+(-5/24)</f>
        <v>41806.460983796293</v>
      </c>
      <c r="T2929" s="13">
        <f>(I2929/86400)+25569+(-5/24)</f>
        <v>41835</v>
      </c>
    </row>
    <row r="2930" spans="1:20" ht="14.75" customHeight="1" x14ac:dyDescent="0.2">
      <c r="A2930" s="5">
        <v>2928</v>
      </c>
      <c r="B2930" s="6" t="s">
        <v>2928</v>
      </c>
      <c r="C2930" s="6" t="s">
        <v>7038</v>
      </c>
      <c r="D2930" s="22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>E2930/D2930</f>
        <v>1</v>
      </c>
      <c r="P2930" s="8">
        <f>IF(L2930=0,0,E2930/L2930)</f>
        <v>41.666666666666664</v>
      </c>
      <c r="Q2930" s="5" t="str">
        <f>LEFT(N2930,(FIND("/",N2930)-1))</f>
        <v>theater</v>
      </c>
      <c r="R2930" s="5" t="str">
        <f>RIGHT(N2930,LEN(N2930)-(FIND("/",N2930)))</f>
        <v>musical</v>
      </c>
      <c r="S2930" s="13">
        <f>(J2930/86400)+25569+(-5/24)</f>
        <v>42403.789884259262</v>
      </c>
      <c r="T2930" s="13">
        <f>(I2930/86400)+25569+(-5/24)</f>
        <v>42433.789884259262</v>
      </c>
    </row>
    <row r="2931" spans="1:20" ht="14.75" customHeight="1" x14ac:dyDescent="0.2">
      <c r="A2931" s="5">
        <v>2929</v>
      </c>
      <c r="B2931" s="6" t="s">
        <v>2929</v>
      </c>
      <c r="C2931" s="6" t="s">
        <v>7039</v>
      </c>
      <c r="D2931" s="22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>E2931/D2931</f>
        <v>1.02069375</v>
      </c>
      <c r="P2931" s="8">
        <f>IF(L2931=0,0,E2931/L2931)</f>
        <v>255.17343750000001</v>
      </c>
      <c r="Q2931" s="5" t="str">
        <f>LEFT(N2931,(FIND("/",N2931)-1))</f>
        <v>theater</v>
      </c>
      <c r="R2931" s="5" t="str">
        <f>RIGHT(N2931,LEN(N2931)-(FIND("/",N2931)))</f>
        <v>musical</v>
      </c>
      <c r="S2931" s="13">
        <f>(J2931/86400)+25569+(-5/24)</f>
        <v>41754.355995370366</v>
      </c>
      <c r="T2931" s="13">
        <f>(I2931/86400)+25569+(-5/24)</f>
        <v>41784.355995370366</v>
      </c>
    </row>
    <row r="2932" spans="1:20" ht="14.75" customHeight="1" x14ac:dyDescent="0.2">
      <c r="A2932" s="5">
        <v>2930</v>
      </c>
      <c r="B2932" s="6" t="s">
        <v>2930</v>
      </c>
      <c r="C2932" s="6" t="s">
        <v>7040</v>
      </c>
      <c r="D2932" s="22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>E2932/D2932</f>
        <v>1.0092000000000001</v>
      </c>
      <c r="P2932" s="8">
        <f>IF(L2932=0,0,E2932/L2932)</f>
        <v>162.7741935483871</v>
      </c>
      <c r="Q2932" s="5" t="str">
        <f>LEFT(N2932,(FIND("/",N2932)-1))</f>
        <v>theater</v>
      </c>
      <c r="R2932" s="5" t="str">
        <f>RIGHT(N2932,LEN(N2932)-(FIND("/",N2932)))</f>
        <v>musical</v>
      </c>
      <c r="S2932" s="13">
        <f>(J2932/86400)+25569+(-5/24)</f>
        <v>42101.375740740739</v>
      </c>
      <c r="T2932" s="13">
        <f>(I2932/86400)+25569+(-5/24)</f>
        <v>42131.375740740739</v>
      </c>
    </row>
    <row r="2933" spans="1:20" ht="14.75" customHeight="1" x14ac:dyDescent="0.2">
      <c r="A2933" s="5">
        <v>2931</v>
      </c>
      <c r="B2933" s="6" t="s">
        <v>2931</v>
      </c>
      <c r="C2933" s="6" t="s">
        <v>7041</v>
      </c>
      <c r="D2933" s="22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>E2933/D2933</f>
        <v>1.06</v>
      </c>
      <c r="P2933" s="8">
        <f>IF(L2933=0,0,E2933/L2933)</f>
        <v>88.333333333333329</v>
      </c>
      <c r="Q2933" s="5" t="str">
        <f>LEFT(N2933,(FIND("/",N2933)-1))</f>
        <v>theater</v>
      </c>
      <c r="R2933" s="5" t="str">
        <f>RIGHT(N2933,LEN(N2933)-(FIND("/",N2933)))</f>
        <v>musical</v>
      </c>
      <c r="S2933" s="13">
        <f>(J2933/86400)+25569+(-5/24)</f>
        <v>41872.082905092589</v>
      </c>
      <c r="T2933" s="13">
        <f>(I2933/86400)+25569+(-5/24)</f>
        <v>41897.047222222223</v>
      </c>
    </row>
    <row r="2934" spans="1:20" ht="14.75" customHeight="1" x14ac:dyDescent="0.2">
      <c r="A2934" s="5">
        <v>2932</v>
      </c>
      <c r="B2934" s="6" t="s">
        <v>2932</v>
      </c>
      <c r="C2934" s="6" t="s">
        <v>7042</v>
      </c>
      <c r="D2934" s="22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>E2934/D2934</f>
        <v>1.0509677419354839</v>
      </c>
      <c r="P2934" s="8">
        <f>IF(L2934=0,0,E2934/L2934)</f>
        <v>85.736842105263165</v>
      </c>
      <c r="Q2934" s="5" t="str">
        <f>LEFT(N2934,(FIND("/",N2934)-1))</f>
        <v>theater</v>
      </c>
      <c r="R2934" s="5" t="str">
        <f>RIGHT(N2934,LEN(N2934)-(FIND("/",N2934)))</f>
        <v>musical</v>
      </c>
      <c r="S2934" s="13">
        <f>(J2934/86400)+25569+(-5/24)</f>
        <v>42024.956446759257</v>
      </c>
      <c r="T2934" s="13">
        <f>(I2934/86400)+25569+(-5/24)</f>
        <v>42056.249999999993</v>
      </c>
    </row>
    <row r="2935" spans="1:20" ht="14.75" customHeight="1" x14ac:dyDescent="0.2">
      <c r="A2935" s="5">
        <v>2933</v>
      </c>
      <c r="B2935" s="6" t="s">
        <v>2933</v>
      </c>
      <c r="C2935" s="6" t="s">
        <v>7043</v>
      </c>
      <c r="D2935" s="22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>E2935/D2935</f>
        <v>1.0276000000000001</v>
      </c>
      <c r="P2935" s="8">
        <f>IF(L2935=0,0,E2935/L2935)</f>
        <v>47.574074074074076</v>
      </c>
      <c r="Q2935" s="5" t="str">
        <f>LEFT(N2935,(FIND("/",N2935)-1))</f>
        <v>theater</v>
      </c>
      <c r="R2935" s="5" t="str">
        <f>RIGHT(N2935,LEN(N2935)-(FIND("/",N2935)))</f>
        <v>musical</v>
      </c>
      <c r="S2935" s="13">
        <f>(J2935/86400)+25569+(-5/24)</f>
        <v>42495.748298611106</v>
      </c>
      <c r="T2935" s="13">
        <f>(I2935/86400)+25569+(-5/24)</f>
        <v>42525.748298611106</v>
      </c>
    </row>
    <row r="2936" spans="1:20" ht="14.75" customHeight="1" x14ac:dyDescent="0.2">
      <c r="A2936" s="5">
        <v>2934</v>
      </c>
      <c r="B2936" s="6" t="s">
        <v>2934</v>
      </c>
      <c r="C2936" s="6" t="s">
        <v>7044</v>
      </c>
      <c r="D2936" s="22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>E2936/D2936</f>
        <v>1.08</v>
      </c>
      <c r="P2936" s="8">
        <f>IF(L2936=0,0,E2936/L2936)</f>
        <v>72.972972972972968</v>
      </c>
      <c r="Q2936" s="5" t="str">
        <f>LEFT(N2936,(FIND("/",N2936)-1))</f>
        <v>theater</v>
      </c>
      <c r="R2936" s="5" t="str">
        <f>RIGHT(N2936,LEN(N2936)-(FIND("/",N2936)))</f>
        <v>musical</v>
      </c>
      <c r="S2936" s="13">
        <f>(J2936/86400)+25569+(-5/24)</f>
        <v>41775.427824074075</v>
      </c>
      <c r="T2936" s="13">
        <f>(I2936/86400)+25569+(-5/24)</f>
        <v>41805.427824074075</v>
      </c>
    </row>
    <row r="2937" spans="1:20" ht="14.75" customHeight="1" x14ac:dyDescent="0.2">
      <c r="A2937" s="5">
        <v>2935</v>
      </c>
      <c r="B2937" s="6" t="s">
        <v>2935</v>
      </c>
      <c r="C2937" s="6" t="s">
        <v>7045</v>
      </c>
      <c r="D2937" s="22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>E2937/D2937</f>
        <v>1.0088571428571429</v>
      </c>
      <c r="P2937" s="8">
        <f>IF(L2937=0,0,E2937/L2937)</f>
        <v>90.538461538461533</v>
      </c>
      <c r="Q2937" s="5" t="str">
        <f>LEFT(N2937,(FIND("/",N2937)-1))</f>
        <v>theater</v>
      </c>
      <c r="R2937" s="5" t="str">
        <f>RIGHT(N2937,LEN(N2937)-(FIND("/",N2937)))</f>
        <v>musical</v>
      </c>
      <c r="S2937" s="13">
        <f>(J2937/86400)+25569+(-5/24)</f>
        <v>42553.375092592592</v>
      </c>
      <c r="T2937" s="13">
        <f>(I2937/86400)+25569+(-5/24)</f>
        <v>42611.499999999993</v>
      </c>
    </row>
    <row r="2938" spans="1:20" ht="14.75" customHeight="1" x14ac:dyDescent="0.2">
      <c r="A2938" s="5">
        <v>2936</v>
      </c>
      <c r="B2938" s="6" t="s">
        <v>2936</v>
      </c>
      <c r="C2938" s="6" t="s">
        <v>7046</v>
      </c>
      <c r="D2938" s="22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>E2938/D2938</f>
        <v>1.28</v>
      </c>
      <c r="P2938" s="8">
        <f>IF(L2938=0,0,E2938/L2938)</f>
        <v>37.647058823529413</v>
      </c>
      <c r="Q2938" s="5" t="str">
        <f>LEFT(N2938,(FIND("/",N2938)-1))</f>
        <v>theater</v>
      </c>
      <c r="R2938" s="5" t="str">
        <f>RIGHT(N2938,LEN(N2938)-(FIND("/",N2938)))</f>
        <v>musical</v>
      </c>
      <c r="S2938" s="13">
        <f>(J2938/86400)+25569+(-5/24)</f>
        <v>41912.442395833328</v>
      </c>
      <c r="T2938" s="13">
        <f>(I2938/86400)+25569+(-5/24)</f>
        <v>41924.999305555553</v>
      </c>
    </row>
    <row r="2939" spans="1:20" ht="14.75" customHeight="1" x14ac:dyDescent="0.2">
      <c r="A2939" s="5">
        <v>2937</v>
      </c>
      <c r="B2939" s="6" t="s">
        <v>2937</v>
      </c>
      <c r="C2939" s="6" t="s">
        <v>7047</v>
      </c>
      <c r="D2939" s="22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>E2939/D2939</f>
        <v>1.3333333333333333</v>
      </c>
      <c r="P2939" s="8">
        <f>IF(L2939=0,0,E2939/L2939)</f>
        <v>36.363636363636367</v>
      </c>
      <c r="Q2939" s="5" t="str">
        <f>LEFT(N2939,(FIND("/",N2939)-1))</f>
        <v>theater</v>
      </c>
      <c r="R2939" s="5" t="str">
        <f>RIGHT(N2939,LEN(N2939)-(FIND("/",N2939)))</f>
        <v>musical</v>
      </c>
      <c r="S2939" s="13">
        <f>(J2939/86400)+25569+(-5/24)</f>
        <v>41803.248993055553</v>
      </c>
      <c r="T2939" s="13">
        <f>(I2939/86400)+25569+(-5/24)</f>
        <v>41833.248993055553</v>
      </c>
    </row>
    <row r="2940" spans="1:20" ht="14.75" customHeight="1" x14ac:dyDescent="0.2">
      <c r="A2940" s="5">
        <v>2938</v>
      </c>
      <c r="B2940" s="6" t="s">
        <v>2938</v>
      </c>
      <c r="C2940" s="6" t="s">
        <v>7048</v>
      </c>
      <c r="D2940" s="22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>E2940/D2940</f>
        <v>1.0137499999999999</v>
      </c>
      <c r="P2940" s="8">
        <f>IF(L2940=0,0,E2940/L2940)</f>
        <v>126.71875</v>
      </c>
      <c r="Q2940" s="5" t="str">
        <f>LEFT(N2940,(FIND("/",N2940)-1))</f>
        <v>theater</v>
      </c>
      <c r="R2940" s="5" t="str">
        <f>RIGHT(N2940,LEN(N2940)-(FIND("/",N2940)))</f>
        <v>musical</v>
      </c>
      <c r="S2940" s="13">
        <f>(J2940/86400)+25569+(-5/24)</f>
        <v>42004.495532407404</v>
      </c>
      <c r="T2940" s="13">
        <f>(I2940/86400)+25569+(-5/24)</f>
        <v>42034.495532407404</v>
      </c>
    </row>
    <row r="2941" spans="1:20" ht="14.75" customHeight="1" x14ac:dyDescent="0.2">
      <c r="A2941" s="5">
        <v>2939</v>
      </c>
      <c r="B2941" s="6" t="s">
        <v>2939</v>
      </c>
      <c r="C2941" s="6" t="s">
        <v>7049</v>
      </c>
      <c r="D2941" s="22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>E2941/D2941</f>
        <v>1.0287500000000001</v>
      </c>
      <c r="P2941" s="8">
        <f>IF(L2941=0,0,E2941/L2941)</f>
        <v>329.2</v>
      </c>
      <c r="Q2941" s="5" t="str">
        <f>LEFT(N2941,(FIND("/",N2941)-1))</f>
        <v>theater</v>
      </c>
      <c r="R2941" s="5" t="str">
        <f>RIGHT(N2941,LEN(N2941)-(FIND("/",N2941)))</f>
        <v>musical</v>
      </c>
      <c r="S2941" s="13">
        <f>(J2941/86400)+25569+(-5/24)</f>
        <v>41845.60083333333</v>
      </c>
      <c r="T2941" s="13">
        <f>(I2941/86400)+25569+(-5/24)</f>
        <v>41878.833333333328</v>
      </c>
    </row>
    <row r="2942" spans="1:20" ht="14.75" customHeight="1" x14ac:dyDescent="0.2">
      <c r="A2942" s="5">
        <v>2940</v>
      </c>
      <c r="B2942" s="6" t="s">
        <v>2940</v>
      </c>
      <c r="C2942" s="6" t="s">
        <v>7050</v>
      </c>
      <c r="D2942" s="22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>E2942/D2942</f>
        <v>1.0724</v>
      </c>
      <c r="P2942" s="8">
        <f>IF(L2942=0,0,E2942/L2942)</f>
        <v>81.242424242424249</v>
      </c>
      <c r="Q2942" s="5" t="str">
        <f>LEFT(N2942,(FIND("/",N2942)-1))</f>
        <v>theater</v>
      </c>
      <c r="R2942" s="5" t="str">
        <f>RIGHT(N2942,LEN(N2942)-(FIND("/",N2942)))</f>
        <v>musical</v>
      </c>
      <c r="S2942" s="13">
        <f>(J2942/86400)+25569+(-5/24)</f>
        <v>41982.565023148149</v>
      </c>
      <c r="T2942" s="13">
        <f>(I2942/86400)+25569+(-5/24)</f>
        <v>42022.565023148149</v>
      </c>
    </row>
    <row r="2943" spans="1:20" ht="14.75" customHeight="1" x14ac:dyDescent="0.2">
      <c r="A2943" s="5">
        <v>2941</v>
      </c>
      <c r="B2943" s="6" t="s">
        <v>2941</v>
      </c>
      <c r="C2943" s="6" t="s">
        <v>7051</v>
      </c>
      <c r="D2943" s="22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>E2943/D2943</f>
        <v>4.0000000000000003E-5</v>
      </c>
      <c r="P2943" s="8">
        <f>IF(L2943=0,0,E2943/L2943)</f>
        <v>1</v>
      </c>
      <c r="Q2943" s="5" t="str">
        <f>LEFT(N2943,(FIND("/",N2943)-1))</f>
        <v>theater</v>
      </c>
      <c r="R2943" s="5" t="str">
        <f>RIGHT(N2943,LEN(N2943)-(FIND("/",N2943)))</f>
        <v>spaces</v>
      </c>
      <c r="S2943" s="13">
        <f>(J2943/86400)+25569+(-5/24)</f>
        <v>42034.751793981479</v>
      </c>
      <c r="T2943" s="13">
        <f>(I2943/86400)+25569+(-5/24)</f>
        <v>42064.751793981479</v>
      </c>
    </row>
    <row r="2944" spans="1:20" ht="14.75" customHeight="1" x14ac:dyDescent="0.2">
      <c r="A2944" s="5">
        <v>2942</v>
      </c>
      <c r="B2944" s="6" t="s">
        <v>2942</v>
      </c>
      <c r="C2944" s="6" t="s">
        <v>7052</v>
      </c>
      <c r="D2944" s="22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>E2944/D2944</f>
        <v>0.20424999999999999</v>
      </c>
      <c r="P2944" s="8">
        <f>IF(L2944=0,0,E2944/L2944)</f>
        <v>202.22772277227722</v>
      </c>
      <c r="Q2944" s="5" t="str">
        <f>LEFT(N2944,(FIND("/",N2944)-1))</f>
        <v>theater</v>
      </c>
      <c r="R2944" s="5" t="str">
        <f>RIGHT(N2944,LEN(N2944)-(FIND("/",N2944)))</f>
        <v>spaces</v>
      </c>
      <c r="S2944" s="13">
        <f>(J2944/86400)+25569+(-5/24)</f>
        <v>42334.595590277771</v>
      </c>
      <c r="T2944" s="13">
        <f>(I2944/86400)+25569+(-5/24)</f>
        <v>42354.637499999997</v>
      </c>
    </row>
    <row r="2945" spans="1:20" ht="14.75" customHeight="1" x14ac:dyDescent="0.2">
      <c r="A2945" s="5">
        <v>2943</v>
      </c>
      <c r="B2945" s="6" t="s">
        <v>2943</v>
      </c>
      <c r="C2945" s="6" t="s">
        <v>7053</v>
      </c>
      <c r="D2945" s="22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>E2945/D2945</f>
        <v>0</v>
      </c>
      <c r="P2945" s="8">
        <f>IF(L2945=0,0,E2945/L2945)</f>
        <v>0</v>
      </c>
      <c r="Q2945" s="5" t="str">
        <f>LEFT(N2945,(FIND("/",N2945)-1))</f>
        <v>theater</v>
      </c>
      <c r="R2945" s="5" t="str">
        <f>RIGHT(N2945,LEN(N2945)-(FIND("/",N2945)))</f>
        <v>spaces</v>
      </c>
      <c r="S2945" s="13">
        <f>(J2945/86400)+25569+(-5/24)</f>
        <v>42076.921064814807</v>
      </c>
      <c r="T2945" s="13">
        <f>(I2945/86400)+25569+(-5/24)</f>
        <v>42106.921064814807</v>
      </c>
    </row>
    <row r="2946" spans="1:20" ht="14.75" customHeight="1" x14ac:dyDescent="0.2">
      <c r="A2946" s="5">
        <v>2944</v>
      </c>
      <c r="B2946" s="6" t="s">
        <v>2944</v>
      </c>
      <c r="C2946" s="6" t="s">
        <v>7054</v>
      </c>
      <c r="D2946" s="22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>E2946/D2946</f>
        <v>0.01</v>
      </c>
      <c r="P2946" s="8">
        <f>IF(L2946=0,0,E2946/L2946)</f>
        <v>100</v>
      </c>
      <c r="Q2946" s="5" t="str">
        <f>LEFT(N2946,(FIND("/",N2946)-1))</f>
        <v>theater</v>
      </c>
      <c r="R2946" s="5" t="str">
        <f>RIGHT(N2946,LEN(N2946)-(FIND("/",N2946)))</f>
        <v>spaces</v>
      </c>
      <c r="S2946" s="13">
        <f>(J2946/86400)+25569+(-5/24)</f>
        <v>42132.705995370365</v>
      </c>
      <c r="T2946" s="13">
        <f>(I2946/86400)+25569+(-5/24)</f>
        <v>42162.705995370365</v>
      </c>
    </row>
    <row r="2947" spans="1:20" ht="14.75" customHeight="1" x14ac:dyDescent="0.2">
      <c r="A2947" s="5">
        <v>2945</v>
      </c>
      <c r="B2947" s="6" t="s">
        <v>2945</v>
      </c>
      <c r="C2947" s="6" t="s">
        <v>7055</v>
      </c>
      <c r="D2947" s="22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>E2947/D2947</f>
        <v>0</v>
      </c>
      <c r="P2947" s="8">
        <f>IF(L2947=0,0,E2947/L2947)</f>
        <v>0</v>
      </c>
      <c r="Q2947" s="5" t="str">
        <f>LEFT(N2947,(FIND("/",N2947)-1))</f>
        <v>theater</v>
      </c>
      <c r="R2947" s="5" t="str">
        <f>RIGHT(N2947,LEN(N2947)-(FIND("/",N2947)))</f>
        <v>spaces</v>
      </c>
      <c r="S2947" s="13">
        <f>(J2947/86400)+25569+(-5/24)</f>
        <v>42117.931250000001</v>
      </c>
      <c r="T2947" s="13">
        <f>(I2947/86400)+25569+(-5/24)</f>
        <v>42147.931250000001</v>
      </c>
    </row>
    <row r="2948" spans="1:20" ht="14.75" customHeight="1" x14ac:dyDescent="0.2">
      <c r="A2948" s="5">
        <v>2946</v>
      </c>
      <c r="B2948" s="6" t="s">
        <v>2946</v>
      </c>
      <c r="C2948" s="6" t="s">
        <v>7056</v>
      </c>
      <c r="D2948" s="22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>E2948/D2948</f>
        <v>1E-3</v>
      </c>
      <c r="P2948" s="8">
        <f>IF(L2948=0,0,E2948/L2948)</f>
        <v>1</v>
      </c>
      <c r="Q2948" s="5" t="str">
        <f>LEFT(N2948,(FIND("/",N2948)-1))</f>
        <v>theater</v>
      </c>
      <c r="R2948" s="5" t="str">
        <f>RIGHT(N2948,LEN(N2948)-(FIND("/",N2948)))</f>
        <v>spaces</v>
      </c>
      <c r="S2948" s="13">
        <f>(J2948/86400)+25569+(-5/24)</f>
        <v>42567.322824074072</v>
      </c>
      <c r="T2948" s="13">
        <f>(I2948/86400)+25569+(-5/24)</f>
        <v>42597.322824074072</v>
      </c>
    </row>
    <row r="2949" spans="1:20" ht="14.75" customHeight="1" x14ac:dyDescent="0.2">
      <c r="A2949" s="5">
        <v>2947</v>
      </c>
      <c r="B2949" s="6" t="s">
        <v>2947</v>
      </c>
      <c r="C2949" s="6" t="s">
        <v>7057</v>
      </c>
      <c r="D2949" s="22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>E2949/D2949</f>
        <v>4.2880000000000001E-2</v>
      </c>
      <c r="P2949" s="8">
        <f>IF(L2949=0,0,E2949/L2949)</f>
        <v>82.461538461538467</v>
      </c>
      <c r="Q2949" s="5" t="str">
        <f>LEFT(N2949,(FIND("/",N2949)-1))</f>
        <v>theater</v>
      </c>
      <c r="R2949" s="5" t="str">
        <f>RIGHT(N2949,LEN(N2949)-(FIND("/",N2949)))</f>
        <v>spaces</v>
      </c>
      <c r="S2949" s="13">
        <f>(J2949/86400)+25569+(-5/24)</f>
        <v>42649.353784722225</v>
      </c>
      <c r="T2949" s="13">
        <f>(I2949/86400)+25569+(-5/24)</f>
        <v>42698.507638888885</v>
      </c>
    </row>
    <row r="2950" spans="1:20" ht="14.75" customHeight="1" x14ac:dyDescent="0.2">
      <c r="A2950" s="5">
        <v>2948</v>
      </c>
      <c r="B2950" s="6" t="s">
        <v>2948</v>
      </c>
      <c r="C2950" s="6" t="s">
        <v>7058</v>
      </c>
      <c r="D2950" s="22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>E2950/D2950</f>
        <v>4.8000000000000001E-5</v>
      </c>
      <c r="P2950" s="8">
        <f>IF(L2950=0,0,E2950/L2950)</f>
        <v>2.6666666666666665</v>
      </c>
      <c r="Q2950" s="5" t="str">
        <f>LEFT(N2950,(FIND("/",N2950)-1))</f>
        <v>theater</v>
      </c>
      <c r="R2950" s="5" t="str">
        <f>RIGHT(N2950,LEN(N2950)-(FIND("/",N2950)))</f>
        <v>spaces</v>
      </c>
      <c r="S2950" s="13">
        <f>(J2950/86400)+25569+(-5/24)</f>
        <v>42097.440891203696</v>
      </c>
      <c r="T2950" s="13">
        <f>(I2950/86400)+25569+(-5/24)</f>
        <v>42157.440891203696</v>
      </c>
    </row>
    <row r="2951" spans="1:20" ht="14.75" customHeight="1" x14ac:dyDescent="0.2">
      <c r="A2951" s="5">
        <v>2949</v>
      </c>
      <c r="B2951" s="6" t="s">
        <v>2949</v>
      </c>
      <c r="C2951" s="6" t="s">
        <v>7059</v>
      </c>
      <c r="D2951" s="22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>E2951/D2951</f>
        <v>2.5000000000000001E-2</v>
      </c>
      <c r="P2951" s="8">
        <f>IF(L2951=0,0,E2951/L2951)</f>
        <v>12.5</v>
      </c>
      <c r="Q2951" s="5" t="str">
        <f>LEFT(N2951,(FIND("/",N2951)-1))</f>
        <v>theater</v>
      </c>
      <c r="R2951" s="5" t="str">
        <f>RIGHT(N2951,LEN(N2951)-(FIND("/",N2951)))</f>
        <v>spaces</v>
      </c>
      <c r="S2951" s="13">
        <f>(J2951/86400)+25569+(-5/24)</f>
        <v>42297.61478009259</v>
      </c>
      <c r="T2951" s="13">
        <f>(I2951/86400)+25569+(-5/24)</f>
        <v>42327.656446759262</v>
      </c>
    </row>
    <row r="2952" spans="1:20" ht="14.75" customHeight="1" x14ac:dyDescent="0.2">
      <c r="A2952" s="5">
        <v>2950</v>
      </c>
      <c r="B2952" s="6" t="s">
        <v>2950</v>
      </c>
      <c r="C2952" s="6" t="s">
        <v>7060</v>
      </c>
      <c r="D2952" s="22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>E2952/D2952</f>
        <v>0</v>
      </c>
      <c r="P2952" s="8">
        <f>IF(L2952=0,0,E2952/L2952)</f>
        <v>0</v>
      </c>
      <c r="Q2952" s="5" t="str">
        <f>LEFT(N2952,(FIND("/",N2952)-1))</f>
        <v>theater</v>
      </c>
      <c r="R2952" s="5" t="str">
        <f>RIGHT(N2952,LEN(N2952)-(FIND("/",N2952)))</f>
        <v>spaces</v>
      </c>
      <c r="S2952" s="13">
        <f>(J2952/86400)+25569+(-5/24)</f>
        <v>42362.156851851854</v>
      </c>
      <c r="T2952" s="13">
        <f>(I2952/86400)+25569+(-5/24)</f>
        <v>42392.156851851854</v>
      </c>
    </row>
    <row r="2953" spans="1:20" ht="14.75" customHeight="1" x14ac:dyDescent="0.2">
      <c r="A2953" s="5">
        <v>2951</v>
      </c>
      <c r="B2953" s="6" t="s">
        <v>2951</v>
      </c>
      <c r="C2953" s="6" t="s">
        <v>7061</v>
      </c>
      <c r="D2953" s="22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>E2953/D2953</f>
        <v>2.1919999999999999E-2</v>
      </c>
      <c r="P2953" s="8">
        <f>IF(L2953=0,0,E2953/L2953)</f>
        <v>18.896551724137932</v>
      </c>
      <c r="Q2953" s="5" t="str">
        <f>LEFT(N2953,(FIND("/",N2953)-1))</f>
        <v>theater</v>
      </c>
      <c r="R2953" s="5" t="str">
        <f>RIGHT(N2953,LEN(N2953)-(FIND("/",N2953)))</f>
        <v>spaces</v>
      </c>
      <c r="S2953" s="13">
        <f>(J2953/86400)+25569+(-5/24)</f>
        <v>41872.594594907401</v>
      </c>
      <c r="T2953" s="13">
        <f>(I2953/86400)+25569+(-5/24)</f>
        <v>41917.594594907401</v>
      </c>
    </row>
    <row r="2954" spans="1:20" ht="14.75" customHeight="1" x14ac:dyDescent="0.2">
      <c r="A2954" s="5">
        <v>2952</v>
      </c>
      <c r="B2954" s="6" t="s">
        <v>2952</v>
      </c>
      <c r="C2954" s="6" t="s">
        <v>7062</v>
      </c>
      <c r="D2954" s="22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>E2954/D2954</f>
        <v>8.0250000000000002E-2</v>
      </c>
      <c r="P2954" s="8">
        <f>IF(L2954=0,0,E2954/L2954)</f>
        <v>200.625</v>
      </c>
      <c r="Q2954" s="5" t="str">
        <f>LEFT(N2954,(FIND("/",N2954)-1))</f>
        <v>theater</v>
      </c>
      <c r="R2954" s="5" t="str">
        <f>RIGHT(N2954,LEN(N2954)-(FIND("/",N2954)))</f>
        <v>spaces</v>
      </c>
      <c r="S2954" s="13">
        <f>(J2954/86400)+25569+(-5/24)</f>
        <v>42628.481932870367</v>
      </c>
      <c r="T2954" s="13">
        <f>(I2954/86400)+25569+(-5/24)</f>
        <v>42659.958333333336</v>
      </c>
    </row>
    <row r="2955" spans="1:20" ht="14.75" customHeight="1" x14ac:dyDescent="0.2">
      <c r="A2955" s="5">
        <v>2953</v>
      </c>
      <c r="B2955" s="6" t="s">
        <v>2953</v>
      </c>
      <c r="C2955" s="6" t="s">
        <v>7063</v>
      </c>
      <c r="D2955" s="22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>E2955/D2955</f>
        <v>1.5125E-3</v>
      </c>
      <c r="P2955" s="8">
        <f>IF(L2955=0,0,E2955/L2955)</f>
        <v>201.66666666666666</v>
      </c>
      <c r="Q2955" s="5" t="str">
        <f>LEFT(N2955,(FIND("/",N2955)-1))</f>
        <v>theater</v>
      </c>
      <c r="R2955" s="5" t="str">
        <f>RIGHT(N2955,LEN(N2955)-(FIND("/",N2955)))</f>
        <v>spaces</v>
      </c>
      <c r="S2955" s="13">
        <f>(J2955/86400)+25569+(-5/24)</f>
        <v>42255.583576388883</v>
      </c>
      <c r="T2955" s="13">
        <f>(I2955/86400)+25569+(-5/24)</f>
        <v>42285.583576388883</v>
      </c>
    </row>
    <row r="2956" spans="1:20" ht="14.75" customHeight="1" x14ac:dyDescent="0.2">
      <c r="A2956" s="5">
        <v>2954</v>
      </c>
      <c r="B2956" s="6" t="s">
        <v>2954</v>
      </c>
      <c r="C2956" s="6" t="s">
        <v>7064</v>
      </c>
      <c r="D2956" s="22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>E2956/D2956</f>
        <v>0</v>
      </c>
      <c r="P2956" s="8">
        <f>IF(L2956=0,0,E2956/L2956)</f>
        <v>0</v>
      </c>
      <c r="Q2956" s="5" t="str">
        <f>LEFT(N2956,(FIND("/",N2956)-1))</f>
        <v>theater</v>
      </c>
      <c r="R2956" s="5" t="str">
        <f>RIGHT(N2956,LEN(N2956)-(FIND("/",N2956)))</f>
        <v>spaces</v>
      </c>
      <c r="S2956" s="13">
        <f>(J2956/86400)+25569+(-5/24)</f>
        <v>42790.375034722216</v>
      </c>
      <c r="T2956" s="13">
        <f>(I2956/86400)+25569+(-5/24)</f>
        <v>42810.333368055552</v>
      </c>
    </row>
    <row r="2957" spans="1:20" ht="14.75" customHeight="1" x14ac:dyDescent="0.2">
      <c r="A2957" s="5">
        <v>2955</v>
      </c>
      <c r="B2957" s="6" t="s">
        <v>2955</v>
      </c>
      <c r="C2957" s="6" t="s">
        <v>7065</v>
      </c>
      <c r="D2957" s="22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>E2957/D2957</f>
        <v>0.59583333333333333</v>
      </c>
      <c r="P2957" s="8">
        <f>IF(L2957=0,0,E2957/L2957)</f>
        <v>65</v>
      </c>
      <c r="Q2957" s="5" t="str">
        <f>LEFT(N2957,(FIND("/",N2957)-1))</f>
        <v>theater</v>
      </c>
      <c r="R2957" s="5" t="str">
        <f>RIGHT(N2957,LEN(N2957)-(FIND("/",N2957)))</f>
        <v>spaces</v>
      </c>
      <c r="S2957" s="13">
        <f>(J2957/86400)+25569+(-5/24)</f>
        <v>42141.532974537033</v>
      </c>
      <c r="T2957" s="13">
        <f>(I2957/86400)+25569+(-5/24)</f>
        <v>42171.532974537033</v>
      </c>
    </row>
    <row r="2958" spans="1:20" ht="14.75" customHeight="1" x14ac:dyDescent="0.2">
      <c r="A2958" s="5">
        <v>2956</v>
      </c>
      <c r="B2958" s="6" t="s">
        <v>2956</v>
      </c>
      <c r="C2958" s="6" t="s">
        <v>7066</v>
      </c>
      <c r="D2958" s="22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>E2958/D2958</f>
        <v>0.16734177215189874</v>
      </c>
      <c r="P2958" s="8">
        <f>IF(L2958=0,0,E2958/L2958)</f>
        <v>66.099999999999994</v>
      </c>
      <c r="Q2958" s="5" t="str">
        <f>LEFT(N2958,(FIND("/",N2958)-1))</f>
        <v>theater</v>
      </c>
      <c r="R2958" s="5" t="str">
        <f>RIGHT(N2958,LEN(N2958)-(FIND("/",N2958)))</f>
        <v>spaces</v>
      </c>
      <c r="S2958" s="13">
        <f>(J2958/86400)+25569+(-5/24)</f>
        <v>42464.750578703701</v>
      </c>
      <c r="T2958" s="13">
        <f>(I2958/86400)+25569+(-5/24)</f>
        <v>42494.750578703701</v>
      </c>
    </row>
    <row r="2959" spans="1:20" ht="14.75" customHeight="1" x14ac:dyDescent="0.2">
      <c r="A2959" s="5">
        <v>2957</v>
      </c>
      <c r="B2959" s="6" t="s">
        <v>2957</v>
      </c>
      <c r="C2959" s="6" t="s">
        <v>7067</v>
      </c>
      <c r="D2959" s="22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>E2959/D2959</f>
        <v>1.8666666666666668E-2</v>
      </c>
      <c r="P2959" s="8">
        <f>IF(L2959=0,0,E2959/L2959)</f>
        <v>93.333333333333329</v>
      </c>
      <c r="Q2959" s="5" t="str">
        <f>LEFT(N2959,(FIND("/",N2959)-1))</f>
        <v>theater</v>
      </c>
      <c r="R2959" s="5" t="str">
        <f>RIGHT(N2959,LEN(N2959)-(FIND("/",N2959)))</f>
        <v>spaces</v>
      </c>
      <c r="S2959" s="13">
        <f>(J2959/86400)+25569+(-5/24)</f>
        <v>42030.80291666666</v>
      </c>
      <c r="T2959" s="13">
        <f>(I2959/86400)+25569+(-5/24)</f>
        <v>42090.761249999996</v>
      </c>
    </row>
    <row r="2960" spans="1:20" ht="14.75" customHeight="1" x14ac:dyDescent="0.2">
      <c r="A2960" s="5">
        <v>2958</v>
      </c>
      <c r="B2960" s="6" t="s">
        <v>2958</v>
      </c>
      <c r="C2960" s="6" t="s">
        <v>7068</v>
      </c>
      <c r="D2960" s="22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>E2960/D2960</f>
        <v>0</v>
      </c>
      <c r="P2960" s="8">
        <f>IF(L2960=0,0,E2960/L2960)</f>
        <v>0</v>
      </c>
      <c r="Q2960" s="5" t="str">
        <f>LEFT(N2960,(FIND("/",N2960)-1))</f>
        <v>theater</v>
      </c>
      <c r="R2960" s="5" t="str">
        <f>RIGHT(N2960,LEN(N2960)-(FIND("/",N2960)))</f>
        <v>spaces</v>
      </c>
      <c r="S2960" s="13">
        <f>(J2960/86400)+25569+(-5/24)</f>
        <v>42438.570798611108</v>
      </c>
      <c r="T2960" s="13">
        <f>(I2960/86400)+25569+(-5/24)</f>
        <v>42498.529131944444</v>
      </c>
    </row>
    <row r="2961" spans="1:20" ht="14.75" customHeight="1" x14ac:dyDescent="0.2">
      <c r="A2961" s="5">
        <v>2959</v>
      </c>
      <c r="B2961" s="6" t="s">
        <v>2959</v>
      </c>
      <c r="C2961" s="6" t="s">
        <v>7069</v>
      </c>
      <c r="D2961" s="22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>E2961/D2961</f>
        <v>0</v>
      </c>
      <c r="P2961" s="8">
        <f>IF(L2961=0,0,E2961/L2961)</f>
        <v>0</v>
      </c>
      <c r="Q2961" s="5" t="str">
        <f>LEFT(N2961,(FIND("/",N2961)-1))</f>
        <v>theater</v>
      </c>
      <c r="R2961" s="5" t="str">
        <f>RIGHT(N2961,LEN(N2961)-(FIND("/",N2961)))</f>
        <v>spaces</v>
      </c>
      <c r="S2961" s="13">
        <f>(J2961/86400)+25569+(-5/24)</f>
        <v>42497.800057870372</v>
      </c>
      <c r="T2961" s="13">
        <f>(I2961/86400)+25569+(-5/24)</f>
        <v>42527.800057870372</v>
      </c>
    </row>
    <row r="2962" spans="1:20" ht="14.75" customHeight="1" x14ac:dyDescent="0.2">
      <c r="A2962" s="5">
        <v>2960</v>
      </c>
      <c r="B2962" s="6" t="s">
        <v>2960</v>
      </c>
      <c r="C2962" s="6" t="s">
        <v>7070</v>
      </c>
      <c r="D2962" s="22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>E2962/D2962</f>
        <v>0</v>
      </c>
      <c r="P2962" s="8">
        <f>IF(L2962=0,0,E2962/L2962)</f>
        <v>0</v>
      </c>
      <c r="Q2962" s="5" t="str">
        <f>LEFT(N2962,(FIND("/",N2962)-1))</f>
        <v>theater</v>
      </c>
      <c r="R2962" s="5" t="str">
        <f>RIGHT(N2962,LEN(N2962)-(FIND("/",N2962)))</f>
        <v>spaces</v>
      </c>
      <c r="S2962" s="13">
        <f>(J2962/86400)+25569+(-5/24)</f>
        <v>41863.54887731481</v>
      </c>
      <c r="T2962" s="13">
        <f>(I2962/86400)+25569+(-5/24)</f>
        <v>41893.54887731481</v>
      </c>
    </row>
    <row r="2963" spans="1:20" ht="14.75" customHeight="1" x14ac:dyDescent="0.2">
      <c r="A2963" s="5">
        <v>2961</v>
      </c>
      <c r="B2963" s="6" t="s">
        <v>2961</v>
      </c>
      <c r="C2963" s="6" t="s">
        <v>7071</v>
      </c>
      <c r="D2963" s="22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>E2963/D2963</f>
        <v>1.0962000000000001</v>
      </c>
      <c r="P2963" s="8">
        <f>IF(L2963=0,0,E2963/L2963)</f>
        <v>50.75</v>
      </c>
      <c r="Q2963" s="5" t="str">
        <f>LEFT(N2963,(FIND("/",N2963)-1))</f>
        <v>theater</v>
      </c>
      <c r="R2963" s="5" t="str">
        <f>RIGHT(N2963,LEN(N2963)-(FIND("/",N2963)))</f>
        <v>plays</v>
      </c>
      <c r="S2963" s="13">
        <f>(J2963/86400)+25569+(-5/24)</f>
        <v>42061.004155092589</v>
      </c>
      <c r="T2963" s="13">
        <f>(I2963/86400)+25569+(-5/24)</f>
        <v>42088.958333333336</v>
      </c>
    </row>
    <row r="2964" spans="1:20" ht="14.75" customHeight="1" x14ac:dyDescent="0.2">
      <c r="A2964" s="5">
        <v>2962</v>
      </c>
      <c r="B2964" s="6" t="s">
        <v>2962</v>
      </c>
      <c r="C2964" s="6" t="s">
        <v>7072</v>
      </c>
      <c r="D2964" s="22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>E2964/D2964</f>
        <v>1.218</v>
      </c>
      <c r="P2964" s="8">
        <f>IF(L2964=0,0,E2964/L2964)</f>
        <v>60.9</v>
      </c>
      <c r="Q2964" s="5" t="str">
        <f>LEFT(N2964,(FIND("/",N2964)-1))</f>
        <v>theater</v>
      </c>
      <c r="R2964" s="5" t="str">
        <f>RIGHT(N2964,LEN(N2964)-(FIND("/",N2964)))</f>
        <v>plays</v>
      </c>
      <c r="S2964" s="13">
        <f>(J2964/86400)+25569+(-5/24)</f>
        <v>42036.035949074074</v>
      </c>
      <c r="T2964" s="13">
        <f>(I2964/86400)+25569+(-5/24)</f>
        <v>42064.082638888889</v>
      </c>
    </row>
    <row r="2965" spans="1:20" ht="14.75" customHeight="1" x14ac:dyDescent="0.2">
      <c r="A2965" s="5">
        <v>2963</v>
      </c>
      <c r="B2965" s="6" t="s">
        <v>2963</v>
      </c>
      <c r="C2965" s="6" t="s">
        <v>7073</v>
      </c>
      <c r="D2965" s="22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>E2965/D2965</f>
        <v>1.0685</v>
      </c>
      <c r="P2965" s="8">
        <f>IF(L2965=0,0,E2965/L2965)</f>
        <v>109.03061224489795</v>
      </c>
      <c r="Q2965" s="5" t="str">
        <f>LEFT(N2965,(FIND("/",N2965)-1))</f>
        <v>theater</v>
      </c>
      <c r="R2965" s="5" t="str">
        <f>RIGHT(N2965,LEN(N2965)-(FIND("/",N2965)))</f>
        <v>plays</v>
      </c>
      <c r="S2965" s="13">
        <f>(J2965/86400)+25569+(-5/24)</f>
        <v>42157.26185185185</v>
      </c>
      <c r="T2965" s="13">
        <f>(I2965/86400)+25569+(-5/24)</f>
        <v>42187.26185185185</v>
      </c>
    </row>
    <row r="2966" spans="1:20" ht="14.75" customHeight="1" x14ac:dyDescent="0.2">
      <c r="A2966" s="5">
        <v>2964</v>
      </c>
      <c r="B2966" s="6" t="s">
        <v>2964</v>
      </c>
      <c r="C2966" s="6" t="s">
        <v>7074</v>
      </c>
      <c r="D2966" s="22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>E2966/D2966</f>
        <v>1.0071379999999999</v>
      </c>
      <c r="P2966" s="8">
        <f>IF(L2966=0,0,E2966/L2966)</f>
        <v>25.692295918367346</v>
      </c>
      <c r="Q2966" s="5" t="str">
        <f>LEFT(N2966,(FIND("/",N2966)-1))</f>
        <v>theater</v>
      </c>
      <c r="R2966" s="5" t="str">
        <f>RIGHT(N2966,LEN(N2966)-(FIND("/",N2966)))</f>
        <v>plays</v>
      </c>
      <c r="S2966" s="13">
        <f>(J2966/86400)+25569+(-5/24)</f>
        <v>41827.701608796291</v>
      </c>
      <c r="T2966" s="13">
        <f>(I2966/86400)+25569+(-5/24)</f>
        <v>41857.688888888886</v>
      </c>
    </row>
    <row r="2967" spans="1:20" ht="14.75" customHeight="1" x14ac:dyDescent="0.2">
      <c r="A2967" s="5">
        <v>2965</v>
      </c>
      <c r="B2967" s="6" t="s">
        <v>2965</v>
      </c>
      <c r="C2967" s="6" t="s">
        <v>7075</v>
      </c>
      <c r="D2967" s="22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>E2967/D2967</f>
        <v>1.0900000000000001</v>
      </c>
      <c r="P2967" s="8">
        <f>IF(L2967=0,0,E2967/L2967)</f>
        <v>41.92307692307692</v>
      </c>
      <c r="Q2967" s="5" t="str">
        <f>LEFT(N2967,(FIND("/",N2967)-1))</f>
        <v>theater</v>
      </c>
      <c r="R2967" s="5" t="str">
        <f>RIGHT(N2967,LEN(N2967)-(FIND("/",N2967)))</f>
        <v>plays</v>
      </c>
      <c r="S2967" s="13">
        <f>(J2967/86400)+25569+(-5/24)</f>
        <v>42162.521215277775</v>
      </c>
      <c r="T2967" s="13">
        <f>(I2967/86400)+25569+(-5/24)</f>
        <v>42192.521215277775</v>
      </c>
    </row>
    <row r="2968" spans="1:20" ht="14.75" customHeight="1" x14ac:dyDescent="0.2">
      <c r="A2968" s="5">
        <v>2966</v>
      </c>
      <c r="B2968" s="6" t="s">
        <v>2966</v>
      </c>
      <c r="C2968" s="6" t="s">
        <v>7076</v>
      </c>
      <c r="D2968" s="22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>E2968/D2968</f>
        <v>1.1363000000000001</v>
      </c>
      <c r="P2968" s="8">
        <f>IF(L2968=0,0,E2968/L2968)</f>
        <v>88.7734375</v>
      </c>
      <c r="Q2968" s="5" t="str">
        <f>LEFT(N2968,(FIND("/",N2968)-1))</f>
        <v>theater</v>
      </c>
      <c r="R2968" s="5" t="str">
        <f>RIGHT(N2968,LEN(N2968)-(FIND("/",N2968)))</f>
        <v>plays</v>
      </c>
      <c r="S2968" s="13">
        <f>(J2968/86400)+25569+(-5/24)</f>
        <v>42233.530231481483</v>
      </c>
      <c r="T2968" s="13">
        <f>(I2968/86400)+25569+(-5/24)</f>
        <v>42263.530231481483</v>
      </c>
    </row>
    <row r="2969" spans="1:20" ht="14.75" customHeight="1" x14ac:dyDescent="0.2">
      <c r="A2969" s="5">
        <v>2967</v>
      </c>
      <c r="B2969" s="6" t="s">
        <v>2967</v>
      </c>
      <c r="C2969" s="6" t="s">
        <v>7077</v>
      </c>
      <c r="D2969" s="22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>E2969/D2969</f>
        <v>1.1392</v>
      </c>
      <c r="P2969" s="8">
        <f>IF(L2969=0,0,E2969/L2969)</f>
        <v>80.225352112676063</v>
      </c>
      <c r="Q2969" s="5" t="str">
        <f>LEFT(N2969,(FIND("/",N2969)-1))</f>
        <v>theater</v>
      </c>
      <c r="R2969" s="5" t="str">
        <f>RIGHT(N2969,LEN(N2969)-(FIND("/",N2969)))</f>
        <v>plays</v>
      </c>
      <c r="S2969" s="13">
        <f>(J2969/86400)+25569+(-5/24)</f>
        <v>42041.989490740736</v>
      </c>
      <c r="T2969" s="13">
        <f>(I2969/86400)+25569+(-5/24)</f>
        <v>42071.947824074072</v>
      </c>
    </row>
    <row r="2970" spans="1:20" ht="14.75" customHeight="1" x14ac:dyDescent="0.2">
      <c r="A2970" s="5">
        <v>2968</v>
      </c>
      <c r="B2970" s="6" t="s">
        <v>2968</v>
      </c>
      <c r="C2970" s="6" t="s">
        <v>7078</v>
      </c>
      <c r="D2970" s="22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>E2970/D2970</f>
        <v>1.06</v>
      </c>
      <c r="P2970" s="8">
        <f>IF(L2970=0,0,E2970/L2970)</f>
        <v>78.936170212765958</v>
      </c>
      <c r="Q2970" s="5" t="str">
        <f>LEFT(N2970,(FIND("/",N2970)-1))</f>
        <v>theater</v>
      </c>
      <c r="R2970" s="5" t="str">
        <f>RIGHT(N2970,LEN(N2970)-(FIND("/",N2970)))</f>
        <v>plays</v>
      </c>
      <c r="S2970" s="13">
        <f>(J2970/86400)+25569+(-5/24)</f>
        <v>42585.315509259257</v>
      </c>
      <c r="T2970" s="13">
        <f>(I2970/86400)+25569+(-5/24)</f>
        <v>42598.957638888889</v>
      </c>
    </row>
    <row r="2971" spans="1:20" ht="14.75" customHeight="1" x14ac:dyDescent="0.2">
      <c r="A2971" s="5">
        <v>2969</v>
      </c>
      <c r="B2971" s="6" t="s">
        <v>2969</v>
      </c>
      <c r="C2971" s="6" t="s">
        <v>7079</v>
      </c>
      <c r="D2971" s="22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>E2971/D2971</f>
        <v>1.625</v>
      </c>
      <c r="P2971" s="8">
        <f>IF(L2971=0,0,E2971/L2971)</f>
        <v>95.588235294117652</v>
      </c>
      <c r="Q2971" s="5" t="str">
        <f>LEFT(N2971,(FIND("/",N2971)-1))</f>
        <v>theater</v>
      </c>
      <c r="R2971" s="5" t="str">
        <f>RIGHT(N2971,LEN(N2971)-(FIND("/",N2971)))</f>
        <v>plays</v>
      </c>
      <c r="S2971" s="13">
        <f>(J2971/86400)+25569+(-5/24)</f>
        <v>42097.578159722216</v>
      </c>
      <c r="T2971" s="13">
        <f>(I2971/86400)+25569+(-5/24)</f>
        <v>42127.743750000001</v>
      </c>
    </row>
    <row r="2972" spans="1:20" ht="14.75" customHeight="1" x14ac:dyDescent="0.2">
      <c r="A2972" s="5">
        <v>2970</v>
      </c>
      <c r="B2972" s="6" t="s">
        <v>2970</v>
      </c>
      <c r="C2972" s="6" t="s">
        <v>7080</v>
      </c>
      <c r="D2972" s="22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>E2972/D2972</f>
        <v>1.06</v>
      </c>
      <c r="P2972" s="8">
        <f>IF(L2972=0,0,E2972/L2972)</f>
        <v>69.890109890109883</v>
      </c>
      <c r="Q2972" s="5" t="str">
        <f>LEFT(N2972,(FIND("/",N2972)-1))</f>
        <v>theater</v>
      </c>
      <c r="R2972" s="5" t="str">
        <f>RIGHT(N2972,LEN(N2972)-(FIND("/",N2972)))</f>
        <v>plays</v>
      </c>
      <c r="S2972" s="13">
        <f>(J2972/86400)+25569+(-5/24)</f>
        <v>41808.461238425924</v>
      </c>
      <c r="T2972" s="13">
        <f>(I2972/86400)+25569+(-5/24)</f>
        <v>41838.461238425924</v>
      </c>
    </row>
    <row r="2973" spans="1:20" ht="14.75" customHeight="1" x14ac:dyDescent="0.2">
      <c r="A2973" s="5">
        <v>2971</v>
      </c>
      <c r="B2973" s="6" t="s">
        <v>2971</v>
      </c>
      <c r="C2973" s="6" t="s">
        <v>7081</v>
      </c>
      <c r="D2973" s="22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>E2973/D2973</f>
        <v>1.0015624999999999</v>
      </c>
      <c r="P2973" s="8">
        <f>IF(L2973=0,0,E2973/L2973)</f>
        <v>74.534883720930239</v>
      </c>
      <c r="Q2973" s="5" t="str">
        <f>LEFT(N2973,(FIND("/",N2973)-1))</f>
        <v>theater</v>
      </c>
      <c r="R2973" s="5" t="str">
        <f>RIGHT(N2973,LEN(N2973)-(FIND("/",N2973)))</f>
        <v>plays</v>
      </c>
      <c r="S2973" s="13">
        <f>(J2973/86400)+25569+(-5/24)</f>
        <v>41852.449976851851</v>
      </c>
      <c r="T2973" s="13">
        <f>(I2973/86400)+25569+(-5/24)</f>
        <v>41882.449976851851</v>
      </c>
    </row>
    <row r="2974" spans="1:20" ht="14.75" customHeight="1" x14ac:dyDescent="0.2">
      <c r="A2974" s="5">
        <v>2972</v>
      </c>
      <c r="B2974" s="6" t="s">
        <v>2972</v>
      </c>
      <c r="C2974" s="6" t="s">
        <v>7082</v>
      </c>
      <c r="D2974" s="22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>E2974/D2974</f>
        <v>1.0535000000000001</v>
      </c>
      <c r="P2974" s="8">
        <f>IF(L2974=0,0,E2974/L2974)</f>
        <v>123.94117647058823</v>
      </c>
      <c r="Q2974" s="5" t="str">
        <f>LEFT(N2974,(FIND("/",N2974)-1))</f>
        <v>theater</v>
      </c>
      <c r="R2974" s="5" t="str">
        <f>RIGHT(N2974,LEN(N2974)-(FIND("/",N2974)))</f>
        <v>plays</v>
      </c>
      <c r="S2974" s="13">
        <f>(J2974/86400)+25569+(-5/24)</f>
        <v>42693.90185185185</v>
      </c>
      <c r="T2974" s="13">
        <f>(I2974/86400)+25569+(-5/24)</f>
        <v>42708.833333333336</v>
      </c>
    </row>
    <row r="2975" spans="1:20" ht="14.75" customHeight="1" x14ac:dyDescent="0.2">
      <c r="A2975" s="5">
        <v>2973</v>
      </c>
      <c r="B2975" s="6" t="s">
        <v>2973</v>
      </c>
      <c r="C2975" s="6" t="s">
        <v>7083</v>
      </c>
      <c r="D2975" s="22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>E2975/D2975</f>
        <v>1.748</v>
      </c>
      <c r="P2975" s="8">
        <f>IF(L2975=0,0,E2975/L2975)</f>
        <v>264.84848484848487</v>
      </c>
      <c r="Q2975" s="5" t="str">
        <f>LEFT(N2975,(FIND("/",N2975)-1))</f>
        <v>theater</v>
      </c>
      <c r="R2975" s="5" t="str">
        <f>RIGHT(N2975,LEN(N2975)-(FIND("/",N2975)))</f>
        <v>plays</v>
      </c>
      <c r="S2975" s="13">
        <f>(J2975/86400)+25569+(-5/24)</f>
        <v>42341.610046296293</v>
      </c>
      <c r="T2975" s="13">
        <f>(I2975/86400)+25569+(-5/24)</f>
        <v>42369.958333333336</v>
      </c>
    </row>
    <row r="2976" spans="1:20" ht="14.75" customHeight="1" x14ac:dyDescent="0.2">
      <c r="A2976" s="5">
        <v>2974</v>
      </c>
      <c r="B2976" s="6" t="s">
        <v>2974</v>
      </c>
      <c r="C2976" s="6" t="s">
        <v>7084</v>
      </c>
      <c r="D2976" s="22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>E2976/D2976</f>
        <v>1.02</v>
      </c>
      <c r="P2976" s="8">
        <f>IF(L2976=0,0,E2976/L2976)</f>
        <v>58.620689655172413</v>
      </c>
      <c r="Q2976" s="5" t="str">
        <f>LEFT(N2976,(FIND("/",N2976)-1))</f>
        <v>theater</v>
      </c>
      <c r="R2976" s="5" t="str">
        <f>RIGHT(N2976,LEN(N2976)-(FIND("/",N2976)))</f>
        <v>plays</v>
      </c>
      <c r="S2976" s="13">
        <f>(J2976/86400)+25569+(-5/24)</f>
        <v>41879.852673611109</v>
      </c>
      <c r="T2976" s="13">
        <f>(I2976/86400)+25569+(-5/24)</f>
        <v>41907.857638888883</v>
      </c>
    </row>
    <row r="2977" spans="1:20" ht="14.75" customHeight="1" x14ac:dyDescent="0.2">
      <c r="A2977" s="5">
        <v>2975</v>
      </c>
      <c r="B2977" s="6" t="s">
        <v>2975</v>
      </c>
      <c r="C2977" s="6" t="s">
        <v>7085</v>
      </c>
      <c r="D2977" s="22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>E2977/D2977</f>
        <v>1.00125</v>
      </c>
      <c r="P2977" s="8">
        <f>IF(L2977=0,0,E2977/L2977)</f>
        <v>70.884955752212392</v>
      </c>
      <c r="Q2977" s="5" t="str">
        <f>LEFT(N2977,(FIND("/",N2977)-1))</f>
        <v>theater</v>
      </c>
      <c r="R2977" s="5" t="str">
        <f>RIGHT(N2977,LEN(N2977)-(FIND("/",N2977)))</f>
        <v>plays</v>
      </c>
      <c r="S2977" s="13">
        <f>(J2977/86400)+25569+(-5/24)</f>
        <v>41941.475532407407</v>
      </c>
      <c r="T2977" s="13">
        <f>(I2977/86400)+25569+(-5/24)</f>
        <v>41969.916666666664</v>
      </c>
    </row>
    <row r="2978" spans="1:20" ht="14.75" customHeight="1" x14ac:dyDescent="0.2">
      <c r="A2978" s="5">
        <v>2976</v>
      </c>
      <c r="B2978" s="6" t="s">
        <v>2976</v>
      </c>
      <c r="C2978" s="6" t="s">
        <v>7086</v>
      </c>
      <c r="D2978" s="22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>E2978/D2978</f>
        <v>1.7142857142857142</v>
      </c>
      <c r="P2978" s="8">
        <f>IF(L2978=0,0,E2978/L2978)</f>
        <v>8.5714285714285712</v>
      </c>
      <c r="Q2978" s="5" t="str">
        <f>LEFT(N2978,(FIND("/",N2978)-1))</f>
        <v>theater</v>
      </c>
      <c r="R2978" s="5" t="str">
        <f>RIGHT(N2978,LEN(N2978)-(FIND("/",N2978)))</f>
        <v>plays</v>
      </c>
      <c r="S2978" s="13">
        <f>(J2978/86400)+25569+(-5/24)</f>
        <v>42425.522337962961</v>
      </c>
      <c r="T2978" s="13">
        <f>(I2978/86400)+25569+(-5/24)</f>
        <v>42442.291666666664</v>
      </c>
    </row>
    <row r="2979" spans="1:20" ht="14.75" customHeight="1" x14ac:dyDescent="0.2">
      <c r="A2979" s="5">
        <v>2977</v>
      </c>
      <c r="B2979" s="6" t="s">
        <v>2977</v>
      </c>
      <c r="C2979" s="6" t="s">
        <v>7087</v>
      </c>
      <c r="D2979" s="22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>E2979/D2979</f>
        <v>1.1356666666666666</v>
      </c>
      <c r="P2979" s="8">
        <f>IF(L2979=0,0,E2979/L2979)</f>
        <v>113.56666666666666</v>
      </c>
      <c r="Q2979" s="5" t="str">
        <f>LEFT(N2979,(FIND("/",N2979)-1))</f>
        <v>theater</v>
      </c>
      <c r="R2979" s="5" t="str">
        <f>RIGHT(N2979,LEN(N2979)-(FIND("/",N2979)))</f>
        <v>plays</v>
      </c>
      <c r="S2979" s="13">
        <f>(J2979/86400)+25569+(-5/24)</f>
        <v>42026.672847222224</v>
      </c>
      <c r="T2979" s="13">
        <f>(I2979/86400)+25569+(-5/24)</f>
        <v>42085.884722222218</v>
      </c>
    </row>
    <row r="2980" spans="1:20" ht="14.75" customHeight="1" x14ac:dyDescent="0.2">
      <c r="A2980" s="5">
        <v>2978</v>
      </c>
      <c r="B2980" s="6" t="s">
        <v>2978</v>
      </c>
      <c r="C2980" s="6" t="s">
        <v>7088</v>
      </c>
      <c r="D2980" s="22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>E2980/D2980</f>
        <v>1.2946666666666666</v>
      </c>
      <c r="P2980" s="8">
        <f>IF(L2980=0,0,E2980/L2980)</f>
        <v>60.6875</v>
      </c>
      <c r="Q2980" s="5" t="str">
        <f>LEFT(N2980,(FIND("/",N2980)-1))</f>
        <v>theater</v>
      </c>
      <c r="R2980" s="5" t="str">
        <f>RIGHT(N2980,LEN(N2980)-(FIND("/",N2980)))</f>
        <v>plays</v>
      </c>
      <c r="S2980" s="13">
        <f>(J2980/86400)+25569+(-5/24)</f>
        <v>41922.432256944441</v>
      </c>
      <c r="T2980" s="13">
        <f>(I2980/86400)+25569+(-5/24)</f>
        <v>41932.040972222218</v>
      </c>
    </row>
    <row r="2981" spans="1:20" ht="14.75" customHeight="1" x14ac:dyDescent="0.2">
      <c r="A2981" s="5">
        <v>2979</v>
      </c>
      <c r="B2981" s="6" t="s">
        <v>2979</v>
      </c>
      <c r="C2981" s="6" t="s">
        <v>7089</v>
      </c>
      <c r="D2981" s="22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>E2981/D2981</f>
        <v>1.014</v>
      </c>
      <c r="P2981" s="8">
        <f>IF(L2981=0,0,E2981/L2981)</f>
        <v>110.21739130434783</v>
      </c>
      <c r="Q2981" s="5" t="str">
        <f>LEFT(N2981,(FIND("/",N2981)-1))</f>
        <v>theater</v>
      </c>
      <c r="R2981" s="5" t="str">
        <f>RIGHT(N2981,LEN(N2981)-(FIND("/",N2981)))</f>
        <v>plays</v>
      </c>
      <c r="S2981" s="13">
        <f>(J2981/86400)+25569+(-5/24)</f>
        <v>41993.616006944438</v>
      </c>
      <c r="T2981" s="13">
        <f>(I2981/86400)+25569+(-5/24)</f>
        <v>42010.041666666664</v>
      </c>
    </row>
    <row r="2982" spans="1:20" ht="14.75" customHeight="1" x14ac:dyDescent="0.2">
      <c r="A2982" s="5">
        <v>2980</v>
      </c>
      <c r="B2982" s="6" t="s">
        <v>2980</v>
      </c>
      <c r="C2982" s="6" t="s">
        <v>7090</v>
      </c>
      <c r="D2982" s="22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>E2982/D2982</f>
        <v>1.0916666666666666</v>
      </c>
      <c r="P2982" s="8">
        <f>IF(L2982=0,0,E2982/L2982)</f>
        <v>136.45833333333334</v>
      </c>
      <c r="Q2982" s="5" t="str">
        <f>LEFT(N2982,(FIND("/",N2982)-1))</f>
        <v>theater</v>
      </c>
      <c r="R2982" s="5" t="str">
        <f>RIGHT(N2982,LEN(N2982)-(FIND("/",N2982)))</f>
        <v>plays</v>
      </c>
      <c r="S2982" s="13">
        <f>(J2982/86400)+25569+(-5/24)</f>
        <v>42219.70752314815</v>
      </c>
      <c r="T2982" s="13">
        <f>(I2982/86400)+25569+(-5/24)</f>
        <v>42239.874999999993</v>
      </c>
    </row>
    <row r="2983" spans="1:20" ht="14.75" customHeight="1" x14ac:dyDescent="0.2">
      <c r="A2983" s="5">
        <v>2981</v>
      </c>
      <c r="B2983" s="6" t="s">
        <v>2981</v>
      </c>
      <c r="C2983" s="6" t="s">
        <v>7091</v>
      </c>
      <c r="D2983" s="22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>E2983/D2983</f>
        <v>1.28925</v>
      </c>
      <c r="P2983" s="8">
        <f>IF(L2983=0,0,E2983/L2983)</f>
        <v>53.164948453608247</v>
      </c>
      <c r="Q2983" s="5" t="str">
        <f>LEFT(N2983,(FIND("/",N2983)-1))</f>
        <v>theater</v>
      </c>
      <c r="R2983" s="5" t="str">
        <f>RIGHT(N2983,LEN(N2983)-(FIND("/",N2983)))</f>
        <v>spaces</v>
      </c>
      <c r="S2983" s="13">
        <f>(J2983/86400)+25569+(-5/24)</f>
        <v>42225.351342592585</v>
      </c>
      <c r="T2983" s="13">
        <f>(I2983/86400)+25569+(-5/24)</f>
        <v>42270.351342592585</v>
      </c>
    </row>
    <row r="2984" spans="1:20" ht="14.75" customHeight="1" x14ac:dyDescent="0.2">
      <c r="A2984" s="5">
        <v>2982</v>
      </c>
      <c r="B2984" s="6" t="s">
        <v>2982</v>
      </c>
      <c r="C2984" s="6" t="s">
        <v>7092</v>
      </c>
      <c r="D2984" s="22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>E2984/D2984</f>
        <v>1.0206</v>
      </c>
      <c r="P2984" s="8">
        <f>IF(L2984=0,0,E2984/L2984)</f>
        <v>86.491525423728817</v>
      </c>
      <c r="Q2984" s="5" t="str">
        <f>LEFT(N2984,(FIND("/",N2984)-1))</f>
        <v>theater</v>
      </c>
      <c r="R2984" s="5" t="str">
        <f>RIGHT(N2984,LEN(N2984)-(FIND("/",N2984)))</f>
        <v>spaces</v>
      </c>
      <c r="S2984" s="13">
        <f>(J2984/86400)+25569+(-5/24)</f>
        <v>42381.478506944441</v>
      </c>
      <c r="T2984" s="13">
        <f>(I2984/86400)+25569+(-5/24)</f>
        <v>42411.478506944441</v>
      </c>
    </row>
    <row r="2985" spans="1:20" ht="14.75" customHeight="1" x14ac:dyDescent="0.2">
      <c r="A2985" s="5">
        <v>2983</v>
      </c>
      <c r="B2985" s="6" t="s">
        <v>2983</v>
      </c>
      <c r="C2985" s="6" t="s">
        <v>7093</v>
      </c>
      <c r="D2985" s="22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>E2985/D2985</f>
        <v>1.465395775862069</v>
      </c>
      <c r="P2985" s="8">
        <f>IF(L2985=0,0,E2985/L2985)</f>
        <v>155.23827397260274</v>
      </c>
      <c r="Q2985" s="5" t="str">
        <f>LEFT(N2985,(FIND("/",N2985)-1))</f>
        <v>theater</v>
      </c>
      <c r="R2985" s="5" t="str">
        <f>RIGHT(N2985,LEN(N2985)-(FIND("/",N2985)))</f>
        <v>spaces</v>
      </c>
      <c r="S2985" s="13">
        <f>(J2985/86400)+25569+(-5/24)</f>
        <v>41894.424027777779</v>
      </c>
      <c r="T2985" s="13">
        <f>(I2985/86400)+25569+(-5/24)</f>
        <v>41954.465694444443</v>
      </c>
    </row>
    <row r="2986" spans="1:20" ht="14.75" customHeight="1" x14ac:dyDescent="0.2">
      <c r="A2986" s="5">
        <v>2984</v>
      </c>
      <c r="B2986" s="6" t="s">
        <v>2984</v>
      </c>
      <c r="C2986" s="6" t="s">
        <v>7094</v>
      </c>
      <c r="D2986" s="22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>E2986/D2986</f>
        <v>1.00352</v>
      </c>
      <c r="P2986" s="8">
        <f>IF(L2986=0,0,E2986/L2986)</f>
        <v>115.08256880733946</v>
      </c>
      <c r="Q2986" s="5" t="str">
        <f>LEFT(N2986,(FIND("/",N2986)-1))</f>
        <v>theater</v>
      </c>
      <c r="R2986" s="5" t="str">
        <f>RIGHT(N2986,LEN(N2986)-(FIND("/",N2986)))</f>
        <v>spaces</v>
      </c>
      <c r="S2986" s="13">
        <f>(J2986/86400)+25569+(-5/24)</f>
        <v>42576.070381944439</v>
      </c>
      <c r="T2986" s="13">
        <f>(I2986/86400)+25569+(-5/24)</f>
        <v>42606.070381944439</v>
      </c>
    </row>
    <row r="2987" spans="1:20" ht="14.75" customHeight="1" x14ac:dyDescent="0.2">
      <c r="A2987" s="5">
        <v>2985</v>
      </c>
      <c r="B2987" s="6" t="s">
        <v>2985</v>
      </c>
      <c r="C2987" s="6" t="s">
        <v>7095</v>
      </c>
      <c r="D2987" s="22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>E2987/D2987</f>
        <v>1.2164999999999999</v>
      </c>
      <c r="P2987" s="8">
        <f>IF(L2987=0,0,E2987/L2987)</f>
        <v>109.5945945945946</v>
      </c>
      <c r="Q2987" s="5" t="str">
        <f>LEFT(N2987,(FIND("/",N2987)-1))</f>
        <v>theater</v>
      </c>
      <c r="R2987" s="5" t="str">
        <f>RIGHT(N2987,LEN(N2987)-(FIND("/",N2987)))</f>
        <v>spaces</v>
      </c>
      <c r="S2987" s="13">
        <f>(J2987/86400)+25569+(-5/24)</f>
        <v>42654.765370370369</v>
      </c>
      <c r="T2987" s="13">
        <f>(I2987/86400)+25569+(-5/24)</f>
        <v>42673.958333333336</v>
      </c>
    </row>
    <row r="2988" spans="1:20" ht="14.75" customHeight="1" x14ac:dyDescent="0.2">
      <c r="A2988" s="5">
        <v>2986</v>
      </c>
      <c r="B2988" s="6" t="s">
        <v>2986</v>
      </c>
      <c r="C2988" s="6" t="s">
        <v>7096</v>
      </c>
      <c r="D2988" s="22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>E2988/D2988</f>
        <v>1.0549999999999999</v>
      </c>
      <c r="P2988" s="8">
        <f>IF(L2988=0,0,E2988/L2988)</f>
        <v>45.214285714285715</v>
      </c>
      <c r="Q2988" s="5" t="str">
        <f>LEFT(N2988,(FIND("/",N2988)-1))</f>
        <v>theater</v>
      </c>
      <c r="R2988" s="5" t="str">
        <f>RIGHT(N2988,LEN(N2988)-(FIND("/",N2988)))</f>
        <v>spaces</v>
      </c>
      <c r="S2988" s="13">
        <f>(J2988/86400)+25569+(-5/24)</f>
        <v>42431.29173611111</v>
      </c>
      <c r="T2988" s="13">
        <f>(I2988/86400)+25569+(-5/24)</f>
        <v>42491.250069444439</v>
      </c>
    </row>
    <row r="2989" spans="1:20" ht="14.75" customHeight="1" x14ac:dyDescent="0.2">
      <c r="A2989" s="5">
        <v>2987</v>
      </c>
      <c r="B2989" s="6" t="s">
        <v>2987</v>
      </c>
      <c r="C2989" s="6" t="s">
        <v>7097</v>
      </c>
      <c r="D2989" s="22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>E2989/D2989</f>
        <v>1.1040080000000001</v>
      </c>
      <c r="P2989" s="8">
        <f>IF(L2989=0,0,E2989/L2989)</f>
        <v>104.15169811320754</v>
      </c>
      <c r="Q2989" s="5" t="str">
        <f>LEFT(N2989,(FIND("/",N2989)-1))</f>
        <v>theater</v>
      </c>
      <c r="R2989" s="5" t="str">
        <f>RIGHT(N2989,LEN(N2989)-(FIND("/",N2989)))</f>
        <v>spaces</v>
      </c>
      <c r="S2989" s="13">
        <f>(J2989/86400)+25569+(-5/24)</f>
        <v>42627.098969907405</v>
      </c>
      <c r="T2989" s="13">
        <f>(I2989/86400)+25569+(-5/24)</f>
        <v>42655.791666666664</v>
      </c>
    </row>
    <row r="2990" spans="1:20" ht="14.75" customHeight="1" x14ac:dyDescent="0.2">
      <c r="A2990" s="5">
        <v>2988</v>
      </c>
      <c r="B2990" s="6" t="s">
        <v>2988</v>
      </c>
      <c r="C2990" s="6" t="s">
        <v>7098</v>
      </c>
      <c r="D2990" s="22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>E2990/D2990</f>
        <v>1</v>
      </c>
      <c r="P2990" s="8">
        <f>IF(L2990=0,0,E2990/L2990)</f>
        <v>35.714285714285715</v>
      </c>
      <c r="Q2990" s="5" t="str">
        <f>LEFT(N2990,(FIND("/",N2990)-1))</f>
        <v>theater</v>
      </c>
      <c r="R2990" s="5" t="str">
        <f>RIGHT(N2990,LEN(N2990)-(FIND("/",N2990)))</f>
        <v>spaces</v>
      </c>
      <c r="S2990" s="13">
        <f>(J2990/86400)+25569+(-5/24)</f>
        <v>42511.153715277775</v>
      </c>
      <c r="T2990" s="13">
        <f>(I2990/86400)+25569+(-5/24)</f>
        <v>42541.153715277775</v>
      </c>
    </row>
    <row r="2991" spans="1:20" ht="14.75" customHeight="1" x14ac:dyDescent="0.2">
      <c r="A2991" s="5">
        <v>2989</v>
      </c>
      <c r="B2991" s="6" t="s">
        <v>2989</v>
      </c>
      <c r="C2991" s="6" t="s">
        <v>7099</v>
      </c>
      <c r="D2991" s="22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>E2991/D2991</f>
        <v>1.76535</v>
      </c>
      <c r="P2991" s="8">
        <f>IF(L2991=0,0,E2991/L2991)</f>
        <v>96.997252747252745</v>
      </c>
      <c r="Q2991" s="5" t="str">
        <f>LEFT(N2991,(FIND("/",N2991)-1))</f>
        <v>theater</v>
      </c>
      <c r="R2991" s="5" t="str">
        <f>RIGHT(N2991,LEN(N2991)-(FIND("/",N2991)))</f>
        <v>spaces</v>
      </c>
      <c r="S2991" s="13">
        <f>(J2991/86400)+25569+(-5/24)</f>
        <v>42336.812060185184</v>
      </c>
      <c r="T2991" s="13">
        <f>(I2991/86400)+25569+(-5/24)</f>
        <v>42358.999305555553</v>
      </c>
    </row>
    <row r="2992" spans="1:20" ht="14.75" customHeight="1" x14ac:dyDescent="0.2">
      <c r="A2992" s="5">
        <v>2990</v>
      </c>
      <c r="B2992" s="6" t="s">
        <v>2990</v>
      </c>
      <c r="C2992" s="6" t="s">
        <v>7100</v>
      </c>
      <c r="D2992" s="22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>E2992/D2992</f>
        <v>1</v>
      </c>
      <c r="P2992" s="8">
        <f>IF(L2992=0,0,E2992/L2992)</f>
        <v>370.37037037037038</v>
      </c>
      <c r="Q2992" s="5" t="str">
        <f>LEFT(N2992,(FIND("/",N2992)-1))</f>
        <v>theater</v>
      </c>
      <c r="R2992" s="5" t="str">
        <f>RIGHT(N2992,LEN(N2992)-(FIND("/",N2992)))</f>
        <v>spaces</v>
      </c>
      <c r="S2992" s="13">
        <f>(J2992/86400)+25569+(-5/24)</f>
        <v>42341.365972222215</v>
      </c>
      <c r="T2992" s="13">
        <f>(I2992/86400)+25569+(-5/24)</f>
        <v>42376.365972222215</v>
      </c>
    </row>
    <row r="2993" spans="1:20" ht="14.75" customHeight="1" x14ac:dyDescent="0.2">
      <c r="A2993" s="5">
        <v>2991</v>
      </c>
      <c r="B2993" s="6" t="s">
        <v>2991</v>
      </c>
      <c r="C2993" s="6" t="s">
        <v>7101</v>
      </c>
      <c r="D2993" s="22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>E2993/D2993</f>
        <v>1.0329411764705883</v>
      </c>
      <c r="P2993" s="8">
        <f>IF(L2993=0,0,E2993/L2993)</f>
        <v>94.408602150537632</v>
      </c>
      <c r="Q2993" s="5" t="str">
        <f>LEFT(N2993,(FIND("/",N2993)-1))</f>
        <v>theater</v>
      </c>
      <c r="R2993" s="5" t="str">
        <f>RIGHT(N2993,LEN(N2993)-(FIND("/",N2993)))</f>
        <v>spaces</v>
      </c>
      <c r="S2993" s="13">
        <f>(J2993/86400)+25569+(-5/24)</f>
        <v>42740.628819444442</v>
      </c>
      <c r="T2993" s="13">
        <f>(I2993/86400)+25569+(-5/24)</f>
        <v>42762.628819444442</v>
      </c>
    </row>
    <row r="2994" spans="1:20" ht="14.75" customHeight="1" x14ac:dyDescent="0.2">
      <c r="A2994" s="5">
        <v>2992</v>
      </c>
      <c r="B2994" s="6" t="s">
        <v>2992</v>
      </c>
      <c r="C2994" s="6" t="s">
        <v>7102</v>
      </c>
      <c r="D2994" s="22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>E2994/D2994</f>
        <v>1.0449999999999999</v>
      </c>
      <c r="P2994" s="8">
        <f>IF(L2994=0,0,E2994/L2994)</f>
        <v>48.984375</v>
      </c>
      <c r="Q2994" s="5" t="str">
        <f>LEFT(N2994,(FIND("/",N2994)-1))</f>
        <v>theater</v>
      </c>
      <c r="R2994" s="5" t="str">
        <f>RIGHT(N2994,LEN(N2994)-(FIND("/",N2994)))</f>
        <v>spaces</v>
      </c>
      <c r="S2994" s="13">
        <f>(J2994/86400)+25569+(-5/24)</f>
        <v>42622.559143518512</v>
      </c>
      <c r="T2994" s="13">
        <f>(I2994/86400)+25569+(-5/24)</f>
        <v>42652.559143518512</v>
      </c>
    </row>
    <row r="2995" spans="1:20" ht="14.75" customHeight="1" x14ac:dyDescent="0.2">
      <c r="A2995" s="5">
        <v>2993</v>
      </c>
      <c r="B2995" s="6" t="s">
        <v>2993</v>
      </c>
      <c r="C2995" s="6" t="s">
        <v>7103</v>
      </c>
      <c r="D2995" s="22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>E2995/D2995</f>
        <v>1.0029999999999999</v>
      </c>
      <c r="P2995" s="8">
        <f>IF(L2995=0,0,E2995/L2995)</f>
        <v>45.590909090909093</v>
      </c>
      <c r="Q2995" s="5" t="str">
        <f>LEFT(N2995,(FIND("/",N2995)-1))</f>
        <v>theater</v>
      </c>
      <c r="R2995" s="5" t="str">
        <f>RIGHT(N2995,LEN(N2995)-(FIND("/",N2995)))</f>
        <v>spaces</v>
      </c>
      <c r="S2995" s="13">
        <f>(J2995/86400)+25569+(-5/24)</f>
        <v>42390.63040509259</v>
      </c>
      <c r="T2995" s="13">
        <f>(I2995/86400)+25569+(-5/24)</f>
        <v>42420.63040509259</v>
      </c>
    </row>
    <row r="2996" spans="1:20" ht="14.75" customHeight="1" x14ac:dyDescent="0.2">
      <c r="A2996" s="5">
        <v>2994</v>
      </c>
      <c r="B2996" s="6" t="s">
        <v>2994</v>
      </c>
      <c r="C2996" s="6" t="s">
        <v>7104</v>
      </c>
      <c r="D2996" s="22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>E2996/D2996</f>
        <v>4.577466666666667</v>
      </c>
      <c r="P2996" s="8">
        <f>IF(L2996=0,0,E2996/L2996)</f>
        <v>23.275254237288134</v>
      </c>
      <c r="Q2996" s="5" t="str">
        <f>LEFT(N2996,(FIND("/",N2996)-1))</f>
        <v>theater</v>
      </c>
      <c r="R2996" s="5" t="str">
        <f>RIGHT(N2996,LEN(N2996)-(FIND("/",N2996)))</f>
        <v>spaces</v>
      </c>
      <c r="S2996" s="13">
        <f>(J2996/86400)+25569+(-5/24)</f>
        <v>41885.270509259259</v>
      </c>
      <c r="T2996" s="13">
        <f>(I2996/86400)+25569+(-5/24)</f>
        <v>41915.270509259259</v>
      </c>
    </row>
    <row r="2997" spans="1:20" ht="14.75" customHeight="1" x14ac:dyDescent="0.2">
      <c r="A2997" s="5">
        <v>2995</v>
      </c>
      <c r="B2997" s="6" t="s">
        <v>2995</v>
      </c>
      <c r="C2997" s="6" t="s">
        <v>7105</v>
      </c>
      <c r="D2997" s="22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>E2997/D2997</f>
        <v>1.0496000000000001</v>
      </c>
      <c r="P2997" s="8">
        <f>IF(L2997=0,0,E2997/L2997)</f>
        <v>63.2289156626506</v>
      </c>
      <c r="Q2997" s="5" t="str">
        <f>LEFT(N2997,(FIND("/",N2997)-1))</f>
        <v>theater</v>
      </c>
      <c r="R2997" s="5" t="str">
        <f>RIGHT(N2997,LEN(N2997)-(FIND("/",N2997)))</f>
        <v>spaces</v>
      </c>
      <c r="S2997" s="13">
        <f>(J2997/86400)+25569+(-5/24)</f>
        <v>42724.456840277773</v>
      </c>
      <c r="T2997" s="13">
        <f>(I2997/86400)+25569+(-5/24)</f>
        <v>42754.456840277773</v>
      </c>
    </row>
    <row r="2998" spans="1:20" ht="14.75" customHeight="1" x14ac:dyDescent="0.2">
      <c r="A2998" s="5">
        <v>2996</v>
      </c>
      <c r="B2998" s="6" t="s">
        <v>2996</v>
      </c>
      <c r="C2998" s="6" t="s">
        <v>7106</v>
      </c>
      <c r="D2998" s="22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>E2998/D2998</f>
        <v>1.7194285714285715</v>
      </c>
      <c r="P2998" s="8">
        <f>IF(L2998=0,0,E2998/L2998)</f>
        <v>153.5204081632653</v>
      </c>
      <c r="Q2998" s="5" t="str">
        <f>LEFT(N2998,(FIND("/",N2998)-1))</f>
        <v>theater</v>
      </c>
      <c r="R2998" s="5" t="str">
        <f>RIGHT(N2998,LEN(N2998)-(FIND("/",N2998)))</f>
        <v>spaces</v>
      </c>
      <c r="S2998" s="13">
        <f>(J2998/86400)+25569+(-5/24)</f>
        <v>42090.704166666663</v>
      </c>
      <c r="T2998" s="13">
        <f>(I2998/86400)+25569+(-5/24)</f>
        <v>42150.704166666663</v>
      </c>
    </row>
    <row r="2999" spans="1:20" ht="14.75" customHeight="1" x14ac:dyDescent="0.2">
      <c r="A2999" s="5">
        <v>2997</v>
      </c>
      <c r="B2999" s="6" t="s">
        <v>2997</v>
      </c>
      <c r="C2999" s="6" t="s">
        <v>7107</v>
      </c>
      <c r="D2999" s="22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>E2999/D2999</f>
        <v>1.0373000000000001</v>
      </c>
      <c r="P2999" s="8">
        <f>IF(L2999=0,0,E2999/L2999)</f>
        <v>90.2</v>
      </c>
      <c r="Q2999" s="5" t="str">
        <f>LEFT(N2999,(FIND("/",N2999)-1))</f>
        <v>theater</v>
      </c>
      <c r="R2999" s="5" t="str">
        <f>RIGHT(N2999,LEN(N2999)-(FIND("/",N2999)))</f>
        <v>spaces</v>
      </c>
      <c r="S2999" s="13">
        <f>(J2999/86400)+25569+(-5/24)</f>
        <v>42775.525381944441</v>
      </c>
      <c r="T2999" s="13">
        <f>(I2999/86400)+25569+(-5/24)</f>
        <v>42792.999305555553</v>
      </c>
    </row>
    <row r="3000" spans="1:20" ht="14.75" customHeight="1" x14ac:dyDescent="0.2">
      <c r="A3000" s="5">
        <v>2998</v>
      </c>
      <c r="B3000" s="6" t="s">
        <v>2998</v>
      </c>
      <c r="C3000" s="6" t="s">
        <v>7108</v>
      </c>
      <c r="D3000" s="22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>E3000/D3000</f>
        <v>1.0302899999999999</v>
      </c>
      <c r="P3000" s="8">
        <f>IF(L3000=0,0,E3000/L3000)</f>
        <v>118.97113163972287</v>
      </c>
      <c r="Q3000" s="5" t="str">
        <f>LEFT(N3000,(FIND("/",N3000)-1))</f>
        <v>theater</v>
      </c>
      <c r="R3000" s="5" t="str">
        <f>RIGHT(N3000,LEN(N3000)-(FIND("/",N3000)))</f>
        <v>spaces</v>
      </c>
      <c r="S3000" s="13">
        <f>(J3000/86400)+25569+(-5/24)</f>
        <v>41777.985289351847</v>
      </c>
      <c r="T3000" s="13">
        <f>(I3000/86400)+25569+(-5/24)</f>
        <v>41805.975694444445</v>
      </c>
    </row>
    <row r="3001" spans="1:20" ht="14.75" customHeight="1" x14ac:dyDescent="0.2">
      <c r="A3001" s="5">
        <v>2999</v>
      </c>
      <c r="B3001" s="6" t="s">
        <v>2999</v>
      </c>
      <c r="C3001" s="6" t="s">
        <v>7109</v>
      </c>
      <c r="D3001" s="22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>E3001/D3001</f>
        <v>1.1888888888888889</v>
      </c>
      <c r="P3001" s="8">
        <f>IF(L3001=0,0,E3001/L3001)</f>
        <v>80.25</v>
      </c>
      <c r="Q3001" s="5" t="str">
        <f>LEFT(N3001,(FIND("/",N3001)-1))</f>
        <v>theater</v>
      </c>
      <c r="R3001" s="5" t="str">
        <f>RIGHT(N3001,LEN(N3001)-(FIND("/",N3001)))</f>
        <v>spaces</v>
      </c>
      <c r="S3001" s="13">
        <f>(J3001/86400)+25569+(-5/24)</f>
        <v>42780.531944444439</v>
      </c>
      <c r="T3001" s="13">
        <f>(I3001/86400)+25569+(-5/24)</f>
        <v>42794.874999999993</v>
      </c>
    </row>
    <row r="3002" spans="1:20" ht="14.75" customHeight="1" x14ac:dyDescent="0.2">
      <c r="A3002" s="5">
        <v>3000</v>
      </c>
      <c r="B3002" s="6" t="s">
        <v>3000</v>
      </c>
      <c r="C3002" s="6" t="s">
        <v>7110</v>
      </c>
      <c r="D3002" s="22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>E3002/D3002</f>
        <v>1</v>
      </c>
      <c r="P3002" s="8">
        <f>IF(L3002=0,0,E3002/L3002)</f>
        <v>62.5</v>
      </c>
      <c r="Q3002" s="5" t="str">
        <f>LEFT(N3002,(FIND("/",N3002)-1))</f>
        <v>theater</v>
      </c>
      <c r="R3002" s="5" t="str">
        <f>RIGHT(N3002,LEN(N3002)-(FIND("/",N3002)))</f>
        <v>spaces</v>
      </c>
      <c r="S3002" s="13">
        <f>(J3002/86400)+25569+(-5/24)</f>
        <v>42752.61886574074</v>
      </c>
      <c r="T3002" s="13">
        <f>(I3002/86400)+25569+(-5/24)</f>
        <v>42766.541666666664</v>
      </c>
    </row>
    <row r="3003" spans="1:20" ht="14.75" customHeight="1" x14ac:dyDescent="0.2">
      <c r="A3003" s="5">
        <v>3001</v>
      </c>
      <c r="B3003" s="6" t="s">
        <v>3001</v>
      </c>
      <c r="C3003" s="6" t="s">
        <v>7111</v>
      </c>
      <c r="D3003" s="22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>E3003/D3003</f>
        <v>3.1869988910451896</v>
      </c>
      <c r="P3003" s="8">
        <f>IF(L3003=0,0,E3003/L3003)</f>
        <v>131.37719999999999</v>
      </c>
      <c r="Q3003" s="5" t="str">
        <f>LEFT(N3003,(FIND("/",N3003)-1))</f>
        <v>theater</v>
      </c>
      <c r="R3003" s="5" t="str">
        <f>RIGHT(N3003,LEN(N3003)-(FIND("/",N3003)))</f>
        <v>spaces</v>
      </c>
      <c r="S3003" s="13">
        <f>(J3003/86400)+25569+(-5/24)</f>
        <v>42534.687291666669</v>
      </c>
      <c r="T3003" s="13">
        <f>(I3003/86400)+25569+(-5/24)</f>
        <v>42564.687291666669</v>
      </c>
    </row>
    <row r="3004" spans="1:20" ht="14.75" customHeight="1" x14ac:dyDescent="0.2">
      <c r="A3004" s="5">
        <v>3002</v>
      </c>
      <c r="B3004" s="6" t="s">
        <v>3002</v>
      </c>
      <c r="C3004" s="6" t="s">
        <v>7112</v>
      </c>
      <c r="D3004" s="22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>E3004/D3004</f>
        <v>1.0850614285714286</v>
      </c>
      <c r="P3004" s="8">
        <f>IF(L3004=0,0,E3004/L3004)</f>
        <v>73.032980769230775</v>
      </c>
      <c r="Q3004" s="5" t="str">
        <f>LEFT(N3004,(FIND("/",N3004)-1))</f>
        <v>theater</v>
      </c>
      <c r="R3004" s="5" t="str">
        <f>RIGHT(N3004,LEN(N3004)-(FIND("/",N3004)))</f>
        <v>spaces</v>
      </c>
      <c r="S3004" s="13">
        <f>(J3004/86400)+25569+(-5/24)</f>
        <v>41239.627916666665</v>
      </c>
      <c r="T3004" s="13">
        <f>(I3004/86400)+25569+(-5/24)</f>
        <v>41269.627916666665</v>
      </c>
    </row>
    <row r="3005" spans="1:20" ht="14.75" customHeight="1" x14ac:dyDescent="0.2">
      <c r="A3005" s="5">
        <v>3003</v>
      </c>
      <c r="B3005" s="6" t="s">
        <v>3003</v>
      </c>
      <c r="C3005" s="6" t="s">
        <v>7113</v>
      </c>
      <c r="D3005" s="22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>E3005/D3005</f>
        <v>1.0116666666666667</v>
      </c>
      <c r="P3005" s="8">
        <f>IF(L3005=0,0,E3005/L3005)</f>
        <v>178.52941176470588</v>
      </c>
      <c r="Q3005" s="5" t="str">
        <f>LEFT(N3005,(FIND("/",N3005)-1))</f>
        <v>theater</v>
      </c>
      <c r="R3005" s="5" t="str">
        <f>RIGHT(N3005,LEN(N3005)-(FIND("/",N3005)))</f>
        <v>spaces</v>
      </c>
      <c r="S3005" s="13">
        <f>(J3005/86400)+25569+(-5/24)</f>
        <v>42398.640925925924</v>
      </c>
      <c r="T3005" s="13">
        <f>(I3005/86400)+25569+(-5/24)</f>
        <v>42430.040972222218</v>
      </c>
    </row>
    <row r="3006" spans="1:20" ht="14.75" customHeight="1" x14ac:dyDescent="0.2">
      <c r="A3006" s="5">
        <v>3004</v>
      </c>
      <c r="B3006" s="6" t="s">
        <v>3004</v>
      </c>
      <c r="C3006" s="6" t="s">
        <v>7114</v>
      </c>
      <c r="D3006" s="22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>E3006/D3006</f>
        <v>1.12815</v>
      </c>
      <c r="P3006" s="8">
        <f>IF(L3006=0,0,E3006/L3006)</f>
        <v>162.90974729241879</v>
      </c>
      <c r="Q3006" s="5" t="str">
        <f>LEFT(N3006,(FIND("/",N3006)-1))</f>
        <v>theater</v>
      </c>
      <c r="R3006" s="5" t="str">
        <f>RIGHT(N3006,LEN(N3006)-(FIND("/",N3006)))</f>
        <v>spaces</v>
      </c>
      <c r="S3006" s="13">
        <f>(J3006/86400)+25569+(-5/24)</f>
        <v>41928.672731481478</v>
      </c>
      <c r="T3006" s="13">
        <f>(I3006/86400)+25569+(-5/24)</f>
        <v>41958.714398148142</v>
      </c>
    </row>
    <row r="3007" spans="1:20" ht="14.75" customHeight="1" x14ac:dyDescent="0.2">
      <c r="A3007" s="5">
        <v>3005</v>
      </c>
      <c r="B3007" s="6" t="s">
        <v>3005</v>
      </c>
      <c r="C3007" s="6" t="s">
        <v>7115</v>
      </c>
      <c r="D3007" s="22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>E3007/D3007</f>
        <v>1.2049622641509434</v>
      </c>
      <c r="P3007" s="8">
        <f>IF(L3007=0,0,E3007/L3007)</f>
        <v>108.24237288135593</v>
      </c>
      <c r="Q3007" s="5" t="str">
        <f>LEFT(N3007,(FIND("/",N3007)-1))</f>
        <v>theater</v>
      </c>
      <c r="R3007" s="5" t="str">
        <f>RIGHT(N3007,LEN(N3007)-(FIND("/",N3007)))</f>
        <v>spaces</v>
      </c>
      <c r="S3007" s="13">
        <f>(J3007/86400)+25569+(-5/24)</f>
        <v>41888.466493055552</v>
      </c>
      <c r="T3007" s="13">
        <f>(I3007/86400)+25569+(-5/24)</f>
        <v>41918.466493055552</v>
      </c>
    </row>
    <row r="3008" spans="1:20" ht="14.75" customHeight="1" x14ac:dyDescent="0.2">
      <c r="A3008" s="5">
        <v>3006</v>
      </c>
      <c r="B3008" s="6" t="s">
        <v>3006</v>
      </c>
      <c r="C3008" s="6" t="s">
        <v>7116</v>
      </c>
      <c r="D3008" s="22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>E3008/D3008</f>
        <v>1.0774999999999999</v>
      </c>
      <c r="P3008" s="8">
        <f>IF(L3008=0,0,E3008/L3008)</f>
        <v>88.865979381443296</v>
      </c>
      <c r="Q3008" s="5" t="str">
        <f>LEFT(N3008,(FIND("/",N3008)-1))</f>
        <v>theater</v>
      </c>
      <c r="R3008" s="5" t="str">
        <f>RIGHT(N3008,LEN(N3008)-(FIND("/",N3008)))</f>
        <v>spaces</v>
      </c>
      <c r="S3008" s="13">
        <f>(J3008/86400)+25569+(-5/24)</f>
        <v>41957.54850694444</v>
      </c>
      <c r="T3008" s="13">
        <f>(I3008/86400)+25569+(-5/24)</f>
        <v>41987.54850694444</v>
      </c>
    </row>
    <row r="3009" spans="1:20" ht="14.75" customHeight="1" x14ac:dyDescent="0.2">
      <c r="A3009" s="5">
        <v>3007</v>
      </c>
      <c r="B3009" s="6" t="s">
        <v>3007</v>
      </c>
      <c r="C3009" s="6" t="s">
        <v>7117</v>
      </c>
      <c r="D3009" s="22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>E3009/D3009</f>
        <v>1.8</v>
      </c>
      <c r="P3009" s="8">
        <f>IF(L3009=0,0,E3009/L3009)</f>
        <v>54</v>
      </c>
      <c r="Q3009" s="5" t="str">
        <f>LEFT(N3009,(FIND("/",N3009)-1))</f>
        <v>theater</v>
      </c>
      <c r="R3009" s="5" t="str">
        <f>RIGHT(N3009,LEN(N3009)-(FIND("/",N3009)))</f>
        <v>spaces</v>
      </c>
      <c r="S3009" s="13">
        <f>(J3009/86400)+25569+(-5/24)</f>
        <v>42098.007905092592</v>
      </c>
      <c r="T3009" s="13">
        <f>(I3009/86400)+25569+(-5/24)</f>
        <v>42119.007905092592</v>
      </c>
    </row>
    <row r="3010" spans="1:20" ht="14.75" customHeight="1" x14ac:dyDescent="0.2">
      <c r="A3010" s="5">
        <v>3008</v>
      </c>
      <c r="B3010" s="6" t="s">
        <v>3008</v>
      </c>
      <c r="C3010" s="6" t="s">
        <v>7118</v>
      </c>
      <c r="D3010" s="22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>E3010/D3010</f>
        <v>1.0116666666666667</v>
      </c>
      <c r="P3010" s="8">
        <f>IF(L3010=0,0,E3010/L3010)</f>
        <v>116.73076923076923</v>
      </c>
      <c r="Q3010" s="5" t="str">
        <f>LEFT(N3010,(FIND("/",N3010)-1))</f>
        <v>theater</v>
      </c>
      <c r="R3010" s="5" t="str">
        <f>RIGHT(N3010,LEN(N3010)-(FIND("/",N3010)))</f>
        <v>spaces</v>
      </c>
      <c r="S3010" s="13">
        <f>(J3010/86400)+25569+(-5/24)</f>
        <v>42360.003692129627</v>
      </c>
      <c r="T3010" s="13">
        <f>(I3010/86400)+25569+(-5/24)</f>
        <v>42390.003692129627</v>
      </c>
    </row>
    <row r="3011" spans="1:20" ht="14.75" customHeight="1" x14ac:dyDescent="0.2">
      <c r="A3011" s="5">
        <v>3009</v>
      </c>
      <c r="B3011" s="6" t="s">
        <v>3009</v>
      </c>
      <c r="C3011" s="6" t="s">
        <v>7119</v>
      </c>
      <c r="D3011" s="22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>E3011/D3011</f>
        <v>1.19756</v>
      </c>
      <c r="P3011" s="8">
        <f>IF(L3011=0,0,E3011/L3011)</f>
        <v>233.8984375</v>
      </c>
      <c r="Q3011" s="5" t="str">
        <f>LEFT(N3011,(FIND("/",N3011)-1))</f>
        <v>theater</v>
      </c>
      <c r="R3011" s="5" t="str">
        <f>RIGHT(N3011,LEN(N3011)-(FIND("/",N3011)))</f>
        <v>spaces</v>
      </c>
      <c r="S3011" s="13">
        <f>(J3011/86400)+25569+(-5/24)</f>
        <v>41939.361574074072</v>
      </c>
      <c r="T3011" s="13">
        <f>(I3011/86400)+25569+(-5/24)</f>
        <v>41969.403240740743</v>
      </c>
    </row>
    <row r="3012" spans="1:20" ht="14.75" customHeight="1" x14ac:dyDescent="0.2">
      <c r="A3012" s="5">
        <v>3010</v>
      </c>
      <c r="B3012" s="6" t="s">
        <v>3010</v>
      </c>
      <c r="C3012" s="6" t="s">
        <v>7120</v>
      </c>
      <c r="D3012" s="22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>E3012/D3012</f>
        <v>1.58</v>
      </c>
      <c r="P3012" s="8">
        <f>IF(L3012=0,0,E3012/L3012)</f>
        <v>158</v>
      </c>
      <c r="Q3012" s="5" t="str">
        <f>LEFT(N3012,(FIND("/",N3012)-1))</f>
        <v>theater</v>
      </c>
      <c r="R3012" s="5" t="str">
        <f>RIGHT(N3012,LEN(N3012)-(FIND("/",N3012)))</f>
        <v>spaces</v>
      </c>
      <c r="S3012" s="13">
        <f>(J3012/86400)+25569+(-5/24)</f>
        <v>41996.624062499999</v>
      </c>
      <c r="T3012" s="13">
        <f>(I3012/86400)+25569+(-5/24)</f>
        <v>42056.624062499999</v>
      </c>
    </row>
    <row r="3013" spans="1:20" ht="14.75" customHeight="1" x14ac:dyDescent="0.2">
      <c r="A3013" s="5">
        <v>3011</v>
      </c>
      <c r="B3013" s="6" t="s">
        <v>3011</v>
      </c>
      <c r="C3013" s="6" t="s">
        <v>7121</v>
      </c>
      <c r="D3013" s="22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>E3013/D3013</f>
        <v>1.2366666666666666</v>
      </c>
      <c r="P3013" s="8">
        <f>IF(L3013=0,0,E3013/L3013)</f>
        <v>14.84</v>
      </c>
      <c r="Q3013" s="5" t="str">
        <f>LEFT(N3013,(FIND("/",N3013)-1))</f>
        <v>theater</v>
      </c>
      <c r="R3013" s="5" t="str">
        <f>RIGHT(N3013,LEN(N3013)-(FIND("/",N3013)))</f>
        <v>spaces</v>
      </c>
      <c r="S3013" s="13">
        <f>(J3013/86400)+25569+(-5/24)</f>
        <v>42334.260601851849</v>
      </c>
      <c r="T3013" s="13">
        <f>(I3013/86400)+25569+(-5/24)</f>
        <v>42361.749305555553</v>
      </c>
    </row>
    <row r="3014" spans="1:20" ht="14.75" customHeight="1" x14ac:dyDescent="0.2">
      <c r="A3014" s="5">
        <v>3012</v>
      </c>
      <c r="B3014" s="6" t="s">
        <v>3012</v>
      </c>
      <c r="C3014" s="6" t="s">
        <v>7122</v>
      </c>
      <c r="D3014" s="22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>E3014/D3014</f>
        <v>1.1712499999999999</v>
      </c>
      <c r="P3014" s="8">
        <f>IF(L3014=0,0,E3014/L3014)</f>
        <v>85.181818181818187</v>
      </c>
      <c r="Q3014" s="5" t="str">
        <f>LEFT(N3014,(FIND("/",N3014)-1))</f>
        <v>theater</v>
      </c>
      <c r="R3014" s="5" t="str">
        <f>RIGHT(N3014,LEN(N3014)-(FIND("/",N3014)))</f>
        <v>spaces</v>
      </c>
      <c r="S3014" s="13">
        <f>(J3014/86400)+25569+(-5/24)</f>
        <v>42024.494560185187</v>
      </c>
      <c r="T3014" s="13">
        <f>(I3014/86400)+25569+(-5/24)</f>
        <v>42045.494560185187</v>
      </c>
    </row>
    <row r="3015" spans="1:20" ht="14.75" customHeight="1" x14ac:dyDescent="0.2">
      <c r="A3015" s="5">
        <v>3013</v>
      </c>
      <c r="B3015" s="6" t="s">
        <v>3013</v>
      </c>
      <c r="C3015" s="6" t="s">
        <v>7123</v>
      </c>
      <c r="D3015" s="22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>E3015/D3015</f>
        <v>1.5696000000000001</v>
      </c>
      <c r="P3015" s="8">
        <f>IF(L3015=0,0,E3015/L3015)</f>
        <v>146.69158878504672</v>
      </c>
      <c r="Q3015" s="5" t="str">
        <f>LEFT(N3015,(FIND("/",N3015)-1))</f>
        <v>theater</v>
      </c>
      <c r="R3015" s="5" t="str">
        <f>RIGHT(N3015,LEN(N3015)-(FIND("/",N3015)))</f>
        <v>spaces</v>
      </c>
      <c r="S3015" s="13">
        <f>(J3015/86400)+25569+(-5/24)</f>
        <v>42146.627881944441</v>
      </c>
      <c r="T3015" s="13">
        <f>(I3015/86400)+25569+(-5/24)</f>
        <v>42176.627881944441</v>
      </c>
    </row>
    <row r="3016" spans="1:20" ht="14.75" customHeight="1" x14ac:dyDescent="0.2">
      <c r="A3016" s="5">
        <v>3014</v>
      </c>
      <c r="B3016" s="6" t="s">
        <v>3014</v>
      </c>
      <c r="C3016" s="6" t="s">
        <v>7124</v>
      </c>
      <c r="D3016" s="22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>E3016/D3016</f>
        <v>1.13104</v>
      </c>
      <c r="P3016" s="8">
        <f>IF(L3016=0,0,E3016/L3016)</f>
        <v>50.764811490125673</v>
      </c>
      <c r="Q3016" s="5" t="str">
        <f>LEFT(N3016,(FIND("/",N3016)-1))</f>
        <v>theater</v>
      </c>
      <c r="R3016" s="5" t="str">
        <f>RIGHT(N3016,LEN(N3016)-(FIND("/",N3016)))</f>
        <v>spaces</v>
      </c>
      <c r="S3016" s="13">
        <f>(J3016/86400)+25569+(-5/24)</f>
        <v>41919.915277777771</v>
      </c>
      <c r="T3016" s="13">
        <f>(I3016/86400)+25569+(-5/24)</f>
        <v>41948</v>
      </c>
    </row>
    <row r="3017" spans="1:20" ht="14.75" customHeight="1" x14ac:dyDescent="0.2">
      <c r="A3017" s="5">
        <v>3015</v>
      </c>
      <c r="B3017" s="6" t="s">
        <v>3015</v>
      </c>
      <c r="C3017" s="6" t="s">
        <v>7125</v>
      </c>
      <c r="D3017" s="22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>E3017/D3017</f>
        <v>1.0317647058823529</v>
      </c>
      <c r="P3017" s="8">
        <f>IF(L3017=0,0,E3017/L3017)</f>
        <v>87.7</v>
      </c>
      <c r="Q3017" s="5" t="str">
        <f>LEFT(N3017,(FIND("/",N3017)-1))</f>
        <v>theater</v>
      </c>
      <c r="R3017" s="5" t="str">
        <f>RIGHT(N3017,LEN(N3017)-(FIND("/",N3017)))</f>
        <v>spaces</v>
      </c>
      <c r="S3017" s="13">
        <f>(J3017/86400)+25569+(-5/24)</f>
        <v>41785.518958333334</v>
      </c>
      <c r="T3017" s="13">
        <f>(I3017/86400)+25569+(-5/24)</f>
        <v>41800.958333333328</v>
      </c>
    </row>
    <row r="3018" spans="1:20" ht="14.75" customHeight="1" x14ac:dyDescent="0.2">
      <c r="A3018" s="5">
        <v>3016</v>
      </c>
      <c r="B3018" s="6" t="s">
        <v>3016</v>
      </c>
      <c r="C3018" s="6" t="s">
        <v>7126</v>
      </c>
      <c r="D3018" s="22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>E3018/D3018</f>
        <v>1.0261176470588236</v>
      </c>
      <c r="P3018" s="8">
        <f>IF(L3018=0,0,E3018/L3018)</f>
        <v>242.27777777777777</v>
      </c>
      <c r="Q3018" s="5" t="str">
        <f>LEFT(N3018,(FIND("/",N3018)-1))</f>
        <v>theater</v>
      </c>
      <c r="R3018" s="5" t="str">
        <f>RIGHT(N3018,LEN(N3018)-(FIND("/",N3018)))</f>
        <v>spaces</v>
      </c>
      <c r="S3018" s="13">
        <f>(J3018/86400)+25569+(-5/24)</f>
        <v>41778.339722222219</v>
      </c>
      <c r="T3018" s="13">
        <f>(I3018/86400)+25569+(-5/24)</f>
        <v>41838.339722222219</v>
      </c>
    </row>
    <row r="3019" spans="1:20" ht="14.75" customHeight="1" x14ac:dyDescent="0.2">
      <c r="A3019" s="5">
        <v>3017</v>
      </c>
      <c r="B3019" s="6" t="s">
        <v>3017</v>
      </c>
      <c r="C3019" s="6" t="s">
        <v>7127</v>
      </c>
      <c r="D3019" s="22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>E3019/D3019</f>
        <v>1.0584090909090909</v>
      </c>
      <c r="P3019" s="8">
        <f>IF(L3019=0,0,E3019/L3019)</f>
        <v>146.44654088050314</v>
      </c>
      <c r="Q3019" s="5" t="str">
        <f>LEFT(N3019,(FIND("/",N3019)-1))</f>
        <v>theater</v>
      </c>
      <c r="R3019" s="5" t="str">
        <f>RIGHT(N3019,LEN(N3019)-(FIND("/",N3019)))</f>
        <v>spaces</v>
      </c>
      <c r="S3019" s="13">
        <f>(J3019/86400)+25569+(-5/24)</f>
        <v>41841.641701388886</v>
      </c>
      <c r="T3019" s="13">
        <f>(I3019/86400)+25569+(-5/24)</f>
        <v>41871.641701388886</v>
      </c>
    </row>
    <row r="3020" spans="1:20" ht="14.75" customHeight="1" x14ac:dyDescent="0.2">
      <c r="A3020" s="5">
        <v>3018</v>
      </c>
      <c r="B3020" s="6" t="s">
        <v>3018</v>
      </c>
      <c r="C3020" s="6" t="s">
        <v>7128</v>
      </c>
      <c r="D3020" s="22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>E3020/D3020</f>
        <v>1.0071428571428571</v>
      </c>
      <c r="P3020" s="8">
        <f>IF(L3020=0,0,E3020/L3020)</f>
        <v>103.17073170731707</v>
      </c>
      <c r="Q3020" s="5" t="str">
        <f>LEFT(N3020,(FIND("/",N3020)-1))</f>
        <v>theater</v>
      </c>
      <c r="R3020" s="5" t="str">
        <f>RIGHT(N3020,LEN(N3020)-(FIND("/",N3020)))</f>
        <v>spaces</v>
      </c>
      <c r="S3020" s="13">
        <f>(J3020/86400)+25569+(-5/24)</f>
        <v>42163.09</v>
      </c>
      <c r="T3020" s="13">
        <f>(I3020/86400)+25569+(-5/24)</f>
        <v>42205.708333333336</v>
      </c>
    </row>
    <row r="3021" spans="1:20" ht="14.75" customHeight="1" x14ac:dyDescent="0.2">
      <c r="A3021" s="5">
        <v>3019</v>
      </c>
      <c r="B3021" s="6" t="s">
        <v>3019</v>
      </c>
      <c r="C3021" s="6" t="s">
        <v>7129</v>
      </c>
      <c r="D3021" s="22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>E3021/D3021</f>
        <v>1.2123333333333333</v>
      </c>
      <c r="P3021" s="8">
        <f>IF(L3021=0,0,E3021/L3021)</f>
        <v>80.464601769911511</v>
      </c>
      <c r="Q3021" s="5" t="str">
        <f>LEFT(N3021,(FIND("/",N3021)-1))</f>
        <v>theater</v>
      </c>
      <c r="R3021" s="5" t="str">
        <f>RIGHT(N3021,LEN(N3021)-(FIND("/",N3021)))</f>
        <v>spaces</v>
      </c>
      <c r="S3021" s="13">
        <f>(J3021/86400)+25569+(-5/24)</f>
        <v>41758.625231481477</v>
      </c>
      <c r="T3021" s="13">
        <f>(I3021/86400)+25569+(-5/24)</f>
        <v>41785.916666666664</v>
      </c>
    </row>
    <row r="3022" spans="1:20" ht="14.75" customHeight="1" x14ac:dyDescent="0.2">
      <c r="A3022" s="5">
        <v>3020</v>
      </c>
      <c r="B3022" s="6" t="s">
        <v>3020</v>
      </c>
      <c r="C3022" s="6" t="s">
        <v>7130</v>
      </c>
      <c r="D3022" s="22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>E3022/D3022</f>
        <v>1.0057142857142858</v>
      </c>
      <c r="P3022" s="8">
        <f>IF(L3022=0,0,E3022/L3022)</f>
        <v>234.66666666666666</v>
      </c>
      <c r="Q3022" s="5" t="str">
        <f>LEFT(N3022,(FIND("/",N3022)-1))</f>
        <v>theater</v>
      </c>
      <c r="R3022" s="5" t="str">
        <f>RIGHT(N3022,LEN(N3022)-(FIND("/",N3022)))</f>
        <v>spaces</v>
      </c>
      <c r="S3022" s="13">
        <f>(J3022/86400)+25569+(-5/24)</f>
        <v>42170.638113425921</v>
      </c>
      <c r="T3022" s="13">
        <f>(I3022/86400)+25569+(-5/24)</f>
        <v>42230.638113425921</v>
      </c>
    </row>
    <row r="3023" spans="1:20" ht="14.75" customHeight="1" x14ac:dyDescent="0.2">
      <c r="A3023" s="5">
        <v>3021</v>
      </c>
      <c r="B3023" s="6" t="s">
        <v>3021</v>
      </c>
      <c r="C3023" s="6" t="s">
        <v>7131</v>
      </c>
      <c r="D3023" s="22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>E3023/D3023</f>
        <v>1.1602222222222223</v>
      </c>
      <c r="P3023" s="8">
        <f>IF(L3023=0,0,E3023/L3023)</f>
        <v>50.689320388349515</v>
      </c>
      <c r="Q3023" s="5" t="str">
        <f>LEFT(N3023,(FIND("/",N3023)-1))</f>
        <v>theater</v>
      </c>
      <c r="R3023" s="5" t="str">
        <f>RIGHT(N3023,LEN(N3023)-(FIND("/",N3023)))</f>
        <v>spaces</v>
      </c>
      <c r="S3023" s="13">
        <f>(J3023/86400)+25569+(-5/24)</f>
        <v>42660.410520833328</v>
      </c>
      <c r="T3023" s="13">
        <f>(I3023/86400)+25569+(-5/24)</f>
        <v>42696.040972222218</v>
      </c>
    </row>
    <row r="3024" spans="1:20" ht="14.75" customHeight="1" x14ac:dyDescent="0.2">
      <c r="A3024" s="5">
        <v>3022</v>
      </c>
      <c r="B3024" s="6" t="s">
        <v>3022</v>
      </c>
      <c r="C3024" s="6" t="s">
        <v>7132</v>
      </c>
      <c r="D3024" s="22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>E3024/D3024</f>
        <v>1.0087999999999999</v>
      </c>
      <c r="P3024" s="8">
        <f>IF(L3024=0,0,E3024/L3024)</f>
        <v>162.70967741935485</v>
      </c>
      <c r="Q3024" s="5" t="str">
        <f>LEFT(N3024,(FIND("/",N3024)-1))</f>
        <v>theater</v>
      </c>
      <c r="R3024" s="5" t="str">
        <f>RIGHT(N3024,LEN(N3024)-(FIND("/",N3024)))</f>
        <v>spaces</v>
      </c>
      <c r="S3024" s="13">
        <f>(J3024/86400)+25569+(-5/24)</f>
        <v>42564.745474537034</v>
      </c>
      <c r="T3024" s="13">
        <f>(I3024/86400)+25569+(-5/24)</f>
        <v>42609.745474537034</v>
      </c>
    </row>
    <row r="3025" spans="1:20" ht="14.75" customHeight="1" x14ac:dyDescent="0.2">
      <c r="A3025" s="5">
        <v>3023</v>
      </c>
      <c r="B3025" s="6" t="s">
        <v>3023</v>
      </c>
      <c r="C3025" s="6" t="s">
        <v>7133</v>
      </c>
      <c r="D3025" s="22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>E3025/D3025</f>
        <v>1.03</v>
      </c>
      <c r="P3025" s="8">
        <f>IF(L3025=0,0,E3025/L3025)</f>
        <v>120.16666666666667</v>
      </c>
      <c r="Q3025" s="5" t="str">
        <f>LEFT(N3025,(FIND("/",N3025)-1))</f>
        <v>theater</v>
      </c>
      <c r="R3025" s="5" t="str">
        <f>RIGHT(N3025,LEN(N3025)-(FIND("/",N3025)))</f>
        <v>spaces</v>
      </c>
      <c r="S3025" s="13">
        <f>(J3025/86400)+25569+(-5/24)</f>
        <v>42121.467430555553</v>
      </c>
      <c r="T3025" s="13">
        <f>(I3025/86400)+25569+(-5/24)</f>
        <v>42166.467430555553</v>
      </c>
    </row>
    <row r="3026" spans="1:20" ht="14.75" customHeight="1" x14ac:dyDescent="0.2">
      <c r="A3026" s="5">
        <v>3024</v>
      </c>
      <c r="B3026" s="6" t="s">
        <v>3024</v>
      </c>
      <c r="C3026" s="6" t="s">
        <v>7134</v>
      </c>
      <c r="D3026" s="22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>E3026/D3026</f>
        <v>2.4641999999999999</v>
      </c>
      <c r="P3026" s="8">
        <f>IF(L3026=0,0,E3026/L3026)</f>
        <v>67.697802197802204</v>
      </c>
      <c r="Q3026" s="5" t="str">
        <f>LEFT(N3026,(FIND("/",N3026)-1))</f>
        <v>theater</v>
      </c>
      <c r="R3026" s="5" t="str">
        <f>RIGHT(N3026,LEN(N3026)-(FIND("/",N3026)))</f>
        <v>spaces</v>
      </c>
      <c r="S3026" s="13">
        <f>(J3026/86400)+25569+(-5/24)</f>
        <v>41158.785590277774</v>
      </c>
      <c r="T3026" s="13">
        <f>(I3026/86400)+25569+(-5/24)</f>
        <v>41188.785590277774</v>
      </c>
    </row>
    <row r="3027" spans="1:20" ht="14.75" customHeight="1" x14ac:dyDescent="0.2">
      <c r="A3027" s="5">
        <v>3025</v>
      </c>
      <c r="B3027" s="6" t="s">
        <v>3025</v>
      </c>
      <c r="C3027" s="6" t="s">
        <v>7135</v>
      </c>
      <c r="D3027" s="22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>E3027/D3027</f>
        <v>3.0219999999999998</v>
      </c>
      <c r="P3027" s="8">
        <f>IF(L3027=0,0,E3027/L3027)</f>
        <v>52.103448275862071</v>
      </c>
      <c r="Q3027" s="5" t="str">
        <f>LEFT(N3027,(FIND("/",N3027)-1))</f>
        <v>theater</v>
      </c>
      <c r="R3027" s="5" t="str">
        <f>RIGHT(N3027,LEN(N3027)-(FIND("/",N3027)))</f>
        <v>spaces</v>
      </c>
      <c r="S3027" s="13">
        <f>(J3027/86400)+25569+(-5/24)</f>
        <v>41761.301076388889</v>
      </c>
      <c r="T3027" s="13">
        <f>(I3027/86400)+25569+(-5/24)</f>
        <v>41789.458333333328</v>
      </c>
    </row>
    <row r="3028" spans="1:20" ht="14.75" customHeight="1" x14ac:dyDescent="0.2">
      <c r="A3028" s="5">
        <v>3026</v>
      </c>
      <c r="B3028" s="6" t="s">
        <v>3026</v>
      </c>
      <c r="C3028" s="6" t="s">
        <v>7136</v>
      </c>
      <c r="D3028" s="22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>E3028/D3028</f>
        <v>1.4333333333333333</v>
      </c>
      <c r="P3028" s="8">
        <f>IF(L3028=0,0,E3028/L3028)</f>
        <v>51.6</v>
      </c>
      <c r="Q3028" s="5" t="str">
        <f>LEFT(N3028,(FIND("/",N3028)-1))</f>
        <v>theater</v>
      </c>
      <c r="R3028" s="5" t="str">
        <f>RIGHT(N3028,LEN(N3028)-(FIND("/",N3028)))</f>
        <v>spaces</v>
      </c>
      <c r="S3028" s="13">
        <f>(J3028/86400)+25569+(-5/24)</f>
        <v>42783.251064814809</v>
      </c>
      <c r="T3028" s="13">
        <f>(I3028/86400)+25569+(-5/24)</f>
        <v>42797.251064814809</v>
      </c>
    </row>
    <row r="3029" spans="1:20" ht="14.75" customHeight="1" x14ac:dyDescent="0.2">
      <c r="A3029" s="5">
        <v>3027</v>
      </c>
      <c r="B3029" s="6" t="s">
        <v>3027</v>
      </c>
      <c r="C3029" s="6" t="s">
        <v>7137</v>
      </c>
      <c r="D3029" s="22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>E3029/D3029</f>
        <v>1.3144</v>
      </c>
      <c r="P3029" s="8">
        <f>IF(L3029=0,0,E3029/L3029)</f>
        <v>164.3</v>
      </c>
      <c r="Q3029" s="5" t="str">
        <f>LEFT(N3029,(FIND("/",N3029)-1))</f>
        <v>theater</v>
      </c>
      <c r="R3029" s="5" t="str">
        <f>RIGHT(N3029,LEN(N3029)-(FIND("/",N3029)))</f>
        <v>spaces</v>
      </c>
      <c r="S3029" s="13">
        <f>(J3029/86400)+25569+(-5/24)</f>
        <v>42053.49596064815</v>
      </c>
      <c r="T3029" s="13">
        <f>(I3029/86400)+25569+(-5/24)</f>
        <v>42083.454293981478</v>
      </c>
    </row>
    <row r="3030" spans="1:20" ht="14.75" customHeight="1" x14ac:dyDescent="0.2">
      <c r="A3030" s="5">
        <v>3028</v>
      </c>
      <c r="B3030" s="6" t="s">
        <v>3028</v>
      </c>
      <c r="C3030" s="6" t="s">
        <v>7138</v>
      </c>
      <c r="D3030" s="22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>E3030/D3030</f>
        <v>1.6801999999999999</v>
      </c>
      <c r="P3030" s="8">
        <f>IF(L3030=0,0,E3030/L3030)</f>
        <v>84.858585858585855</v>
      </c>
      <c r="Q3030" s="5" t="str">
        <f>LEFT(N3030,(FIND("/",N3030)-1))</f>
        <v>theater</v>
      </c>
      <c r="R3030" s="5" t="str">
        <f>RIGHT(N3030,LEN(N3030)-(FIND("/",N3030)))</f>
        <v>spaces</v>
      </c>
      <c r="S3030" s="13">
        <f>(J3030/86400)+25569+(-5/24)</f>
        <v>42567.055844907409</v>
      </c>
      <c r="T3030" s="13">
        <f>(I3030/86400)+25569+(-5/24)</f>
        <v>42597.055844907409</v>
      </c>
    </row>
    <row r="3031" spans="1:20" ht="14.75" customHeight="1" x14ac:dyDescent="0.2">
      <c r="A3031" s="5">
        <v>3029</v>
      </c>
      <c r="B3031" s="6" t="s">
        <v>3029</v>
      </c>
      <c r="C3031" s="6" t="s">
        <v>7139</v>
      </c>
      <c r="D3031" s="22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>E3031/D3031</f>
        <v>1.0967666666666667</v>
      </c>
      <c r="P3031" s="8">
        <f>IF(L3031=0,0,E3031/L3031)</f>
        <v>94.548850574712645</v>
      </c>
      <c r="Q3031" s="5" t="str">
        <f>LEFT(N3031,(FIND("/",N3031)-1))</f>
        <v>theater</v>
      </c>
      <c r="R3031" s="5" t="str">
        <f>RIGHT(N3031,LEN(N3031)-(FIND("/",N3031)))</f>
        <v>spaces</v>
      </c>
      <c r="S3031" s="13">
        <f>(J3031/86400)+25569+(-5/24)</f>
        <v>41932.500543981478</v>
      </c>
      <c r="T3031" s="13">
        <f>(I3031/86400)+25569+(-5/24)</f>
        <v>41960.982638888883</v>
      </c>
    </row>
    <row r="3032" spans="1:20" ht="14.75" customHeight="1" x14ac:dyDescent="0.2">
      <c r="A3032" s="5">
        <v>3030</v>
      </c>
      <c r="B3032" s="6" t="s">
        <v>3030</v>
      </c>
      <c r="C3032" s="6" t="s">
        <v>7140</v>
      </c>
      <c r="D3032" s="22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>E3032/D3032</f>
        <v>1.0668571428571429</v>
      </c>
      <c r="P3032" s="8">
        <f>IF(L3032=0,0,E3032/L3032)</f>
        <v>45.536585365853661</v>
      </c>
      <c r="Q3032" s="5" t="str">
        <f>LEFT(N3032,(FIND("/",N3032)-1))</f>
        <v>theater</v>
      </c>
      <c r="R3032" s="5" t="str">
        <f>RIGHT(N3032,LEN(N3032)-(FIND("/",N3032)))</f>
        <v>spaces</v>
      </c>
      <c r="S3032" s="13">
        <f>(J3032/86400)+25569+(-5/24)</f>
        <v>42233.5390162037</v>
      </c>
      <c r="T3032" s="13">
        <f>(I3032/86400)+25569+(-5/24)</f>
        <v>42263.5390162037</v>
      </c>
    </row>
    <row r="3033" spans="1:20" ht="14.75" customHeight="1" x14ac:dyDescent="0.2">
      <c r="A3033" s="5">
        <v>3031</v>
      </c>
      <c r="B3033" s="6" t="s">
        <v>3031</v>
      </c>
      <c r="C3033" s="6" t="s">
        <v>7141</v>
      </c>
      <c r="D3033" s="22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>E3033/D3033</f>
        <v>1</v>
      </c>
      <c r="P3033" s="8">
        <f>IF(L3033=0,0,E3033/L3033)</f>
        <v>51.724137931034484</v>
      </c>
      <c r="Q3033" s="5" t="str">
        <f>LEFT(N3033,(FIND("/",N3033)-1))</f>
        <v>theater</v>
      </c>
      <c r="R3033" s="5" t="str">
        <f>RIGHT(N3033,LEN(N3033)-(FIND("/",N3033)))</f>
        <v>spaces</v>
      </c>
      <c r="S3033" s="13">
        <f>(J3033/86400)+25569+(-5/24)</f>
        <v>42597.674155092587</v>
      </c>
      <c r="T3033" s="13">
        <f>(I3033/86400)+25569+(-5/24)</f>
        <v>42657.674155092587</v>
      </c>
    </row>
    <row r="3034" spans="1:20" ht="14.75" customHeight="1" x14ac:dyDescent="0.2">
      <c r="A3034" s="5">
        <v>3032</v>
      </c>
      <c r="B3034" s="6" t="s">
        <v>3032</v>
      </c>
      <c r="C3034" s="6" t="s">
        <v>7142</v>
      </c>
      <c r="D3034" s="22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>E3034/D3034</f>
        <v>1.272</v>
      </c>
      <c r="P3034" s="8">
        <f>IF(L3034=0,0,E3034/L3034)</f>
        <v>50.88</v>
      </c>
      <c r="Q3034" s="5" t="str">
        <f>LEFT(N3034,(FIND("/",N3034)-1))</f>
        <v>theater</v>
      </c>
      <c r="R3034" s="5" t="str">
        <f>RIGHT(N3034,LEN(N3034)-(FIND("/",N3034)))</f>
        <v>spaces</v>
      </c>
      <c r="S3034" s="13">
        <f>(J3034/86400)+25569+(-5/24)</f>
        <v>42227.836331018516</v>
      </c>
      <c r="T3034" s="13">
        <f>(I3034/86400)+25569+(-5/24)</f>
        <v>42257.836331018516</v>
      </c>
    </row>
    <row r="3035" spans="1:20" ht="14.75" customHeight="1" x14ac:dyDescent="0.2">
      <c r="A3035" s="5">
        <v>3033</v>
      </c>
      <c r="B3035" s="6" t="s">
        <v>3033</v>
      </c>
      <c r="C3035" s="6" t="s">
        <v>7143</v>
      </c>
      <c r="D3035" s="22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>E3035/D3035</f>
        <v>1.4653333333333334</v>
      </c>
      <c r="P3035" s="8">
        <f>IF(L3035=0,0,E3035/L3035)</f>
        <v>191.13043478260869</v>
      </c>
      <c r="Q3035" s="5" t="str">
        <f>LEFT(N3035,(FIND("/",N3035)-1))</f>
        <v>theater</v>
      </c>
      <c r="R3035" s="5" t="str">
        <f>RIGHT(N3035,LEN(N3035)-(FIND("/",N3035)))</f>
        <v>spaces</v>
      </c>
      <c r="S3035" s="13">
        <f>(J3035/86400)+25569+(-5/24)</f>
        <v>42569.901909722219</v>
      </c>
      <c r="T3035" s="13">
        <f>(I3035/86400)+25569+(-5/24)</f>
        <v>42599.901909722219</v>
      </c>
    </row>
    <row r="3036" spans="1:20" ht="14.75" customHeight="1" x14ac:dyDescent="0.2">
      <c r="A3036" s="5">
        <v>3034</v>
      </c>
      <c r="B3036" s="6" t="s">
        <v>3034</v>
      </c>
      <c r="C3036" s="6" t="s">
        <v>7144</v>
      </c>
      <c r="D3036" s="22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>E3036/D3036</f>
        <v>1.1253599999999999</v>
      </c>
      <c r="P3036" s="8">
        <f>IF(L3036=0,0,E3036/L3036)</f>
        <v>89.314285714285717</v>
      </c>
      <c r="Q3036" s="5" t="str">
        <f>LEFT(N3036,(FIND("/",N3036)-1))</f>
        <v>theater</v>
      </c>
      <c r="R3036" s="5" t="str">
        <f>RIGHT(N3036,LEN(N3036)-(FIND("/",N3036)))</f>
        <v>spaces</v>
      </c>
      <c r="S3036" s="13">
        <f>(J3036/86400)+25569+(-5/24)</f>
        <v>42644.327025462961</v>
      </c>
      <c r="T3036" s="13">
        <f>(I3036/86400)+25569+(-5/24)</f>
        <v>42674.957638888889</v>
      </c>
    </row>
    <row r="3037" spans="1:20" ht="14.75" customHeight="1" x14ac:dyDescent="0.2">
      <c r="A3037" s="5">
        <v>3035</v>
      </c>
      <c r="B3037" s="6" t="s">
        <v>3035</v>
      </c>
      <c r="C3037" s="6" t="s">
        <v>7145</v>
      </c>
      <c r="D3037" s="22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>E3037/D3037</f>
        <v>1.0878684000000001</v>
      </c>
      <c r="P3037" s="8">
        <f>IF(L3037=0,0,E3037/L3037)</f>
        <v>88.588631921824103</v>
      </c>
      <c r="Q3037" s="5" t="str">
        <f>LEFT(N3037,(FIND("/",N3037)-1))</f>
        <v>theater</v>
      </c>
      <c r="R3037" s="5" t="str">
        <f>RIGHT(N3037,LEN(N3037)-(FIND("/",N3037)))</f>
        <v>spaces</v>
      </c>
      <c r="S3037" s="13">
        <f>(J3037/86400)+25569+(-5/24)</f>
        <v>41368.351956018516</v>
      </c>
      <c r="T3037" s="13">
        <f>(I3037/86400)+25569+(-5/24)</f>
        <v>41398.351956018516</v>
      </c>
    </row>
    <row r="3038" spans="1:20" ht="14.75" customHeight="1" x14ac:dyDescent="0.2">
      <c r="A3038" s="5">
        <v>3036</v>
      </c>
      <c r="B3038" s="6" t="s">
        <v>3036</v>
      </c>
      <c r="C3038" s="6" t="s">
        <v>7146</v>
      </c>
      <c r="D3038" s="22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>E3038/D3038</f>
        <v>1.26732</v>
      </c>
      <c r="P3038" s="8">
        <f>IF(L3038=0,0,E3038/L3038)</f>
        <v>96.300911854103347</v>
      </c>
      <c r="Q3038" s="5" t="str">
        <f>LEFT(N3038,(FIND("/",N3038)-1))</f>
        <v>theater</v>
      </c>
      <c r="R3038" s="5" t="str">
        <f>RIGHT(N3038,LEN(N3038)-(FIND("/",N3038)))</f>
        <v>spaces</v>
      </c>
      <c r="S3038" s="13">
        <f>(J3038/86400)+25569+(-5/24)</f>
        <v>41466.576898148145</v>
      </c>
      <c r="T3038" s="13">
        <f>(I3038/86400)+25569+(-5/24)</f>
        <v>41502.290972222218</v>
      </c>
    </row>
    <row r="3039" spans="1:20" ht="14.75" customHeight="1" x14ac:dyDescent="0.2">
      <c r="A3039" s="5">
        <v>3037</v>
      </c>
      <c r="B3039" s="6" t="s">
        <v>3037</v>
      </c>
      <c r="C3039" s="6" t="s">
        <v>7147</v>
      </c>
      <c r="D3039" s="22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>E3039/D3039</f>
        <v>2.1320000000000001</v>
      </c>
      <c r="P3039" s="8">
        <f>IF(L3039=0,0,E3039/L3039)</f>
        <v>33.3125</v>
      </c>
      <c r="Q3039" s="5" t="str">
        <f>LEFT(N3039,(FIND("/",N3039)-1))</f>
        <v>theater</v>
      </c>
      <c r="R3039" s="5" t="str">
        <f>RIGHT(N3039,LEN(N3039)-(FIND("/",N3039)))</f>
        <v>spaces</v>
      </c>
      <c r="S3039" s="13">
        <f>(J3039/86400)+25569+(-5/24)</f>
        <v>40378.684872685182</v>
      </c>
      <c r="T3039" s="13">
        <f>(I3039/86400)+25569+(-5/24)</f>
        <v>40452.999305555553</v>
      </c>
    </row>
    <row r="3040" spans="1:20" ht="14.75" customHeight="1" x14ac:dyDescent="0.2">
      <c r="A3040" s="5">
        <v>3038</v>
      </c>
      <c r="B3040" s="6" t="s">
        <v>3038</v>
      </c>
      <c r="C3040" s="6" t="s">
        <v>7148</v>
      </c>
      <c r="D3040" s="22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>E3040/D3040</f>
        <v>1.0049999999999999</v>
      </c>
      <c r="P3040" s="8">
        <f>IF(L3040=0,0,E3040/L3040)</f>
        <v>37.222222222222221</v>
      </c>
      <c r="Q3040" s="5" t="str">
        <f>LEFT(N3040,(FIND("/",N3040)-1))</f>
        <v>theater</v>
      </c>
      <c r="R3040" s="5" t="str">
        <f>RIGHT(N3040,LEN(N3040)-(FIND("/",N3040)))</f>
        <v>spaces</v>
      </c>
      <c r="S3040" s="13">
        <f>(J3040/86400)+25569+(-5/24)</f>
        <v>42373.043946759259</v>
      </c>
      <c r="T3040" s="13">
        <f>(I3040/86400)+25569+(-5/24)</f>
        <v>42433.043946759259</v>
      </c>
    </row>
    <row r="3041" spans="1:20" ht="14.75" customHeight="1" x14ac:dyDescent="0.2">
      <c r="A3041" s="5">
        <v>3039</v>
      </c>
      <c r="B3041" s="6" t="s">
        <v>3039</v>
      </c>
      <c r="C3041" s="6" t="s">
        <v>7149</v>
      </c>
      <c r="D3041" s="22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>E3041/D3041</f>
        <v>1.0871389999999999</v>
      </c>
      <c r="P3041" s="8">
        <f>IF(L3041=0,0,E3041/L3041)</f>
        <v>92.130423728813554</v>
      </c>
      <c r="Q3041" s="5" t="str">
        <f>LEFT(N3041,(FIND("/",N3041)-1))</f>
        <v>theater</v>
      </c>
      <c r="R3041" s="5" t="str">
        <f>RIGHT(N3041,LEN(N3041)-(FIND("/",N3041)))</f>
        <v>spaces</v>
      </c>
      <c r="S3041" s="13">
        <f>(J3041/86400)+25569+(-5/24)</f>
        <v>41610.586087962962</v>
      </c>
      <c r="T3041" s="13">
        <f>(I3041/86400)+25569+(-5/24)</f>
        <v>41637.124305555553</v>
      </c>
    </row>
    <row r="3042" spans="1:20" ht="14.75" customHeight="1" x14ac:dyDescent="0.2">
      <c r="A3042" s="5">
        <v>3040</v>
      </c>
      <c r="B3042" s="6" t="s">
        <v>3040</v>
      </c>
      <c r="C3042" s="6" t="s">
        <v>7150</v>
      </c>
      <c r="D3042" s="22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>E3042/D3042</f>
        <v>1.075</v>
      </c>
      <c r="P3042" s="8">
        <f>IF(L3042=0,0,E3042/L3042)</f>
        <v>76.785714285714292</v>
      </c>
      <c r="Q3042" s="5" t="str">
        <f>LEFT(N3042,(FIND("/",N3042)-1))</f>
        <v>theater</v>
      </c>
      <c r="R3042" s="5" t="str">
        <f>RIGHT(N3042,LEN(N3042)-(FIND("/",N3042)))</f>
        <v>spaces</v>
      </c>
      <c r="S3042" s="13">
        <f>(J3042/86400)+25569+(-5/24)</f>
        <v>42177.583576388883</v>
      </c>
      <c r="T3042" s="13">
        <f>(I3042/86400)+25569+(-5/24)</f>
        <v>42181.749999999993</v>
      </c>
    </row>
    <row r="3043" spans="1:20" ht="14.75" customHeight="1" x14ac:dyDescent="0.2">
      <c r="A3043" s="5">
        <v>3041</v>
      </c>
      <c r="B3043" s="6" t="s">
        <v>3041</v>
      </c>
      <c r="C3043" s="6" t="s">
        <v>7151</v>
      </c>
      <c r="D3043" s="22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>E3043/D3043</f>
        <v>1.1048192771084338</v>
      </c>
      <c r="P3043" s="8">
        <f>IF(L3043=0,0,E3043/L3043)</f>
        <v>96.526315789473685</v>
      </c>
      <c r="Q3043" s="5" t="str">
        <f>LEFT(N3043,(FIND("/",N3043)-1))</f>
        <v>theater</v>
      </c>
      <c r="R3043" s="5" t="str">
        <f>RIGHT(N3043,LEN(N3043)-(FIND("/",N3043)))</f>
        <v>spaces</v>
      </c>
      <c r="S3043" s="13">
        <f>(J3043/86400)+25569+(-5/24)</f>
        <v>42359.660277777781</v>
      </c>
      <c r="T3043" s="13">
        <f>(I3043/86400)+25569+(-5/24)</f>
        <v>42389.660277777781</v>
      </c>
    </row>
    <row r="3044" spans="1:20" ht="14.75" customHeight="1" x14ac:dyDescent="0.2">
      <c r="A3044" s="5">
        <v>3042</v>
      </c>
      <c r="B3044" s="6" t="s">
        <v>3042</v>
      </c>
      <c r="C3044" s="6" t="s">
        <v>7152</v>
      </c>
      <c r="D3044" s="22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>E3044/D3044</f>
        <v>1.28</v>
      </c>
      <c r="P3044" s="8">
        <f>IF(L3044=0,0,E3044/L3044)</f>
        <v>51.891891891891895</v>
      </c>
      <c r="Q3044" s="5" t="str">
        <f>LEFT(N3044,(FIND("/",N3044)-1))</f>
        <v>theater</v>
      </c>
      <c r="R3044" s="5" t="str">
        <f>RIGHT(N3044,LEN(N3044)-(FIND("/",N3044)))</f>
        <v>spaces</v>
      </c>
      <c r="S3044" s="13">
        <f>(J3044/86400)+25569+(-5/24)</f>
        <v>42253.479710648149</v>
      </c>
      <c r="T3044" s="13">
        <f>(I3044/86400)+25569+(-5/24)</f>
        <v>42283.479710648149</v>
      </c>
    </row>
    <row r="3045" spans="1:20" ht="14.75" customHeight="1" x14ac:dyDescent="0.2">
      <c r="A3045" s="5">
        <v>3043</v>
      </c>
      <c r="B3045" s="6" t="s">
        <v>3043</v>
      </c>
      <c r="C3045" s="6" t="s">
        <v>7153</v>
      </c>
      <c r="D3045" s="22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>E3045/D3045</f>
        <v>1.1000666666666667</v>
      </c>
      <c r="P3045" s="8">
        <f>IF(L3045=0,0,E3045/L3045)</f>
        <v>128.9140625</v>
      </c>
      <c r="Q3045" s="5" t="str">
        <f>LEFT(N3045,(FIND("/",N3045)-1))</f>
        <v>theater</v>
      </c>
      <c r="R3045" s="5" t="str">
        <f>RIGHT(N3045,LEN(N3045)-(FIND("/",N3045)))</f>
        <v>spaces</v>
      </c>
      <c r="S3045" s="13">
        <f>(J3045/86400)+25569+(-5/24)</f>
        <v>42082.862256944441</v>
      </c>
      <c r="T3045" s="13">
        <f>(I3045/86400)+25569+(-5/24)</f>
        <v>42109.909722222219</v>
      </c>
    </row>
    <row r="3046" spans="1:20" ht="14.75" customHeight="1" x14ac:dyDescent="0.2">
      <c r="A3046" s="5">
        <v>3044</v>
      </c>
      <c r="B3046" s="6" t="s">
        <v>3044</v>
      </c>
      <c r="C3046" s="6" t="s">
        <v>7154</v>
      </c>
      <c r="D3046" s="22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>E3046/D3046</f>
        <v>1.0934166666666667</v>
      </c>
      <c r="P3046" s="8">
        <f>IF(L3046=0,0,E3046/L3046)</f>
        <v>84.108974358974365</v>
      </c>
      <c r="Q3046" s="5" t="str">
        <f>LEFT(N3046,(FIND("/",N3046)-1))</f>
        <v>theater</v>
      </c>
      <c r="R3046" s="5" t="str">
        <f>RIGHT(N3046,LEN(N3046)-(FIND("/",N3046)))</f>
        <v>spaces</v>
      </c>
      <c r="S3046" s="13">
        <f>(J3046/86400)+25569+(-5/24)</f>
        <v>42387.518495370365</v>
      </c>
      <c r="T3046" s="13">
        <f>(I3046/86400)+25569+(-5/24)</f>
        <v>42402.518495370365</v>
      </c>
    </row>
    <row r="3047" spans="1:20" ht="14.75" customHeight="1" x14ac:dyDescent="0.2">
      <c r="A3047" s="5">
        <v>3045</v>
      </c>
      <c r="B3047" s="6" t="s">
        <v>3045</v>
      </c>
      <c r="C3047" s="6" t="s">
        <v>7155</v>
      </c>
      <c r="D3047" s="22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>E3047/D3047</f>
        <v>1.3270650000000002</v>
      </c>
      <c r="P3047" s="8">
        <f>IF(L3047=0,0,E3047/L3047)</f>
        <v>82.941562500000003</v>
      </c>
      <c r="Q3047" s="5" t="str">
        <f>LEFT(N3047,(FIND("/",N3047)-1))</f>
        <v>theater</v>
      </c>
      <c r="R3047" s="5" t="str">
        <f>RIGHT(N3047,LEN(N3047)-(FIND("/",N3047)))</f>
        <v>spaces</v>
      </c>
      <c r="S3047" s="13">
        <f>(J3047/86400)+25569+(-5/24)</f>
        <v>41842.947395833333</v>
      </c>
      <c r="T3047" s="13">
        <f>(I3047/86400)+25569+(-5/24)</f>
        <v>41872.947395833333</v>
      </c>
    </row>
    <row r="3048" spans="1:20" ht="14.75" customHeight="1" x14ac:dyDescent="0.2">
      <c r="A3048" s="5">
        <v>3046</v>
      </c>
      <c r="B3048" s="6" t="s">
        <v>3046</v>
      </c>
      <c r="C3048" s="6" t="s">
        <v>7156</v>
      </c>
      <c r="D3048" s="22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>E3048/D3048</f>
        <v>1.9084810126582279</v>
      </c>
      <c r="P3048" s="8">
        <f>IF(L3048=0,0,E3048/L3048)</f>
        <v>259.94827586206895</v>
      </c>
      <c r="Q3048" s="5" t="str">
        <f>LEFT(N3048,(FIND("/",N3048)-1))</f>
        <v>theater</v>
      </c>
      <c r="R3048" s="5" t="str">
        <f>RIGHT(N3048,LEN(N3048)-(FIND("/",N3048)))</f>
        <v>spaces</v>
      </c>
      <c r="S3048" s="13">
        <f>(J3048/86400)+25569+(-5/24)</f>
        <v>41862.59474537037</v>
      </c>
      <c r="T3048" s="13">
        <f>(I3048/86400)+25569+(-5/24)</f>
        <v>41891.994444444441</v>
      </c>
    </row>
    <row r="3049" spans="1:20" ht="14.75" customHeight="1" x14ac:dyDescent="0.2">
      <c r="A3049" s="5">
        <v>3047</v>
      </c>
      <c r="B3049" s="6" t="s">
        <v>3047</v>
      </c>
      <c r="C3049" s="6" t="s">
        <v>7157</v>
      </c>
      <c r="D3049" s="22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>E3049/D3049</f>
        <v>1.49</v>
      </c>
      <c r="P3049" s="8">
        <f>IF(L3049=0,0,E3049/L3049)</f>
        <v>37.25</v>
      </c>
      <c r="Q3049" s="5" t="str">
        <f>LEFT(N3049,(FIND("/",N3049)-1))</f>
        <v>theater</v>
      </c>
      <c r="R3049" s="5" t="str">
        <f>RIGHT(N3049,LEN(N3049)-(FIND("/",N3049)))</f>
        <v>spaces</v>
      </c>
      <c r="S3049" s="13">
        <f>(J3049/86400)+25569+(-5/24)</f>
        <v>42443.780717592592</v>
      </c>
      <c r="T3049" s="13">
        <f>(I3049/86400)+25569+(-5/24)</f>
        <v>42487.344444444439</v>
      </c>
    </row>
    <row r="3050" spans="1:20" ht="14.75" customHeight="1" x14ac:dyDescent="0.2">
      <c r="A3050" s="5">
        <v>3048</v>
      </c>
      <c r="B3050" s="6" t="s">
        <v>3048</v>
      </c>
      <c r="C3050" s="6" t="s">
        <v>7158</v>
      </c>
      <c r="D3050" s="22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>E3050/D3050</f>
        <v>1.6639999999999999</v>
      </c>
      <c r="P3050" s="8">
        <f>IF(L3050=0,0,E3050/L3050)</f>
        <v>177.02127659574469</v>
      </c>
      <c r="Q3050" s="5" t="str">
        <f>LEFT(N3050,(FIND("/",N3050)-1))</f>
        <v>theater</v>
      </c>
      <c r="R3050" s="5" t="str">
        <f>RIGHT(N3050,LEN(N3050)-(FIND("/",N3050)))</f>
        <v>spaces</v>
      </c>
      <c r="S3050" s="13">
        <f>(J3050/86400)+25569+(-5/24)</f>
        <v>41975.692847222221</v>
      </c>
      <c r="T3050" s="13">
        <f>(I3050/86400)+25569+(-5/24)</f>
        <v>42004.681944444441</v>
      </c>
    </row>
    <row r="3051" spans="1:20" ht="14.75" customHeight="1" x14ac:dyDescent="0.2">
      <c r="A3051" s="5">
        <v>3049</v>
      </c>
      <c r="B3051" s="6" t="s">
        <v>3049</v>
      </c>
      <c r="C3051" s="6" t="s">
        <v>7159</v>
      </c>
      <c r="D3051" s="22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>E3051/D3051</f>
        <v>1.0666666666666667</v>
      </c>
      <c r="P3051" s="8">
        <f>IF(L3051=0,0,E3051/L3051)</f>
        <v>74.074074074074076</v>
      </c>
      <c r="Q3051" s="5" t="str">
        <f>LEFT(N3051,(FIND("/",N3051)-1))</f>
        <v>theater</v>
      </c>
      <c r="R3051" s="5" t="str">
        <f>RIGHT(N3051,LEN(N3051)-(FIND("/",N3051)))</f>
        <v>spaces</v>
      </c>
      <c r="S3051" s="13">
        <f>(J3051/86400)+25569+(-5/24)</f>
        <v>42138.806192129625</v>
      </c>
      <c r="T3051" s="13">
        <f>(I3051/86400)+25569+(-5/24)</f>
        <v>42168.806192129625</v>
      </c>
    </row>
    <row r="3052" spans="1:20" ht="14.75" customHeight="1" x14ac:dyDescent="0.2">
      <c r="A3052" s="5">
        <v>3050</v>
      </c>
      <c r="B3052" s="6" t="s">
        <v>3050</v>
      </c>
      <c r="C3052" s="6" t="s">
        <v>7160</v>
      </c>
      <c r="D3052" s="22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>E3052/D3052</f>
        <v>1.06</v>
      </c>
      <c r="P3052" s="8">
        <f>IF(L3052=0,0,E3052/L3052)</f>
        <v>70.666666666666671</v>
      </c>
      <c r="Q3052" s="5" t="str">
        <f>LEFT(N3052,(FIND("/",N3052)-1))</f>
        <v>theater</v>
      </c>
      <c r="R3052" s="5" t="str">
        <f>RIGHT(N3052,LEN(N3052)-(FIND("/",N3052)))</f>
        <v>spaces</v>
      </c>
      <c r="S3052" s="13">
        <f>(J3052/86400)+25569+(-5/24)</f>
        <v>42464.960185185184</v>
      </c>
      <c r="T3052" s="13">
        <f>(I3052/86400)+25569+(-5/24)</f>
        <v>42494.960185185184</v>
      </c>
    </row>
    <row r="3053" spans="1:20" ht="14.75" customHeight="1" x14ac:dyDescent="0.2">
      <c r="A3053" s="5">
        <v>3051</v>
      </c>
      <c r="B3053" s="6" t="s">
        <v>3051</v>
      </c>
      <c r="C3053" s="6" t="s">
        <v>7161</v>
      </c>
      <c r="D3053" s="22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>E3053/D3053</f>
        <v>0.23628571428571429</v>
      </c>
      <c r="P3053" s="8">
        <f>IF(L3053=0,0,E3053/L3053)</f>
        <v>23.62857142857143</v>
      </c>
      <c r="Q3053" s="5" t="str">
        <f>LEFT(N3053,(FIND("/",N3053)-1))</f>
        <v>theater</v>
      </c>
      <c r="R3053" s="5" t="str">
        <f>RIGHT(N3053,LEN(N3053)-(FIND("/",N3053)))</f>
        <v>spaces</v>
      </c>
      <c r="S3053" s="13">
        <f>(J3053/86400)+25569+(-5/24)</f>
        <v>42744.207696759258</v>
      </c>
      <c r="T3053" s="13">
        <f>(I3053/86400)+25569+(-5/24)</f>
        <v>42774.207696759258</v>
      </c>
    </row>
    <row r="3054" spans="1:20" ht="14.75" customHeight="1" x14ac:dyDescent="0.2">
      <c r="A3054" s="5">
        <v>3052</v>
      </c>
      <c r="B3054" s="6" t="s">
        <v>3052</v>
      </c>
      <c r="C3054" s="6" t="s">
        <v>7162</v>
      </c>
      <c r="D3054" s="22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>E3054/D3054</f>
        <v>1.5E-3</v>
      </c>
      <c r="P3054" s="8">
        <f>IF(L3054=0,0,E3054/L3054)</f>
        <v>37.5</v>
      </c>
      <c r="Q3054" s="5" t="str">
        <f>LEFT(N3054,(FIND("/",N3054)-1))</f>
        <v>theater</v>
      </c>
      <c r="R3054" s="5" t="str">
        <f>RIGHT(N3054,LEN(N3054)-(FIND("/",N3054)))</f>
        <v>spaces</v>
      </c>
      <c r="S3054" s="13">
        <f>(J3054/86400)+25569+(-5/24)</f>
        <v>42122.461736111109</v>
      </c>
      <c r="T3054" s="13">
        <f>(I3054/86400)+25569+(-5/24)</f>
        <v>42152.457638888889</v>
      </c>
    </row>
    <row r="3055" spans="1:20" ht="14.75" customHeight="1" x14ac:dyDescent="0.2">
      <c r="A3055" s="5">
        <v>3053</v>
      </c>
      <c r="B3055" s="6" t="s">
        <v>3053</v>
      </c>
      <c r="C3055" s="6" t="s">
        <v>7163</v>
      </c>
      <c r="D3055" s="22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>E3055/D3055</f>
        <v>4.0000000000000001E-3</v>
      </c>
      <c r="P3055" s="8">
        <f>IF(L3055=0,0,E3055/L3055)</f>
        <v>13.333333333333334</v>
      </c>
      <c r="Q3055" s="5" t="str">
        <f>LEFT(N3055,(FIND("/",N3055)-1))</f>
        <v>theater</v>
      </c>
      <c r="R3055" s="5" t="str">
        <f>RIGHT(N3055,LEN(N3055)-(FIND("/",N3055)))</f>
        <v>spaces</v>
      </c>
      <c r="S3055" s="13">
        <f>(J3055/86400)+25569+(-5/24)</f>
        <v>41862.553391203699</v>
      </c>
      <c r="T3055" s="13">
        <f>(I3055/86400)+25569+(-5/24)</f>
        <v>41913.957638888889</v>
      </c>
    </row>
    <row r="3056" spans="1:20" ht="14.75" customHeight="1" x14ac:dyDescent="0.2">
      <c r="A3056" s="5">
        <v>3054</v>
      </c>
      <c r="B3056" s="6" t="s">
        <v>3054</v>
      </c>
      <c r="C3056" s="6" t="s">
        <v>7164</v>
      </c>
      <c r="D3056" s="22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>E3056/D3056</f>
        <v>0</v>
      </c>
      <c r="P3056" s="8">
        <f>IF(L3056=0,0,E3056/L3056)</f>
        <v>0</v>
      </c>
      <c r="Q3056" s="5" t="str">
        <f>LEFT(N3056,(FIND("/",N3056)-1))</f>
        <v>theater</v>
      </c>
      <c r="R3056" s="5" t="str">
        <f>RIGHT(N3056,LEN(N3056)-(FIND("/",N3056)))</f>
        <v>spaces</v>
      </c>
      <c r="S3056" s="13">
        <f>(J3056/86400)+25569+(-5/24)</f>
        <v>42027.624467592592</v>
      </c>
      <c r="T3056" s="13">
        <f>(I3056/86400)+25569+(-5/24)</f>
        <v>42064.836111111108</v>
      </c>
    </row>
    <row r="3057" spans="1:20" ht="14.75" customHeight="1" x14ac:dyDescent="0.2">
      <c r="A3057" s="5">
        <v>3055</v>
      </c>
      <c r="B3057" s="6" t="s">
        <v>3055</v>
      </c>
      <c r="C3057" s="6" t="s">
        <v>7165</v>
      </c>
      <c r="D3057" s="22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>E3057/D3057</f>
        <v>5.0000000000000002E-5</v>
      </c>
      <c r="P3057" s="8">
        <f>IF(L3057=0,0,E3057/L3057)</f>
        <v>1</v>
      </c>
      <c r="Q3057" s="5" t="str">
        <f>LEFT(N3057,(FIND("/",N3057)-1))</f>
        <v>theater</v>
      </c>
      <c r="R3057" s="5" t="str">
        <f>RIGHT(N3057,LEN(N3057)-(FIND("/",N3057)))</f>
        <v>spaces</v>
      </c>
      <c r="S3057" s="13">
        <f>(J3057/86400)+25569+(-5/24)</f>
        <v>41953.749884259254</v>
      </c>
      <c r="T3057" s="13">
        <f>(I3057/86400)+25569+(-5/24)</f>
        <v>42013.749884259254</v>
      </c>
    </row>
    <row r="3058" spans="1:20" ht="14.75" customHeight="1" x14ac:dyDescent="0.2">
      <c r="A3058" s="5">
        <v>3056</v>
      </c>
      <c r="B3058" s="6" t="s">
        <v>3056</v>
      </c>
      <c r="C3058" s="6" t="s">
        <v>7166</v>
      </c>
      <c r="D3058" s="22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>E3058/D3058</f>
        <v>0</v>
      </c>
      <c r="P3058" s="8">
        <f>IF(L3058=0,0,E3058/L3058)</f>
        <v>0</v>
      </c>
      <c r="Q3058" s="5" t="str">
        <f>LEFT(N3058,(FIND("/",N3058)-1))</f>
        <v>theater</v>
      </c>
      <c r="R3058" s="5" t="str">
        <f>RIGHT(N3058,LEN(N3058)-(FIND("/",N3058)))</f>
        <v>spaces</v>
      </c>
      <c r="S3058" s="13">
        <f>(J3058/86400)+25569+(-5/24)</f>
        <v>41851.428055555552</v>
      </c>
      <c r="T3058" s="13">
        <f>(I3058/86400)+25569+(-5/24)</f>
        <v>41911.428055555552</v>
      </c>
    </row>
    <row r="3059" spans="1:20" ht="14.75" customHeight="1" x14ac:dyDescent="0.2">
      <c r="A3059" s="5">
        <v>3057</v>
      </c>
      <c r="B3059" s="6" t="s">
        <v>3057</v>
      </c>
      <c r="C3059" s="6" t="s">
        <v>7167</v>
      </c>
      <c r="D3059" s="22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>E3059/D3059</f>
        <v>0</v>
      </c>
      <c r="P3059" s="8">
        <f>IF(L3059=0,0,E3059/L3059)</f>
        <v>0</v>
      </c>
      <c r="Q3059" s="5" t="str">
        <f>LEFT(N3059,(FIND("/",N3059)-1))</f>
        <v>theater</v>
      </c>
      <c r="R3059" s="5" t="str">
        <f>RIGHT(N3059,LEN(N3059)-(FIND("/",N3059)))</f>
        <v>spaces</v>
      </c>
      <c r="S3059" s="13">
        <f>(J3059/86400)+25569+(-5/24)</f>
        <v>42433.442256944443</v>
      </c>
      <c r="T3059" s="13">
        <f>(I3059/86400)+25569+(-5/24)</f>
        <v>42463.400590277779</v>
      </c>
    </row>
    <row r="3060" spans="1:20" ht="14.75" customHeight="1" x14ac:dyDescent="0.2">
      <c r="A3060" s="5">
        <v>3058</v>
      </c>
      <c r="B3060" s="6" t="s">
        <v>3058</v>
      </c>
      <c r="C3060" s="6" t="s">
        <v>7168</v>
      </c>
      <c r="D3060" s="22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>E3060/D3060</f>
        <v>1.6666666666666666E-4</v>
      </c>
      <c r="P3060" s="8">
        <f>IF(L3060=0,0,E3060/L3060)</f>
        <v>1</v>
      </c>
      <c r="Q3060" s="5" t="str">
        <f>LEFT(N3060,(FIND("/",N3060)-1))</f>
        <v>theater</v>
      </c>
      <c r="R3060" s="5" t="str">
        <f>RIGHT(N3060,LEN(N3060)-(FIND("/",N3060)))</f>
        <v>spaces</v>
      </c>
      <c r="S3060" s="13">
        <f>(J3060/86400)+25569+(-5/24)</f>
        <v>42460.165972222218</v>
      </c>
      <c r="T3060" s="13">
        <f>(I3060/86400)+25569+(-5/24)</f>
        <v>42510.165972222218</v>
      </c>
    </row>
    <row r="3061" spans="1:20" ht="14.75" customHeight="1" x14ac:dyDescent="0.2">
      <c r="A3061" s="5">
        <v>3059</v>
      </c>
      <c r="B3061" s="6" t="s">
        <v>3059</v>
      </c>
      <c r="C3061" s="6" t="s">
        <v>7169</v>
      </c>
      <c r="D3061" s="22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>E3061/D3061</f>
        <v>3.0066666666666665E-2</v>
      </c>
      <c r="P3061" s="8">
        <f>IF(L3061=0,0,E3061/L3061)</f>
        <v>41</v>
      </c>
      <c r="Q3061" s="5" t="str">
        <f>LEFT(N3061,(FIND("/",N3061)-1))</f>
        <v>theater</v>
      </c>
      <c r="R3061" s="5" t="str">
        <f>RIGHT(N3061,LEN(N3061)-(FIND("/",N3061)))</f>
        <v>spaces</v>
      </c>
      <c r="S3061" s="13">
        <f>(J3061/86400)+25569+(-5/24)</f>
        <v>41829.727384259255</v>
      </c>
      <c r="T3061" s="13">
        <f>(I3061/86400)+25569+(-5/24)</f>
        <v>41859.727384259255</v>
      </c>
    </row>
    <row r="3062" spans="1:20" ht="14.75" customHeight="1" x14ac:dyDescent="0.2">
      <c r="A3062" s="5">
        <v>3060</v>
      </c>
      <c r="B3062" s="6" t="s">
        <v>3060</v>
      </c>
      <c r="C3062" s="6" t="s">
        <v>7170</v>
      </c>
      <c r="D3062" s="22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>E3062/D3062</f>
        <v>1.5227272727272728E-3</v>
      </c>
      <c r="P3062" s="8">
        <f>IF(L3062=0,0,E3062/L3062)</f>
        <v>55.833333333333336</v>
      </c>
      <c r="Q3062" s="5" t="str">
        <f>LEFT(N3062,(FIND("/",N3062)-1))</f>
        <v>theater</v>
      </c>
      <c r="R3062" s="5" t="str">
        <f>RIGHT(N3062,LEN(N3062)-(FIND("/",N3062)))</f>
        <v>spaces</v>
      </c>
      <c r="S3062" s="13">
        <f>(J3062/86400)+25569+(-5/24)</f>
        <v>42245.066365740735</v>
      </c>
      <c r="T3062" s="13">
        <f>(I3062/86400)+25569+(-5/24)</f>
        <v>42275.066365740735</v>
      </c>
    </row>
    <row r="3063" spans="1:20" ht="14.75" customHeight="1" x14ac:dyDescent="0.2">
      <c r="A3063" s="5">
        <v>3061</v>
      </c>
      <c r="B3063" s="6" t="s">
        <v>3061</v>
      </c>
      <c r="C3063" s="6" t="s">
        <v>7171</v>
      </c>
      <c r="D3063" s="22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>E3063/D3063</f>
        <v>0</v>
      </c>
      <c r="P3063" s="8">
        <f>IF(L3063=0,0,E3063/L3063)</f>
        <v>0</v>
      </c>
      <c r="Q3063" s="5" t="str">
        <f>LEFT(N3063,(FIND("/",N3063)-1))</f>
        <v>theater</v>
      </c>
      <c r="R3063" s="5" t="str">
        <f>RIGHT(N3063,LEN(N3063)-(FIND("/",N3063)))</f>
        <v>spaces</v>
      </c>
      <c r="S3063" s="13">
        <f>(J3063/86400)+25569+(-5/24)</f>
        <v>41834.575787037036</v>
      </c>
      <c r="T3063" s="13">
        <f>(I3063/86400)+25569+(-5/24)</f>
        <v>41864.575787037036</v>
      </c>
    </row>
    <row r="3064" spans="1:20" ht="14.75" customHeight="1" x14ac:dyDescent="0.2">
      <c r="A3064" s="5">
        <v>3062</v>
      </c>
      <c r="B3064" s="6" t="s">
        <v>3062</v>
      </c>
      <c r="C3064" s="6" t="s">
        <v>7172</v>
      </c>
      <c r="D3064" s="22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>E3064/D3064</f>
        <v>0.66839999999999999</v>
      </c>
      <c r="P3064" s="8">
        <f>IF(L3064=0,0,E3064/L3064)</f>
        <v>99.761194029850742</v>
      </c>
      <c r="Q3064" s="5" t="str">
        <f>LEFT(N3064,(FIND("/",N3064)-1))</f>
        <v>theater</v>
      </c>
      <c r="R3064" s="5" t="str">
        <f>RIGHT(N3064,LEN(N3064)-(FIND("/",N3064)))</f>
        <v>spaces</v>
      </c>
      <c r="S3064" s="13">
        <f>(J3064/86400)+25569+(-5/24)</f>
        <v>42248.3274537037</v>
      </c>
      <c r="T3064" s="13">
        <f>(I3064/86400)+25569+(-5/24)</f>
        <v>42277.541666666664</v>
      </c>
    </row>
    <row r="3065" spans="1:20" ht="14.75" customHeight="1" x14ac:dyDescent="0.2">
      <c r="A3065" s="5">
        <v>3063</v>
      </c>
      <c r="B3065" s="6" t="s">
        <v>3063</v>
      </c>
      <c r="C3065" s="6" t="s">
        <v>7173</v>
      </c>
      <c r="D3065" s="22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>E3065/D3065</f>
        <v>0.19566666666666666</v>
      </c>
      <c r="P3065" s="8">
        <f>IF(L3065=0,0,E3065/L3065)</f>
        <v>25.521739130434781</v>
      </c>
      <c r="Q3065" s="5" t="str">
        <f>LEFT(N3065,(FIND("/",N3065)-1))</f>
        <v>theater</v>
      </c>
      <c r="R3065" s="5" t="str">
        <f>RIGHT(N3065,LEN(N3065)-(FIND("/",N3065)))</f>
        <v>spaces</v>
      </c>
      <c r="S3065" s="13">
        <f>(J3065/86400)+25569+(-5/24)</f>
        <v>42630.714560185188</v>
      </c>
      <c r="T3065" s="13">
        <f>(I3065/86400)+25569+(-5/24)</f>
        <v>42665.714560185188</v>
      </c>
    </row>
    <row r="3066" spans="1:20" ht="14.75" customHeight="1" x14ac:dyDescent="0.2">
      <c r="A3066" s="5">
        <v>3064</v>
      </c>
      <c r="B3066" s="6" t="s">
        <v>3064</v>
      </c>
      <c r="C3066" s="6" t="s">
        <v>7174</v>
      </c>
      <c r="D3066" s="22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>E3066/D3066</f>
        <v>0.11294666666666667</v>
      </c>
      <c r="P3066" s="8">
        <f>IF(L3066=0,0,E3066/L3066)</f>
        <v>117.65277777777777</v>
      </c>
      <c r="Q3066" s="5" t="str">
        <f>LEFT(N3066,(FIND("/",N3066)-1))</f>
        <v>theater</v>
      </c>
      <c r="R3066" s="5" t="str">
        <f>RIGHT(N3066,LEN(N3066)-(FIND("/",N3066)))</f>
        <v>spaces</v>
      </c>
      <c r="S3066" s="13">
        <f>(J3066/86400)+25569+(-5/24)</f>
        <v>42298.9218287037</v>
      </c>
      <c r="T3066" s="13">
        <f>(I3066/86400)+25569+(-5/24)</f>
        <v>42330.082638888889</v>
      </c>
    </row>
    <row r="3067" spans="1:20" ht="14.75" customHeight="1" x14ac:dyDescent="0.2">
      <c r="A3067" s="5">
        <v>3065</v>
      </c>
      <c r="B3067" s="6" t="s">
        <v>3065</v>
      </c>
      <c r="C3067" s="6" t="s">
        <v>7175</v>
      </c>
      <c r="D3067" s="22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>E3067/D3067</f>
        <v>4.0000000000000002E-4</v>
      </c>
      <c r="P3067" s="8">
        <f>IF(L3067=0,0,E3067/L3067)</f>
        <v>5</v>
      </c>
      <c r="Q3067" s="5" t="str">
        <f>LEFT(N3067,(FIND("/",N3067)-1))</f>
        <v>theater</v>
      </c>
      <c r="R3067" s="5" t="str">
        <f>RIGHT(N3067,LEN(N3067)-(FIND("/",N3067)))</f>
        <v>spaces</v>
      </c>
      <c r="S3067" s="13">
        <f>(J3067/86400)+25569+(-5/24)</f>
        <v>41824.846898148149</v>
      </c>
      <c r="T3067" s="13">
        <f>(I3067/86400)+25569+(-5/24)</f>
        <v>41849.846898148149</v>
      </c>
    </row>
    <row r="3068" spans="1:20" ht="14.75" customHeight="1" x14ac:dyDescent="0.2">
      <c r="A3068" s="5">
        <v>3066</v>
      </c>
      <c r="B3068" s="6" t="s">
        <v>3066</v>
      </c>
      <c r="C3068" s="6" t="s">
        <v>7176</v>
      </c>
      <c r="D3068" s="22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>E3068/D3068</f>
        <v>0.11985714285714286</v>
      </c>
      <c r="P3068" s="8">
        <f>IF(L3068=0,0,E3068/L3068)</f>
        <v>2796.6666666666665</v>
      </c>
      <c r="Q3068" s="5" t="str">
        <f>LEFT(N3068,(FIND("/",N3068)-1))</f>
        <v>theater</v>
      </c>
      <c r="R3068" s="5" t="str">
        <f>RIGHT(N3068,LEN(N3068)-(FIND("/",N3068)))</f>
        <v>spaces</v>
      </c>
      <c r="S3068" s="13">
        <f>(J3068/86400)+25569+(-5/24)</f>
        <v>42531.020104166666</v>
      </c>
      <c r="T3068" s="13">
        <f>(I3068/86400)+25569+(-5/24)</f>
        <v>42561.020104166666</v>
      </c>
    </row>
    <row r="3069" spans="1:20" ht="14.75" customHeight="1" x14ac:dyDescent="0.2">
      <c r="A3069" s="5">
        <v>3067</v>
      </c>
      <c r="B3069" s="6" t="s">
        <v>3067</v>
      </c>
      <c r="C3069" s="6" t="s">
        <v>7177</v>
      </c>
      <c r="D3069" s="22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>E3069/D3069</f>
        <v>2.5000000000000001E-2</v>
      </c>
      <c r="P3069" s="8">
        <f>IF(L3069=0,0,E3069/L3069)</f>
        <v>200</v>
      </c>
      <c r="Q3069" s="5" t="str">
        <f>LEFT(N3069,(FIND("/",N3069)-1))</f>
        <v>theater</v>
      </c>
      <c r="R3069" s="5" t="str">
        <f>RIGHT(N3069,LEN(N3069)-(FIND("/",N3069)))</f>
        <v>spaces</v>
      </c>
      <c r="S3069" s="13">
        <f>(J3069/86400)+25569+(-5/24)</f>
        <v>42226.730081018519</v>
      </c>
      <c r="T3069" s="13">
        <f>(I3069/86400)+25569+(-5/24)</f>
        <v>42256.730081018519</v>
      </c>
    </row>
    <row r="3070" spans="1:20" ht="14.75" customHeight="1" x14ac:dyDescent="0.2">
      <c r="A3070" s="5">
        <v>3068</v>
      </c>
      <c r="B3070" s="6" t="s">
        <v>3068</v>
      </c>
      <c r="C3070" s="6" t="s">
        <v>7178</v>
      </c>
      <c r="D3070" s="22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>E3070/D3070</f>
        <v>6.9999999999999999E-4</v>
      </c>
      <c r="P3070" s="8">
        <f>IF(L3070=0,0,E3070/L3070)</f>
        <v>87.5</v>
      </c>
      <c r="Q3070" s="5" t="str">
        <f>LEFT(N3070,(FIND("/",N3070)-1))</f>
        <v>theater</v>
      </c>
      <c r="R3070" s="5" t="str">
        <f>RIGHT(N3070,LEN(N3070)-(FIND("/",N3070)))</f>
        <v>spaces</v>
      </c>
      <c r="S3070" s="13">
        <f>(J3070/86400)+25569+(-5/24)</f>
        <v>42263.483240740738</v>
      </c>
      <c r="T3070" s="13">
        <f>(I3070/86400)+25569+(-5/24)</f>
        <v>42293.483240740738</v>
      </c>
    </row>
    <row r="3071" spans="1:20" ht="14.75" customHeight="1" x14ac:dyDescent="0.2">
      <c r="A3071" s="5">
        <v>3069</v>
      </c>
      <c r="B3071" s="6" t="s">
        <v>3069</v>
      </c>
      <c r="C3071" s="6" t="s">
        <v>7179</v>
      </c>
      <c r="D3071" s="22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>E3071/D3071</f>
        <v>0.14099999999999999</v>
      </c>
      <c r="P3071" s="8">
        <f>IF(L3071=0,0,E3071/L3071)</f>
        <v>20.142857142857142</v>
      </c>
      <c r="Q3071" s="5" t="str">
        <f>LEFT(N3071,(FIND("/",N3071)-1))</f>
        <v>theater</v>
      </c>
      <c r="R3071" s="5" t="str">
        <f>RIGHT(N3071,LEN(N3071)-(FIND("/",N3071)))</f>
        <v>spaces</v>
      </c>
      <c r="S3071" s="13">
        <f>(J3071/86400)+25569+(-5/24)</f>
        <v>41957.625393518516</v>
      </c>
      <c r="T3071" s="13">
        <f>(I3071/86400)+25569+(-5/24)</f>
        <v>41987.625393518516</v>
      </c>
    </row>
    <row r="3072" spans="1:20" ht="14.75" customHeight="1" x14ac:dyDescent="0.2">
      <c r="A3072" s="5">
        <v>3070</v>
      </c>
      <c r="B3072" s="6" t="s">
        <v>3070</v>
      </c>
      <c r="C3072" s="6" t="s">
        <v>7180</v>
      </c>
      <c r="D3072" s="22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>E3072/D3072</f>
        <v>3.3399999999999999E-2</v>
      </c>
      <c r="P3072" s="8">
        <f>IF(L3072=0,0,E3072/L3072)</f>
        <v>20.875</v>
      </c>
      <c r="Q3072" s="5" t="str">
        <f>LEFT(N3072,(FIND("/",N3072)-1))</f>
        <v>theater</v>
      </c>
      <c r="R3072" s="5" t="str">
        <f>RIGHT(N3072,LEN(N3072)-(FIND("/",N3072)))</f>
        <v>spaces</v>
      </c>
      <c r="S3072" s="13">
        <f>(J3072/86400)+25569+(-5/24)</f>
        <v>42690.525104166663</v>
      </c>
      <c r="T3072" s="13">
        <f>(I3072/86400)+25569+(-5/24)</f>
        <v>42711.525104166663</v>
      </c>
    </row>
    <row r="3073" spans="1:20" ht="14.75" customHeight="1" x14ac:dyDescent="0.2">
      <c r="A3073" s="5">
        <v>3071</v>
      </c>
      <c r="B3073" s="6" t="s">
        <v>3071</v>
      </c>
      <c r="C3073" s="6" t="s">
        <v>7181</v>
      </c>
      <c r="D3073" s="22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>E3073/D3073</f>
        <v>0.59775</v>
      </c>
      <c r="P3073" s="8">
        <f>IF(L3073=0,0,E3073/L3073)</f>
        <v>61.307692307692307</v>
      </c>
      <c r="Q3073" s="5" t="str">
        <f>LEFT(N3073,(FIND("/",N3073)-1))</f>
        <v>theater</v>
      </c>
      <c r="R3073" s="5" t="str">
        <f>RIGHT(N3073,LEN(N3073)-(FIND("/",N3073)))</f>
        <v>spaces</v>
      </c>
      <c r="S3073" s="13">
        <f>(J3073/86400)+25569+(-5/24)</f>
        <v>42097.524085648147</v>
      </c>
      <c r="T3073" s="13">
        <f>(I3073/86400)+25569+(-5/24)</f>
        <v>42115.040972222218</v>
      </c>
    </row>
    <row r="3074" spans="1:20" ht="14.75" customHeight="1" x14ac:dyDescent="0.2">
      <c r="A3074" s="5">
        <v>3072</v>
      </c>
      <c r="B3074" s="6" t="s">
        <v>3072</v>
      </c>
      <c r="C3074" s="6" t="s">
        <v>7182</v>
      </c>
      <c r="D3074" s="22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>E3074/D3074</f>
        <v>1.6666666666666666E-4</v>
      </c>
      <c r="P3074" s="8">
        <f>IF(L3074=0,0,E3074/L3074)</f>
        <v>1</v>
      </c>
      <c r="Q3074" s="5" t="str">
        <f>LEFT(N3074,(FIND("/",N3074)-1))</f>
        <v>theater</v>
      </c>
      <c r="R3074" s="5" t="str">
        <f>RIGHT(N3074,LEN(N3074)-(FIND("/",N3074)))</f>
        <v>spaces</v>
      </c>
      <c r="S3074" s="13">
        <f>(J3074/86400)+25569+(-5/24)</f>
        <v>42658.482199074067</v>
      </c>
      <c r="T3074" s="13">
        <f>(I3074/86400)+25569+(-5/24)</f>
        <v>42672.865277777775</v>
      </c>
    </row>
    <row r="3075" spans="1:20" ht="14.75" customHeight="1" x14ac:dyDescent="0.2">
      <c r="A3075" s="5">
        <v>3073</v>
      </c>
      <c r="B3075" s="6" t="s">
        <v>3073</v>
      </c>
      <c r="C3075" s="6" t="s">
        <v>7183</v>
      </c>
      <c r="D3075" s="22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>E3075/D3075</f>
        <v>2.3035714285714285E-4</v>
      </c>
      <c r="P3075" s="8">
        <f>IF(L3075=0,0,E3075/L3075)</f>
        <v>92.142857142857139</v>
      </c>
      <c r="Q3075" s="5" t="str">
        <f>LEFT(N3075,(FIND("/",N3075)-1))</f>
        <v>theater</v>
      </c>
      <c r="R3075" s="5" t="str">
        <f>RIGHT(N3075,LEN(N3075)-(FIND("/",N3075)))</f>
        <v>spaces</v>
      </c>
      <c r="S3075" s="13">
        <f>(J3075/86400)+25569+(-5/24)</f>
        <v>42111.475694444445</v>
      </c>
      <c r="T3075" s="13">
        <f>(I3075/86400)+25569+(-5/24)</f>
        <v>42169.59652777778</v>
      </c>
    </row>
    <row r="3076" spans="1:20" ht="14.75" customHeight="1" x14ac:dyDescent="0.2">
      <c r="A3076" s="5">
        <v>3074</v>
      </c>
      <c r="B3076" s="6" t="s">
        <v>3074</v>
      </c>
      <c r="C3076" s="6" t="s">
        <v>7184</v>
      </c>
      <c r="D3076" s="22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>E3076/D3076</f>
        <v>8.8000000000000003E-4</v>
      </c>
      <c r="P3076" s="8">
        <f>IF(L3076=0,0,E3076/L3076)</f>
        <v>7.333333333333333</v>
      </c>
      <c r="Q3076" s="5" t="str">
        <f>LEFT(N3076,(FIND("/",N3076)-1))</f>
        <v>theater</v>
      </c>
      <c r="R3076" s="5" t="str">
        <f>RIGHT(N3076,LEN(N3076)-(FIND("/",N3076)))</f>
        <v>spaces</v>
      </c>
      <c r="S3076" s="13">
        <f>(J3076/86400)+25569+(-5/24)</f>
        <v>42409.362951388888</v>
      </c>
      <c r="T3076" s="13">
        <f>(I3076/86400)+25569+(-5/24)</f>
        <v>42439.362951388888</v>
      </c>
    </row>
    <row r="3077" spans="1:20" ht="14.75" customHeight="1" x14ac:dyDescent="0.2">
      <c r="A3077" s="5">
        <v>3075</v>
      </c>
      <c r="B3077" s="6" t="s">
        <v>3075</v>
      </c>
      <c r="C3077" s="6" t="s">
        <v>7185</v>
      </c>
      <c r="D3077" s="22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>E3077/D3077</f>
        <v>8.6400000000000005E-2</v>
      </c>
      <c r="P3077" s="8">
        <f>IF(L3077=0,0,E3077/L3077)</f>
        <v>64.8</v>
      </c>
      <c r="Q3077" s="5" t="str">
        <f>LEFT(N3077,(FIND("/",N3077)-1))</f>
        <v>theater</v>
      </c>
      <c r="R3077" s="5" t="str">
        <f>RIGHT(N3077,LEN(N3077)-(FIND("/",N3077)))</f>
        <v>spaces</v>
      </c>
      <c r="S3077" s="13">
        <f>(J3077/86400)+25569+(-5/24)</f>
        <v>42550.89398148148</v>
      </c>
      <c r="T3077" s="13">
        <f>(I3077/86400)+25569+(-5/24)</f>
        <v>42600.89398148148</v>
      </c>
    </row>
    <row r="3078" spans="1:20" ht="14.75" customHeight="1" x14ac:dyDescent="0.2">
      <c r="A3078" s="5">
        <v>3076</v>
      </c>
      <c r="B3078" s="6" t="s">
        <v>3076</v>
      </c>
      <c r="C3078" s="6" t="s">
        <v>7186</v>
      </c>
      <c r="D3078" s="22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>E3078/D3078</f>
        <v>0.15060000000000001</v>
      </c>
      <c r="P3078" s="8">
        <f>IF(L3078=0,0,E3078/L3078)</f>
        <v>30.12</v>
      </c>
      <c r="Q3078" s="5" t="str">
        <f>LEFT(N3078,(FIND("/",N3078)-1))</f>
        <v>theater</v>
      </c>
      <c r="R3078" s="5" t="str">
        <f>RIGHT(N3078,LEN(N3078)-(FIND("/",N3078)))</f>
        <v>spaces</v>
      </c>
      <c r="S3078" s="13">
        <f>(J3078/86400)+25569+(-5/24)</f>
        <v>42226.443553240737</v>
      </c>
      <c r="T3078" s="13">
        <f>(I3078/86400)+25569+(-5/24)</f>
        <v>42286.443553240737</v>
      </c>
    </row>
    <row r="3079" spans="1:20" ht="14.75" customHeight="1" x14ac:dyDescent="0.2">
      <c r="A3079" s="5">
        <v>3077</v>
      </c>
      <c r="B3079" s="6" t="s">
        <v>3077</v>
      </c>
      <c r="C3079" s="6" t="s">
        <v>7187</v>
      </c>
      <c r="D3079" s="22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>E3079/D3079</f>
        <v>4.7727272727272731E-3</v>
      </c>
      <c r="P3079" s="8">
        <f>IF(L3079=0,0,E3079/L3079)</f>
        <v>52.5</v>
      </c>
      <c r="Q3079" s="5" t="str">
        <f>LEFT(N3079,(FIND("/",N3079)-1))</f>
        <v>theater</v>
      </c>
      <c r="R3079" s="5" t="str">
        <f>RIGHT(N3079,LEN(N3079)-(FIND("/",N3079)))</f>
        <v>spaces</v>
      </c>
      <c r="S3079" s="13">
        <f>(J3079/86400)+25569+(-5/24)</f>
        <v>42766.74858796296</v>
      </c>
      <c r="T3079" s="13">
        <f>(I3079/86400)+25569+(-5/24)</f>
        <v>42796.74858796296</v>
      </c>
    </row>
    <row r="3080" spans="1:20" ht="14.75" customHeight="1" x14ac:dyDescent="0.2">
      <c r="A3080" s="5">
        <v>3078</v>
      </c>
      <c r="B3080" s="6" t="s">
        <v>3078</v>
      </c>
      <c r="C3080" s="6" t="s">
        <v>7188</v>
      </c>
      <c r="D3080" s="22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>E3080/D3080</f>
        <v>1.1833333333333333E-3</v>
      </c>
      <c r="P3080" s="8">
        <f>IF(L3080=0,0,E3080/L3080)</f>
        <v>23.666666666666668</v>
      </c>
      <c r="Q3080" s="5" t="str">
        <f>LEFT(N3080,(FIND("/",N3080)-1))</f>
        <v>theater</v>
      </c>
      <c r="R3080" s="5" t="str">
        <f>RIGHT(N3080,LEN(N3080)-(FIND("/",N3080)))</f>
        <v>spaces</v>
      </c>
      <c r="S3080" s="13">
        <f>(J3080/86400)+25569+(-5/24)</f>
        <v>42030.930497685178</v>
      </c>
      <c r="T3080" s="13">
        <f>(I3080/86400)+25569+(-5/24)</f>
        <v>42060.930497685178</v>
      </c>
    </row>
    <row r="3081" spans="1:20" ht="14.75" customHeight="1" x14ac:dyDescent="0.2">
      <c r="A3081" s="5">
        <v>3079</v>
      </c>
      <c r="B3081" s="6" t="s">
        <v>3079</v>
      </c>
      <c r="C3081" s="6" t="s">
        <v>7189</v>
      </c>
      <c r="D3081" s="22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>E3081/D3081</f>
        <v>8.4173998587352451E-3</v>
      </c>
      <c r="P3081" s="8">
        <f>IF(L3081=0,0,E3081/L3081)</f>
        <v>415.77777777777777</v>
      </c>
      <c r="Q3081" s="5" t="str">
        <f>LEFT(N3081,(FIND("/",N3081)-1))</f>
        <v>theater</v>
      </c>
      <c r="R3081" s="5" t="str">
        <f>RIGHT(N3081,LEN(N3081)-(FIND("/",N3081)))</f>
        <v>spaces</v>
      </c>
      <c r="S3081" s="13">
        <f>(J3081/86400)+25569+(-5/24)</f>
        <v>42055.50503472222</v>
      </c>
      <c r="T3081" s="13">
        <f>(I3081/86400)+25569+(-5/24)</f>
        <v>42085.463368055549</v>
      </c>
    </row>
    <row r="3082" spans="1:20" ht="14.75" customHeight="1" x14ac:dyDescent="0.2">
      <c r="A3082" s="5">
        <v>3080</v>
      </c>
      <c r="B3082" s="6" t="s">
        <v>3080</v>
      </c>
      <c r="C3082" s="6" t="s">
        <v>7190</v>
      </c>
      <c r="D3082" s="22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>E3082/D3082</f>
        <v>1.8799999999999999E-4</v>
      </c>
      <c r="P3082" s="8">
        <f>IF(L3082=0,0,E3082/L3082)</f>
        <v>53.714285714285715</v>
      </c>
      <c r="Q3082" s="5" t="str">
        <f>LEFT(N3082,(FIND("/",N3082)-1))</f>
        <v>theater</v>
      </c>
      <c r="R3082" s="5" t="str">
        <f>RIGHT(N3082,LEN(N3082)-(FIND("/",N3082)))</f>
        <v>spaces</v>
      </c>
      <c r="S3082" s="13">
        <f>(J3082/86400)+25569+(-5/24)</f>
        <v>41939.8199537037</v>
      </c>
      <c r="T3082" s="13">
        <f>(I3082/86400)+25569+(-5/24)</f>
        <v>41999.861620370364</v>
      </c>
    </row>
    <row r="3083" spans="1:20" ht="14.75" customHeight="1" x14ac:dyDescent="0.2">
      <c r="A3083" s="5">
        <v>3081</v>
      </c>
      <c r="B3083" s="6" t="s">
        <v>3081</v>
      </c>
      <c r="C3083" s="6" t="s">
        <v>7191</v>
      </c>
      <c r="D3083" s="22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>E3083/D3083</f>
        <v>2.1029999999999998E-3</v>
      </c>
      <c r="P3083" s="8">
        <f>IF(L3083=0,0,E3083/L3083)</f>
        <v>420.6</v>
      </c>
      <c r="Q3083" s="5" t="str">
        <f>LEFT(N3083,(FIND("/",N3083)-1))</f>
        <v>theater</v>
      </c>
      <c r="R3083" s="5" t="str">
        <f>RIGHT(N3083,LEN(N3083)-(FIND("/",N3083)))</f>
        <v>spaces</v>
      </c>
      <c r="S3083" s="13">
        <f>(J3083/86400)+25569+(-5/24)</f>
        <v>42236.973275462959</v>
      </c>
      <c r="T3083" s="13">
        <f>(I3083/86400)+25569+(-5/24)</f>
        <v>42266.973275462959</v>
      </c>
    </row>
    <row r="3084" spans="1:20" ht="14.75" customHeight="1" x14ac:dyDescent="0.2">
      <c r="A3084" s="5">
        <v>3082</v>
      </c>
      <c r="B3084" s="6" t="s">
        <v>3082</v>
      </c>
      <c r="C3084" s="6" t="s">
        <v>7192</v>
      </c>
      <c r="D3084" s="22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>E3084/D3084</f>
        <v>0</v>
      </c>
      <c r="P3084" s="8">
        <f>IF(L3084=0,0,E3084/L3084)</f>
        <v>0</v>
      </c>
      <c r="Q3084" s="5" t="str">
        <f>LEFT(N3084,(FIND("/",N3084)-1))</f>
        <v>theater</v>
      </c>
      <c r="R3084" s="5" t="str">
        <f>RIGHT(N3084,LEN(N3084)-(FIND("/",N3084)))</f>
        <v>spaces</v>
      </c>
      <c r="S3084" s="13">
        <f>(J3084/86400)+25569+(-5/24)</f>
        <v>42293.714652777773</v>
      </c>
      <c r="T3084" s="13">
        <f>(I3084/86400)+25569+(-5/24)</f>
        <v>42323.756319444445</v>
      </c>
    </row>
    <row r="3085" spans="1:20" ht="14.75" customHeight="1" x14ac:dyDescent="0.2">
      <c r="A3085" s="5">
        <v>3083</v>
      </c>
      <c r="B3085" s="6" t="s">
        <v>3083</v>
      </c>
      <c r="C3085" s="6" t="s">
        <v>7193</v>
      </c>
      <c r="D3085" s="22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>E3085/D3085</f>
        <v>2.8E-3</v>
      </c>
      <c r="P3085" s="8">
        <f>IF(L3085=0,0,E3085/L3085)</f>
        <v>18.666666666666668</v>
      </c>
      <c r="Q3085" s="5" t="str">
        <f>LEFT(N3085,(FIND("/",N3085)-1))</f>
        <v>theater</v>
      </c>
      <c r="R3085" s="5" t="str">
        <f>RIGHT(N3085,LEN(N3085)-(FIND("/",N3085)))</f>
        <v>spaces</v>
      </c>
      <c r="S3085" s="13">
        <f>(J3085/86400)+25569+(-5/24)</f>
        <v>41853.355069444442</v>
      </c>
      <c r="T3085" s="13">
        <f>(I3085/86400)+25569+(-5/24)</f>
        <v>41883</v>
      </c>
    </row>
    <row r="3086" spans="1:20" ht="14.75" customHeight="1" x14ac:dyDescent="0.2">
      <c r="A3086" s="5">
        <v>3084</v>
      </c>
      <c r="B3086" s="6" t="s">
        <v>3084</v>
      </c>
      <c r="C3086" s="6" t="s">
        <v>7194</v>
      </c>
      <c r="D3086" s="22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>E3086/D3086</f>
        <v>0.11579206701157921</v>
      </c>
      <c r="P3086" s="8">
        <f>IF(L3086=0,0,E3086/L3086)</f>
        <v>78.333333333333329</v>
      </c>
      <c r="Q3086" s="5" t="str">
        <f>LEFT(N3086,(FIND("/",N3086)-1))</f>
        <v>theater</v>
      </c>
      <c r="R3086" s="5" t="str">
        <f>RIGHT(N3086,LEN(N3086)-(FIND("/",N3086)))</f>
        <v>spaces</v>
      </c>
      <c r="S3086" s="13">
        <f>(J3086/86400)+25569+(-5/24)</f>
        <v>42100.515405092585</v>
      </c>
      <c r="T3086" s="13">
        <f>(I3086/86400)+25569+(-5/24)</f>
        <v>42129.574999999997</v>
      </c>
    </row>
    <row r="3087" spans="1:20" ht="14.75" customHeight="1" x14ac:dyDescent="0.2">
      <c r="A3087" s="5">
        <v>3085</v>
      </c>
      <c r="B3087" s="6" t="s">
        <v>3085</v>
      </c>
      <c r="C3087" s="6" t="s">
        <v>7195</v>
      </c>
      <c r="D3087" s="22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>E3087/D3087</f>
        <v>2.4400000000000002E-2</v>
      </c>
      <c r="P3087" s="8">
        <f>IF(L3087=0,0,E3087/L3087)</f>
        <v>67.777777777777771</v>
      </c>
      <c r="Q3087" s="5" t="str">
        <f>LEFT(N3087,(FIND("/",N3087)-1))</f>
        <v>theater</v>
      </c>
      <c r="R3087" s="5" t="str">
        <f>RIGHT(N3087,LEN(N3087)-(FIND("/",N3087)))</f>
        <v>spaces</v>
      </c>
      <c r="S3087" s="13">
        <f>(J3087/86400)+25569+(-5/24)</f>
        <v>42246.675451388888</v>
      </c>
      <c r="T3087" s="13">
        <f>(I3087/86400)+25569+(-5/24)</f>
        <v>42276.675451388888</v>
      </c>
    </row>
    <row r="3088" spans="1:20" ht="14.75" customHeight="1" x14ac:dyDescent="0.2">
      <c r="A3088" s="5">
        <v>3086</v>
      </c>
      <c r="B3088" s="6" t="s">
        <v>3086</v>
      </c>
      <c r="C3088" s="6" t="s">
        <v>7196</v>
      </c>
      <c r="D3088" s="22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>E3088/D3088</f>
        <v>2.5000000000000001E-3</v>
      </c>
      <c r="P3088" s="8">
        <f>IF(L3088=0,0,E3088/L3088)</f>
        <v>16.666666666666668</v>
      </c>
      <c r="Q3088" s="5" t="str">
        <f>LEFT(N3088,(FIND("/",N3088)-1))</f>
        <v>theater</v>
      </c>
      <c r="R3088" s="5" t="str">
        <f>RIGHT(N3088,LEN(N3088)-(FIND("/",N3088)))</f>
        <v>spaces</v>
      </c>
      <c r="S3088" s="13">
        <f>(J3088/86400)+25569+(-5/24)</f>
        <v>42173.462488425925</v>
      </c>
      <c r="T3088" s="13">
        <f>(I3088/86400)+25569+(-5/24)</f>
        <v>42233.462488425925</v>
      </c>
    </row>
    <row r="3089" spans="1:20" ht="14.75" customHeight="1" x14ac:dyDescent="0.2">
      <c r="A3089" s="5">
        <v>3087</v>
      </c>
      <c r="B3089" s="6" t="s">
        <v>3087</v>
      </c>
      <c r="C3089" s="6" t="s">
        <v>7197</v>
      </c>
      <c r="D3089" s="22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>E3089/D3089</f>
        <v>6.2500000000000003E-3</v>
      </c>
      <c r="P3089" s="8">
        <f>IF(L3089=0,0,E3089/L3089)</f>
        <v>62.5</v>
      </c>
      <c r="Q3089" s="5" t="str">
        <f>LEFT(N3089,(FIND("/",N3089)-1))</f>
        <v>theater</v>
      </c>
      <c r="R3089" s="5" t="str">
        <f>RIGHT(N3089,LEN(N3089)-(FIND("/",N3089)))</f>
        <v>spaces</v>
      </c>
      <c r="S3089" s="13">
        <f>(J3089/86400)+25569+(-5/24)</f>
        <v>42664.942013888889</v>
      </c>
      <c r="T3089" s="13">
        <f>(I3089/86400)+25569+(-5/24)</f>
        <v>42724.983680555553</v>
      </c>
    </row>
    <row r="3090" spans="1:20" ht="14.75" customHeight="1" x14ac:dyDescent="0.2">
      <c r="A3090" s="5">
        <v>3088</v>
      </c>
      <c r="B3090" s="6" t="s">
        <v>3088</v>
      </c>
      <c r="C3090" s="6" t="s">
        <v>7198</v>
      </c>
      <c r="D3090" s="22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>E3090/D3090</f>
        <v>1.9384615384615384E-3</v>
      </c>
      <c r="P3090" s="8">
        <f>IF(L3090=0,0,E3090/L3090)</f>
        <v>42</v>
      </c>
      <c r="Q3090" s="5" t="str">
        <f>LEFT(N3090,(FIND("/",N3090)-1))</f>
        <v>theater</v>
      </c>
      <c r="R3090" s="5" t="str">
        <f>RIGHT(N3090,LEN(N3090)-(FIND("/",N3090)))</f>
        <v>spaces</v>
      </c>
      <c r="S3090" s="13">
        <f>(J3090/86400)+25569+(-5/24)</f>
        <v>41981.363969907405</v>
      </c>
      <c r="T3090" s="13">
        <f>(I3090/86400)+25569+(-5/24)</f>
        <v>42012.361805555549</v>
      </c>
    </row>
    <row r="3091" spans="1:20" ht="14.75" customHeight="1" x14ac:dyDescent="0.2">
      <c r="A3091" s="5">
        <v>3089</v>
      </c>
      <c r="B3091" s="6" t="s">
        <v>3089</v>
      </c>
      <c r="C3091" s="6" t="s">
        <v>7199</v>
      </c>
      <c r="D3091" s="22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>E3091/D3091</f>
        <v>0.23416000000000001</v>
      </c>
      <c r="P3091" s="8">
        <f>IF(L3091=0,0,E3091/L3091)</f>
        <v>130.0888888888889</v>
      </c>
      <c r="Q3091" s="5" t="str">
        <f>LEFT(N3091,(FIND("/",N3091)-1))</f>
        <v>theater</v>
      </c>
      <c r="R3091" s="5" t="str">
        <f>RIGHT(N3091,LEN(N3091)-(FIND("/",N3091)))</f>
        <v>spaces</v>
      </c>
      <c r="S3091" s="13">
        <f>(J3091/86400)+25569+(-5/24)</f>
        <v>42528.334293981483</v>
      </c>
      <c r="T3091" s="13">
        <f>(I3091/86400)+25569+(-5/24)</f>
        <v>42559.874305555553</v>
      </c>
    </row>
    <row r="3092" spans="1:20" ht="14.75" customHeight="1" x14ac:dyDescent="0.2">
      <c r="A3092" s="5">
        <v>3090</v>
      </c>
      <c r="B3092" s="6" t="s">
        <v>3090</v>
      </c>
      <c r="C3092" s="6" t="s">
        <v>7200</v>
      </c>
      <c r="D3092" s="22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>E3092/D3092</f>
        <v>5.080888888888889E-2</v>
      </c>
      <c r="P3092" s="8">
        <f>IF(L3092=0,0,E3092/L3092)</f>
        <v>1270.2222222222222</v>
      </c>
      <c r="Q3092" s="5" t="str">
        <f>LEFT(N3092,(FIND("/",N3092)-1))</f>
        <v>theater</v>
      </c>
      <c r="R3092" s="5" t="str">
        <f>RIGHT(N3092,LEN(N3092)-(FIND("/",N3092)))</f>
        <v>spaces</v>
      </c>
      <c r="S3092" s="13">
        <f>(J3092/86400)+25569+(-5/24)</f>
        <v>42065.610474537032</v>
      </c>
      <c r="T3092" s="13">
        <f>(I3092/86400)+25569+(-5/24)</f>
        <v>42125.568807870368</v>
      </c>
    </row>
    <row r="3093" spans="1:20" ht="14.75" customHeight="1" x14ac:dyDescent="0.2">
      <c r="A3093" s="5">
        <v>3091</v>
      </c>
      <c r="B3093" s="6" t="s">
        <v>3091</v>
      </c>
      <c r="C3093" s="6" t="s">
        <v>7201</v>
      </c>
      <c r="D3093" s="22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>E3093/D3093</f>
        <v>0.15920000000000001</v>
      </c>
      <c r="P3093" s="8">
        <f>IF(L3093=0,0,E3093/L3093)</f>
        <v>88.444444444444443</v>
      </c>
      <c r="Q3093" s="5" t="str">
        <f>LEFT(N3093,(FIND("/",N3093)-1))</f>
        <v>theater</v>
      </c>
      <c r="R3093" s="5" t="str">
        <f>RIGHT(N3093,LEN(N3093)-(FIND("/",N3093)))</f>
        <v>spaces</v>
      </c>
      <c r="S3093" s="13">
        <f>(J3093/86400)+25569+(-5/24)</f>
        <v>42566.740081018514</v>
      </c>
      <c r="T3093" s="13">
        <f>(I3093/86400)+25569+(-5/24)</f>
        <v>42596.740081018514</v>
      </c>
    </row>
    <row r="3094" spans="1:20" ht="14.75" customHeight="1" x14ac:dyDescent="0.2">
      <c r="A3094" s="5">
        <v>3092</v>
      </c>
      <c r="B3094" s="6" t="s">
        <v>3092</v>
      </c>
      <c r="C3094" s="6" t="s">
        <v>7202</v>
      </c>
      <c r="D3094" s="22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>E3094/D3094</f>
        <v>1.1831900000000001E-2</v>
      </c>
      <c r="P3094" s="8">
        <f>IF(L3094=0,0,E3094/L3094)</f>
        <v>56.342380952380957</v>
      </c>
      <c r="Q3094" s="5" t="str">
        <f>LEFT(N3094,(FIND("/",N3094)-1))</f>
        <v>theater</v>
      </c>
      <c r="R3094" s="5" t="str">
        <f>RIGHT(N3094,LEN(N3094)-(FIND("/",N3094)))</f>
        <v>spaces</v>
      </c>
      <c r="S3094" s="13">
        <f>(J3094/86400)+25569+(-5/24)</f>
        <v>42255.41101851852</v>
      </c>
      <c r="T3094" s="13">
        <f>(I3094/86400)+25569+(-5/24)</f>
        <v>42292.708333333336</v>
      </c>
    </row>
    <row r="3095" spans="1:20" ht="14.75" customHeight="1" x14ac:dyDescent="0.2">
      <c r="A3095" s="5">
        <v>3093</v>
      </c>
      <c r="B3095" s="6" t="s">
        <v>3093</v>
      </c>
      <c r="C3095" s="6" t="s">
        <v>7203</v>
      </c>
      <c r="D3095" s="22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>E3095/D3095</f>
        <v>0.22750000000000001</v>
      </c>
      <c r="P3095" s="8">
        <f>IF(L3095=0,0,E3095/L3095)</f>
        <v>53.529411764705884</v>
      </c>
      <c r="Q3095" s="5" t="str">
        <f>LEFT(N3095,(FIND("/",N3095)-1))</f>
        <v>theater</v>
      </c>
      <c r="R3095" s="5" t="str">
        <f>RIGHT(N3095,LEN(N3095)-(FIND("/",N3095)))</f>
        <v>spaces</v>
      </c>
      <c r="S3095" s="13">
        <f>(J3095/86400)+25569+(-5/24)</f>
        <v>41760.700706018521</v>
      </c>
      <c r="T3095" s="13">
        <f>(I3095/86400)+25569+(-5/24)</f>
        <v>41790.957638888889</v>
      </c>
    </row>
    <row r="3096" spans="1:20" ht="14.75" customHeight="1" x14ac:dyDescent="0.2">
      <c r="A3096" s="5">
        <v>3094</v>
      </c>
      <c r="B3096" s="6" t="s">
        <v>3094</v>
      </c>
      <c r="C3096" s="6" t="s">
        <v>7204</v>
      </c>
      <c r="D3096" s="22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>E3096/D3096</f>
        <v>2.5000000000000001E-4</v>
      </c>
      <c r="P3096" s="8">
        <f>IF(L3096=0,0,E3096/L3096)</f>
        <v>25</v>
      </c>
      <c r="Q3096" s="5" t="str">
        <f>LEFT(N3096,(FIND("/",N3096)-1))</f>
        <v>theater</v>
      </c>
      <c r="R3096" s="5" t="str">
        <f>RIGHT(N3096,LEN(N3096)-(FIND("/",N3096)))</f>
        <v>spaces</v>
      </c>
      <c r="S3096" s="13">
        <f>(J3096/86400)+25569+(-5/24)</f>
        <v>42207.587453703702</v>
      </c>
      <c r="T3096" s="13">
        <f>(I3096/86400)+25569+(-5/24)</f>
        <v>42267.587453703702</v>
      </c>
    </row>
    <row r="3097" spans="1:20" ht="14.75" customHeight="1" x14ac:dyDescent="0.2">
      <c r="A3097" s="5">
        <v>3095</v>
      </c>
      <c r="B3097" s="6" t="s">
        <v>3095</v>
      </c>
      <c r="C3097" s="6" t="s">
        <v>7205</v>
      </c>
      <c r="D3097" s="22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>E3097/D3097</f>
        <v>3.351206434316354E-3</v>
      </c>
      <c r="P3097" s="8">
        <f>IF(L3097=0,0,E3097/L3097)</f>
        <v>50</v>
      </c>
      <c r="Q3097" s="5" t="str">
        <f>LEFT(N3097,(FIND("/",N3097)-1))</f>
        <v>theater</v>
      </c>
      <c r="R3097" s="5" t="str">
        <f>RIGHT(N3097,LEN(N3097)-(FIND("/",N3097)))</f>
        <v>spaces</v>
      </c>
      <c r="S3097" s="13">
        <f>(J3097/86400)+25569+(-5/24)</f>
        <v>42522.81689814815</v>
      </c>
      <c r="T3097" s="13">
        <f>(I3097/86400)+25569+(-5/24)</f>
        <v>42582.81689814815</v>
      </c>
    </row>
    <row r="3098" spans="1:20" ht="14.75" customHeight="1" x14ac:dyDescent="0.2">
      <c r="A3098" s="5">
        <v>3096</v>
      </c>
      <c r="B3098" s="6" t="s">
        <v>3096</v>
      </c>
      <c r="C3098" s="6" t="s">
        <v>7206</v>
      </c>
      <c r="D3098" s="22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>E3098/D3098</f>
        <v>3.9750000000000001E-2</v>
      </c>
      <c r="P3098" s="8">
        <f>IF(L3098=0,0,E3098/L3098)</f>
        <v>56.785714285714285</v>
      </c>
      <c r="Q3098" s="5" t="str">
        <f>LEFT(N3098,(FIND("/",N3098)-1))</f>
        <v>theater</v>
      </c>
      <c r="R3098" s="5" t="str">
        <f>RIGHT(N3098,LEN(N3098)-(FIND("/",N3098)))</f>
        <v>spaces</v>
      </c>
      <c r="S3098" s="13">
        <f>(J3098/86400)+25569+(-5/24)</f>
        <v>42114.617199074077</v>
      </c>
      <c r="T3098" s="13">
        <f>(I3098/86400)+25569+(-5/24)</f>
        <v>42144.617199074077</v>
      </c>
    </row>
    <row r="3099" spans="1:20" ht="14.75" customHeight="1" x14ac:dyDescent="0.2">
      <c r="A3099" s="5">
        <v>3097</v>
      </c>
      <c r="B3099" s="6" t="s">
        <v>3097</v>
      </c>
      <c r="C3099" s="6" t="s">
        <v>7207</v>
      </c>
      <c r="D3099" s="22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>E3099/D3099</f>
        <v>0.17150000000000001</v>
      </c>
      <c r="P3099" s="8">
        <f>IF(L3099=0,0,E3099/L3099)</f>
        <v>40.833333333333336</v>
      </c>
      <c r="Q3099" s="5" t="str">
        <f>LEFT(N3099,(FIND("/",N3099)-1))</f>
        <v>theater</v>
      </c>
      <c r="R3099" s="5" t="str">
        <f>RIGHT(N3099,LEN(N3099)-(FIND("/",N3099)))</f>
        <v>spaces</v>
      </c>
      <c r="S3099" s="13">
        <f>(J3099/86400)+25569+(-5/24)</f>
        <v>42629.29515046296</v>
      </c>
      <c r="T3099" s="13">
        <f>(I3099/86400)+25569+(-5/24)</f>
        <v>42650.374999999993</v>
      </c>
    </row>
    <row r="3100" spans="1:20" ht="14.75" customHeight="1" x14ac:dyDescent="0.2">
      <c r="A3100" s="5">
        <v>3098</v>
      </c>
      <c r="B3100" s="6" t="s">
        <v>3098</v>
      </c>
      <c r="C3100" s="6" t="s">
        <v>7208</v>
      </c>
      <c r="D3100" s="22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>E3100/D3100</f>
        <v>3.608004104669061E-2</v>
      </c>
      <c r="P3100" s="8">
        <f>IF(L3100=0,0,E3100/L3100)</f>
        <v>65.111111111111114</v>
      </c>
      <c r="Q3100" s="5" t="str">
        <f>LEFT(N3100,(FIND("/",N3100)-1))</f>
        <v>theater</v>
      </c>
      <c r="R3100" s="5" t="str">
        <f>RIGHT(N3100,LEN(N3100)-(FIND("/",N3100)))</f>
        <v>spaces</v>
      </c>
      <c r="S3100" s="13">
        <f>(J3100/86400)+25569+(-5/24)</f>
        <v>42359.58390046296</v>
      </c>
      <c r="T3100" s="13">
        <f>(I3100/86400)+25569+(-5/24)</f>
        <v>42407.803472222215</v>
      </c>
    </row>
    <row r="3101" spans="1:20" ht="14.75" customHeight="1" x14ac:dyDescent="0.2">
      <c r="A3101" s="5">
        <v>3099</v>
      </c>
      <c r="B3101" s="6" t="s">
        <v>3099</v>
      </c>
      <c r="C3101" s="6" t="s">
        <v>7209</v>
      </c>
      <c r="D3101" s="22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>E3101/D3101</f>
        <v>0.13900000000000001</v>
      </c>
      <c r="P3101" s="8">
        <f>IF(L3101=0,0,E3101/L3101)</f>
        <v>55.6</v>
      </c>
      <c r="Q3101" s="5" t="str">
        <f>LEFT(N3101,(FIND("/",N3101)-1))</f>
        <v>theater</v>
      </c>
      <c r="R3101" s="5" t="str">
        <f>RIGHT(N3101,LEN(N3101)-(FIND("/",N3101)))</f>
        <v>spaces</v>
      </c>
      <c r="S3101" s="13">
        <f>(J3101/86400)+25569+(-5/24)</f>
        <v>42381.981377314813</v>
      </c>
      <c r="T3101" s="13">
        <f>(I3101/86400)+25569+(-5/24)</f>
        <v>42411.981377314813</v>
      </c>
    </row>
    <row r="3102" spans="1:20" ht="14.75" customHeight="1" x14ac:dyDescent="0.2">
      <c r="A3102" s="5">
        <v>3100</v>
      </c>
      <c r="B3102" s="6" t="s">
        <v>3100</v>
      </c>
      <c r="C3102" s="6" t="s">
        <v>7210</v>
      </c>
      <c r="D3102" s="22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>E3102/D3102</f>
        <v>0.15225</v>
      </c>
      <c r="P3102" s="8">
        <f>IF(L3102=0,0,E3102/L3102)</f>
        <v>140.53846153846155</v>
      </c>
      <c r="Q3102" s="5" t="str">
        <f>LEFT(N3102,(FIND("/",N3102)-1))</f>
        <v>theater</v>
      </c>
      <c r="R3102" s="5" t="str">
        <f>RIGHT(N3102,LEN(N3102)-(FIND("/",N3102)))</f>
        <v>spaces</v>
      </c>
      <c r="S3102" s="13">
        <f>(J3102/86400)+25569+(-5/24)</f>
        <v>41902.4140625</v>
      </c>
      <c r="T3102" s="13">
        <f>(I3102/86400)+25569+(-5/24)</f>
        <v>41932.4140625</v>
      </c>
    </row>
    <row r="3103" spans="1:20" ht="14.75" customHeight="1" x14ac:dyDescent="0.2">
      <c r="A3103" s="5">
        <v>3101</v>
      </c>
      <c r="B3103" s="6" t="s">
        <v>3101</v>
      </c>
      <c r="C3103" s="6" t="s">
        <v>7211</v>
      </c>
      <c r="D3103" s="22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>E3103/D3103</f>
        <v>0.12</v>
      </c>
      <c r="P3103" s="8">
        <f>IF(L3103=0,0,E3103/L3103)</f>
        <v>25</v>
      </c>
      <c r="Q3103" s="5" t="str">
        <f>LEFT(N3103,(FIND("/",N3103)-1))</f>
        <v>theater</v>
      </c>
      <c r="R3103" s="5" t="str">
        <f>RIGHT(N3103,LEN(N3103)-(FIND("/",N3103)))</f>
        <v>spaces</v>
      </c>
      <c r="S3103" s="13">
        <f>(J3103/86400)+25569+(-5/24)</f>
        <v>42171.175196759257</v>
      </c>
      <c r="T3103" s="13">
        <f>(I3103/86400)+25569+(-5/24)</f>
        <v>42201.12222222222</v>
      </c>
    </row>
    <row r="3104" spans="1:20" ht="14.75" customHeight="1" x14ac:dyDescent="0.2">
      <c r="A3104" s="5">
        <v>3102</v>
      </c>
      <c r="B3104" s="6" t="s">
        <v>3102</v>
      </c>
      <c r="C3104" s="6" t="s">
        <v>7212</v>
      </c>
      <c r="D3104" s="22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>E3104/D3104</f>
        <v>0.391125</v>
      </c>
      <c r="P3104" s="8">
        <f>IF(L3104=0,0,E3104/L3104)</f>
        <v>69.533333333333331</v>
      </c>
      <c r="Q3104" s="5" t="str">
        <f>LEFT(N3104,(FIND("/",N3104)-1))</f>
        <v>theater</v>
      </c>
      <c r="R3104" s="5" t="str">
        <f>RIGHT(N3104,LEN(N3104)-(FIND("/",N3104)))</f>
        <v>spaces</v>
      </c>
      <c r="S3104" s="13">
        <f>(J3104/86400)+25569+(-5/24)</f>
        <v>42555.132152777776</v>
      </c>
      <c r="T3104" s="13">
        <f>(I3104/86400)+25569+(-5/24)</f>
        <v>42605.132152777776</v>
      </c>
    </row>
    <row r="3105" spans="1:20" ht="14.75" customHeight="1" x14ac:dyDescent="0.2">
      <c r="A3105" s="5">
        <v>3103</v>
      </c>
      <c r="B3105" s="6" t="s">
        <v>3103</v>
      </c>
      <c r="C3105" s="6" t="s">
        <v>7213</v>
      </c>
      <c r="D3105" s="22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>E3105/D3105</f>
        <v>2.6829268292682929E-3</v>
      </c>
      <c r="P3105" s="8">
        <f>IF(L3105=0,0,E3105/L3105)</f>
        <v>5.5</v>
      </c>
      <c r="Q3105" s="5" t="str">
        <f>LEFT(N3105,(FIND("/",N3105)-1))</f>
        <v>theater</v>
      </c>
      <c r="R3105" s="5" t="str">
        <f>RIGHT(N3105,LEN(N3105)-(FIND("/",N3105)))</f>
        <v>spaces</v>
      </c>
      <c r="S3105" s="13">
        <f>(J3105/86400)+25569+(-5/24)</f>
        <v>42106.94798611111</v>
      </c>
      <c r="T3105" s="13">
        <f>(I3105/86400)+25569+(-5/24)</f>
        <v>42166.94798611111</v>
      </c>
    </row>
    <row r="3106" spans="1:20" ht="14.75" customHeight="1" x14ac:dyDescent="0.2">
      <c r="A3106" s="5">
        <v>3104</v>
      </c>
      <c r="B3106" s="6" t="s">
        <v>3104</v>
      </c>
      <c r="C3106" s="6" t="s">
        <v>7214</v>
      </c>
      <c r="D3106" s="22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>E3106/D3106</f>
        <v>0.29625000000000001</v>
      </c>
      <c r="P3106" s="8">
        <f>IF(L3106=0,0,E3106/L3106)</f>
        <v>237</v>
      </c>
      <c r="Q3106" s="5" t="str">
        <f>LEFT(N3106,(FIND("/",N3106)-1))</f>
        <v>theater</v>
      </c>
      <c r="R3106" s="5" t="str">
        <f>RIGHT(N3106,LEN(N3106)-(FIND("/",N3106)))</f>
        <v>spaces</v>
      </c>
      <c r="S3106" s="13">
        <f>(J3106/86400)+25569+(-5/24)</f>
        <v>42006.70035879629</v>
      </c>
      <c r="T3106" s="13">
        <f>(I3106/86400)+25569+(-5/24)</f>
        <v>42037.874999999993</v>
      </c>
    </row>
    <row r="3107" spans="1:20" ht="14.75" customHeight="1" x14ac:dyDescent="0.2">
      <c r="A3107" s="5">
        <v>3105</v>
      </c>
      <c r="B3107" s="6" t="s">
        <v>3105</v>
      </c>
      <c r="C3107" s="6" t="s">
        <v>7215</v>
      </c>
      <c r="D3107" s="22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>E3107/D3107</f>
        <v>0.4236099230111206</v>
      </c>
      <c r="P3107" s="8">
        <f>IF(L3107=0,0,E3107/L3107)</f>
        <v>79.870967741935488</v>
      </c>
      <c r="Q3107" s="5" t="str">
        <f>LEFT(N3107,(FIND("/",N3107)-1))</f>
        <v>theater</v>
      </c>
      <c r="R3107" s="5" t="str">
        <f>RIGHT(N3107,LEN(N3107)-(FIND("/",N3107)))</f>
        <v>spaces</v>
      </c>
      <c r="S3107" s="13">
        <f>(J3107/86400)+25569+(-5/24)</f>
        <v>41876.510601851849</v>
      </c>
      <c r="T3107" s="13">
        <f>(I3107/86400)+25569+(-5/24)</f>
        <v>41931</v>
      </c>
    </row>
    <row r="3108" spans="1:20" ht="14.75" customHeight="1" x14ac:dyDescent="0.2">
      <c r="A3108" s="5">
        <v>3106</v>
      </c>
      <c r="B3108" s="6" t="s">
        <v>3106</v>
      </c>
      <c r="C3108" s="6" t="s">
        <v>7216</v>
      </c>
      <c r="D3108" s="22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>E3108/D3108</f>
        <v>4.1000000000000002E-2</v>
      </c>
      <c r="P3108" s="8">
        <f>IF(L3108=0,0,E3108/L3108)</f>
        <v>10.25</v>
      </c>
      <c r="Q3108" s="5" t="str">
        <f>LEFT(N3108,(FIND("/",N3108)-1))</f>
        <v>theater</v>
      </c>
      <c r="R3108" s="5" t="str">
        <f>RIGHT(N3108,LEN(N3108)-(FIND("/",N3108)))</f>
        <v>spaces</v>
      </c>
      <c r="S3108" s="13">
        <f>(J3108/86400)+25569+(-5/24)</f>
        <v>42241.220787037033</v>
      </c>
      <c r="T3108" s="13">
        <f>(I3108/86400)+25569+(-5/24)</f>
        <v>42263.708333333336</v>
      </c>
    </row>
    <row r="3109" spans="1:20" ht="14.75" customHeight="1" x14ac:dyDescent="0.2">
      <c r="A3109" s="5">
        <v>3107</v>
      </c>
      <c r="B3109" s="6" t="s">
        <v>3107</v>
      </c>
      <c r="C3109" s="6" t="s">
        <v>7217</v>
      </c>
      <c r="D3109" s="22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>E3109/D3109</f>
        <v>0.197625</v>
      </c>
      <c r="P3109" s="8">
        <f>IF(L3109=0,0,E3109/L3109)</f>
        <v>272.58620689655174</v>
      </c>
      <c r="Q3109" s="5" t="str">
        <f>LEFT(N3109,(FIND("/",N3109)-1))</f>
        <v>theater</v>
      </c>
      <c r="R3109" s="5" t="str">
        <f>RIGHT(N3109,LEN(N3109)-(FIND("/",N3109)))</f>
        <v>spaces</v>
      </c>
      <c r="S3109" s="13">
        <f>(J3109/86400)+25569+(-5/24)</f>
        <v>42128.605914351851</v>
      </c>
      <c r="T3109" s="13">
        <f>(I3109/86400)+25569+(-5/24)</f>
        <v>42135.605914351851</v>
      </c>
    </row>
    <row r="3110" spans="1:20" ht="14.75" customHeight="1" x14ac:dyDescent="0.2">
      <c r="A3110" s="5">
        <v>3108</v>
      </c>
      <c r="B3110" s="6" t="s">
        <v>3108</v>
      </c>
      <c r="C3110" s="6" t="s">
        <v>7218</v>
      </c>
      <c r="D3110" s="22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>E3110/D3110</f>
        <v>5.1999999999999995E-4</v>
      </c>
      <c r="P3110" s="8">
        <f>IF(L3110=0,0,E3110/L3110)</f>
        <v>13</v>
      </c>
      <c r="Q3110" s="5" t="str">
        <f>LEFT(N3110,(FIND("/",N3110)-1))</f>
        <v>theater</v>
      </c>
      <c r="R3110" s="5" t="str">
        <f>RIGHT(N3110,LEN(N3110)-(FIND("/",N3110)))</f>
        <v>spaces</v>
      </c>
      <c r="S3110" s="13">
        <f>(J3110/86400)+25569+(-5/24)</f>
        <v>42062.47215277778</v>
      </c>
      <c r="T3110" s="13">
        <f>(I3110/86400)+25569+(-5/24)</f>
        <v>42122.430486111109</v>
      </c>
    </row>
    <row r="3111" spans="1:20" ht="14.75" customHeight="1" x14ac:dyDescent="0.2">
      <c r="A3111" s="5">
        <v>3109</v>
      </c>
      <c r="B3111" s="6" t="s">
        <v>3109</v>
      </c>
      <c r="C3111" s="6" t="s">
        <v>7219</v>
      </c>
      <c r="D3111" s="22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>E3111/D3111</f>
        <v>0.25030188679245285</v>
      </c>
      <c r="P3111" s="8">
        <f>IF(L3111=0,0,E3111/L3111)</f>
        <v>58.184210526315788</v>
      </c>
      <c r="Q3111" s="5" t="str">
        <f>LEFT(N3111,(FIND("/",N3111)-1))</f>
        <v>theater</v>
      </c>
      <c r="R3111" s="5" t="str">
        <f>RIGHT(N3111,LEN(N3111)-(FIND("/",N3111)))</f>
        <v>spaces</v>
      </c>
      <c r="S3111" s="13">
        <f>(J3111/86400)+25569+(-5/24)</f>
        <v>41843.916782407403</v>
      </c>
      <c r="T3111" s="13">
        <f>(I3111/86400)+25569+(-5/24)</f>
        <v>41878.916782407403</v>
      </c>
    </row>
    <row r="3112" spans="1:20" ht="14.75" customHeight="1" x14ac:dyDescent="0.2">
      <c r="A3112" s="5">
        <v>3110</v>
      </c>
      <c r="B3112" s="6" t="s">
        <v>3110</v>
      </c>
      <c r="C3112" s="6" t="s">
        <v>7220</v>
      </c>
      <c r="D3112" s="22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>E3112/D3112</f>
        <v>4.0000000000000002E-4</v>
      </c>
      <c r="P3112" s="8">
        <f>IF(L3112=0,0,E3112/L3112)</f>
        <v>10</v>
      </c>
      <c r="Q3112" s="5" t="str">
        <f>LEFT(N3112,(FIND("/",N3112)-1))</f>
        <v>theater</v>
      </c>
      <c r="R3112" s="5" t="str">
        <f>RIGHT(N3112,LEN(N3112)-(FIND("/",N3112)))</f>
        <v>spaces</v>
      </c>
      <c r="S3112" s="13">
        <f>(J3112/86400)+25569+(-5/24)</f>
        <v>42744.823136574072</v>
      </c>
      <c r="T3112" s="13">
        <f>(I3112/86400)+25569+(-5/24)</f>
        <v>42784.823136574072</v>
      </c>
    </row>
    <row r="3113" spans="1:20" ht="14.75" customHeight="1" x14ac:dyDescent="0.2">
      <c r="A3113" s="5">
        <v>3111</v>
      </c>
      <c r="B3113" s="6" t="s">
        <v>3111</v>
      </c>
      <c r="C3113" s="6" t="s">
        <v>7221</v>
      </c>
      <c r="D3113" s="22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>E3113/D3113</f>
        <v>0.26640000000000003</v>
      </c>
      <c r="P3113" s="8">
        <f>IF(L3113=0,0,E3113/L3113)</f>
        <v>70.10526315789474</v>
      </c>
      <c r="Q3113" s="5" t="str">
        <f>LEFT(N3113,(FIND("/",N3113)-1))</f>
        <v>theater</v>
      </c>
      <c r="R3113" s="5" t="str">
        <f>RIGHT(N3113,LEN(N3113)-(FIND("/",N3113)))</f>
        <v>spaces</v>
      </c>
      <c r="S3113" s="13">
        <f>(J3113/86400)+25569+(-5/24)</f>
        <v>41885.386805555558</v>
      </c>
      <c r="T3113" s="13">
        <f>(I3113/86400)+25569+(-5/24)</f>
        <v>41916.386805555558</v>
      </c>
    </row>
    <row r="3114" spans="1:20" ht="14.75" customHeight="1" x14ac:dyDescent="0.2">
      <c r="A3114" s="5">
        <v>3112</v>
      </c>
      <c r="B3114" s="6" t="s">
        <v>3112</v>
      </c>
      <c r="C3114" s="6" t="s">
        <v>7222</v>
      </c>
      <c r="D3114" s="22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>E3114/D3114</f>
        <v>4.7363636363636365E-2</v>
      </c>
      <c r="P3114" s="8">
        <f>IF(L3114=0,0,E3114/L3114)</f>
        <v>57.888888888888886</v>
      </c>
      <c r="Q3114" s="5" t="str">
        <f>LEFT(N3114,(FIND("/",N3114)-1))</f>
        <v>theater</v>
      </c>
      <c r="R3114" s="5" t="str">
        <f>RIGHT(N3114,LEN(N3114)-(FIND("/",N3114)))</f>
        <v>spaces</v>
      </c>
      <c r="S3114" s="13">
        <f>(J3114/86400)+25569+(-5/24)</f>
        <v>42614.913587962961</v>
      </c>
      <c r="T3114" s="13">
        <f>(I3114/86400)+25569+(-5/24)</f>
        <v>42674.913587962961</v>
      </c>
    </row>
    <row r="3115" spans="1:20" ht="14.75" customHeight="1" x14ac:dyDescent="0.2">
      <c r="A3115" s="5">
        <v>3113</v>
      </c>
      <c r="B3115" s="6" t="s">
        <v>3113</v>
      </c>
      <c r="C3115" s="6" t="s">
        <v>7223</v>
      </c>
      <c r="D3115" s="22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>E3115/D3115</f>
        <v>4.2435339894712751E-2</v>
      </c>
      <c r="P3115" s="8">
        <f>IF(L3115=0,0,E3115/L3115)</f>
        <v>125.27027027027027</v>
      </c>
      <c r="Q3115" s="5" t="str">
        <f>LEFT(N3115,(FIND("/",N3115)-1))</f>
        <v>theater</v>
      </c>
      <c r="R3115" s="5" t="str">
        <f>RIGHT(N3115,LEN(N3115)-(FIND("/",N3115)))</f>
        <v>spaces</v>
      </c>
      <c r="S3115" s="13">
        <f>(J3115/86400)+25569+(-5/24)</f>
        <v>42081.522939814815</v>
      </c>
      <c r="T3115" s="13">
        <f>(I3115/86400)+25569+(-5/24)</f>
        <v>42111.522939814815</v>
      </c>
    </row>
    <row r="3116" spans="1:20" ht="14.75" customHeight="1" x14ac:dyDescent="0.2">
      <c r="A3116" s="5">
        <v>3114</v>
      </c>
      <c r="B3116" s="6" t="s">
        <v>3114</v>
      </c>
      <c r="C3116" s="6" t="s">
        <v>7224</v>
      </c>
      <c r="D3116" s="22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>E3116/D3116</f>
        <v>0</v>
      </c>
      <c r="P3116" s="8">
        <f>IF(L3116=0,0,E3116/L3116)</f>
        <v>0</v>
      </c>
      <c r="Q3116" s="5" t="str">
        <f>LEFT(N3116,(FIND("/",N3116)-1))</f>
        <v>theater</v>
      </c>
      <c r="R3116" s="5" t="str">
        <f>RIGHT(N3116,LEN(N3116)-(FIND("/",N3116)))</f>
        <v>spaces</v>
      </c>
      <c r="S3116" s="13">
        <f>(J3116/86400)+25569+(-5/24)</f>
        <v>41843.42418981481</v>
      </c>
      <c r="T3116" s="13">
        <f>(I3116/86400)+25569+(-5/24)</f>
        <v>41903.42418981481</v>
      </c>
    </row>
    <row r="3117" spans="1:20" ht="14.75" customHeight="1" x14ac:dyDescent="0.2">
      <c r="A3117" s="5">
        <v>3115</v>
      </c>
      <c r="B3117" s="6" t="s">
        <v>3115</v>
      </c>
      <c r="C3117" s="6" t="s">
        <v>7225</v>
      </c>
      <c r="D3117" s="22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>E3117/D3117</f>
        <v>0.03</v>
      </c>
      <c r="P3117" s="8">
        <f>IF(L3117=0,0,E3117/L3117)</f>
        <v>300</v>
      </c>
      <c r="Q3117" s="5" t="str">
        <f>LEFT(N3117,(FIND("/",N3117)-1))</f>
        <v>theater</v>
      </c>
      <c r="R3117" s="5" t="str">
        <f>RIGHT(N3117,LEN(N3117)-(FIND("/",N3117)))</f>
        <v>spaces</v>
      </c>
      <c r="S3117" s="13">
        <f>(J3117/86400)+25569+(-5/24)</f>
        <v>42496.238738425927</v>
      </c>
      <c r="T3117" s="13">
        <f>(I3117/86400)+25569+(-5/24)</f>
        <v>42526.238738425927</v>
      </c>
    </row>
    <row r="3118" spans="1:20" ht="14.75" customHeight="1" x14ac:dyDescent="0.2">
      <c r="A3118" s="5">
        <v>3116</v>
      </c>
      <c r="B3118" s="6" t="s">
        <v>3116</v>
      </c>
      <c r="C3118" s="6" t="s">
        <v>7226</v>
      </c>
      <c r="D3118" s="22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>E3118/D3118</f>
        <v>0.57333333333333336</v>
      </c>
      <c r="P3118" s="8">
        <f>IF(L3118=0,0,E3118/L3118)</f>
        <v>43</v>
      </c>
      <c r="Q3118" s="5" t="str">
        <f>LEFT(N3118,(FIND("/",N3118)-1))</f>
        <v>theater</v>
      </c>
      <c r="R3118" s="5" t="str">
        <f>RIGHT(N3118,LEN(N3118)-(FIND("/",N3118)))</f>
        <v>spaces</v>
      </c>
      <c r="S3118" s="13">
        <f>(J3118/86400)+25569+(-5/24)</f>
        <v>42081.30700231481</v>
      </c>
      <c r="T3118" s="13">
        <f>(I3118/86400)+25569+(-5/24)</f>
        <v>42095.30700231481</v>
      </c>
    </row>
    <row r="3119" spans="1:20" ht="14.75" customHeight="1" x14ac:dyDescent="0.2">
      <c r="A3119" s="5">
        <v>3117</v>
      </c>
      <c r="B3119" s="6" t="s">
        <v>3117</v>
      </c>
      <c r="C3119" s="6" t="s">
        <v>7227</v>
      </c>
      <c r="D3119" s="22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>E3119/D3119</f>
        <v>1E-3</v>
      </c>
      <c r="P3119" s="8">
        <f>IF(L3119=0,0,E3119/L3119)</f>
        <v>1</v>
      </c>
      <c r="Q3119" s="5" t="str">
        <f>LEFT(N3119,(FIND("/",N3119)-1))</f>
        <v>theater</v>
      </c>
      <c r="R3119" s="5" t="str">
        <f>RIGHT(N3119,LEN(N3119)-(FIND("/",N3119)))</f>
        <v>spaces</v>
      </c>
      <c r="S3119" s="13">
        <f>(J3119/86400)+25569+(-5/24)</f>
        <v>42509.166203703702</v>
      </c>
      <c r="T3119" s="13">
        <f>(I3119/86400)+25569+(-5/24)</f>
        <v>42517.341666666667</v>
      </c>
    </row>
    <row r="3120" spans="1:20" ht="14.75" customHeight="1" x14ac:dyDescent="0.2">
      <c r="A3120" s="5">
        <v>3118</v>
      </c>
      <c r="B3120" s="6" t="s">
        <v>3118</v>
      </c>
      <c r="C3120" s="6" t="s">
        <v>7228</v>
      </c>
      <c r="D3120" s="22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>E3120/D3120</f>
        <v>3.0999999999999999E-3</v>
      </c>
      <c r="P3120" s="8">
        <f>IF(L3120=0,0,E3120/L3120)</f>
        <v>775</v>
      </c>
      <c r="Q3120" s="5" t="str">
        <f>LEFT(N3120,(FIND("/",N3120)-1))</f>
        <v>theater</v>
      </c>
      <c r="R3120" s="5" t="str">
        <f>RIGHT(N3120,LEN(N3120)-(FIND("/",N3120)))</f>
        <v>spaces</v>
      </c>
      <c r="S3120" s="13">
        <f>(J3120/86400)+25569+(-5/24)</f>
        <v>42534.441238425927</v>
      </c>
      <c r="T3120" s="13">
        <f>(I3120/86400)+25569+(-5/24)</f>
        <v>42553.441238425927</v>
      </c>
    </row>
    <row r="3121" spans="1:20" ht="14.75" customHeight="1" x14ac:dyDescent="0.2">
      <c r="A3121" s="5">
        <v>3119</v>
      </c>
      <c r="B3121" s="6" t="s">
        <v>3119</v>
      </c>
      <c r="C3121" s="6" t="s">
        <v>7229</v>
      </c>
      <c r="D3121" s="22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>E3121/D3121</f>
        <v>5.0000000000000001E-4</v>
      </c>
      <c r="P3121" s="8">
        <f>IF(L3121=0,0,E3121/L3121)</f>
        <v>5</v>
      </c>
      <c r="Q3121" s="5" t="str">
        <f>LEFT(N3121,(FIND("/",N3121)-1))</f>
        <v>theater</v>
      </c>
      <c r="R3121" s="5" t="str">
        <f>RIGHT(N3121,LEN(N3121)-(FIND("/",N3121)))</f>
        <v>spaces</v>
      </c>
      <c r="S3121" s="13">
        <f>(J3121/86400)+25569+(-5/24)</f>
        <v>42059.837175925924</v>
      </c>
      <c r="T3121" s="13">
        <f>(I3121/86400)+25569+(-5/24)</f>
        <v>42089.795509259253</v>
      </c>
    </row>
    <row r="3122" spans="1:20" ht="14.75" customHeight="1" x14ac:dyDescent="0.2">
      <c r="A3122" s="5">
        <v>3120</v>
      </c>
      <c r="B3122" s="6" t="s">
        <v>3120</v>
      </c>
      <c r="C3122" s="6" t="s">
        <v>7230</v>
      </c>
      <c r="D3122" s="22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>E3122/D3122</f>
        <v>9.8461538461538464E-5</v>
      </c>
      <c r="P3122" s="8">
        <f>IF(L3122=0,0,E3122/L3122)</f>
        <v>12.8</v>
      </c>
      <c r="Q3122" s="5" t="str">
        <f>LEFT(N3122,(FIND("/",N3122)-1))</f>
        <v>theater</v>
      </c>
      <c r="R3122" s="5" t="str">
        <f>RIGHT(N3122,LEN(N3122)-(FIND("/",N3122)))</f>
        <v>spaces</v>
      </c>
      <c r="S3122" s="13">
        <f>(J3122/86400)+25569+(-5/24)</f>
        <v>42435.733749999992</v>
      </c>
      <c r="T3122" s="13">
        <f>(I3122/86400)+25569+(-5/24)</f>
        <v>42495.692083333335</v>
      </c>
    </row>
    <row r="3123" spans="1:20" ht="14.75" customHeight="1" x14ac:dyDescent="0.2">
      <c r="A3123" s="5">
        <v>3121</v>
      </c>
      <c r="B3123" s="6" t="s">
        <v>3121</v>
      </c>
      <c r="C3123" s="6" t="s">
        <v>7231</v>
      </c>
      <c r="D3123" s="22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>E3123/D3123</f>
        <v>6.6666666666666671E-3</v>
      </c>
      <c r="P3123" s="8">
        <f>IF(L3123=0,0,E3123/L3123)</f>
        <v>10</v>
      </c>
      <c r="Q3123" s="5" t="str">
        <f>LEFT(N3123,(FIND("/",N3123)-1))</f>
        <v>theater</v>
      </c>
      <c r="R3123" s="5" t="str">
        <f>RIGHT(N3123,LEN(N3123)-(FIND("/",N3123)))</f>
        <v>spaces</v>
      </c>
      <c r="S3123" s="13">
        <f>(J3123/86400)+25569+(-5/24)</f>
        <v>41848.471469907403</v>
      </c>
      <c r="T3123" s="13">
        <f>(I3123/86400)+25569+(-5/24)</f>
        <v>41908.471469907403</v>
      </c>
    </row>
    <row r="3124" spans="1:20" ht="14.75" customHeight="1" x14ac:dyDescent="0.2">
      <c r="A3124" s="5">
        <v>3122</v>
      </c>
      <c r="B3124" s="6" t="s">
        <v>3122</v>
      </c>
      <c r="C3124" s="6" t="s">
        <v>7232</v>
      </c>
      <c r="D3124" s="22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>E3124/D3124</f>
        <v>0.58291457286432158</v>
      </c>
      <c r="P3124" s="8">
        <f>IF(L3124=0,0,E3124/L3124)</f>
        <v>58</v>
      </c>
      <c r="Q3124" s="5" t="str">
        <f>LEFT(N3124,(FIND("/",N3124)-1))</f>
        <v>theater</v>
      </c>
      <c r="R3124" s="5" t="str">
        <f>RIGHT(N3124,LEN(N3124)-(FIND("/",N3124)))</f>
        <v>spaces</v>
      </c>
      <c r="S3124" s="13">
        <f>(J3124/86400)+25569+(-5/24)</f>
        <v>42678.723749999997</v>
      </c>
      <c r="T3124" s="13">
        <f>(I3124/86400)+25569+(-5/24)</f>
        <v>42683.765416666669</v>
      </c>
    </row>
    <row r="3125" spans="1:20" ht="14.75" customHeight="1" x14ac:dyDescent="0.2">
      <c r="A3125" s="5">
        <v>3123</v>
      </c>
      <c r="B3125" s="6" t="s">
        <v>3123</v>
      </c>
      <c r="C3125" s="6" t="s">
        <v>7233</v>
      </c>
      <c r="D3125" s="22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>E3125/D3125</f>
        <v>0.68153600000000003</v>
      </c>
      <c r="P3125" s="8">
        <f>IF(L3125=0,0,E3125/L3125)</f>
        <v>244.80459770114942</v>
      </c>
      <c r="Q3125" s="5" t="str">
        <f>LEFT(N3125,(FIND("/",N3125)-1))</f>
        <v>theater</v>
      </c>
      <c r="R3125" s="5" t="str">
        <f>RIGHT(N3125,LEN(N3125)-(FIND("/",N3125)))</f>
        <v>spaces</v>
      </c>
      <c r="S3125" s="13">
        <f>(J3125/86400)+25569+(-5/24)</f>
        <v>42530.784699074073</v>
      </c>
      <c r="T3125" s="13">
        <f>(I3125/86400)+25569+(-5/24)</f>
        <v>42560.784699074073</v>
      </c>
    </row>
    <row r="3126" spans="1:20" ht="14.75" customHeight="1" x14ac:dyDescent="0.2">
      <c r="A3126" s="5">
        <v>3124</v>
      </c>
      <c r="B3126" s="6" t="s">
        <v>3124</v>
      </c>
      <c r="C3126" s="6" t="s">
        <v>7234</v>
      </c>
      <c r="D3126" s="22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>E3126/D3126</f>
        <v>3.2499999999999997E-5</v>
      </c>
      <c r="P3126" s="8">
        <f>IF(L3126=0,0,E3126/L3126)</f>
        <v>6.5</v>
      </c>
      <c r="Q3126" s="5" t="str">
        <f>LEFT(N3126,(FIND("/",N3126)-1))</f>
        <v>theater</v>
      </c>
      <c r="R3126" s="5" t="str">
        <f>RIGHT(N3126,LEN(N3126)-(FIND("/",N3126)))</f>
        <v>spaces</v>
      </c>
      <c r="S3126" s="13">
        <f>(J3126/86400)+25569+(-5/24)</f>
        <v>41977.571770833332</v>
      </c>
      <c r="T3126" s="13">
        <f>(I3126/86400)+25569+(-5/24)</f>
        <v>42037.571770833332</v>
      </c>
    </row>
    <row r="3127" spans="1:20" ht="14.75" customHeight="1" x14ac:dyDescent="0.2">
      <c r="A3127" s="5">
        <v>3125</v>
      </c>
      <c r="B3127" s="6" t="s">
        <v>3125</v>
      </c>
      <c r="C3127" s="6" t="s">
        <v>7235</v>
      </c>
      <c r="D3127" s="22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>E3127/D3127</f>
        <v>0</v>
      </c>
      <c r="P3127" s="8">
        <f>IF(L3127=0,0,E3127/L3127)</f>
        <v>0</v>
      </c>
      <c r="Q3127" s="5" t="str">
        <f>LEFT(N3127,(FIND("/",N3127)-1))</f>
        <v>theater</v>
      </c>
      <c r="R3127" s="5" t="str">
        <f>RIGHT(N3127,LEN(N3127)-(FIND("/",N3127)))</f>
        <v>spaces</v>
      </c>
      <c r="S3127" s="13">
        <f>(J3127/86400)+25569+(-5/24)</f>
        <v>42345.998518518514</v>
      </c>
      <c r="T3127" s="13">
        <f>(I3127/86400)+25569+(-5/24)</f>
        <v>42375.998518518514</v>
      </c>
    </row>
    <row r="3128" spans="1:20" ht="14.75" customHeight="1" x14ac:dyDescent="0.2">
      <c r="A3128" s="5">
        <v>3126</v>
      </c>
      <c r="B3128" s="6" t="s">
        <v>3126</v>
      </c>
      <c r="C3128" s="6" t="s">
        <v>7236</v>
      </c>
      <c r="D3128" s="22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>E3128/D3128</f>
        <v>4.1599999999999998E-2</v>
      </c>
      <c r="P3128" s="8">
        <f>IF(L3128=0,0,E3128/L3128)</f>
        <v>61.176470588235297</v>
      </c>
      <c r="Q3128" s="5" t="str">
        <f>LEFT(N3128,(FIND("/",N3128)-1))</f>
        <v>theater</v>
      </c>
      <c r="R3128" s="5" t="str">
        <f>RIGHT(N3128,LEN(N3128)-(FIND("/",N3128)))</f>
        <v>spaces</v>
      </c>
      <c r="S3128" s="13">
        <f>(J3128/86400)+25569+(-5/24)</f>
        <v>42426.809745370367</v>
      </c>
      <c r="T3128" s="13">
        <f>(I3128/86400)+25569+(-5/24)</f>
        <v>42456.768078703702</v>
      </c>
    </row>
    <row r="3129" spans="1:20" ht="14.75" customHeight="1" x14ac:dyDescent="0.2">
      <c r="A3129" s="5">
        <v>3127</v>
      </c>
      <c r="B3129" s="6" t="s">
        <v>3127</v>
      </c>
      <c r="C3129" s="6" t="s">
        <v>7237</v>
      </c>
      <c r="D3129" s="22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>E3129/D3129</f>
        <v>0</v>
      </c>
      <c r="P3129" s="8">
        <f>IF(L3129=0,0,E3129/L3129)</f>
        <v>0</v>
      </c>
      <c r="Q3129" s="5" t="str">
        <f>LEFT(N3129,(FIND("/",N3129)-1))</f>
        <v>theater</v>
      </c>
      <c r="R3129" s="5" t="str">
        <f>RIGHT(N3129,LEN(N3129)-(FIND("/",N3129)))</f>
        <v>spaces</v>
      </c>
      <c r="S3129" s="13">
        <f>(J3129/86400)+25569+(-5/24)</f>
        <v>42034.648483796293</v>
      </c>
      <c r="T3129" s="13">
        <f>(I3129/86400)+25569+(-5/24)</f>
        <v>42064.648483796293</v>
      </c>
    </row>
    <row r="3130" spans="1:20" ht="14.75" customHeight="1" x14ac:dyDescent="0.2">
      <c r="A3130" s="5">
        <v>3128</v>
      </c>
      <c r="B3130" s="6" t="s">
        <v>3128</v>
      </c>
      <c r="C3130" s="6" t="s">
        <v>7238</v>
      </c>
      <c r="D3130" s="22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>E3130/D3130</f>
        <v>1.0860666666666667</v>
      </c>
      <c r="P3130" s="8">
        <f>IF(L3130=0,0,E3130/L3130)</f>
        <v>139.23931623931625</v>
      </c>
      <c r="Q3130" s="5" t="str">
        <f>LEFT(N3130,(FIND("/",N3130)-1))</f>
        <v>theater</v>
      </c>
      <c r="R3130" s="5" t="str">
        <f>RIGHT(N3130,LEN(N3130)-(FIND("/",N3130)))</f>
        <v>plays</v>
      </c>
      <c r="S3130" s="13">
        <f>(J3130/86400)+25569+(-5/24)</f>
        <v>42780.617372685178</v>
      </c>
      <c r="T3130" s="13">
        <f>(I3130/86400)+25569+(-5/24)</f>
        <v>42810.575706018521</v>
      </c>
    </row>
    <row r="3131" spans="1:20" ht="14.75" customHeight="1" x14ac:dyDescent="0.2">
      <c r="A3131" s="5">
        <v>3129</v>
      </c>
      <c r="B3131" s="6" t="s">
        <v>3129</v>
      </c>
      <c r="C3131" s="6" t="s">
        <v>7239</v>
      </c>
      <c r="D3131" s="22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>E3131/D3131</f>
        <v>8.0000000000000002E-3</v>
      </c>
      <c r="P3131" s="8">
        <f>IF(L3131=0,0,E3131/L3131)</f>
        <v>10</v>
      </c>
      <c r="Q3131" s="5" t="str">
        <f>LEFT(N3131,(FIND("/",N3131)-1))</f>
        <v>theater</v>
      </c>
      <c r="R3131" s="5" t="str">
        <f>RIGHT(N3131,LEN(N3131)-(FIND("/",N3131)))</f>
        <v>plays</v>
      </c>
      <c r="S3131" s="13">
        <f>(J3131/86400)+25569+(-5/24)</f>
        <v>42803.634479166663</v>
      </c>
      <c r="T3131" s="13">
        <f>(I3131/86400)+25569+(-5/24)</f>
        <v>42843.592812499999</v>
      </c>
    </row>
    <row r="3132" spans="1:20" ht="14.75" customHeight="1" x14ac:dyDescent="0.2">
      <c r="A3132" s="5">
        <v>3130</v>
      </c>
      <c r="B3132" s="6" t="s">
        <v>3130</v>
      </c>
      <c r="C3132" s="6" t="s">
        <v>7240</v>
      </c>
      <c r="D3132" s="22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>E3132/D3132</f>
        <v>3.7499999999999999E-2</v>
      </c>
      <c r="P3132" s="8">
        <f>IF(L3132=0,0,E3132/L3132)</f>
        <v>93.75</v>
      </c>
      <c r="Q3132" s="5" t="str">
        <f>LEFT(N3132,(FIND("/",N3132)-1))</f>
        <v>theater</v>
      </c>
      <c r="R3132" s="5" t="str">
        <f>RIGHT(N3132,LEN(N3132)-(FIND("/",N3132)))</f>
        <v>plays</v>
      </c>
      <c r="S3132" s="13">
        <f>(J3132/86400)+25569+(-5/24)</f>
        <v>42808.431898148141</v>
      </c>
      <c r="T3132" s="13">
        <f>(I3132/86400)+25569+(-5/24)</f>
        <v>42838.999305555553</v>
      </c>
    </row>
    <row r="3133" spans="1:20" ht="14.75" customHeight="1" x14ac:dyDescent="0.2">
      <c r="A3133" s="5">
        <v>3131</v>
      </c>
      <c r="B3133" s="6" t="s">
        <v>3131</v>
      </c>
      <c r="C3133" s="6" t="s">
        <v>7241</v>
      </c>
      <c r="D3133" s="22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>E3133/D3133</f>
        <v>0.15731707317073171</v>
      </c>
      <c r="P3133" s="8">
        <f>IF(L3133=0,0,E3133/L3133)</f>
        <v>53.75</v>
      </c>
      <c r="Q3133" s="5" t="str">
        <f>LEFT(N3133,(FIND("/",N3133)-1))</f>
        <v>theater</v>
      </c>
      <c r="R3133" s="5" t="str">
        <f>RIGHT(N3133,LEN(N3133)-(FIND("/",N3133)))</f>
        <v>plays</v>
      </c>
      <c r="S3133" s="13">
        <f>(J3133/86400)+25569+(-5/24)</f>
        <v>42803.370891203704</v>
      </c>
      <c r="T3133" s="13">
        <f>(I3133/86400)+25569+(-5/24)</f>
        <v>42833.329224537032</v>
      </c>
    </row>
    <row r="3134" spans="1:20" ht="14.75" customHeight="1" x14ac:dyDescent="0.2">
      <c r="A3134" s="5">
        <v>3132</v>
      </c>
      <c r="B3134" s="6" t="s">
        <v>3132</v>
      </c>
      <c r="C3134" s="6" t="s">
        <v>7242</v>
      </c>
      <c r="D3134" s="22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>E3134/D3134</f>
        <v>3.3333333333333332E-4</v>
      </c>
      <c r="P3134" s="8">
        <f>IF(L3134=0,0,E3134/L3134)</f>
        <v>10</v>
      </c>
      <c r="Q3134" s="5" t="str">
        <f>LEFT(N3134,(FIND("/",N3134)-1))</f>
        <v>theater</v>
      </c>
      <c r="R3134" s="5" t="str">
        <f>RIGHT(N3134,LEN(N3134)-(FIND("/",N3134)))</f>
        <v>plays</v>
      </c>
      <c r="S3134" s="13">
        <f>(J3134/86400)+25569+(-5/24)</f>
        <v>42786.141898148147</v>
      </c>
      <c r="T3134" s="13">
        <f>(I3134/86400)+25569+(-5/24)</f>
        <v>42846.100231481476</v>
      </c>
    </row>
    <row r="3135" spans="1:20" ht="14.75" customHeight="1" x14ac:dyDescent="0.2">
      <c r="A3135" s="5">
        <v>3133</v>
      </c>
      <c r="B3135" s="6" t="s">
        <v>3133</v>
      </c>
      <c r="C3135" s="6" t="s">
        <v>7243</v>
      </c>
      <c r="D3135" s="22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>E3135/D3135</f>
        <v>1.08</v>
      </c>
      <c r="P3135" s="8">
        <f>IF(L3135=0,0,E3135/L3135)</f>
        <v>33.75</v>
      </c>
      <c r="Q3135" s="5" t="str">
        <f>LEFT(N3135,(FIND("/",N3135)-1))</f>
        <v>theater</v>
      </c>
      <c r="R3135" s="5" t="str">
        <f>RIGHT(N3135,LEN(N3135)-(FIND("/",N3135)))</f>
        <v>plays</v>
      </c>
      <c r="S3135" s="13">
        <f>(J3135/86400)+25569+(-5/24)</f>
        <v>42788.356874999998</v>
      </c>
      <c r="T3135" s="13">
        <f>(I3135/86400)+25569+(-5/24)</f>
        <v>42818.315208333333</v>
      </c>
    </row>
    <row r="3136" spans="1:20" ht="14.75" customHeight="1" x14ac:dyDescent="0.2">
      <c r="A3136" s="5">
        <v>3134</v>
      </c>
      <c r="B3136" s="6" t="s">
        <v>3134</v>
      </c>
      <c r="C3136" s="6" t="s">
        <v>7244</v>
      </c>
      <c r="D3136" s="22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>E3136/D3136</f>
        <v>0.22500000000000001</v>
      </c>
      <c r="P3136" s="8">
        <f>IF(L3136=0,0,E3136/L3136)</f>
        <v>18.75</v>
      </c>
      <c r="Q3136" s="5" t="str">
        <f>LEFT(N3136,(FIND("/",N3136)-1))</f>
        <v>theater</v>
      </c>
      <c r="R3136" s="5" t="str">
        <f>RIGHT(N3136,LEN(N3136)-(FIND("/",N3136)))</f>
        <v>plays</v>
      </c>
      <c r="S3136" s="13">
        <f>(J3136/86400)+25569+(-5/24)</f>
        <v>42800.511793981474</v>
      </c>
      <c r="T3136" s="13">
        <f>(I3136/86400)+25569+(-5/24)</f>
        <v>42821.470127314817</v>
      </c>
    </row>
    <row r="3137" spans="1:20" ht="14.75" customHeight="1" x14ac:dyDescent="0.2">
      <c r="A3137" s="5">
        <v>3135</v>
      </c>
      <c r="B3137" s="6" t="s">
        <v>3135</v>
      </c>
      <c r="C3137" s="6" t="s">
        <v>7245</v>
      </c>
      <c r="D3137" s="22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>E3137/D3137</f>
        <v>0.20849420849420849</v>
      </c>
      <c r="P3137" s="8">
        <f>IF(L3137=0,0,E3137/L3137)</f>
        <v>23.142857142857142</v>
      </c>
      <c r="Q3137" s="5" t="str">
        <f>LEFT(N3137,(FIND("/",N3137)-1))</f>
        <v>theater</v>
      </c>
      <c r="R3137" s="5" t="str">
        <f>RIGHT(N3137,LEN(N3137)-(FIND("/",N3137)))</f>
        <v>plays</v>
      </c>
      <c r="S3137" s="13">
        <f>(J3137/86400)+25569+(-5/24)</f>
        <v>42806.943530092591</v>
      </c>
      <c r="T3137" s="13">
        <f>(I3137/86400)+25569+(-5/24)</f>
        <v>42828.943530092591</v>
      </c>
    </row>
    <row r="3138" spans="1:20" ht="14.75" customHeight="1" x14ac:dyDescent="0.2">
      <c r="A3138" s="5">
        <v>3136</v>
      </c>
      <c r="B3138" s="6" t="s">
        <v>3136</v>
      </c>
      <c r="C3138" s="6" t="s">
        <v>7246</v>
      </c>
      <c r="D3138" s="22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>E3138/D3138</f>
        <v>1.278</v>
      </c>
      <c r="P3138" s="8">
        <f>IF(L3138=0,0,E3138/L3138)</f>
        <v>29.045454545454547</v>
      </c>
      <c r="Q3138" s="5" t="str">
        <f>LEFT(N3138,(FIND("/",N3138)-1))</f>
        <v>theater</v>
      </c>
      <c r="R3138" s="5" t="str">
        <f>RIGHT(N3138,LEN(N3138)-(FIND("/",N3138)))</f>
        <v>plays</v>
      </c>
      <c r="S3138" s="13">
        <f>(J3138/86400)+25569+(-5/24)</f>
        <v>42789.25409722222</v>
      </c>
      <c r="T3138" s="13">
        <f>(I3138/86400)+25569+(-5/24)</f>
        <v>42825.749305555553</v>
      </c>
    </row>
    <row r="3139" spans="1:20" ht="14.75" customHeight="1" x14ac:dyDescent="0.2">
      <c r="A3139" s="5">
        <v>3137</v>
      </c>
      <c r="B3139" s="6" t="s">
        <v>3137</v>
      </c>
      <c r="C3139" s="6" t="s">
        <v>7247</v>
      </c>
      <c r="D3139" s="22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>E3139/D3139</f>
        <v>3.3333333333333333E-2</v>
      </c>
      <c r="P3139" s="8">
        <f>IF(L3139=0,0,E3139/L3139)</f>
        <v>50</v>
      </c>
      <c r="Q3139" s="5" t="str">
        <f>LEFT(N3139,(FIND("/",N3139)-1))</f>
        <v>theater</v>
      </c>
      <c r="R3139" s="5" t="str">
        <f>RIGHT(N3139,LEN(N3139)-(FIND("/",N3139)))</f>
        <v>plays</v>
      </c>
      <c r="S3139" s="13">
        <f>(J3139/86400)+25569+(-5/24)</f>
        <v>42807.676724537036</v>
      </c>
      <c r="T3139" s="13">
        <f>(I3139/86400)+25569+(-5/24)</f>
        <v>42858.591666666667</v>
      </c>
    </row>
    <row r="3140" spans="1:20" ht="14.75" customHeight="1" x14ac:dyDescent="0.2">
      <c r="A3140" s="5">
        <v>3138</v>
      </c>
      <c r="B3140" s="6" t="s">
        <v>3138</v>
      </c>
      <c r="C3140" s="6" t="s">
        <v>7248</v>
      </c>
      <c r="D3140" s="22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>E3140/D3140</f>
        <v>0</v>
      </c>
      <c r="P3140" s="8">
        <f>IF(L3140=0,0,E3140/L3140)</f>
        <v>0</v>
      </c>
      <c r="Q3140" s="5" t="str">
        <f>LEFT(N3140,(FIND("/",N3140)-1))</f>
        <v>theater</v>
      </c>
      <c r="R3140" s="5" t="str">
        <f>RIGHT(N3140,LEN(N3140)-(FIND("/",N3140)))</f>
        <v>plays</v>
      </c>
      <c r="S3140" s="13">
        <f>(J3140/86400)+25569+(-5/24)</f>
        <v>42809.437581018516</v>
      </c>
      <c r="T3140" s="13">
        <f>(I3140/86400)+25569+(-5/24)</f>
        <v>42828.437581018516</v>
      </c>
    </row>
    <row r="3141" spans="1:20" ht="14.75" customHeight="1" x14ac:dyDescent="0.2">
      <c r="A3141" s="5">
        <v>3139</v>
      </c>
      <c r="B3141" s="6" t="s">
        <v>3139</v>
      </c>
      <c r="C3141" s="6" t="s">
        <v>7249</v>
      </c>
      <c r="D3141" s="22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>E3141/D3141</f>
        <v>5.3999999999999999E-2</v>
      </c>
      <c r="P3141" s="8">
        <f>IF(L3141=0,0,E3141/L3141)</f>
        <v>450</v>
      </c>
      <c r="Q3141" s="5" t="str">
        <f>LEFT(N3141,(FIND("/",N3141)-1))</f>
        <v>theater</v>
      </c>
      <c r="R3141" s="5" t="str">
        <f>RIGHT(N3141,LEN(N3141)-(FIND("/",N3141)))</f>
        <v>plays</v>
      </c>
      <c r="S3141" s="13">
        <f>(J3141/86400)+25569+(-5/24)</f>
        <v>42785.062037037038</v>
      </c>
      <c r="T3141" s="13">
        <f>(I3141/86400)+25569+(-5/24)</f>
        <v>42818.981249999997</v>
      </c>
    </row>
    <row r="3142" spans="1:20" ht="14.75" customHeight="1" x14ac:dyDescent="0.2">
      <c r="A3142" s="5">
        <v>3140</v>
      </c>
      <c r="B3142" s="6" t="s">
        <v>3140</v>
      </c>
      <c r="C3142" s="6" t="s">
        <v>7250</v>
      </c>
      <c r="D3142" s="22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>E3142/D3142</f>
        <v>9.5999999999999992E-3</v>
      </c>
      <c r="P3142" s="8">
        <f>IF(L3142=0,0,E3142/L3142)</f>
        <v>24</v>
      </c>
      <c r="Q3142" s="5" t="str">
        <f>LEFT(N3142,(FIND("/",N3142)-1))</f>
        <v>theater</v>
      </c>
      <c r="R3142" s="5" t="str">
        <f>RIGHT(N3142,LEN(N3142)-(FIND("/",N3142)))</f>
        <v>plays</v>
      </c>
      <c r="S3142" s="13">
        <f>(J3142/86400)+25569+(-5/24)</f>
        <v>42802.510451388887</v>
      </c>
      <c r="T3142" s="13">
        <f>(I3142/86400)+25569+(-5/24)</f>
        <v>42832.468784722216</v>
      </c>
    </row>
    <row r="3143" spans="1:20" ht="14.75" customHeight="1" x14ac:dyDescent="0.2">
      <c r="A3143" s="5">
        <v>3141</v>
      </c>
      <c r="B3143" s="6" t="s">
        <v>3141</v>
      </c>
      <c r="C3143" s="6" t="s">
        <v>7251</v>
      </c>
      <c r="D3143" s="22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>E3143/D3143</f>
        <v>0.51600000000000001</v>
      </c>
      <c r="P3143" s="8">
        <f>IF(L3143=0,0,E3143/L3143)</f>
        <v>32.25</v>
      </c>
      <c r="Q3143" s="5" t="str">
        <f>LEFT(N3143,(FIND("/",N3143)-1))</f>
        <v>theater</v>
      </c>
      <c r="R3143" s="5" t="str">
        <f>RIGHT(N3143,LEN(N3143)-(FIND("/",N3143)))</f>
        <v>plays</v>
      </c>
      <c r="S3143" s="13">
        <f>(J3143/86400)+25569+(-5/24)</f>
        <v>42800.544999999998</v>
      </c>
      <c r="T3143" s="13">
        <f>(I3143/86400)+25569+(-5/24)</f>
        <v>42841.624999999993</v>
      </c>
    </row>
    <row r="3144" spans="1:20" ht="14.75" customHeight="1" x14ac:dyDescent="0.2">
      <c r="A3144" s="5">
        <v>3142</v>
      </c>
      <c r="B3144" s="6" t="s">
        <v>3142</v>
      </c>
      <c r="C3144" s="6" t="s">
        <v>7252</v>
      </c>
      <c r="D3144" s="22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>E3144/D3144</f>
        <v>1.6363636363636365E-2</v>
      </c>
      <c r="P3144" s="8">
        <f>IF(L3144=0,0,E3144/L3144)</f>
        <v>15</v>
      </c>
      <c r="Q3144" s="5" t="str">
        <f>LEFT(N3144,(FIND("/",N3144)-1))</f>
        <v>theater</v>
      </c>
      <c r="R3144" s="5" t="str">
        <f>RIGHT(N3144,LEN(N3144)-(FIND("/",N3144)))</f>
        <v>plays</v>
      </c>
      <c r="S3144" s="13">
        <f>(J3144/86400)+25569+(-5/24)</f>
        <v>42783.304849537039</v>
      </c>
      <c r="T3144" s="13">
        <f>(I3144/86400)+25569+(-5/24)</f>
        <v>42813.263182870367</v>
      </c>
    </row>
    <row r="3145" spans="1:20" ht="14.75" customHeight="1" x14ac:dyDescent="0.2">
      <c r="A3145" s="5">
        <v>3143</v>
      </c>
      <c r="B3145" s="6" t="s">
        <v>3143</v>
      </c>
      <c r="C3145" s="6" t="s">
        <v>7253</v>
      </c>
      <c r="D3145" s="22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>E3145/D3145</f>
        <v>0</v>
      </c>
      <c r="P3145" s="8">
        <f>IF(L3145=0,0,E3145/L3145)</f>
        <v>0</v>
      </c>
      <c r="Q3145" s="5" t="str">
        <f>LEFT(N3145,(FIND("/",N3145)-1))</f>
        <v>theater</v>
      </c>
      <c r="R3145" s="5" t="str">
        <f>RIGHT(N3145,LEN(N3145)-(FIND("/",N3145)))</f>
        <v>plays</v>
      </c>
      <c r="S3145" s="13">
        <f>(J3145/86400)+25569+(-5/24)</f>
        <v>42808.149953703702</v>
      </c>
      <c r="T3145" s="13">
        <f>(I3145/86400)+25569+(-5/24)</f>
        <v>42834.149953703702</v>
      </c>
    </row>
    <row r="3146" spans="1:20" ht="14.75" customHeight="1" x14ac:dyDescent="0.2">
      <c r="A3146" s="5">
        <v>3144</v>
      </c>
      <c r="B3146" s="6" t="s">
        <v>3144</v>
      </c>
      <c r="C3146" s="6" t="s">
        <v>7254</v>
      </c>
      <c r="D3146" s="22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>E3146/D3146</f>
        <v>0.754</v>
      </c>
      <c r="P3146" s="8">
        <f>IF(L3146=0,0,E3146/L3146)</f>
        <v>251.33333333333334</v>
      </c>
      <c r="Q3146" s="5" t="str">
        <f>LEFT(N3146,(FIND("/",N3146)-1))</f>
        <v>theater</v>
      </c>
      <c r="R3146" s="5" t="str">
        <f>RIGHT(N3146,LEN(N3146)-(FIND("/",N3146)))</f>
        <v>plays</v>
      </c>
      <c r="S3146" s="13">
        <f>(J3146/86400)+25569+(-5/24)</f>
        <v>42796.329942129632</v>
      </c>
      <c r="T3146" s="13">
        <f>(I3146/86400)+25569+(-5/24)</f>
        <v>42813.041666666664</v>
      </c>
    </row>
    <row r="3147" spans="1:20" ht="14.75" customHeight="1" x14ac:dyDescent="0.2">
      <c r="A3147" s="5">
        <v>3145</v>
      </c>
      <c r="B3147" s="6" t="s">
        <v>3145</v>
      </c>
      <c r="C3147" s="6" t="s">
        <v>7255</v>
      </c>
      <c r="D3147" s="22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>E3147/D3147</f>
        <v>0</v>
      </c>
      <c r="P3147" s="8">
        <f>IF(L3147=0,0,E3147/L3147)</f>
        <v>0</v>
      </c>
      <c r="Q3147" s="5" t="str">
        <f>LEFT(N3147,(FIND("/",N3147)-1))</f>
        <v>theater</v>
      </c>
      <c r="R3147" s="5" t="str">
        <f>RIGHT(N3147,LEN(N3147)-(FIND("/",N3147)))</f>
        <v>plays</v>
      </c>
      <c r="S3147" s="13">
        <f>(J3147/86400)+25569+(-5/24)</f>
        <v>42761.832569444443</v>
      </c>
      <c r="T3147" s="13">
        <f>(I3147/86400)+25569+(-5/24)</f>
        <v>42821.790902777771</v>
      </c>
    </row>
    <row r="3148" spans="1:20" ht="14.75" customHeight="1" x14ac:dyDescent="0.2">
      <c r="A3148" s="5">
        <v>3146</v>
      </c>
      <c r="B3148" s="6" t="s">
        <v>3146</v>
      </c>
      <c r="C3148" s="6" t="s">
        <v>7256</v>
      </c>
      <c r="D3148" s="22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>E3148/D3148</f>
        <v>0.105</v>
      </c>
      <c r="P3148" s="8">
        <f>IF(L3148=0,0,E3148/L3148)</f>
        <v>437.5</v>
      </c>
      <c r="Q3148" s="5" t="str">
        <f>LEFT(N3148,(FIND("/",N3148)-1))</f>
        <v>theater</v>
      </c>
      <c r="R3148" s="5" t="str">
        <f>RIGHT(N3148,LEN(N3148)-(FIND("/",N3148)))</f>
        <v>plays</v>
      </c>
      <c r="S3148" s="13">
        <f>(J3148/86400)+25569+(-5/24)</f>
        <v>42796.474143518521</v>
      </c>
      <c r="T3148" s="13">
        <f>(I3148/86400)+25569+(-5/24)</f>
        <v>42841.432476851849</v>
      </c>
    </row>
    <row r="3149" spans="1:20" ht="14.75" customHeight="1" x14ac:dyDescent="0.2">
      <c r="A3149" s="5">
        <v>3147</v>
      </c>
      <c r="B3149" s="6" t="s">
        <v>3147</v>
      </c>
      <c r="C3149" s="6" t="s">
        <v>7257</v>
      </c>
      <c r="D3149" s="22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>E3149/D3149</f>
        <v>1.1752499999999999</v>
      </c>
      <c r="P3149" s="8">
        <f>IF(L3149=0,0,E3149/L3149)</f>
        <v>110.35211267605634</v>
      </c>
      <c r="Q3149" s="5" t="str">
        <f>LEFT(N3149,(FIND("/",N3149)-1))</f>
        <v>theater</v>
      </c>
      <c r="R3149" s="5" t="str">
        <f>RIGHT(N3149,LEN(N3149)-(FIND("/",N3149)))</f>
        <v>plays</v>
      </c>
      <c r="S3149" s="13">
        <f>(J3149/86400)+25569+(-5/24)</f>
        <v>41909.761053240734</v>
      </c>
      <c r="T3149" s="13">
        <f>(I3149/86400)+25569+(-5/24)</f>
        <v>41949.802719907406</v>
      </c>
    </row>
    <row r="3150" spans="1:20" ht="14.75" customHeight="1" x14ac:dyDescent="0.2">
      <c r="A3150" s="5">
        <v>3148</v>
      </c>
      <c r="B3150" s="6" t="s">
        <v>3148</v>
      </c>
      <c r="C3150" s="6" t="s">
        <v>7258</v>
      </c>
      <c r="D3150" s="22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>E3150/D3150</f>
        <v>1.3116666666666668</v>
      </c>
      <c r="P3150" s="8">
        <f>IF(L3150=0,0,E3150/L3150)</f>
        <v>41.421052631578945</v>
      </c>
      <c r="Q3150" s="5" t="str">
        <f>LEFT(N3150,(FIND("/",N3150)-1))</f>
        <v>theater</v>
      </c>
      <c r="R3150" s="5" t="str">
        <f>RIGHT(N3150,LEN(N3150)-(FIND("/",N3150)))</f>
        <v>plays</v>
      </c>
      <c r="S3150" s="13">
        <f>(J3150/86400)+25569+(-5/24)</f>
        <v>41891.456990740735</v>
      </c>
      <c r="T3150" s="13">
        <f>(I3150/86400)+25569+(-5/24)</f>
        <v>41912.958333333328</v>
      </c>
    </row>
    <row r="3151" spans="1:20" ht="14.75" customHeight="1" x14ac:dyDescent="0.2">
      <c r="A3151" s="5">
        <v>3149</v>
      </c>
      <c r="B3151" s="6" t="s">
        <v>3149</v>
      </c>
      <c r="C3151" s="6" t="s">
        <v>7259</v>
      </c>
      <c r="D3151" s="22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>E3151/D3151</f>
        <v>1.04</v>
      </c>
      <c r="P3151" s="8">
        <f>IF(L3151=0,0,E3151/L3151)</f>
        <v>52</v>
      </c>
      <c r="Q3151" s="5" t="str">
        <f>LEFT(N3151,(FIND("/",N3151)-1))</f>
        <v>theater</v>
      </c>
      <c r="R3151" s="5" t="str">
        <f>RIGHT(N3151,LEN(N3151)-(FIND("/",N3151)))</f>
        <v>plays</v>
      </c>
      <c r="S3151" s="13">
        <f>(J3151/86400)+25569+(-5/24)</f>
        <v>41225.809027777774</v>
      </c>
      <c r="T3151" s="13">
        <f>(I3151/86400)+25569+(-5/24)</f>
        <v>41249.875</v>
      </c>
    </row>
    <row r="3152" spans="1:20" ht="14.75" customHeight="1" x14ac:dyDescent="0.2">
      <c r="A3152" s="5">
        <v>3150</v>
      </c>
      <c r="B3152" s="6" t="s">
        <v>3150</v>
      </c>
      <c r="C3152" s="6" t="s">
        <v>7260</v>
      </c>
      <c r="D3152" s="22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>E3152/D3152</f>
        <v>1.01</v>
      </c>
      <c r="P3152" s="8">
        <f>IF(L3152=0,0,E3152/L3152)</f>
        <v>33.990384615384613</v>
      </c>
      <c r="Q3152" s="5" t="str">
        <f>LEFT(N3152,(FIND("/",N3152)-1))</f>
        <v>theater</v>
      </c>
      <c r="R3152" s="5" t="str">
        <f>RIGHT(N3152,LEN(N3152)-(FIND("/",N3152)))</f>
        <v>plays</v>
      </c>
      <c r="S3152" s="13">
        <f>(J3152/86400)+25569+(-5/24)</f>
        <v>40478.055590277778</v>
      </c>
      <c r="T3152" s="13">
        <f>(I3152/86400)+25569+(-5/24)</f>
        <v>40567.958333333328</v>
      </c>
    </row>
    <row r="3153" spans="1:20" ht="14.75" customHeight="1" x14ac:dyDescent="0.2">
      <c r="A3153" s="5">
        <v>3151</v>
      </c>
      <c r="B3153" s="6" t="s">
        <v>3151</v>
      </c>
      <c r="C3153" s="6" t="s">
        <v>7261</v>
      </c>
      <c r="D3153" s="22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>E3153/D3153</f>
        <v>1.004</v>
      </c>
      <c r="P3153" s="8">
        <f>IF(L3153=0,0,E3153/L3153)</f>
        <v>103.35294117647059</v>
      </c>
      <c r="Q3153" s="5" t="str">
        <f>LEFT(N3153,(FIND("/",N3153)-1))</f>
        <v>theater</v>
      </c>
      <c r="R3153" s="5" t="str">
        <f>RIGHT(N3153,LEN(N3153)-(FIND("/",N3153)))</f>
        <v>plays</v>
      </c>
      <c r="S3153" s="13">
        <f>(J3153/86400)+25569+(-5/24)</f>
        <v>41862.631643518514</v>
      </c>
      <c r="T3153" s="13">
        <f>(I3153/86400)+25569+(-5/24)</f>
        <v>41892.631643518514</v>
      </c>
    </row>
    <row r="3154" spans="1:20" ht="14.75" customHeight="1" x14ac:dyDescent="0.2">
      <c r="A3154" s="5">
        <v>3152</v>
      </c>
      <c r="B3154" s="6" t="s">
        <v>3152</v>
      </c>
      <c r="C3154" s="6" t="s">
        <v>7262</v>
      </c>
      <c r="D3154" s="22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>E3154/D3154</f>
        <v>1.0595454545454546</v>
      </c>
      <c r="P3154" s="8">
        <f>IF(L3154=0,0,E3154/L3154)</f>
        <v>34.791044776119406</v>
      </c>
      <c r="Q3154" s="5" t="str">
        <f>LEFT(N3154,(FIND("/",N3154)-1))</f>
        <v>theater</v>
      </c>
      <c r="R3154" s="5" t="str">
        <f>RIGHT(N3154,LEN(N3154)-(FIND("/",N3154)))</f>
        <v>plays</v>
      </c>
      <c r="S3154" s="13">
        <f>(J3154/86400)+25569+(-5/24)</f>
        <v>41550.659340277773</v>
      </c>
      <c r="T3154" s="13">
        <f>(I3154/86400)+25569+(-5/24)</f>
        <v>41580.659340277773</v>
      </c>
    </row>
    <row r="3155" spans="1:20" ht="14.75" customHeight="1" x14ac:dyDescent="0.2">
      <c r="A3155" s="5">
        <v>3153</v>
      </c>
      <c r="B3155" s="6" t="s">
        <v>3153</v>
      </c>
      <c r="C3155" s="6" t="s">
        <v>7263</v>
      </c>
      <c r="D3155" s="22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>E3155/D3155</f>
        <v>3.3558333333333334</v>
      </c>
      <c r="P3155" s="8">
        <f>IF(L3155=0,0,E3155/L3155)</f>
        <v>41.773858921161825</v>
      </c>
      <c r="Q3155" s="5" t="str">
        <f>LEFT(N3155,(FIND("/",N3155)-1))</f>
        <v>theater</v>
      </c>
      <c r="R3155" s="5" t="str">
        <f>RIGHT(N3155,LEN(N3155)-(FIND("/",N3155)))</f>
        <v>plays</v>
      </c>
      <c r="S3155" s="13">
        <f>(J3155/86400)+25569+(-5/24)</f>
        <v>40632.946030092593</v>
      </c>
      <c r="T3155" s="13">
        <f>(I3155/86400)+25569+(-5/24)</f>
        <v>40663.999305555553</v>
      </c>
    </row>
    <row r="3156" spans="1:20" ht="14.75" customHeight="1" x14ac:dyDescent="0.2">
      <c r="A3156" s="5">
        <v>3154</v>
      </c>
      <c r="B3156" s="6" t="s">
        <v>3154</v>
      </c>
      <c r="C3156" s="6" t="s">
        <v>7264</v>
      </c>
      <c r="D3156" s="22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>E3156/D3156</f>
        <v>1.1292857142857142</v>
      </c>
      <c r="P3156" s="8">
        <f>IF(L3156=0,0,E3156/L3156)</f>
        <v>64.268292682926827</v>
      </c>
      <c r="Q3156" s="5" t="str">
        <f>LEFT(N3156,(FIND("/",N3156)-1))</f>
        <v>theater</v>
      </c>
      <c r="R3156" s="5" t="str">
        <f>RIGHT(N3156,LEN(N3156)-(FIND("/",N3156)))</f>
        <v>plays</v>
      </c>
      <c r="S3156" s="13">
        <f>(J3156/86400)+25569+(-5/24)</f>
        <v>40970.667337962957</v>
      </c>
      <c r="T3156" s="13">
        <f>(I3156/86400)+25569+(-5/24)</f>
        <v>41000.625671296293</v>
      </c>
    </row>
    <row r="3157" spans="1:20" ht="14.75" customHeight="1" x14ac:dyDescent="0.2">
      <c r="A3157" s="5">
        <v>3155</v>
      </c>
      <c r="B3157" s="6" t="s">
        <v>3155</v>
      </c>
      <c r="C3157" s="6" t="s">
        <v>7265</v>
      </c>
      <c r="D3157" s="22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>E3157/D3157</f>
        <v>1.885046</v>
      </c>
      <c r="P3157" s="8">
        <f>IF(L3157=0,0,E3157/L3157)</f>
        <v>31.209370860927152</v>
      </c>
      <c r="Q3157" s="5" t="str">
        <f>LEFT(N3157,(FIND("/",N3157)-1))</f>
        <v>theater</v>
      </c>
      <c r="R3157" s="5" t="str">
        <f>RIGHT(N3157,LEN(N3157)-(FIND("/",N3157)))</f>
        <v>plays</v>
      </c>
      <c r="S3157" s="13">
        <f>(J3157/86400)+25569+(-5/24)</f>
        <v>41233.290798611109</v>
      </c>
      <c r="T3157" s="13">
        <f>(I3157/86400)+25569+(-5/24)</f>
        <v>41263.290798611109</v>
      </c>
    </row>
    <row r="3158" spans="1:20" ht="14.75" customHeight="1" x14ac:dyDescent="0.2">
      <c r="A3158" s="5">
        <v>3156</v>
      </c>
      <c r="B3158" s="6" t="s">
        <v>3156</v>
      </c>
      <c r="C3158" s="6" t="s">
        <v>7266</v>
      </c>
      <c r="D3158" s="22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>E3158/D3158</f>
        <v>1.0181818181818181</v>
      </c>
      <c r="P3158" s="8">
        <f>IF(L3158=0,0,E3158/L3158)</f>
        <v>62.921348314606739</v>
      </c>
      <c r="Q3158" s="5" t="str">
        <f>LEFT(N3158,(FIND("/",N3158)-1))</f>
        <v>theater</v>
      </c>
      <c r="R3158" s="5" t="str">
        <f>RIGHT(N3158,LEN(N3158)-(FIND("/",N3158)))</f>
        <v>plays</v>
      </c>
      <c r="S3158" s="13">
        <f>(J3158/86400)+25569+(-5/24)</f>
        <v>41026.744722222218</v>
      </c>
      <c r="T3158" s="13">
        <f>(I3158/86400)+25569+(-5/24)</f>
        <v>41061.744722222218</v>
      </c>
    </row>
    <row r="3159" spans="1:20" ht="14.75" customHeight="1" x14ac:dyDescent="0.2">
      <c r="A3159" s="5">
        <v>3157</v>
      </c>
      <c r="B3159" s="6" t="s">
        <v>3157</v>
      </c>
      <c r="C3159" s="6" t="s">
        <v>7267</v>
      </c>
      <c r="D3159" s="22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>E3159/D3159</f>
        <v>1.01</v>
      </c>
      <c r="P3159" s="8">
        <f>IF(L3159=0,0,E3159/L3159)</f>
        <v>98.536585365853654</v>
      </c>
      <c r="Q3159" s="5" t="str">
        <f>LEFT(N3159,(FIND("/",N3159)-1))</f>
        <v>theater</v>
      </c>
      <c r="R3159" s="5" t="str">
        <f>RIGHT(N3159,LEN(N3159)-(FIND("/",N3159)))</f>
        <v>plays</v>
      </c>
      <c r="S3159" s="13">
        <f>(J3159/86400)+25569+(-5/24)</f>
        <v>41829.579918981479</v>
      </c>
      <c r="T3159" s="13">
        <f>(I3159/86400)+25569+(-5/24)</f>
        <v>41839</v>
      </c>
    </row>
    <row r="3160" spans="1:20" ht="14.75" customHeight="1" x14ac:dyDescent="0.2">
      <c r="A3160" s="5">
        <v>3158</v>
      </c>
      <c r="B3160" s="6" t="s">
        <v>3158</v>
      </c>
      <c r="C3160" s="6" t="s">
        <v>7268</v>
      </c>
      <c r="D3160" s="22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>E3160/D3160</f>
        <v>1.1399999999999999</v>
      </c>
      <c r="P3160" s="8">
        <f>IF(L3160=0,0,E3160/L3160)</f>
        <v>82.608695652173907</v>
      </c>
      <c r="Q3160" s="5" t="str">
        <f>LEFT(N3160,(FIND("/",N3160)-1))</f>
        <v>theater</v>
      </c>
      <c r="R3160" s="5" t="str">
        <f>RIGHT(N3160,LEN(N3160)-(FIND("/",N3160)))</f>
        <v>plays</v>
      </c>
      <c r="S3160" s="13">
        <f>(J3160/86400)+25569+(-5/24)</f>
        <v>41447.631388888891</v>
      </c>
      <c r="T3160" s="13">
        <f>(I3160/86400)+25569+(-5/24)</f>
        <v>41477.631388888891</v>
      </c>
    </row>
    <row r="3161" spans="1:20" ht="14.75" customHeight="1" x14ac:dyDescent="0.2">
      <c r="A3161" s="5">
        <v>3159</v>
      </c>
      <c r="B3161" s="6" t="s">
        <v>3159</v>
      </c>
      <c r="C3161" s="6" t="s">
        <v>7269</v>
      </c>
      <c r="D3161" s="22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>E3161/D3161</f>
        <v>1.3348133333333334</v>
      </c>
      <c r="P3161" s="8">
        <f>IF(L3161=0,0,E3161/L3161)</f>
        <v>38.504230769230773</v>
      </c>
      <c r="Q3161" s="5" t="str">
        <f>LEFT(N3161,(FIND("/",N3161)-1))</f>
        <v>theater</v>
      </c>
      <c r="R3161" s="5" t="str">
        <f>RIGHT(N3161,LEN(N3161)-(FIND("/",N3161)))</f>
        <v>plays</v>
      </c>
      <c r="S3161" s="13">
        <f>(J3161/86400)+25569+(-5/24)</f>
        <v>40883.858344907407</v>
      </c>
      <c r="T3161" s="13">
        <f>(I3161/86400)+25569+(-5/24)</f>
        <v>40926.75</v>
      </c>
    </row>
    <row r="3162" spans="1:20" ht="14.75" customHeight="1" x14ac:dyDescent="0.2">
      <c r="A3162" s="5">
        <v>3160</v>
      </c>
      <c r="B3162" s="6" t="s">
        <v>3160</v>
      </c>
      <c r="C3162" s="6" t="s">
        <v>7270</v>
      </c>
      <c r="D3162" s="22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>E3162/D3162</f>
        <v>1.0153333333333334</v>
      </c>
      <c r="P3162" s="8">
        <f>IF(L3162=0,0,E3162/L3162)</f>
        <v>80.15789473684211</v>
      </c>
      <c r="Q3162" s="5" t="str">
        <f>LEFT(N3162,(FIND("/",N3162)-1))</f>
        <v>theater</v>
      </c>
      <c r="R3162" s="5" t="str">
        <f>RIGHT(N3162,LEN(N3162)-(FIND("/",N3162)))</f>
        <v>plays</v>
      </c>
      <c r="S3162" s="13">
        <f>(J3162/86400)+25569+(-5/24)</f>
        <v>41841.056562499994</v>
      </c>
      <c r="T3162" s="13">
        <f>(I3162/86400)+25569+(-5/24)</f>
        <v>41863.999305555553</v>
      </c>
    </row>
    <row r="3163" spans="1:20" ht="14.75" customHeight="1" x14ac:dyDescent="0.2">
      <c r="A3163" s="5">
        <v>3161</v>
      </c>
      <c r="B3163" s="6" t="s">
        <v>3161</v>
      </c>
      <c r="C3163" s="6" t="s">
        <v>7271</v>
      </c>
      <c r="D3163" s="22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>E3163/D3163</f>
        <v>1.0509999999999999</v>
      </c>
      <c r="P3163" s="8">
        <f>IF(L3163=0,0,E3163/L3163)</f>
        <v>28.405405405405407</v>
      </c>
      <c r="Q3163" s="5" t="str">
        <f>LEFT(N3163,(FIND("/",N3163)-1))</f>
        <v>theater</v>
      </c>
      <c r="R3163" s="5" t="str">
        <f>RIGHT(N3163,LEN(N3163)-(FIND("/",N3163)))</f>
        <v>plays</v>
      </c>
      <c r="S3163" s="13">
        <f>(J3163/86400)+25569+(-5/24)</f>
        <v>41897.327800925923</v>
      </c>
      <c r="T3163" s="13">
        <f>(I3163/86400)+25569+(-5/24)</f>
        <v>41927.327800925923</v>
      </c>
    </row>
    <row r="3164" spans="1:20" ht="14.75" customHeight="1" x14ac:dyDescent="0.2">
      <c r="A3164" s="5">
        <v>3162</v>
      </c>
      <c r="B3164" s="6" t="s">
        <v>3162</v>
      </c>
      <c r="C3164" s="6" t="s">
        <v>7272</v>
      </c>
      <c r="D3164" s="22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>E3164/D3164</f>
        <v>1.2715000000000001</v>
      </c>
      <c r="P3164" s="8">
        <f>IF(L3164=0,0,E3164/L3164)</f>
        <v>80.730158730158735</v>
      </c>
      <c r="Q3164" s="5" t="str">
        <f>LEFT(N3164,(FIND("/",N3164)-1))</f>
        <v>theater</v>
      </c>
      <c r="R3164" s="5" t="str">
        <f>RIGHT(N3164,LEN(N3164)-(FIND("/",N3164)))</f>
        <v>plays</v>
      </c>
      <c r="S3164" s="13">
        <f>(J3164/86400)+25569+(-5/24)</f>
        <v>41799.47756944444</v>
      </c>
      <c r="T3164" s="13">
        <f>(I3164/86400)+25569+(-5/24)</f>
        <v>41826.875</v>
      </c>
    </row>
    <row r="3165" spans="1:20" ht="14.75" customHeight="1" x14ac:dyDescent="0.2">
      <c r="A3165" s="5">
        <v>3163</v>
      </c>
      <c r="B3165" s="6" t="s">
        <v>3163</v>
      </c>
      <c r="C3165" s="6" t="s">
        <v>7273</v>
      </c>
      <c r="D3165" s="22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>E3165/D3165</f>
        <v>1.1115384615384616</v>
      </c>
      <c r="P3165" s="8">
        <f>IF(L3165=0,0,E3165/L3165)</f>
        <v>200.69444444444446</v>
      </c>
      <c r="Q3165" s="5" t="str">
        <f>LEFT(N3165,(FIND("/",N3165)-1))</f>
        <v>theater</v>
      </c>
      <c r="R3165" s="5" t="str">
        <f>RIGHT(N3165,LEN(N3165)-(FIND("/",N3165)))</f>
        <v>plays</v>
      </c>
      <c r="S3165" s="13">
        <f>(J3165/86400)+25569+(-5/24)</f>
        <v>41775.545428240737</v>
      </c>
      <c r="T3165" s="13">
        <f>(I3165/86400)+25569+(-5/24)</f>
        <v>41805.545428240737</v>
      </c>
    </row>
    <row r="3166" spans="1:20" ht="14.75" customHeight="1" x14ac:dyDescent="0.2">
      <c r="A3166" s="5">
        <v>3164</v>
      </c>
      <c r="B3166" s="6" t="s">
        <v>3164</v>
      </c>
      <c r="C3166" s="6" t="s">
        <v>7274</v>
      </c>
      <c r="D3166" s="22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>E3166/D3166</f>
        <v>1.0676000000000001</v>
      </c>
      <c r="P3166" s="8">
        <f>IF(L3166=0,0,E3166/L3166)</f>
        <v>37.591549295774648</v>
      </c>
      <c r="Q3166" s="5" t="str">
        <f>LEFT(N3166,(FIND("/",N3166)-1))</f>
        <v>theater</v>
      </c>
      <c r="R3166" s="5" t="str">
        <f>RIGHT(N3166,LEN(N3166)-(FIND("/",N3166)))</f>
        <v>plays</v>
      </c>
      <c r="S3166" s="13">
        <f>(J3166/86400)+25569+(-5/24)</f>
        <v>41766.597395833327</v>
      </c>
      <c r="T3166" s="13">
        <f>(I3166/86400)+25569+(-5/24)</f>
        <v>41799.597395833327</v>
      </c>
    </row>
    <row r="3167" spans="1:20" ht="14.75" customHeight="1" x14ac:dyDescent="0.2">
      <c r="A3167" s="5">
        <v>3165</v>
      </c>
      <c r="B3167" s="6" t="s">
        <v>3165</v>
      </c>
      <c r="C3167" s="6" t="s">
        <v>7275</v>
      </c>
      <c r="D3167" s="22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>E3167/D3167</f>
        <v>1.6266666666666667</v>
      </c>
      <c r="P3167" s="8">
        <f>IF(L3167=0,0,E3167/L3167)</f>
        <v>58.095238095238095</v>
      </c>
      <c r="Q3167" s="5" t="str">
        <f>LEFT(N3167,(FIND("/",N3167)-1))</f>
        <v>theater</v>
      </c>
      <c r="R3167" s="5" t="str">
        <f>RIGHT(N3167,LEN(N3167)-(FIND("/",N3167)))</f>
        <v>plays</v>
      </c>
      <c r="S3167" s="13">
        <f>(J3167/86400)+25569+(-5/24)</f>
        <v>40643.950925925921</v>
      </c>
      <c r="T3167" s="13">
        <f>(I3167/86400)+25569+(-5/24)</f>
        <v>40665.957638888889</v>
      </c>
    </row>
    <row r="3168" spans="1:20" ht="14.75" customHeight="1" x14ac:dyDescent="0.2">
      <c r="A3168" s="5">
        <v>3166</v>
      </c>
      <c r="B3168" s="6" t="s">
        <v>3166</v>
      </c>
      <c r="C3168" s="6" t="s">
        <v>7276</v>
      </c>
      <c r="D3168" s="22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>E3168/D3168</f>
        <v>1.6022808571428573</v>
      </c>
      <c r="P3168" s="8">
        <f>IF(L3168=0,0,E3168/L3168)</f>
        <v>60.300892473118282</v>
      </c>
      <c r="Q3168" s="5" t="str">
        <f>LEFT(N3168,(FIND("/",N3168)-1))</f>
        <v>theater</v>
      </c>
      <c r="R3168" s="5" t="str">
        <f>RIGHT(N3168,LEN(N3168)-(FIND("/",N3168)))</f>
        <v>plays</v>
      </c>
      <c r="S3168" s="13">
        <f>(J3168/86400)+25569+(-5/24)</f>
        <v>41940.483252314814</v>
      </c>
      <c r="T3168" s="13">
        <f>(I3168/86400)+25569+(-5/24)</f>
        <v>41969.124305555553</v>
      </c>
    </row>
    <row r="3169" spans="1:20" ht="14.75" customHeight="1" x14ac:dyDescent="0.2">
      <c r="A3169" s="5">
        <v>3167</v>
      </c>
      <c r="B3169" s="6" t="s">
        <v>3167</v>
      </c>
      <c r="C3169" s="6" t="s">
        <v>7277</v>
      </c>
      <c r="D3169" s="22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>E3169/D3169</f>
        <v>1.1616666666666666</v>
      </c>
      <c r="P3169" s="8">
        <f>IF(L3169=0,0,E3169/L3169)</f>
        <v>63.363636363636367</v>
      </c>
      <c r="Q3169" s="5" t="str">
        <f>LEFT(N3169,(FIND("/",N3169)-1))</f>
        <v>theater</v>
      </c>
      <c r="R3169" s="5" t="str">
        <f>RIGHT(N3169,LEN(N3169)-(FIND("/",N3169)))</f>
        <v>plays</v>
      </c>
      <c r="S3169" s="13">
        <f>(J3169/86400)+25569+(-5/24)</f>
        <v>41838.967372685183</v>
      </c>
      <c r="T3169" s="13">
        <f>(I3169/86400)+25569+(-5/24)</f>
        <v>41852.967372685183</v>
      </c>
    </row>
    <row r="3170" spans="1:20" ht="14.75" customHeight="1" x14ac:dyDescent="0.2">
      <c r="A3170" s="5">
        <v>3168</v>
      </c>
      <c r="B3170" s="6" t="s">
        <v>3168</v>
      </c>
      <c r="C3170" s="6" t="s">
        <v>7278</v>
      </c>
      <c r="D3170" s="22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>E3170/D3170</f>
        <v>1.242</v>
      </c>
      <c r="P3170" s="8">
        <f>IF(L3170=0,0,E3170/L3170)</f>
        <v>50.901639344262293</v>
      </c>
      <c r="Q3170" s="5" t="str">
        <f>LEFT(N3170,(FIND("/",N3170)-1))</f>
        <v>theater</v>
      </c>
      <c r="R3170" s="5" t="str">
        <f>RIGHT(N3170,LEN(N3170)-(FIND("/",N3170)))</f>
        <v>plays</v>
      </c>
      <c r="S3170" s="13">
        <f>(J3170/86400)+25569+(-5/24)</f>
        <v>41771.897604166668</v>
      </c>
      <c r="T3170" s="13">
        <f>(I3170/86400)+25569+(-5/24)</f>
        <v>41803.708333333328</v>
      </c>
    </row>
    <row r="3171" spans="1:20" ht="14.75" customHeight="1" x14ac:dyDescent="0.2">
      <c r="A3171" s="5">
        <v>3169</v>
      </c>
      <c r="B3171" s="6" t="s">
        <v>3169</v>
      </c>
      <c r="C3171" s="6" t="s">
        <v>7279</v>
      </c>
      <c r="D3171" s="22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>E3171/D3171</f>
        <v>1.030125</v>
      </c>
      <c r="P3171" s="8">
        <f>IF(L3171=0,0,E3171/L3171)</f>
        <v>100.5</v>
      </c>
      <c r="Q3171" s="5" t="str">
        <f>LEFT(N3171,(FIND("/",N3171)-1))</f>
        <v>theater</v>
      </c>
      <c r="R3171" s="5" t="str">
        <f>RIGHT(N3171,LEN(N3171)-(FIND("/",N3171)))</f>
        <v>plays</v>
      </c>
      <c r="S3171" s="13">
        <f>(J3171/86400)+25569+(-5/24)</f>
        <v>41591.529641203699</v>
      </c>
      <c r="T3171" s="13">
        <f>(I3171/86400)+25569+(-5/24)</f>
        <v>41620.999305555553</v>
      </c>
    </row>
    <row r="3172" spans="1:20" ht="14.75" customHeight="1" x14ac:dyDescent="0.2">
      <c r="A3172" s="5">
        <v>3170</v>
      </c>
      <c r="B3172" s="6" t="s">
        <v>3170</v>
      </c>
      <c r="C3172" s="6" t="s">
        <v>7280</v>
      </c>
      <c r="D3172" s="22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>E3172/D3172</f>
        <v>1.1225000000000001</v>
      </c>
      <c r="P3172" s="8">
        <f>IF(L3172=0,0,E3172/L3172)</f>
        <v>31.619718309859156</v>
      </c>
      <c r="Q3172" s="5" t="str">
        <f>LEFT(N3172,(FIND("/",N3172)-1))</f>
        <v>theater</v>
      </c>
      <c r="R3172" s="5" t="str">
        <f>RIGHT(N3172,LEN(N3172)-(FIND("/",N3172)))</f>
        <v>plays</v>
      </c>
      <c r="S3172" s="13">
        <f>(J3172/86400)+25569+(-5/24)</f>
        <v>41788.872037037036</v>
      </c>
      <c r="T3172" s="13">
        <f>(I3172/86400)+25569+(-5/24)</f>
        <v>41821.958333333328</v>
      </c>
    </row>
    <row r="3173" spans="1:20" ht="14.75" customHeight="1" x14ac:dyDescent="0.2">
      <c r="A3173" s="5">
        <v>3171</v>
      </c>
      <c r="B3173" s="6" t="s">
        <v>3171</v>
      </c>
      <c r="C3173" s="6" t="s">
        <v>7281</v>
      </c>
      <c r="D3173" s="22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>E3173/D3173</f>
        <v>1.0881428571428571</v>
      </c>
      <c r="P3173" s="8">
        <f>IF(L3173=0,0,E3173/L3173)</f>
        <v>65.102564102564102</v>
      </c>
      <c r="Q3173" s="5" t="str">
        <f>LEFT(N3173,(FIND("/",N3173)-1))</f>
        <v>theater</v>
      </c>
      <c r="R3173" s="5" t="str">
        <f>RIGHT(N3173,LEN(N3173)-(FIND("/",N3173)))</f>
        <v>plays</v>
      </c>
      <c r="S3173" s="13">
        <f>(J3173/86400)+25569+(-5/24)</f>
        <v>42466.399976851848</v>
      </c>
      <c r="T3173" s="13">
        <f>(I3173/86400)+25569+(-5/24)</f>
        <v>42496.399976851848</v>
      </c>
    </row>
    <row r="3174" spans="1:20" ht="14.75" customHeight="1" x14ac:dyDescent="0.2">
      <c r="A3174" s="5">
        <v>3172</v>
      </c>
      <c r="B3174" s="6" t="s">
        <v>3172</v>
      </c>
      <c r="C3174" s="6" t="s">
        <v>7282</v>
      </c>
      <c r="D3174" s="22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>E3174/D3174</f>
        <v>1.1499999999999999</v>
      </c>
      <c r="P3174" s="8">
        <f>IF(L3174=0,0,E3174/L3174)</f>
        <v>79.310344827586206</v>
      </c>
      <c r="Q3174" s="5" t="str">
        <f>LEFT(N3174,(FIND("/",N3174)-1))</f>
        <v>theater</v>
      </c>
      <c r="R3174" s="5" t="str">
        <f>RIGHT(N3174,LEN(N3174)-(FIND("/",N3174)))</f>
        <v>plays</v>
      </c>
      <c r="S3174" s="13">
        <f>(J3174/86400)+25569+(-5/24)</f>
        <v>40923.521620370368</v>
      </c>
      <c r="T3174" s="13">
        <f>(I3174/86400)+25569+(-5/24)</f>
        <v>40953.521620370368</v>
      </c>
    </row>
    <row r="3175" spans="1:20" ht="14.75" customHeight="1" x14ac:dyDescent="0.2">
      <c r="A3175" s="5">
        <v>3173</v>
      </c>
      <c r="B3175" s="6" t="s">
        <v>3173</v>
      </c>
      <c r="C3175" s="6" t="s">
        <v>7283</v>
      </c>
      <c r="D3175" s="22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>E3175/D3175</f>
        <v>1.03</v>
      </c>
      <c r="P3175" s="8">
        <f>IF(L3175=0,0,E3175/L3175)</f>
        <v>139.18918918918919</v>
      </c>
      <c r="Q3175" s="5" t="str">
        <f>LEFT(N3175,(FIND("/",N3175)-1))</f>
        <v>theater</v>
      </c>
      <c r="R3175" s="5" t="str">
        <f>RIGHT(N3175,LEN(N3175)-(FIND("/",N3175)))</f>
        <v>plays</v>
      </c>
      <c r="S3175" s="13">
        <f>(J3175/86400)+25569+(-5/24)</f>
        <v>41878.670046296298</v>
      </c>
      <c r="T3175" s="13">
        <f>(I3175/86400)+25569+(-5/24)</f>
        <v>41908.670046296298</v>
      </c>
    </row>
    <row r="3176" spans="1:20" ht="14.75" customHeight="1" x14ac:dyDescent="0.2">
      <c r="A3176" s="5">
        <v>3174</v>
      </c>
      <c r="B3176" s="6" t="s">
        <v>3174</v>
      </c>
      <c r="C3176" s="6" t="s">
        <v>7284</v>
      </c>
      <c r="D3176" s="22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>E3176/D3176</f>
        <v>1.0113333333333334</v>
      </c>
      <c r="P3176" s="8">
        <f>IF(L3176=0,0,E3176/L3176)</f>
        <v>131.91304347826087</v>
      </c>
      <c r="Q3176" s="5" t="str">
        <f>LEFT(N3176,(FIND("/",N3176)-1))</f>
        <v>theater</v>
      </c>
      <c r="R3176" s="5" t="str">
        <f>RIGHT(N3176,LEN(N3176)-(FIND("/",N3176)))</f>
        <v>plays</v>
      </c>
      <c r="S3176" s="13">
        <f>(J3176/86400)+25569+(-5/24)</f>
        <v>41862.656342592592</v>
      </c>
      <c r="T3176" s="13">
        <f>(I3176/86400)+25569+(-5/24)</f>
        <v>41876.656342592592</v>
      </c>
    </row>
    <row r="3177" spans="1:20" ht="14.75" customHeight="1" x14ac:dyDescent="0.2">
      <c r="A3177" s="5">
        <v>3175</v>
      </c>
      <c r="B3177" s="6" t="s">
        <v>3175</v>
      </c>
      <c r="C3177" s="6" t="s">
        <v>7285</v>
      </c>
      <c r="D3177" s="22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>E3177/D3177</f>
        <v>1.0955999999999999</v>
      </c>
      <c r="P3177" s="8">
        <f>IF(L3177=0,0,E3177/L3177)</f>
        <v>91.3</v>
      </c>
      <c r="Q3177" s="5" t="str">
        <f>LEFT(N3177,(FIND("/",N3177)-1))</f>
        <v>theater</v>
      </c>
      <c r="R3177" s="5" t="str">
        <f>RIGHT(N3177,LEN(N3177)-(FIND("/",N3177)))</f>
        <v>plays</v>
      </c>
      <c r="S3177" s="13">
        <f>(J3177/86400)+25569+(-5/24)</f>
        <v>40531.678553240738</v>
      </c>
      <c r="T3177" s="13">
        <f>(I3177/86400)+25569+(-5/24)</f>
        <v>40591.678553240738</v>
      </c>
    </row>
    <row r="3178" spans="1:20" ht="14.75" customHeight="1" x14ac:dyDescent="0.2">
      <c r="A3178" s="5">
        <v>3176</v>
      </c>
      <c r="B3178" s="6" t="s">
        <v>3176</v>
      </c>
      <c r="C3178" s="6" t="s">
        <v>7286</v>
      </c>
      <c r="D3178" s="22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>E3178/D3178</f>
        <v>1.148421052631579</v>
      </c>
      <c r="P3178" s="8">
        <f>IF(L3178=0,0,E3178/L3178)</f>
        <v>39.672727272727272</v>
      </c>
      <c r="Q3178" s="5" t="str">
        <f>LEFT(N3178,(FIND("/",N3178)-1))</f>
        <v>theater</v>
      </c>
      <c r="R3178" s="5" t="str">
        <f>RIGHT(N3178,LEN(N3178)-(FIND("/",N3178)))</f>
        <v>plays</v>
      </c>
      <c r="S3178" s="13">
        <f>(J3178/86400)+25569+(-5/24)</f>
        <v>41477.722581018512</v>
      </c>
      <c r="T3178" s="13">
        <f>(I3178/86400)+25569+(-5/24)</f>
        <v>41504.416666666664</v>
      </c>
    </row>
    <row r="3179" spans="1:20" ht="14.75" customHeight="1" x14ac:dyDescent="0.2">
      <c r="A3179" s="5">
        <v>3177</v>
      </c>
      <c r="B3179" s="6" t="s">
        <v>3177</v>
      </c>
      <c r="C3179" s="6" t="s">
        <v>7287</v>
      </c>
      <c r="D3179" s="22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>E3179/D3179</f>
        <v>1.1739999999999999</v>
      </c>
      <c r="P3179" s="8">
        <f>IF(L3179=0,0,E3179/L3179)</f>
        <v>57.549019607843135</v>
      </c>
      <c r="Q3179" s="5" t="str">
        <f>LEFT(N3179,(FIND("/",N3179)-1))</f>
        <v>theater</v>
      </c>
      <c r="R3179" s="5" t="str">
        <f>RIGHT(N3179,LEN(N3179)-(FIND("/",N3179)))</f>
        <v>plays</v>
      </c>
      <c r="S3179" s="13">
        <f>(J3179/86400)+25569+(-5/24)</f>
        <v>41781.458437499998</v>
      </c>
      <c r="T3179" s="13">
        <f>(I3179/86400)+25569+(-5/24)</f>
        <v>41811.458437499998</v>
      </c>
    </row>
    <row r="3180" spans="1:20" ht="14.75" customHeight="1" x14ac:dyDescent="0.2">
      <c r="A3180" s="5">
        <v>3178</v>
      </c>
      <c r="B3180" s="6" t="s">
        <v>3178</v>
      </c>
      <c r="C3180" s="6" t="s">
        <v>7288</v>
      </c>
      <c r="D3180" s="22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>E3180/D3180</f>
        <v>1.7173333333333334</v>
      </c>
      <c r="P3180" s="8">
        <f>IF(L3180=0,0,E3180/L3180)</f>
        <v>33.025641025641029</v>
      </c>
      <c r="Q3180" s="5" t="str">
        <f>LEFT(N3180,(FIND("/",N3180)-1))</f>
        <v>theater</v>
      </c>
      <c r="R3180" s="5" t="str">
        <f>RIGHT(N3180,LEN(N3180)-(FIND("/",N3180)))</f>
        <v>plays</v>
      </c>
      <c r="S3180" s="13">
        <f>(J3180/86400)+25569+(-5/24)</f>
        <v>41806.396701388883</v>
      </c>
      <c r="T3180" s="13">
        <f>(I3180/86400)+25569+(-5/24)</f>
        <v>41836.396701388883</v>
      </c>
    </row>
    <row r="3181" spans="1:20" ht="14.75" customHeight="1" x14ac:dyDescent="0.2">
      <c r="A3181" s="5">
        <v>3179</v>
      </c>
      <c r="B3181" s="6" t="s">
        <v>3179</v>
      </c>
      <c r="C3181" s="6" t="s">
        <v>7289</v>
      </c>
      <c r="D3181" s="22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>E3181/D3181</f>
        <v>1.1416238095238094</v>
      </c>
      <c r="P3181" s="8">
        <f>IF(L3181=0,0,E3181/L3181)</f>
        <v>77.335806451612896</v>
      </c>
      <c r="Q3181" s="5" t="str">
        <f>LEFT(N3181,(FIND("/",N3181)-1))</f>
        <v>theater</v>
      </c>
      <c r="R3181" s="5" t="str">
        <f>RIGHT(N3181,LEN(N3181)-(FIND("/",N3181)))</f>
        <v>plays</v>
      </c>
      <c r="S3181" s="13">
        <f>(J3181/86400)+25569+(-5/24)</f>
        <v>41375.49387731481</v>
      </c>
      <c r="T3181" s="13">
        <f>(I3181/86400)+25569+(-5/24)</f>
        <v>41400.49387731481</v>
      </c>
    </row>
    <row r="3182" spans="1:20" ht="14.75" customHeight="1" x14ac:dyDescent="0.2">
      <c r="A3182" s="5">
        <v>3180</v>
      </c>
      <c r="B3182" s="6" t="s">
        <v>3180</v>
      </c>
      <c r="C3182" s="6" t="s">
        <v>7290</v>
      </c>
      <c r="D3182" s="22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>E3182/D3182</f>
        <v>1.1975</v>
      </c>
      <c r="P3182" s="8">
        <f>IF(L3182=0,0,E3182/L3182)</f>
        <v>31.933333333333334</v>
      </c>
      <c r="Q3182" s="5" t="str">
        <f>LEFT(N3182,(FIND("/",N3182)-1))</f>
        <v>theater</v>
      </c>
      <c r="R3182" s="5" t="str">
        <f>RIGHT(N3182,LEN(N3182)-(FIND("/",N3182)))</f>
        <v>plays</v>
      </c>
      <c r="S3182" s="13">
        <f>(J3182/86400)+25569+(-5/24)</f>
        <v>41780.204270833332</v>
      </c>
      <c r="T3182" s="13">
        <f>(I3182/86400)+25569+(-5/24)</f>
        <v>41810.204270833332</v>
      </c>
    </row>
    <row r="3183" spans="1:20" ht="14.75" customHeight="1" x14ac:dyDescent="0.2">
      <c r="A3183" s="5">
        <v>3181</v>
      </c>
      <c r="B3183" s="6" t="s">
        <v>3181</v>
      </c>
      <c r="C3183" s="6" t="s">
        <v>7291</v>
      </c>
      <c r="D3183" s="22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>E3183/D3183</f>
        <v>1.0900000000000001</v>
      </c>
      <c r="P3183" s="8">
        <f>IF(L3183=0,0,E3183/L3183)</f>
        <v>36.333333333333336</v>
      </c>
      <c r="Q3183" s="5" t="str">
        <f>LEFT(N3183,(FIND("/",N3183)-1))</f>
        <v>theater</v>
      </c>
      <c r="R3183" s="5" t="str">
        <f>RIGHT(N3183,LEN(N3183)-(FIND("/",N3183)))</f>
        <v>plays</v>
      </c>
      <c r="S3183" s="13">
        <f>(J3183/86400)+25569+(-5/24)</f>
        <v>41779.101701388885</v>
      </c>
      <c r="T3183" s="13">
        <f>(I3183/86400)+25569+(-5/24)</f>
        <v>41805.458333333328</v>
      </c>
    </row>
    <row r="3184" spans="1:20" ht="14.75" customHeight="1" x14ac:dyDescent="0.2">
      <c r="A3184" s="5">
        <v>3182</v>
      </c>
      <c r="B3184" s="6" t="s">
        <v>3182</v>
      </c>
      <c r="C3184" s="6" t="s">
        <v>7292</v>
      </c>
      <c r="D3184" s="22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>E3184/D3184</f>
        <v>1.0088571428571429</v>
      </c>
      <c r="P3184" s="8">
        <f>IF(L3184=0,0,E3184/L3184)</f>
        <v>46.768211920529801</v>
      </c>
      <c r="Q3184" s="5" t="str">
        <f>LEFT(N3184,(FIND("/",N3184)-1))</f>
        <v>theater</v>
      </c>
      <c r="R3184" s="5" t="str">
        <f>RIGHT(N3184,LEN(N3184)-(FIND("/",N3184)))</f>
        <v>plays</v>
      </c>
      <c r="S3184" s="13">
        <f>(J3184/86400)+25569+(-5/24)</f>
        <v>40883.740983796291</v>
      </c>
      <c r="T3184" s="13">
        <f>(I3184/86400)+25569+(-5/24)</f>
        <v>40939.5</v>
      </c>
    </row>
    <row r="3185" spans="1:20" ht="14.75" customHeight="1" x14ac:dyDescent="0.2">
      <c r="A3185" s="5">
        <v>3183</v>
      </c>
      <c r="B3185" s="6" t="s">
        <v>3183</v>
      </c>
      <c r="C3185" s="6" t="s">
        <v>7293</v>
      </c>
      <c r="D3185" s="22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>E3185/D3185</f>
        <v>1.0900000000000001</v>
      </c>
      <c r="P3185" s="8">
        <f>IF(L3185=0,0,E3185/L3185)</f>
        <v>40.073529411764703</v>
      </c>
      <c r="Q3185" s="5" t="str">
        <f>LEFT(N3185,(FIND("/",N3185)-1))</f>
        <v>theater</v>
      </c>
      <c r="R3185" s="5" t="str">
        <f>RIGHT(N3185,LEN(N3185)-(FIND("/",N3185)))</f>
        <v>plays</v>
      </c>
      <c r="S3185" s="13">
        <f>(J3185/86400)+25569+(-5/24)</f>
        <v>41491.586446759255</v>
      </c>
      <c r="T3185" s="13">
        <f>(I3185/86400)+25569+(-5/24)</f>
        <v>41509.586446759255</v>
      </c>
    </row>
    <row r="3186" spans="1:20" ht="14.75" customHeight="1" x14ac:dyDescent="0.2">
      <c r="A3186" s="5">
        <v>3184</v>
      </c>
      <c r="B3186" s="6" t="s">
        <v>3184</v>
      </c>
      <c r="C3186" s="6" t="s">
        <v>7294</v>
      </c>
      <c r="D3186" s="22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>E3186/D3186</f>
        <v>1.0720930232558139</v>
      </c>
      <c r="P3186" s="8">
        <f>IF(L3186=0,0,E3186/L3186)</f>
        <v>100.21739130434783</v>
      </c>
      <c r="Q3186" s="5" t="str">
        <f>LEFT(N3186,(FIND("/",N3186)-1))</f>
        <v>theater</v>
      </c>
      <c r="R3186" s="5" t="str">
        <f>RIGHT(N3186,LEN(N3186)-(FIND("/",N3186)))</f>
        <v>plays</v>
      </c>
      <c r="S3186" s="13">
        <f>(J3186/86400)+25569+(-5/24)</f>
        <v>41791.785081018512</v>
      </c>
      <c r="T3186" s="13">
        <f>(I3186/86400)+25569+(-5/24)</f>
        <v>41821.785081018512</v>
      </c>
    </row>
    <row r="3187" spans="1:20" ht="14.75" customHeight="1" x14ac:dyDescent="0.2">
      <c r="A3187" s="5">
        <v>3185</v>
      </c>
      <c r="B3187" s="6" t="s">
        <v>3185</v>
      </c>
      <c r="C3187" s="6" t="s">
        <v>7295</v>
      </c>
      <c r="D3187" s="22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>E3187/D3187</f>
        <v>1</v>
      </c>
      <c r="P3187" s="8">
        <f>IF(L3187=0,0,E3187/L3187)</f>
        <v>41.666666666666664</v>
      </c>
      <c r="Q3187" s="5" t="str">
        <f>LEFT(N3187,(FIND("/",N3187)-1))</f>
        <v>theater</v>
      </c>
      <c r="R3187" s="5" t="str">
        <f>RIGHT(N3187,LEN(N3187)-(FIND("/",N3187)))</f>
        <v>plays</v>
      </c>
      <c r="S3187" s="13">
        <f>(J3187/86400)+25569+(-5/24)</f>
        <v>41829.768993055557</v>
      </c>
      <c r="T3187" s="13">
        <f>(I3187/86400)+25569+(-5/24)</f>
        <v>41836.768993055557</v>
      </c>
    </row>
    <row r="3188" spans="1:20" ht="14.75" customHeight="1" x14ac:dyDescent="0.2">
      <c r="A3188" s="5">
        <v>3186</v>
      </c>
      <c r="B3188" s="6" t="s">
        <v>3186</v>
      </c>
      <c r="C3188" s="6" t="s">
        <v>7296</v>
      </c>
      <c r="D3188" s="22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>E3188/D3188</f>
        <v>1.0218750000000001</v>
      </c>
      <c r="P3188" s="8">
        <f>IF(L3188=0,0,E3188/L3188)</f>
        <v>46.714285714285715</v>
      </c>
      <c r="Q3188" s="5" t="str">
        <f>LEFT(N3188,(FIND("/",N3188)-1))</f>
        <v>theater</v>
      </c>
      <c r="R3188" s="5" t="str">
        <f>RIGHT(N3188,LEN(N3188)-(FIND("/",N3188)))</f>
        <v>plays</v>
      </c>
      <c r="S3188" s="13">
        <f>(J3188/86400)+25569+(-5/24)</f>
        <v>41868.715717592589</v>
      </c>
      <c r="T3188" s="13">
        <f>(I3188/86400)+25569+(-5/24)</f>
        <v>41898.666666666664</v>
      </c>
    </row>
    <row r="3189" spans="1:20" ht="14.75" customHeight="1" x14ac:dyDescent="0.2">
      <c r="A3189" s="5">
        <v>3187</v>
      </c>
      <c r="B3189" s="6" t="s">
        <v>3187</v>
      </c>
      <c r="C3189" s="6" t="s">
        <v>7297</v>
      </c>
      <c r="D3189" s="22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>E3189/D3189</f>
        <v>1.1629333333333334</v>
      </c>
      <c r="P3189" s="8">
        <f>IF(L3189=0,0,E3189/L3189)</f>
        <v>71.491803278688522</v>
      </c>
      <c r="Q3189" s="5" t="str">
        <f>LEFT(N3189,(FIND("/",N3189)-1))</f>
        <v>theater</v>
      </c>
      <c r="R3189" s="5" t="str">
        <f>RIGHT(N3189,LEN(N3189)-(FIND("/",N3189)))</f>
        <v>plays</v>
      </c>
      <c r="S3189" s="13">
        <f>(J3189/86400)+25569+(-5/24)</f>
        <v>41835.458020833328</v>
      </c>
      <c r="T3189" s="13">
        <f>(I3189/86400)+25569+(-5/24)</f>
        <v>41855.458020833328</v>
      </c>
    </row>
    <row r="3190" spans="1:20" ht="14.75" customHeight="1" x14ac:dyDescent="0.2">
      <c r="A3190" s="5">
        <v>3188</v>
      </c>
      <c r="B3190" s="6" t="s">
        <v>3188</v>
      </c>
      <c r="C3190" s="6" t="s">
        <v>7298</v>
      </c>
      <c r="D3190" s="22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>E3190/D3190</f>
        <v>0.65</v>
      </c>
      <c r="P3190" s="8">
        <f>IF(L3190=0,0,E3190/L3190)</f>
        <v>14.444444444444445</v>
      </c>
      <c r="Q3190" s="5" t="str">
        <f>LEFT(N3190,(FIND("/",N3190)-1))</f>
        <v>theater</v>
      </c>
      <c r="R3190" s="5" t="str">
        <f>RIGHT(N3190,LEN(N3190)-(FIND("/",N3190)))</f>
        <v>musical</v>
      </c>
      <c r="S3190" s="13">
        <f>(J3190/86400)+25569+(-5/24)</f>
        <v>42144.207199074073</v>
      </c>
      <c r="T3190" s="13">
        <f>(I3190/86400)+25569+(-5/24)</f>
        <v>42165.207199074073</v>
      </c>
    </row>
    <row r="3191" spans="1:20" ht="14.75" customHeight="1" x14ac:dyDescent="0.2">
      <c r="A3191" s="5">
        <v>3189</v>
      </c>
      <c r="B3191" s="6" t="s">
        <v>3189</v>
      </c>
      <c r="C3191" s="6" t="s">
        <v>7299</v>
      </c>
      <c r="D3191" s="22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>E3191/D3191</f>
        <v>0.12327272727272727</v>
      </c>
      <c r="P3191" s="8">
        <f>IF(L3191=0,0,E3191/L3191)</f>
        <v>356.84210526315792</v>
      </c>
      <c r="Q3191" s="5" t="str">
        <f>LEFT(N3191,(FIND("/",N3191)-1))</f>
        <v>theater</v>
      </c>
      <c r="R3191" s="5" t="str">
        <f>RIGHT(N3191,LEN(N3191)-(FIND("/",N3191)))</f>
        <v>musical</v>
      </c>
      <c r="S3191" s="13">
        <f>(J3191/86400)+25569+(-5/24)</f>
        <v>42118.138101851851</v>
      </c>
      <c r="T3191" s="13">
        <f>(I3191/86400)+25569+(-5/24)</f>
        <v>42148.138101851851</v>
      </c>
    </row>
    <row r="3192" spans="1:20" ht="14.75" customHeight="1" x14ac:dyDescent="0.2">
      <c r="A3192" s="5">
        <v>3190</v>
      </c>
      <c r="B3192" s="6" t="s">
        <v>3190</v>
      </c>
      <c r="C3192" s="6" t="s">
        <v>7300</v>
      </c>
      <c r="D3192" s="22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>E3192/D3192</f>
        <v>0</v>
      </c>
      <c r="P3192" s="8">
        <f>IF(L3192=0,0,E3192/L3192)</f>
        <v>0</v>
      </c>
      <c r="Q3192" s="5" t="str">
        <f>LEFT(N3192,(FIND("/",N3192)-1))</f>
        <v>theater</v>
      </c>
      <c r="R3192" s="5" t="str">
        <f>RIGHT(N3192,LEN(N3192)-(FIND("/",N3192)))</f>
        <v>musical</v>
      </c>
      <c r="S3192" s="13">
        <f>(J3192/86400)+25569+(-5/24)</f>
        <v>42682.942997685182</v>
      </c>
      <c r="T3192" s="13">
        <f>(I3192/86400)+25569+(-5/24)</f>
        <v>42712.984664351847</v>
      </c>
    </row>
    <row r="3193" spans="1:20" ht="14.75" customHeight="1" x14ac:dyDescent="0.2">
      <c r="A3193" s="5">
        <v>3191</v>
      </c>
      <c r="B3193" s="6" t="s">
        <v>3191</v>
      </c>
      <c r="C3193" s="6" t="s">
        <v>7301</v>
      </c>
      <c r="D3193" s="22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>E3193/D3193</f>
        <v>4.0266666666666666E-2</v>
      </c>
      <c r="P3193" s="8">
        <f>IF(L3193=0,0,E3193/L3193)</f>
        <v>37.75</v>
      </c>
      <c r="Q3193" s="5" t="str">
        <f>LEFT(N3193,(FIND("/",N3193)-1))</f>
        <v>theater</v>
      </c>
      <c r="R3193" s="5" t="str">
        <f>RIGHT(N3193,LEN(N3193)-(FIND("/",N3193)))</f>
        <v>musical</v>
      </c>
      <c r="S3193" s="13">
        <f>(J3193/86400)+25569+(-5/24)</f>
        <v>42538.547094907401</v>
      </c>
      <c r="T3193" s="13">
        <f>(I3193/86400)+25569+(-5/24)</f>
        <v>42598.547094907401</v>
      </c>
    </row>
    <row r="3194" spans="1:20" ht="14.75" customHeight="1" x14ac:dyDescent="0.2">
      <c r="A3194" s="5">
        <v>3192</v>
      </c>
      <c r="B3194" s="6" t="s">
        <v>3192</v>
      </c>
      <c r="C3194" s="6" t="s">
        <v>7302</v>
      </c>
      <c r="D3194" s="22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>E3194/D3194</f>
        <v>1.0200000000000001E-2</v>
      </c>
      <c r="P3194" s="8">
        <f>IF(L3194=0,0,E3194/L3194)</f>
        <v>12.75</v>
      </c>
      <c r="Q3194" s="5" t="str">
        <f>LEFT(N3194,(FIND("/",N3194)-1))</f>
        <v>theater</v>
      </c>
      <c r="R3194" s="5" t="str">
        <f>RIGHT(N3194,LEN(N3194)-(FIND("/",N3194)))</f>
        <v>musical</v>
      </c>
      <c r="S3194" s="13">
        <f>(J3194/86400)+25569+(-5/24)</f>
        <v>42018.732164351844</v>
      </c>
      <c r="T3194" s="13">
        <f>(I3194/86400)+25569+(-5/24)</f>
        <v>42063.708333333336</v>
      </c>
    </row>
    <row r="3195" spans="1:20" ht="14.75" customHeight="1" x14ac:dyDescent="0.2">
      <c r="A3195" s="5">
        <v>3193</v>
      </c>
      <c r="B3195" s="6" t="s">
        <v>3193</v>
      </c>
      <c r="C3195" s="6" t="s">
        <v>7303</v>
      </c>
      <c r="D3195" s="22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>E3195/D3195</f>
        <v>0.1174</v>
      </c>
      <c r="P3195" s="8">
        <f>IF(L3195=0,0,E3195/L3195)</f>
        <v>24.458333333333332</v>
      </c>
      <c r="Q3195" s="5" t="str">
        <f>LEFT(N3195,(FIND("/",N3195)-1))</f>
        <v>theater</v>
      </c>
      <c r="R3195" s="5" t="str">
        <f>RIGHT(N3195,LEN(N3195)-(FIND("/",N3195)))</f>
        <v>musical</v>
      </c>
      <c r="S3195" s="13">
        <f>(J3195/86400)+25569+(-5/24)</f>
        <v>42010.759907407402</v>
      </c>
      <c r="T3195" s="13">
        <f>(I3195/86400)+25569+(-5/24)</f>
        <v>42055.759907407402</v>
      </c>
    </row>
    <row r="3196" spans="1:20" ht="14.75" customHeight="1" x14ac:dyDescent="0.2">
      <c r="A3196" s="5">
        <v>3194</v>
      </c>
      <c r="B3196" s="6" t="s">
        <v>3194</v>
      </c>
      <c r="C3196" s="6" t="s">
        <v>7304</v>
      </c>
      <c r="D3196" s="22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>E3196/D3196</f>
        <v>0</v>
      </c>
      <c r="P3196" s="8">
        <f>IF(L3196=0,0,E3196/L3196)</f>
        <v>0</v>
      </c>
      <c r="Q3196" s="5" t="str">
        <f>LEFT(N3196,(FIND("/",N3196)-1))</f>
        <v>theater</v>
      </c>
      <c r="R3196" s="5" t="str">
        <f>RIGHT(N3196,LEN(N3196)-(FIND("/",N3196)))</f>
        <v>musical</v>
      </c>
      <c r="S3196" s="13">
        <f>(J3196/86400)+25569+(-5/24)</f>
        <v>42181.854143518511</v>
      </c>
      <c r="T3196" s="13">
        <f>(I3196/86400)+25569+(-5/24)</f>
        <v>42211.854143518511</v>
      </c>
    </row>
    <row r="3197" spans="1:20" ht="14.75" customHeight="1" x14ac:dyDescent="0.2">
      <c r="A3197" s="5">
        <v>3195</v>
      </c>
      <c r="B3197" s="6" t="s">
        <v>3195</v>
      </c>
      <c r="C3197" s="6" t="s">
        <v>7305</v>
      </c>
      <c r="D3197" s="22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>E3197/D3197</f>
        <v>0.59142857142857141</v>
      </c>
      <c r="P3197" s="8">
        <f>IF(L3197=0,0,E3197/L3197)</f>
        <v>53.07692307692308</v>
      </c>
      <c r="Q3197" s="5" t="str">
        <f>LEFT(N3197,(FIND("/",N3197)-1))</f>
        <v>theater</v>
      </c>
      <c r="R3197" s="5" t="str">
        <f>RIGHT(N3197,LEN(N3197)-(FIND("/",N3197)))</f>
        <v>musical</v>
      </c>
      <c r="S3197" s="13">
        <f>(J3197/86400)+25569+(-5/24)</f>
        <v>42017.385902777773</v>
      </c>
      <c r="T3197" s="13">
        <f>(I3197/86400)+25569+(-5/24)</f>
        <v>42047.385902777773</v>
      </c>
    </row>
    <row r="3198" spans="1:20" ht="14.75" customHeight="1" x14ac:dyDescent="0.2">
      <c r="A3198" s="5">
        <v>3196</v>
      </c>
      <c r="B3198" s="6" t="s">
        <v>3196</v>
      </c>
      <c r="C3198" s="6" t="s">
        <v>7306</v>
      </c>
      <c r="D3198" s="22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>E3198/D3198</f>
        <v>5.9999999999999995E-4</v>
      </c>
      <c r="P3198" s="8">
        <f>IF(L3198=0,0,E3198/L3198)</f>
        <v>300</v>
      </c>
      <c r="Q3198" s="5" t="str">
        <f>LEFT(N3198,(FIND("/",N3198)-1))</f>
        <v>theater</v>
      </c>
      <c r="R3198" s="5" t="str">
        <f>RIGHT(N3198,LEN(N3198)-(FIND("/",N3198)))</f>
        <v>musical</v>
      </c>
      <c r="S3198" s="13">
        <f>(J3198/86400)+25569+(-5/24)</f>
        <v>42157.389756944445</v>
      </c>
      <c r="T3198" s="13">
        <f>(I3198/86400)+25569+(-5/24)</f>
        <v>42217.374999999993</v>
      </c>
    </row>
    <row r="3199" spans="1:20" ht="14.75" customHeight="1" x14ac:dyDescent="0.2">
      <c r="A3199" s="5">
        <v>3197</v>
      </c>
      <c r="B3199" s="6" t="s">
        <v>3197</v>
      </c>
      <c r="C3199" s="6" t="s">
        <v>7307</v>
      </c>
      <c r="D3199" s="22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>E3199/D3199</f>
        <v>0.1145</v>
      </c>
      <c r="P3199" s="8">
        <f>IF(L3199=0,0,E3199/L3199)</f>
        <v>286.25</v>
      </c>
      <c r="Q3199" s="5" t="str">
        <f>LEFT(N3199,(FIND("/",N3199)-1))</f>
        <v>theater</v>
      </c>
      <c r="R3199" s="5" t="str">
        <f>RIGHT(N3199,LEN(N3199)-(FIND("/",N3199)))</f>
        <v>musical</v>
      </c>
      <c r="S3199" s="13">
        <f>(J3199/86400)+25569+(-5/24)</f>
        <v>42009.28493055555</v>
      </c>
      <c r="T3199" s="13">
        <f>(I3199/86400)+25569+(-5/24)</f>
        <v>42039.28493055555</v>
      </c>
    </row>
    <row r="3200" spans="1:20" ht="14.75" customHeight="1" x14ac:dyDescent="0.2">
      <c r="A3200" s="5">
        <v>3198</v>
      </c>
      <c r="B3200" s="6" t="s">
        <v>3198</v>
      </c>
      <c r="C3200" s="6" t="s">
        <v>7308</v>
      </c>
      <c r="D3200" s="22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>E3200/D3200</f>
        <v>3.6666666666666666E-3</v>
      </c>
      <c r="P3200" s="8">
        <f>IF(L3200=0,0,E3200/L3200)</f>
        <v>36.666666666666664</v>
      </c>
      <c r="Q3200" s="5" t="str">
        <f>LEFT(N3200,(FIND("/",N3200)-1))</f>
        <v>theater</v>
      </c>
      <c r="R3200" s="5" t="str">
        <f>RIGHT(N3200,LEN(N3200)-(FIND("/",N3200)))</f>
        <v>musical</v>
      </c>
      <c r="S3200" s="13">
        <f>(J3200/86400)+25569+(-5/24)</f>
        <v>42013.216168981475</v>
      </c>
      <c r="T3200" s="13">
        <f>(I3200/86400)+25569+(-5/24)</f>
        <v>42051.216168981475</v>
      </c>
    </row>
    <row r="3201" spans="1:20" ht="14.75" customHeight="1" x14ac:dyDescent="0.2">
      <c r="A3201" s="5">
        <v>3199</v>
      </c>
      <c r="B3201" s="6" t="s">
        <v>3199</v>
      </c>
      <c r="C3201" s="6" t="s">
        <v>7309</v>
      </c>
      <c r="D3201" s="22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>E3201/D3201</f>
        <v>0.52159999999999995</v>
      </c>
      <c r="P3201" s="8">
        <f>IF(L3201=0,0,E3201/L3201)</f>
        <v>49.20754716981132</v>
      </c>
      <c r="Q3201" s="5" t="str">
        <f>LEFT(N3201,(FIND("/",N3201)-1))</f>
        <v>theater</v>
      </c>
      <c r="R3201" s="5" t="str">
        <f>RIGHT(N3201,LEN(N3201)-(FIND("/",N3201)))</f>
        <v>musical</v>
      </c>
      <c r="S3201" s="13">
        <f>(J3201/86400)+25569+(-5/24)</f>
        <v>41858.553449074076</v>
      </c>
      <c r="T3201" s="13">
        <f>(I3201/86400)+25569+(-5/24)</f>
        <v>41888.666666666664</v>
      </c>
    </row>
    <row r="3202" spans="1:20" ht="14.75" customHeight="1" x14ac:dyDescent="0.2">
      <c r="A3202" s="5">
        <v>3200</v>
      </c>
      <c r="B3202" s="6" t="s">
        <v>3200</v>
      </c>
      <c r="C3202" s="6" t="s">
        <v>7310</v>
      </c>
      <c r="D3202" s="22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>E3202/D3202</f>
        <v>2.0000000000000002E-5</v>
      </c>
      <c r="P3202" s="8">
        <f>IF(L3202=0,0,E3202/L3202)</f>
        <v>1</v>
      </c>
      <c r="Q3202" s="5" t="str">
        <f>LEFT(N3202,(FIND("/",N3202)-1))</f>
        <v>theater</v>
      </c>
      <c r="R3202" s="5" t="str">
        <f>RIGHT(N3202,LEN(N3202)-(FIND("/",N3202)))</f>
        <v>musical</v>
      </c>
      <c r="S3202" s="13">
        <f>(J3202/86400)+25569+(-5/24)</f>
        <v>42460.112280092588</v>
      </c>
      <c r="T3202" s="13">
        <f>(I3202/86400)+25569+(-5/24)</f>
        <v>42490.023611111108</v>
      </c>
    </row>
    <row r="3203" spans="1:20" ht="14.75" customHeight="1" x14ac:dyDescent="0.2">
      <c r="A3203" s="5">
        <v>3201</v>
      </c>
      <c r="B3203" s="6" t="s">
        <v>3201</v>
      </c>
      <c r="C3203" s="6" t="s">
        <v>7311</v>
      </c>
      <c r="D3203" s="22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>E3203/D3203</f>
        <v>1.2500000000000001E-2</v>
      </c>
      <c r="P3203" s="8">
        <f>IF(L3203=0,0,E3203/L3203)</f>
        <v>12.5</v>
      </c>
      <c r="Q3203" s="5" t="str">
        <f>LEFT(N3203,(FIND("/",N3203)-1))</f>
        <v>theater</v>
      </c>
      <c r="R3203" s="5" t="str">
        <f>RIGHT(N3203,LEN(N3203)-(FIND("/",N3203)))</f>
        <v>musical</v>
      </c>
      <c r="S3203" s="13">
        <f>(J3203/86400)+25569+(-5/24)</f>
        <v>41861.558761574073</v>
      </c>
      <c r="T3203" s="13">
        <f>(I3203/86400)+25569+(-5/24)</f>
        <v>41882.558761574073</v>
      </c>
    </row>
    <row r="3204" spans="1:20" ht="14.75" customHeight="1" x14ac:dyDescent="0.2">
      <c r="A3204" s="5">
        <v>3202</v>
      </c>
      <c r="B3204" s="6" t="s">
        <v>3202</v>
      </c>
      <c r="C3204" s="6" t="s">
        <v>7312</v>
      </c>
      <c r="D3204" s="22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>E3204/D3204</f>
        <v>0.54520000000000002</v>
      </c>
      <c r="P3204" s="8">
        <f>IF(L3204=0,0,E3204/L3204)</f>
        <v>109.04</v>
      </c>
      <c r="Q3204" s="5" t="str">
        <f>LEFT(N3204,(FIND("/",N3204)-1))</f>
        <v>theater</v>
      </c>
      <c r="R3204" s="5" t="str">
        <f>RIGHT(N3204,LEN(N3204)-(FIND("/",N3204)))</f>
        <v>musical</v>
      </c>
      <c r="S3204" s="13">
        <f>(J3204/86400)+25569+(-5/24)</f>
        <v>42293.645208333335</v>
      </c>
      <c r="T3204" s="13">
        <f>(I3204/86400)+25569+(-5/24)</f>
        <v>42352.040972222218</v>
      </c>
    </row>
    <row r="3205" spans="1:20" ht="14.75" customHeight="1" x14ac:dyDescent="0.2">
      <c r="A3205" s="5">
        <v>3203</v>
      </c>
      <c r="B3205" s="6" t="s">
        <v>3203</v>
      </c>
      <c r="C3205" s="6" t="s">
        <v>7313</v>
      </c>
      <c r="D3205" s="22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>E3205/D3205</f>
        <v>0.25</v>
      </c>
      <c r="P3205" s="8">
        <f>IF(L3205=0,0,E3205/L3205)</f>
        <v>41.666666666666664</v>
      </c>
      <c r="Q3205" s="5" t="str">
        <f>LEFT(N3205,(FIND("/",N3205)-1))</f>
        <v>theater</v>
      </c>
      <c r="R3205" s="5" t="str">
        <f>RIGHT(N3205,LEN(N3205)-(FIND("/",N3205)))</f>
        <v>musical</v>
      </c>
      <c r="S3205" s="13">
        <f>(J3205/86400)+25569+(-5/24)</f>
        <v>42242.780347222222</v>
      </c>
      <c r="T3205" s="13">
        <f>(I3205/86400)+25569+(-5/24)</f>
        <v>42272.780347222222</v>
      </c>
    </row>
    <row r="3206" spans="1:20" ht="14.75" customHeight="1" x14ac:dyDescent="0.2">
      <c r="A3206" s="5">
        <v>3204</v>
      </c>
      <c r="B3206" s="6" t="s">
        <v>3204</v>
      </c>
      <c r="C3206" s="6" t="s">
        <v>7314</v>
      </c>
      <c r="D3206" s="22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>E3206/D3206</f>
        <v>0</v>
      </c>
      <c r="P3206" s="8">
        <f>IF(L3206=0,0,E3206/L3206)</f>
        <v>0</v>
      </c>
      <c r="Q3206" s="5" t="str">
        <f>LEFT(N3206,(FIND("/",N3206)-1))</f>
        <v>theater</v>
      </c>
      <c r="R3206" s="5" t="str">
        <f>RIGHT(N3206,LEN(N3206)-(FIND("/",N3206)))</f>
        <v>musical</v>
      </c>
      <c r="S3206" s="13">
        <f>(J3206/86400)+25569+(-5/24)</f>
        <v>42172.477766203701</v>
      </c>
      <c r="T3206" s="13">
        <f>(I3206/86400)+25569+(-5/24)</f>
        <v>42202.468055555553</v>
      </c>
    </row>
    <row r="3207" spans="1:20" ht="14.75" customHeight="1" x14ac:dyDescent="0.2">
      <c r="A3207" s="5">
        <v>3205</v>
      </c>
      <c r="B3207" s="6" t="s">
        <v>3205</v>
      </c>
      <c r="C3207" s="6" t="s">
        <v>7315</v>
      </c>
      <c r="D3207" s="22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>E3207/D3207</f>
        <v>3.4125000000000003E-2</v>
      </c>
      <c r="P3207" s="8">
        <f>IF(L3207=0,0,E3207/L3207)</f>
        <v>22.75</v>
      </c>
      <c r="Q3207" s="5" t="str">
        <f>LEFT(N3207,(FIND("/",N3207)-1))</f>
        <v>theater</v>
      </c>
      <c r="R3207" s="5" t="str">
        <f>RIGHT(N3207,LEN(N3207)-(FIND("/",N3207)))</f>
        <v>musical</v>
      </c>
      <c r="S3207" s="13">
        <f>(J3207/86400)+25569+(-5/24)</f>
        <v>42095.166342592587</v>
      </c>
      <c r="T3207" s="13">
        <f>(I3207/86400)+25569+(-5/24)</f>
        <v>42125.166342592587</v>
      </c>
    </row>
    <row r="3208" spans="1:20" ht="14.75" customHeight="1" x14ac:dyDescent="0.2">
      <c r="A3208" s="5">
        <v>3206</v>
      </c>
      <c r="B3208" s="6" t="s">
        <v>3206</v>
      </c>
      <c r="C3208" s="6" t="s">
        <v>7316</v>
      </c>
      <c r="D3208" s="22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>E3208/D3208</f>
        <v>0</v>
      </c>
      <c r="P3208" s="8">
        <f>IF(L3208=0,0,E3208/L3208)</f>
        <v>0</v>
      </c>
      <c r="Q3208" s="5" t="str">
        <f>LEFT(N3208,(FIND("/",N3208)-1))</f>
        <v>theater</v>
      </c>
      <c r="R3208" s="5" t="str">
        <f>RIGHT(N3208,LEN(N3208)-(FIND("/",N3208)))</f>
        <v>musical</v>
      </c>
      <c r="S3208" s="13">
        <f>(J3208/86400)+25569+(-5/24)</f>
        <v>42236.067719907405</v>
      </c>
      <c r="T3208" s="13">
        <f>(I3208/86400)+25569+(-5/24)</f>
        <v>42266.067719907405</v>
      </c>
    </row>
    <row r="3209" spans="1:20" ht="14.75" customHeight="1" x14ac:dyDescent="0.2">
      <c r="A3209" s="5">
        <v>3207</v>
      </c>
      <c r="B3209" s="6" t="s">
        <v>3207</v>
      </c>
      <c r="C3209" s="6" t="s">
        <v>7317</v>
      </c>
      <c r="D3209" s="22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>E3209/D3209</f>
        <v>0.46363636363636362</v>
      </c>
      <c r="P3209" s="8">
        <f>IF(L3209=0,0,E3209/L3209)</f>
        <v>70.833333333333329</v>
      </c>
      <c r="Q3209" s="5" t="str">
        <f>LEFT(N3209,(FIND("/",N3209)-1))</f>
        <v>theater</v>
      </c>
      <c r="R3209" s="5" t="str">
        <f>RIGHT(N3209,LEN(N3209)-(FIND("/",N3209)))</f>
        <v>musical</v>
      </c>
      <c r="S3209" s="13">
        <f>(J3209/86400)+25569+(-5/24)</f>
        <v>42057.069525462961</v>
      </c>
      <c r="T3209" s="13">
        <f>(I3209/86400)+25569+(-5/24)</f>
        <v>42117.027858796289</v>
      </c>
    </row>
    <row r="3210" spans="1:20" ht="14.75" customHeight="1" x14ac:dyDescent="0.2">
      <c r="A3210" s="5">
        <v>3208</v>
      </c>
      <c r="B3210" s="6" t="s">
        <v>3208</v>
      </c>
      <c r="C3210" s="6" t="s">
        <v>7318</v>
      </c>
      <c r="D3210" s="22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>E3210/D3210</f>
        <v>1.0349999999999999</v>
      </c>
      <c r="P3210" s="8">
        <f>IF(L3210=0,0,E3210/L3210)</f>
        <v>63.109756097560975</v>
      </c>
      <c r="Q3210" s="5" t="str">
        <f>LEFT(N3210,(FIND("/",N3210)-1))</f>
        <v>theater</v>
      </c>
      <c r="R3210" s="5" t="str">
        <f>RIGHT(N3210,LEN(N3210)-(FIND("/",N3210)))</f>
        <v>plays</v>
      </c>
      <c r="S3210" s="13">
        <f>(J3210/86400)+25569+(-5/24)</f>
        <v>41827.396724537037</v>
      </c>
      <c r="T3210" s="13">
        <f>(I3210/86400)+25569+(-5/24)</f>
        <v>41848.396724537037</v>
      </c>
    </row>
    <row r="3211" spans="1:20" ht="14.75" customHeight="1" x14ac:dyDescent="0.2">
      <c r="A3211" s="5">
        <v>3209</v>
      </c>
      <c r="B3211" s="6" t="s">
        <v>3209</v>
      </c>
      <c r="C3211" s="6" t="s">
        <v>7319</v>
      </c>
      <c r="D3211" s="22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>E3211/D3211</f>
        <v>1.1932315789473684</v>
      </c>
      <c r="P3211" s="8">
        <f>IF(L3211=0,0,E3211/L3211)</f>
        <v>50.157964601769912</v>
      </c>
      <c r="Q3211" s="5" t="str">
        <f>LEFT(N3211,(FIND("/",N3211)-1))</f>
        <v>theater</v>
      </c>
      <c r="R3211" s="5" t="str">
        <f>RIGHT(N3211,LEN(N3211)-(FIND("/",N3211)))</f>
        <v>plays</v>
      </c>
      <c r="S3211" s="13">
        <f>(J3211/86400)+25569+(-5/24)</f>
        <v>41778.42891203703</v>
      </c>
      <c r="T3211" s="13">
        <f>(I3211/86400)+25569+(-5/24)</f>
        <v>41810.75</v>
      </c>
    </row>
    <row r="3212" spans="1:20" ht="14.75" customHeight="1" x14ac:dyDescent="0.2">
      <c r="A3212" s="5">
        <v>3210</v>
      </c>
      <c r="B3212" s="6" t="s">
        <v>3210</v>
      </c>
      <c r="C3212" s="6" t="s">
        <v>7320</v>
      </c>
      <c r="D3212" s="22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>E3212/D3212</f>
        <v>1.2576666666666667</v>
      </c>
      <c r="P3212" s="8">
        <f>IF(L3212=0,0,E3212/L3212)</f>
        <v>62.883333333333333</v>
      </c>
      <c r="Q3212" s="5" t="str">
        <f>LEFT(N3212,(FIND("/",N3212)-1))</f>
        <v>theater</v>
      </c>
      <c r="R3212" s="5" t="str">
        <f>RIGHT(N3212,LEN(N3212)-(FIND("/",N3212)))</f>
        <v>plays</v>
      </c>
      <c r="S3212" s="13">
        <f>(J3212/86400)+25569+(-5/24)</f>
        <v>41013.728229166663</v>
      </c>
      <c r="T3212" s="13">
        <f>(I3212/86400)+25569+(-5/24)</f>
        <v>41060.957638888889</v>
      </c>
    </row>
    <row r="3213" spans="1:20" ht="14.75" customHeight="1" x14ac:dyDescent="0.2">
      <c r="A3213" s="5">
        <v>3211</v>
      </c>
      <c r="B3213" s="6" t="s">
        <v>3211</v>
      </c>
      <c r="C3213" s="6" t="s">
        <v>7321</v>
      </c>
      <c r="D3213" s="22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>E3213/D3213</f>
        <v>1.1974347826086957</v>
      </c>
      <c r="P3213" s="8">
        <f>IF(L3213=0,0,E3213/L3213)</f>
        <v>85.531055900621112</v>
      </c>
      <c r="Q3213" s="5" t="str">
        <f>LEFT(N3213,(FIND("/",N3213)-1))</f>
        <v>theater</v>
      </c>
      <c r="R3213" s="5" t="str">
        <f>RIGHT(N3213,LEN(N3213)-(FIND("/",N3213)))</f>
        <v>plays</v>
      </c>
      <c r="S3213" s="13">
        <f>(J3213/86400)+25569+(-5/24)</f>
        <v>41834.378240740734</v>
      </c>
      <c r="T3213" s="13">
        <f>(I3213/86400)+25569+(-5/24)</f>
        <v>41865.875</v>
      </c>
    </row>
    <row r="3214" spans="1:20" ht="14.75" customHeight="1" x14ac:dyDescent="0.2">
      <c r="A3214" s="5">
        <v>3212</v>
      </c>
      <c r="B3214" s="6" t="s">
        <v>3212</v>
      </c>
      <c r="C3214" s="6" t="s">
        <v>7322</v>
      </c>
      <c r="D3214" s="22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>E3214/D3214</f>
        <v>1.2625</v>
      </c>
      <c r="P3214" s="8">
        <f>IF(L3214=0,0,E3214/L3214)</f>
        <v>53.723404255319146</v>
      </c>
      <c r="Q3214" s="5" t="str">
        <f>LEFT(N3214,(FIND("/",N3214)-1))</f>
        <v>theater</v>
      </c>
      <c r="R3214" s="5" t="str">
        <f>RIGHT(N3214,LEN(N3214)-(FIND("/",N3214)))</f>
        <v>plays</v>
      </c>
      <c r="S3214" s="13">
        <f>(J3214/86400)+25569+(-5/24)</f>
        <v>41829.587395833332</v>
      </c>
      <c r="T3214" s="13">
        <f>(I3214/86400)+25569+(-5/24)</f>
        <v>41859.587395833332</v>
      </c>
    </row>
    <row r="3215" spans="1:20" ht="14.75" customHeight="1" x14ac:dyDescent="0.2">
      <c r="A3215" s="5">
        <v>3213</v>
      </c>
      <c r="B3215" s="6" t="s">
        <v>3213</v>
      </c>
      <c r="C3215" s="6" t="s">
        <v>7323</v>
      </c>
      <c r="D3215" s="22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>E3215/D3215</f>
        <v>1.0011666666666668</v>
      </c>
      <c r="P3215" s="8">
        <f>IF(L3215=0,0,E3215/L3215)</f>
        <v>127.80851063829788</v>
      </c>
      <c r="Q3215" s="5" t="str">
        <f>LEFT(N3215,(FIND("/",N3215)-1))</f>
        <v>theater</v>
      </c>
      <c r="R3215" s="5" t="str">
        <f>RIGHT(N3215,LEN(N3215)-(FIND("/",N3215)))</f>
        <v>plays</v>
      </c>
      <c r="S3215" s="13">
        <f>(J3215/86400)+25569+(-5/24)</f>
        <v>42171.555081018516</v>
      </c>
      <c r="T3215" s="13">
        <f>(I3215/86400)+25569+(-5/24)</f>
        <v>42211.555081018516</v>
      </c>
    </row>
    <row r="3216" spans="1:20" ht="14.75" customHeight="1" x14ac:dyDescent="0.2">
      <c r="A3216" s="5">
        <v>3214</v>
      </c>
      <c r="B3216" s="6" t="s">
        <v>3214</v>
      </c>
      <c r="C3216" s="6" t="s">
        <v>7324</v>
      </c>
      <c r="D3216" s="22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>E3216/D3216</f>
        <v>1.0213333333333334</v>
      </c>
      <c r="P3216" s="8">
        <f>IF(L3216=0,0,E3216/L3216)</f>
        <v>106.57391304347826</v>
      </c>
      <c r="Q3216" s="5" t="str">
        <f>LEFT(N3216,(FIND("/",N3216)-1))</f>
        <v>theater</v>
      </c>
      <c r="R3216" s="5" t="str">
        <f>RIGHT(N3216,LEN(N3216)-(FIND("/",N3216)))</f>
        <v>plays</v>
      </c>
      <c r="S3216" s="13">
        <f>(J3216/86400)+25569+(-5/24)</f>
        <v>42337.584178240737</v>
      </c>
      <c r="T3216" s="13">
        <f>(I3216/86400)+25569+(-5/24)</f>
        <v>42374.788194444445</v>
      </c>
    </row>
    <row r="3217" spans="1:20" ht="14.75" customHeight="1" x14ac:dyDescent="0.2">
      <c r="A3217" s="5">
        <v>3215</v>
      </c>
      <c r="B3217" s="6" t="s">
        <v>3215</v>
      </c>
      <c r="C3217" s="6" t="s">
        <v>7325</v>
      </c>
      <c r="D3217" s="22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>E3217/D3217</f>
        <v>1.0035142857142858</v>
      </c>
      <c r="P3217" s="8">
        <f>IF(L3217=0,0,E3217/L3217)</f>
        <v>262.11194029850748</v>
      </c>
      <c r="Q3217" s="5" t="str">
        <f>LEFT(N3217,(FIND("/",N3217)-1))</f>
        <v>theater</v>
      </c>
      <c r="R3217" s="5" t="str">
        <f>RIGHT(N3217,LEN(N3217)-(FIND("/",N3217)))</f>
        <v>plays</v>
      </c>
      <c r="S3217" s="13">
        <f>(J3217/86400)+25569+(-5/24)</f>
        <v>42219.456840277773</v>
      </c>
      <c r="T3217" s="13">
        <f>(I3217/86400)+25569+(-5/24)</f>
        <v>42256.957638888889</v>
      </c>
    </row>
    <row r="3218" spans="1:20" ht="14.75" customHeight="1" x14ac:dyDescent="0.2">
      <c r="A3218" s="5">
        <v>3216</v>
      </c>
      <c r="B3218" s="6" t="s">
        <v>3216</v>
      </c>
      <c r="C3218" s="6" t="s">
        <v>7326</v>
      </c>
      <c r="D3218" s="22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>E3218/D3218</f>
        <v>1.0004999999999999</v>
      </c>
      <c r="P3218" s="8">
        <f>IF(L3218=0,0,E3218/L3218)</f>
        <v>57.171428571428571</v>
      </c>
      <c r="Q3218" s="5" t="str">
        <f>LEFT(N3218,(FIND("/",N3218)-1))</f>
        <v>theater</v>
      </c>
      <c r="R3218" s="5" t="str">
        <f>RIGHT(N3218,LEN(N3218)-(FIND("/",N3218)))</f>
        <v>plays</v>
      </c>
      <c r="S3218" s="13">
        <f>(J3218/86400)+25569+(-5/24)</f>
        <v>42165.254293981481</v>
      </c>
      <c r="T3218" s="13">
        <f>(I3218/86400)+25569+(-5/24)</f>
        <v>42196.395833333336</v>
      </c>
    </row>
    <row r="3219" spans="1:20" ht="14.75" customHeight="1" x14ac:dyDescent="0.2">
      <c r="A3219" s="5">
        <v>3217</v>
      </c>
      <c r="B3219" s="6" t="s">
        <v>3217</v>
      </c>
      <c r="C3219" s="6" t="s">
        <v>7327</v>
      </c>
      <c r="D3219" s="22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>E3219/D3219</f>
        <v>1.1602222222222223</v>
      </c>
      <c r="P3219" s="8">
        <f>IF(L3219=0,0,E3219/L3219)</f>
        <v>50.20192307692308</v>
      </c>
      <c r="Q3219" s="5" t="str">
        <f>LEFT(N3219,(FIND("/",N3219)-1))</f>
        <v>theater</v>
      </c>
      <c r="R3219" s="5" t="str">
        <f>RIGHT(N3219,LEN(N3219)-(FIND("/",N3219)))</f>
        <v>plays</v>
      </c>
      <c r="S3219" s="13">
        <f>(J3219/86400)+25569+(-5/24)</f>
        <v>42648.337777777771</v>
      </c>
      <c r="T3219" s="13">
        <f>(I3219/86400)+25569+(-5/24)</f>
        <v>42678.337777777771</v>
      </c>
    </row>
    <row r="3220" spans="1:20" ht="14.75" customHeight="1" x14ac:dyDescent="0.2">
      <c r="A3220" s="5">
        <v>3218</v>
      </c>
      <c r="B3220" s="6" t="s">
        <v>3218</v>
      </c>
      <c r="C3220" s="6" t="s">
        <v>7328</v>
      </c>
      <c r="D3220" s="22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>E3220/D3220</f>
        <v>1.0209999999999999</v>
      </c>
      <c r="P3220" s="8">
        <f>IF(L3220=0,0,E3220/L3220)</f>
        <v>66.586956521739125</v>
      </c>
      <c r="Q3220" s="5" t="str">
        <f>LEFT(N3220,(FIND("/",N3220)-1))</f>
        <v>theater</v>
      </c>
      <c r="R3220" s="5" t="str">
        <f>RIGHT(N3220,LEN(N3220)-(FIND("/",N3220)))</f>
        <v>plays</v>
      </c>
      <c r="S3220" s="13">
        <f>(J3220/86400)+25569+(-5/24)</f>
        <v>41970.793819444443</v>
      </c>
      <c r="T3220" s="13">
        <f>(I3220/86400)+25569+(-5/24)</f>
        <v>42003.791666666664</v>
      </c>
    </row>
    <row r="3221" spans="1:20" ht="14.75" customHeight="1" x14ac:dyDescent="0.2">
      <c r="A3221" s="5">
        <v>3219</v>
      </c>
      <c r="B3221" s="6" t="s">
        <v>3219</v>
      </c>
      <c r="C3221" s="6" t="s">
        <v>7329</v>
      </c>
      <c r="D3221" s="22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>E3221/D3221</f>
        <v>1.0011000000000001</v>
      </c>
      <c r="P3221" s="8">
        <f>IF(L3221=0,0,E3221/L3221)</f>
        <v>168.25210084033614</v>
      </c>
      <c r="Q3221" s="5" t="str">
        <f>LEFT(N3221,(FIND("/",N3221)-1))</f>
        <v>theater</v>
      </c>
      <c r="R3221" s="5" t="str">
        <f>RIGHT(N3221,LEN(N3221)-(FIND("/",N3221)))</f>
        <v>plays</v>
      </c>
      <c r="S3221" s="13">
        <f>(J3221/86400)+25569+(-5/24)</f>
        <v>42050.77484953704</v>
      </c>
      <c r="T3221" s="13">
        <f>(I3221/86400)+25569+(-5/24)</f>
        <v>42085.733182870368</v>
      </c>
    </row>
    <row r="3222" spans="1:20" ht="14.75" customHeight="1" x14ac:dyDescent="0.2">
      <c r="A3222" s="5">
        <v>3220</v>
      </c>
      <c r="B3222" s="6" t="s">
        <v>3220</v>
      </c>
      <c r="C3222" s="6" t="s">
        <v>7330</v>
      </c>
      <c r="D3222" s="22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>E3222/D3222</f>
        <v>1.0084</v>
      </c>
      <c r="P3222" s="8">
        <f>IF(L3222=0,0,E3222/L3222)</f>
        <v>256.37288135593218</v>
      </c>
      <c r="Q3222" s="5" t="str">
        <f>LEFT(N3222,(FIND("/",N3222)-1))</f>
        <v>theater</v>
      </c>
      <c r="R3222" s="5" t="str">
        <f>RIGHT(N3222,LEN(N3222)-(FIND("/",N3222)))</f>
        <v>plays</v>
      </c>
      <c r="S3222" s="13">
        <f>(J3222/86400)+25569+(-5/24)</f>
        <v>42772.625046296293</v>
      </c>
      <c r="T3222" s="13">
        <f>(I3222/86400)+25569+(-5/24)</f>
        <v>42806.666666666664</v>
      </c>
    </row>
    <row r="3223" spans="1:20" ht="14.75" customHeight="1" x14ac:dyDescent="0.2">
      <c r="A3223" s="5">
        <v>3221</v>
      </c>
      <c r="B3223" s="6" t="s">
        <v>3221</v>
      </c>
      <c r="C3223" s="6" t="s">
        <v>7331</v>
      </c>
      <c r="D3223" s="22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>E3223/D3223</f>
        <v>1.0342499999999999</v>
      </c>
      <c r="P3223" s="8">
        <f>IF(L3223=0,0,E3223/L3223)</f>
        <v>36.610619469026545</v>
      </c>
      <c r="Q3223" s="5" t="str">
        <f>LEFT(N3223,(FIND("/",N3223)-1))</f>
        <v>theater</v>
      </c>
      <c r="R3223" s="5" t="str">
        <f>RIGHT(N3223,LEN(N3223)-(FIND("/",N3223)))</f>
        <v>plays</v>
      </c>
      <c r="S3223" s="13">
        <f>(J3223/86400)+25569+(-5/24)</f>
        <v>42155.488460648143</v>
      </c>
      <c r="T3223" s="13">
        <f>(I3223/86400)+25569+(-5/24)</f>
        <v>42190.488460648143</v>
      </c>
    </row>
    <row r="3224" spans="1:20" ht="14.75" customHeight="1" x14ac:dyDescent="0.2">
      <c r="A3224" s="5">
        <v>3222</v>
      </c>
      <c r="B3224" s="6" t="s">
        <v>3222</v>
      </c>
      <c r="C3224" s="6" t="s">
        <v>7332</v>
      </c>
      <c r="D3224" s="22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>E3224/D3224</f>
        <v>1.248</v>
      </c>
      <c r="P3224" s="8">
        <f>IF(L3224=0,0,E3224/L3224)</f>
        <v>37.142857142857146</v>
      </c>
      <c r="Q3224" s="5" t="str">
        <f>LEFT(N3224,(FIND("/",N3224)-1))</f>
        <v>theater</v>
      </c>
      <c r="R3224" s="5" t="str">
        <f>RIGHT(N3224,LEN(N3224)-(FIND("/",N3224)))</f>
        <v>plays</v>
      </c>
      <c r="S3224" s="13">
        <f>(J3224/86400)+25569+(-5/24)</f>
        <v>42270.373807870368</v>
      </c>
      <c r="T3224" s="13">
        <f>(I3224/86400)+25569+(-5/24)</f>
        <v>42301.686805555553</v>
      </c>
    </row>
    <row r="3225" spans="1:20" ht="14.75" customHeight="1" x14ac:dyDescent="0.2">
      <c r="A3225" s="5">
        <v>3223</v>
      </c>
      <c r="B3225" s="6" t="s">
        <v>3223</v>
      </c>
      <c r="C3225" s="6" t="s">
        <v>7333</v>
      </c>
      <c r="D3225" s="22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>E3225/D3225</f>
        <v>1.0951612903225807</v>
      </c>
      <c r="P3225" s="8">
        <f>IF(L3225=0,0,E3225/L3225)</f>
        <v>45.878378378378379</v>
      </c>
      <c r="Q3225" s="5" t="str">
        <f>LEFT(N3225,(FIND("/",N3225)-1))</f>
        <v>theater</v>
      </c>
      <c r="R3225" s="5" t="str">
        <f>RIGHT(N3225,LEN(N3225)-(FIND("/",N3225)))</f>
        <v>plays</v>
      </c>
      <c r="S3225" s="13">
        <f>(J3225/86400)+25569+(-5/24)</f>
        <v>42206.627037037033</v>
      </c>
      <c r="T3225" s="13">
        <f>(I3225/86400)+25569+(-5/24)</f>
        <v>42236.627037037033</v>
      </c>
    </row>
    <row r="3226" spans="1:20" ht="14.75" customHeight="1" x14ac:dyDescent="0.2">
      <c r="A3226" s="5">
        <v>3224</v>
      </c>
      <c r="B3226" s="6" t="s">
        <v>3224</v>
      </c>
      <c r="C3226" s="6" t="s">
        <v>7334</v>
      </c>
      <c r="D3226" s="22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>E3226/D3226</f>
        <v>1.0203333333333333</v>
      </c>
      <c r="P3226" s="8">
        <f>IF(L3226=0,0,E3226/L3226)</f>
        <v>141.71296296296296</v>
      </c>
      <c r="Q3226" s="5" t="str">
        <f>LEFT(N3226,(FIND("/",N3226)-1))</f>
        <v>theater</v>
      </c>
      <c r="R3226" s="5" t="str">
        <f>RIGHT(N3226,LEN(N3226)-(FIND("/",N3226)))</f>
        <v>plays</v>
      </c>
      <c r="S3226" s="13">
        <f>(J3226/86400)+25569+(-5/24)</f>
        <v>42697.642511574071</v>
      </c>
      <c r="T3226" s="13">
        <f>(I3226/86400)+25569+(-5/24)</f>
        <v>42744.999999999993</v>
      </c>
    </row>
    <row r="3227" spans="1:20" ht="14.75" customHeight="1" x14ac:dyDescent="0.2">
      <c r="A3227" s="5">
        <v>3225</v>
      </c>
      <c r="B3227" s="6" t="s">
        <v>3225</v>
      </c>
      <c r="C3227" s="6" t="s">
        <v>7335</v>
      </c>
      <c r="D3227" s="22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>E3227/D3227</f>
        <v>1.0235000000000001</v>
      </c>
      <c r="P3227" s="8">
        <f>IF(L3227=0,0,E3227/L3227)</f>
        <v>52.487179487179489</v>
      </c>
      <c r="Q3227" s="5" t="str">
        <f>LEFT(N3227,(FIND("/",N3227)-1))</f>
        <v>theater</v>
      </c>
      <c r="R3227" s="5" t="str">
        <f>RIGHT(N3227,LEN(N3227)-(FIND("/",N3227)))</f>
        <v>plays</v>
      </c>
      <c r="S3227" s="13">
        <f>(J3227/86400)+25569+(-5/24)</f>
        <v>42503.351134259261</v>
      </c>
      <c r="T3227" s="13">
        <f>(I3227/86400)+25569+(-5/24)</f>
        <v>42524.666666666664</v>
      </c>
    </row>
    <row r="3228" spans="1:20" ht="14.75" customHeight="1" x14ac:dyDescent="0.2">
      <c r="A3228" s="5">
        <v>3226</v>
      </c>
      <c r="B3228" s="6" t="s">
        <v>3226</v>
      </c>
      <c r="C3228" s="6" t="s">
        <v>7336</v>
      </c>
      <c r="D3228" s="22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>E3228/D3228</f>
        <v>1.0416666666666667</v>
      </c>
      <c r="P3228" s="8">
        <f>IF(L3228=0,0,E3228/L3228)</f>
        <v>59.523809523809526</v>
      </c>
      <c r="Q3228" s="5" t="str">
        <f>LEFT(N3228,(FIND("/",N3228)-1))</f>
        <v>theater</v>
      </c>
      <c r="R3228" s="5" t="str">
        <f>RIGHT(N3228,LEN(N3228)-(FIND("/",N3228)))</f>
        <v>plays</v>
      </c>
      <c r="S3228" s="13">
        <f>(J3228/86400)+25569+(-5/24)</f>
        <v>42277.375138888885</v>
      </c>
      <c r="T3228" s="13">
        <f>(I3228/86400)+25569+(-5/24)</f>
        <v>42307.375138888885</v>
      </c>
    </row>
    <row r="3229" spans="1:20" ht="14.75" customHeight="1" x14ac:dyDescent="0.2">
      <c r="A3229" s="5">
        <v>3227</v>
      </c>
      <c r="B3229" s="6" t="s">
        <v>3227</v>
      </c>
      <c r="C3229" s="6" t="s">
        <v>7337</v>
      </c>
      <c r="D3229" s="22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>E3229/D3229</f>
        <v>1.25</v>
      </c>
      <c r="P3229" s="8">
        <f>IF(L3229=0,0,E3229/L3229)</f>
        <v>50</v>
      </c>
      <c r="Q3229" s="5" t="str">
        <f>LEFT(N3229,(FIND("/",N3229)-1))</f>
        <v>theater</v>
      </c>
      <c r="R3229" s="5" t="str">
        <f>RIGHT(N3229,LEN(N3229)-(FIND("/",N3229)))</f>
        <v>plays</v>
      </c>
      <c r="S3229" s="13">
        <f>(J3229/86400)+25569+(-5/24)</f>
        <v>42722.674027777779</v>
      </c>
      <c r="T3229" s="13">
        <f>(I3229/86400)+25569+(-5/24)</f>
        <v>42752.674027777779</v>
      </c>
    </row>
    <row r="3230" spans="1:20" ht="14.75" customHeight="1" x14ac:dyDescent="0.2">
      <c r="A3230" s="5">
        <v>3228</v>
      </c>
      <c r="B3230" s="6" t="s">
        <v>3228</v>
      </c>
      <c r="C3230" s="6" t="s">
        <v>7338</v>
      </c>
      <c r="D3230" s="22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>E3230/D3230</f>
        <v>1.0234285714285714</v>
      </c>
      <c r="P3230" s="8">
        <f>IF(L3230=0,0,E3230/L3230)</f>
        <v>193.62162162162161</v>
      </c>
      <c r="Q3230" s="5" t="str">
        <f>LEFT(N3230,(FIND("/",N3230)-1))</f>
        <v>theater</v>
      </c>
      <c r="R3230" s="5" t="str">
        <f>RIGHT(N3230,LEN(N3230)-(FIND("/",N3230)))</f>
        <v>plays</v>
      </c>
      <c r="S3230" s="13">
        <f>(J3230/86400)+25569+(-5/24)</f>
        <v>42323.500972222224</v>
      </c>
      <c r="T3230" s="13">
        <f>(I3230/86400)+25569+(-5/24)</f>
        <v>42354.999305555553</v>
      </c>
    </row>
    <row r="3231" spans="1:20" ht="14.75" customHeight="1" x14ac:dyDescent="0.2">
      <c r="A3231" s="5">
        <v>3229</v>
      </c>
      <c r="B3231" s="6" t="s">
        <v>3229</v>
      </c>
      <c r="C3231" s="6" t="s">
        <v>7339</v>
      </c>
      <c r="D3231" s="22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>E3231/D3231</f>
        <v>1.0786500000000001</v>
      </c>
      <c r="P3231" s="8">
        <f>IF(L3231=0,0,E3231/L3231)</f>
        <v>106.79702970297029</v>
      </c>
      <c r="Q3231" s="5" t="str">
        <f>LEFT(N3231,(FIND("/",N3231)-1))</f>
        <v>theater</v>
      </c>
      <c r="R3231" s="5" t="str">
        <f>RIGHT(N3231,LEN(N3231)-(FIND("/",N3231)))</f>
        <v>plays</v>
      </c>
      <c r="S3231" s="13">
        <f>(J3231/86400)+25569+(-5/24)</f>
        <v>41933.083310185182</v>
      </c>
      <c r="T3231" s="13">
        <f>(I3231/86400)+25569+(-5/24)</f>
        <v>41963.124976851854</v>
      </c>
    </row>
    <row r="3232" spans="1:20" ht="14.75" customHeight="1" x14ac:dyDescent="0.2">
      <c r="A3232" s="5">
        <v>3230</v>
      </c>
      <c r="B3232" s="6" t="s">
        <v>3230</v>
      </c>
      <c r="C3232" s="6" t="s">
        <v>7340</v>
      </c>
      <c r="D3232" s="22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>E3232/D3232</f>
        <v>1.0988461538461538</v>
      </c>
      <c r="P3232" s="8">
        <f>IF(L3232=0,0,E3232/L3232)</f>
        <v>77.21621621621621</v>
      </c>
      <c r="Q3232" s="5" t="str">
        <f>LEFT(N3232,(FIND("/",N3232)-1))</f>
        <v>theater</v>
      </c>
      <c r="R3232" s="5" t="str">
        <f>RIGHT(N3232,LEN(N3232)-(FIND("/",N3232)))</f>
        <v>plays</v>
      </c>
      <c r="S3232" s="13">
        <f>(J3232/86400)+25569+(-5/24)</f>
        <v>41897.959791666661</v>
      </c>
      <c r="T3232" s="13">
        <f>(I3232/86400)+25569+(-5/24)</f>
        <v>41912.957638888889</v>
      </c>
    </row>
    <row r="3233" spans="1:20" ht="14.75" customHeight="1" x14ac:dyDescent="0.2">
      <c r="A3233" s="5">
        <v>3231</v>
      </c>
      <c r="B3233" s="6" t="s">
        <v>3231</v>
      </c>
      <c r="C3233" s="6" t="s">
        <v>7341</v>
      </c>
      <c r="D3233" s="22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>E3233/D3233</f>
        <v>1.61</v>
      </c>
      <c r="P3233" s="8">
        <f>IF(L3233=0,0,E3233/L3233)</f>
        <v>57.5</v>
      </c>
      <c r="Q3233" s="5" t="str">
        <f>LEFT(N3233,(FIND("/",N3233)-1))</f>
        <v>theater</v>
      </c>
      <c r="R3233" s="5" t="str">
        <f>RIGHT(N3233,LEN(N3233)-(FIND("/",N3233)))</f>
        <v>plays</v>
      </c>
      <c r="S3233" s="13">
        <f>(J3233/86400)+25569+(-5/24)</f>
        <v>42446.735497685186</v>
      </c>
      <c r="T3233" s="13">
        <f>(I3233/86400)+25569+(-5/24)</f>
        <v>42476.735497685186</v>
      </c>
    </row>
    <row r="3234" spans="1:20" ht="14.75" customHeight="1" x14ac:dyDescent="0.2">
      <c r="A3234" s="5">
        <v>3232</v>
      </c>
      <c r="B3234" s="6" t="s">
        <v>3232</v>
      </c>
      <c r="C3234" s="6" t="s">
        <v>7342</v>
      </c>
      <c r="D3234" s="22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>E3234/D3234</f>
        <v>1.3120000000000001</v>
      </c>
      <c r="P3234" s="8">
        <f>IF(L3234=0,0,E3234/L3234)</f>
        <v>50.46153846153846</v>
      </c>
      <c r="Q3234" s="5" t="str">
        <f>LEFT(N3234,(FIND("/",N3234)-1))</f>
        <v>theater</v>
      </c>
      <c r="R3234" s="5" t="str">
        <f>RIGHT(N3234,LEN(N3234)-(FIND("/",N3234)))</f>
        <v>plays</v>
      </c>
      <c r="S3234" s="13">
        <f>(J3234/86400)+25569+(-5/24)</f>
        <v>42463.605520833335</v>
      </c>
      <c r="T3234" s="13">
        <f>(I3234/86400)+25569+(-5/24)</f>
        <v>42493.957638888889</v>
      </c>
    </row>
    <row r="3235" spans="1:20" ht="14.75" customHeight="1" x14ac:dyDescent="0.2">
      <c r="A3235" s="5">
        <v>3233</v>
      </c>
      <c r="B3235" s="6" t="s">
        <v>3233</v>
      </c>
      <c r="C3235" s="6" t="s">
        <v>7343</v>
      </c>
      <c r="D3235" s="22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>E3235/D3235</f>
        <v>1.1879999999999999</v>
      </c>
      <c r="P3235" s="8">
        <f>IF(L3235=0,0,E3235/L3235)</f>
        <v>97.377049180327873</v>
      </c>
      <c r="Q3235" s="5" t="str">
        <f>LEFT(N3235,(FIND("/",N3235)-1))</f>
        <v>theater</v>
      </c>
      <c r="R3235" s="5" t="str">
        <f>RIGHT(N3235,LEN(N3235)-(FIND("/",N3235)))</f>
        <v>plays</v>
      </c>
      <c r="S3235" s="13">
        <f>(J3235/86400)+25569+(-5/24)</f>
        <v>42766.596701388888</v>
      </c>
      <c r="T3235" s="13">
        <f>(I3235/86400)+25569+(-5/24)</f>
        <v>42796.596701388888</v>
      </c>
    </row>
    <row r="3236" spans="1:20" ht="14.75" customHeight="1" x14ac:dyDescent="0.2">
      <c r="A3236" s="5">
        <v>3234</v>
      </c>
      <c r="B3236" s="6" t="s">
        <v>3234</v>
      </c>
      <c r="C3236" s="6" t="s">
        <v>7344</v>
      </c>
      <c r="D3236" s="22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>E3236/D3236</f>
        <v>1.0039275000000001</v>
      </c>
      <c r="P3236" s="8">
        <f>IF(L3236=0,0,E3236/L3236)</f>
        <v>34.91921739130435</v>
      </c>
      <c r="Q3236" s="5" t="str">
        <f>LEFT(N3236,(FIND("/",N3236)-1))</f>
        <v>theater</v>
      </c>
      <c r="R3236" s="5" t="str">
        <f>RIGHT(N3236,LEN(N3236)-(FIND("/",N3236)))</f>
        <v>plays</v>
      </c>
      <c r="S3236" s="13">
        <f>(J3236/86400)+25569+(-5/24)</f>
        <v>42734.581111111103</v>
      </c>
      <c r="T3236" s="13">
        <f>(I3236/86400)+25569+(-5/24)</f>
        <v>42767.771527777775</v>
      </c>
    </row>
    <row r="3237" spans="1:20" ht="14.75" customHeight="1" x14ac:dyDescent="0.2">
      <c r="A3237" s="5">
        <v>3235</v>
      </c>
      <c r="B3237" s="6" t="s">
        <v>3235</v>
      </c>
      <c r="C3237" s="6" t="s">
        <v>7345</v>
      </c>
      <c r="D3237" s="22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>E3237/D3237</f>
        <v>1.0320666666666667</v>
      </c>
      <c r="P3237" s="8">
        <f>IF(L3237=0,0,E3237/L3237)</f>
        <v>85.530386740331494</v>
      </c>
      <c r="Q3237" s="5" t="str">
        <f>LEFT(N3237,(FIND("/",N3237)-1))</f>
        <v>theater</v>
      </c>
      <c r="R3237" s="5" t="str">
        <f>RIGHT(N3237,LEN(N3237)-(FIND("/",N3237)))</f>
        <v>plays</v>
      </c>
      <c r="S3237" s="13">
        <f>(J3237/86400)+25569+(-5/24)</f>
        <v>42522.139479166661</v>
      </c>
      <c r="T3237" s="13">
        <f>(I3237/86400)+25569+(-5/24)</f>
        <v>42552.139479166661</v>
      </c>
    </row>
    <row r="3238" spans="1:20" ht="14.75" customHeight="1" x14ac:dyDescent="0.2">
      <c r="A3238" s="5">
        <v>3236</v>
      </c>
      <c r="B3238" s="6" t="s">
        <v>3236</v>
      </c>
      <c r="C3238" s="6" t="s">
        <v>7346</v>
      </c>
      <c r="D3238" s="22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>E3238/D3238</f>
        <v>1.006</v>
      </c>
      <c r="P3238" s="8">
        <f>IF(L3238=0,0,E3238/L3238)</f>
        <v>182.90909090909091</v>
      </c>
      <c r="Q3238" s="5" t="str">
        <f>LEFT(N3238,(FIND("/",N3238)-1))</f>
        <v>theater</v>
      </c>
      <c r="R3238" s="5" t="str">
        <f>RIGHT(N3238,LEN(N3238)-(FIND("/",N3238)))</f>
        <v>plays</v>
      </c>
      <c r="S3238" s="13">
        <f>(J3238/86400)+25569+(-5/24)</f>
        <v>42702.708715277775</v>
      </c>
      <c r="T3238" s="13">
        <f>(I3238/86400)+25569+(-5/24)</f>
        <v>42732.708715277775</v>
      </c>
    </row>
    <row r="3239" spans="1:20" ht="14.75" customHeight="1" x14ac:dyDescent="0.2">
      <c r="A3239" s="5">
        <v>3237</v>
      </c>
      <c r="B3239" s="6" t="s">
        <v>3237</v>
      </c>
      <c r="C3239" s="6" t="s">
        <v>7347</v>
      </c>
      <c r="D3239" s="22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>E3239/D3239</f>
        <v>1.0078754285714286</v>
      </c>
      <c r="P3239" s="8">
        <f>IF(L3239=0,0,E3239/L3239)</f>
        <v>131.13620817843866</v>
      </c>
      <c r="Q3239" s="5" t="str">
        <f>LEFT(N3239,(FIND("/",N3239)-1))</f>
        <v>theater</v>
      </c>
      <c r="R3239" s="5" t="str">
        <f>RIGHT(N3239,LEN(N3239)-(FIND("/",N3239)))</f>
        <v>plays</v>
      </c>
      <c r="S3239" s="13">
        <f>(J3239/86400)+25569+(-5/24)</f>
        <v>42252.266018518516</v>
      </c>
      <c r="T3239" s="13">
        <f>(I3239/86400)+25569+(-5/24)</f>
        <v>42275.957638888889</v>
      </c>
    </row>
    <row r="3240" spans="1:20" ht="14.75" customHeight="1" x14ac:dyDescent="0.2">
      <c r="A3240" s="5">
        <v>3238</v>
      </c>
      <c r="B3240" s="6" t="s">
        <v>3238</v>
      </c>
      <c r="C3240" s="6" t="s">
        <v>7348</v>
      </c>
      <c r="D3240" s="22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>E3240/D3240</f>
        <v>1.1232142857142857</v>
      </c>
      <c r="P3240" s="8">
        <f>IF(L3240=0,0,E3240/L3240)</f>
        <v>39.810126582278478</v>
      </c>
      <c r="Q3240" s="5" t="str">
        <f>LEFT(N3240,(FIND("/",N3240)-1))</f>
        <v>theater</v>
      </c>
      <c r="R3240" s="5" t="str">
        <f>RIGHT(N3240,LEN(N3240)-(FIND("/",N3240)))</f>
        <v>plays</v>
      </c>
      <c r="S3240" s="13">
        <f>(J3240/86400)+25569+(-5/24)</f>
        <v>42156.302060185182</v>
      </c>
      <c r="T3240" s="13">
        <f>(I3240/86400)+25569+(-5/24)</f>
        <v>42186.302060185182</v>
      </c>
    </row>
    <row r="3241" spans="1:20" ht="14.75" customHeight="1" x14ac:dyDescent="0.2">
      <c r="A3241" s="5">
        <v>3239</v>
      </c>
      <c r="B3241" s="6" t="s">
        <v>3239</v>
      </c>
      <c r="C3241" s="6" t="s">
        <v>7349</v>
      </c>
      <c r="D3241" s="22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>E3241/D3241</f>
        <v>1.0591914022517912</v>
      </c>
      <c r="P3241" s="8">
        <f>IF(L3241=0,0,E3241/L3241)</f>
        <v>59.701730769230764</v>
      </c>
      <c r="Q3241" s="5" t="str">
        <f>LEFT(N3241,(FIND("/",N3241)-1))</f>
        <v>theater</v>
      </c>
      <c r="R3241" s="5" t="str">
        <f>RIGHT(N3241,LEN(N3241)-(FIND("/",N3241)))</f>
        <v>plays</v>
      </c>
      <c r="S3241" s="13">
        <f>(J3241/86400)+25569+(-5/24)</f>
        <v>42277.880706018514</v>
      </c>
      <c r="T3241" s="13">
        <f>(I3241/86400)+25569+(-5/24)</f>
        <v>42302.790972222218</v>
      </c>
    </row>
    <row r="3242" spans="1:20" ht="14.75" customHeight="1" x14ac:dyDescent="0.2">
      <c r="A3242" s="5">
        <v>3240</v>
      </c>
      <c r="B3242" s="6" t="s">
        <v>3240</v>
      </c>
      <c r="C3242" s="6" t="s">
        <v>7350</v>
      </c>
      <c r="D3242" s="22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>E3242/D3242</f>
        <v>1.0056666666666667</v>
      </c>
      <c r="P3242" s="8">
        <f>IF(L3242=0,0,E3242/L3242)</f>
        <v>88.735294117647058</v>
      </c>
      <c r="Q3242" s="5" t="str">
        <f>LEFT(N3242,(FIND("/",N3242)-1))</f>
        <v>theater</v>
      </c>
      <c r="R3242" s="5" t="str">
        <f>RIGHT(N3242,LEN(N3242)-(FIND("/",N3242)))</f>
        <v>plays</v>
      </c>
      <c r="S3242" s="13">
        <f>(J3242/86400)+25569+(-5/24)</f>
        <v>42754.485509259255</v>
      </c>
      <c r="T3242" s="13">
        <f>(I3242/86400)+25569+(-5/24)</f>
        <v>42782.749999999993</v>
      </c>
    </row>
    <row r="3243" spans="1:20" ht="14.75" customHeight="1" x14ac:dyDescent="0.2">
      <c r="A3243" s="5">
        <v>3241</v>
      </c>
      <c r="B3243" s="6" t="s">
        <v>3241</v>
      </c>
      <c r="C3243" s="6" t="s">
        <v>7351</v>
      </c>
      <c r="D3243" s="22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>E3243/D3243</f>
        <v>1.1530588235294117</v>
      </c>
      <c r="P3243" s="8">
        <f>IF(L3243=0,0,E3243/L3243)</f>
        <v>58.688622754491021</v>
      </c>
      <c r="Q3243" s="5" t="str">
        <f>LEFT(N3243,(FIND("/",N3243)-1))</f>
        <v>theater</v>
      </c>
      <c r="R3243" s="5" t="str">
        <f>RIGHT(N3243,LEN(N3243)-(FIND("/",N3243)))</f>
        <v>plays</v>
      </c>
      <c r="S3243" s="13">
        <f>(J3243/86400)+25569+(-5/24)</f>
        <v>41893.116550925923</v>
      </c>
      <c r="T3243" s="13">
        <f>(I3243/86400)+25569+(-5/24)</f>
        <v>41926.082638888889</v>
      </c>
    </row>
    <row r="3244" spans="1:20" ht="14.75" customHeight="1" x14ac:dyDescent="0.2">
      <c r="A3244" s="5">
        <v>3242</v>
      </c>
      <c r="B3244" s="6" t="s">
        <v>3242</v>
      </c>
      <c r="C3244" s="6" t="s">
        <v>7352</v>
      </c>
      <c r="D3244" s="22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>E3244/D3244</f>
        <v>1.273042</v>
      </c>
      <c r="P3244" s="8">
        <f>IF(L3244=0,0,E3244/L3244)</f>
        <v>69.56513661202186</v>
      </c>
      <c r="Q3244" s="5" t="str">
        <f>LEFT(N3244,(FIND("/",N3244)-1))</f>
        <v>theater</v>
      </c>
      <c r="R3244" s="5" t="str">
        <f>RIGHT(N3244,LEN(N3244)-(FIND("/",N3244)))</f>
        <v>plays</v>
      </c>
      <c r="S3244" s="13">
        <f>(J3244/86400)+25569+(-5/24)</f>
        <v>41871.547361111108</v>
      </c>
      <c r="T3244" s="13">
        <f>(I3244/86400)+25569+(-5/24)</f>
        <v>41901.547361111108</v>
      </c>
    </row>
    <row r="3245" spans="1:20" ht="14.75" customHeight="1" x14ac:dyDescent="0.2">
      <c r="A3245" s="5">
        <v>3243</v>
      </c>
      <c r="B3245" s="6" t="s">
        <v>3243</v>
      </c>
      <c r="C3245" s="6" t="s">
        <v>7353</v>
      </c>
      <c r="D3245" s="22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>E3245/D3245</f>
        <v>1.028375</v>
      </c>
      <c r="P3245" s="8">
        <f>IF(L3245=0,0,E3245/L3245)</f>
        <v>115.87323943661971</v>
      </c>
      <c r="Q3245" s="5" t="str">
        <f>LEFT(N3245,(FIND("/",N3245)-1))</f>
        <v>theater</v>
      </c>
      <c r="R3245" s="5" t="str">
        <f>RIGHT(N3245,LEN(N3245)-(FIND("/",N3245)))</f>
        <v>plays</v>
      </c>
      <c r="S3245" s="13">
        <f>(J3245/86400)+25569+(-5/24)</f>
        <v>42261.888449074067</v>
      </c>
      <c r="T3245" s="13">
        <f>(I3245/86400)+25569+(-5/24)</f>
        <v>42285.791666666664</v>
      </c>
    </row>
    <row r="3246" spans="1:20" ht="14.75" customHeight="1" x14ac:dyDescent="0.2">
      <c r="A3246" s="5">
        <v>3244</v>
      </c>
      <c r="B3246" s="6" t="s">
        <v>3244</v>
      </c>
      <c r="C3246" s="6" t="s">
        <v>7354</v>
      </c>
      <c r="D3246" s="22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>E3246/D3246</f>
        <v>1.0293749999999999</v>
      </c>
      <c r="P3246" s="8">
        <f>IF(L3246=0,0,E3246/L3246)</f>
        <v>23.869565217391305</v>
      </c>
      <c r="Q3246" s="5" t="str">
        <f>LEFT(N3246,(FIND("/",N3246)-1))</f>
        <v>theater</v>
      </c>
      <c r="R3246" s="5" t="str">
        <f>RIGHT(N3246,LEN(N3246)-(FIND("/",N3246)))</f>
        <v>plays</v>
      </c>
      <c r="S3246" s="13">
        <f>(J3246/86400)+25569+(-5/24)</f>
        <v>42675.485902777778</v>
      </c>
      <c r="T3246" s="13">
        <f>(I3246/86400)+25569+(-5/24)</f>
        <v>42705.527569444443</v>
      </c>
    </row>
    <row r="3247" spans="1:20" ht="14.75" customHeight="1" x14ac:dyDescent="0.2">
      <c r="A3247" s="5">
        <v>3245</v>
      </c>
      <c r="B3247" s="6" t="s">
        <v>3245</v>
      </c>
      <c r="C3247" s="6" t="s">
        <v>7355</v>
      </c>
      <c r="D3247" s="22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>E3247/D3247</f>
        <v>1.043047619047619</v>
      </c>
      <c r="P3247" s="8">
        <f>IF(L3247=0,0,E3247/L3247)</f>
        <v>81.125925925925927</v>
      </c>
      <c r="Q3247" s="5" t="str">
        <f>LEFT(N3247,(FIND("/",N3247)-1))</f>
        <v>theater</v>
      </c>
      <c r="R3247" s="5" t="str">
        <f>RIGHT(N3247,LEN(N3247)-(FIND("/",N3247)))</f>
        <v>plays</v>
      </c>
      <c r="S3247" s="13">
        <f>(J3247/86400)+25569+(-5/24)</f>
        <v>42135.391874999994</v>
      </c>
      <c r="T3247" s="13">
        <f>(I3247/86400)+25569+(-5/24)</f>
        <v>42166.874999999993</v>
      </c>
    </row>
    <row r="3248" spans="1:20" ht="14.75" customHeight="1" x14ac:dyDescent="0.2">
      <c r="A3248" s="5">
        <v>3246</v>
      </c>
      <c r="B3248" s="6" t="s">
        <v>3246</v>
      </c>
      <c r="C3248" s="6" t="s">
        <v>7356</v>
      </c>
      <c r="D3248" s="22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>E3248/D3248</f>
        <v>1.1122000000000001</v>
      </c>
      <c r="P3248" s="8">
        <f>IF(L3248=0,0,E3248/L3248)</f>
        <v>57.626943005181346</v>
      </c>
      <c r="Q3248" s="5" t="str">
        <f>LEFT(N3248,(FIND("/",N3248)-1))</f>
        <v>theater</v>
      </c>
      <c r="R3248" s="5" t="str">
        <f>RIGHT(N3248,LEN(N3248)-(FIND("/",N3248)))</f>
        <v>plays</v>
      </c>
      <c r="S3248" s="13">
        <f>(J3248/86400)+25569+(-5/24)</f>
        <v>42230.263888888883</v>
      </c>
      <c r="T3248" s="13">
        <f>(I3248/86400)+25569+(-5/24)</f>
        <v>42258.957638888889</v>
      </c>
    </row>
    <row r="3249" spans="1:20" ht="14.75" customHeight="1" x14ac:dyDescent="0.2">
      <c r="A3249" s="5">
        <v>3247</v>
      </c>
      <c r="B3249" s="6" t="s">
        <v>3247</v>
      </c>
      <c r="C3249" s="6" t="s">
        <v>7357</v>
      </c>
      <c r="D3249" s="22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>E3249/D3249</f>
        <v>1.0586</v>
      </c>
      <c r="P3249" s="8">
        <f>IF(L3249=0,0,E3249/L3249)</f>
        <v>46.429824561403507</v>
      </c>
      <c r="Q3249" s="5" t="str">
        <f>LEFT(N3249,(FIND("/",N3249)-1))</f>
        <v>theater</v>
      </c>
      <c r="R3249" s="5" t="str">
        <f>RIGHT(N3249,LEN(N3249)-(FIND("/",N3249)))</f>
        <v>plays</v>
      </c>
      <c r="S3249" s="13">
        <f>(J3249/86400)+25569+(-5/24)</f>
        <v>42167.22583333333</v>
      </c>
      <c r="T3249" s="13">
        <f>(I3249/86400)+25569+(-5/24)</f>
        <v>42197.22583333333</v>
      </c>
    </row>
    <row r="3250" spans="1:20" ht="14.75" customHeight="1" x14ac:dyDescent="0.2">
      <c r="A3250" s="5">
        <v>3248</v>
      </c>
      <c r="B3250" s="6" t="s">
        <v>3248</v>
      </c>
      <c r="C3250" s="6" t="s">
        <v>7358</v>
      </c>
      <c r="D3250" s="22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>E3250/D3250</f>
        <v>1.0079166666666666</v>
      </c>
      <c r="P3250" s="8">
        <f>IF(L3250=0,0,E3250/L3250)</f>
        <v>60.475000000000001</v>
      </c>
      <c r="Q3250" s="5" t="str">
        <f>LEFT(N3250,(FIND("/",N3250)-1))</f>
        <v>theater</v>
      </c>
      <c r="R3250" s="5" t="str">
        <f>RIGHT(N3250,LEN(N3250)-(FIND("/",N3250)))</f>
        <v>plays</v>
      </c>
      <c r="S3250" s="13">
        <f>(J3250/86400)+25569+(-5/24)</f>
        <v>42068.68005787037</v>
      </c>
      <c r="T3250" s="13">
        <f>(I3250/86400)+25569+(-5/24)</f>
        <v>42098.638391203705</v>
      </c>
    </row>
    <row r="3251" spans="1:20" ht="14.75" customHeight="1" x14ac:dyDescent="0.2">
      <c r="A3251" s="5">
        <v>3249</v>
      </c>
      <c r="B3251" s="6" t="s">
        <v>3249</v>
      </c>
      <c r="C3251" s="6" t="s">
        <v>7359</v>
      </c>
      <c r="D3251" s="22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>E3251/D3251</f>
        <v>1.0492727272727274</v>
      </c>
      <c r="P3251" s="8">
        <f>IF(L3251=0,0,E3251/L3251)</f>
        <v>65.579545454545453</v>
      </c>
      <c r="Q3251" s="5" t="str">
        <f>LEFT(N3251,(FIND("/",N3251)-1))</f>
        <v>theater</v>
      </c>
      <c r="R3251" s="5" t="str">
        <f>RIGHT(N3251,LEN(N3251)-(FIND("/",N3251)))</f>
        <v>plays</v>
      </c>
      <c r="S3251" s="13">
        <f>(J3251/86400)+25569+(-5/24)</f>
        <v>42145.538356481477</v>
      </c>
      <c r="T3251" s="13">
        <f>(I3251/86400)+25569+(-5/24)</f>
        <v>42175.538356481477</v>
      </c>
    </row>
    <row r="3252" spans="1:20" ht="14.75" customHeight="1" x14ac:dyDescent="0.2">
      <c r="A3252" s="5">
        <v>3250</v>
      </c>
      <c r="B3252" s="6" t="s">
        <v>3250</v>
      </c>
      <c r="C3252" s="6" t="s">
        <v>7360</v>
      </c>
      <c r="D3252" s="22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>E3252/D3252</f>
        <v>1.01552</v>
      </c>
      <c r="P3252" s="8">
        <f>IF(L3252=0,0,E3252/L3252)</f>
        <v>119.1924882629108</v>
      </c>
      <c r="Q3252" s="5" t="str">
        <f>LEFT(N3252,(FIND("/",N3252)-1))</f>
        <v>theater</v>
      </c>
      <c r="R3252" s="5" t="str">
        <f>RIGHT(N3252,LEN(N3252)-(FIND("/",N3252)))</f>
        <v>plays</v>
      </c>
      <c r="S3252" s="13">
        <f>(J3252/86400)+25569+(-5/24)</f>
        <v>41918.533842592587</v>
      </c>
      <c r="T3252" s="13">
        <f>(I3252/86400)+25569+(-5/24)</f>
        <v>41948.575509259259</v>
      </c>
    </row>
    <row r="3253" spans="1:20" ht="14.75" customHeight="1" x14ac:dyDescent="0.2">
      <c r="A3253" s="5">
        <v>3251</v>
      </c>
      <c r="B3253" s="6" t="s">
        <v>3251</v>
      </c>
      <c r="C3253" s="6" t="s">
        <v>7361</v>
      </c>
      <c r="D3253" s="22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>E3253/D3253</f>
        <v>1.1073333333333333</v>
      </c>
      <c r="P3253" s="8">
        <f>IF(L3253=0,0,E3253/L3253)</f>
        <v>83.05</v>
      </c>
      <c r="Q3253" s="5" t="str">
        <f>LEFT(N3253,(FIND("/",N3253)-1))</f>
        <v>theater</v>
      </c>
      <c r="R3253" s="5" t="str">
        <f>RIGHT(N3253,LEN(N3253)-(FIND("/",N3253)))</f>
        <v>plays</v>
      </c>
      <c r="S3253" s="13">
        <f>(J3253/86400)+25569+(-5/24)</f>
        <v>42146.52275462963</v>
      </c>
      <c r="T3253" s="13">
        <f>(I3253/86400)+25569+(-5/24)</f>
        <v>42176.52275462963</v>
      </c>
    </row>
    <row r="3254" spans="1:20" ht="14.75" customHeight="1" x14ac:dyDescent="0.2">
      <c r="A3254" s="5">
        <v>3252</v>
      </c>
      <c r="B3254" s="6" t="s">
        <v>3252</v>
      </c>
      <c r="C3254" s="6" t="s">
        <v>7362</v>
      </c>
      <c r="D3254" s="22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>E3254/D3254</f>
        <v>1.2782222222222221</v>
      </c>
      <c r="P3254" s="8">
        <f>IF(L3254=0,0,E3254/L3254)</f>
        <v>57.52</v>
      </c>
      <c r="Q3254" s="5" t="str">
        <f>LEFT(N3254,(FIND("/",N3254)-1))</f>
        <v>theater</v>
      </c>
      <c r="R3254" s="5" t="str">
        <f>RIGHT(N3254,LEN(N3254)-(FIND("/",N3254)))</f>
        <v>plays</v>
      </c>
      <c r="S3254" s="13">
        <f>(J3254/86400)+25569+(-5/24)</f>
        <v>42590.264351851853</v>
      </c>
      <c r="T3254" s="13">
        <f>(I3254/86400)+25569+(-5/24)</f>
        <v>42620.264351851853</v>
      </c>
    </row>
    <row r="3255" spans="1:20" ht="14.75" customHeight="1" x14ac:dyDescent="0.2">
      <c r="A3255" s="5">
        <v>3253</v>
      </c>
      <c r="B3255" s="6" t="s">
        <v>3253</v>
      </c>
      <c r="C3255" s="6" t="s">
        <v>7363</v>
      </c>
      <c r="D3255" s="22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>E3255/D3255</f>
        <v>1.0182500000000001</v>
      </c>
      <c r="P3255" s="8">
        <f>IF(L3255=0,0,E3255/L3255)</f>
        <v>177.08695652173913</v>
      </c>
      <c r="Q3255" s="5" t="str">
        <f>LEFT(N3255,(FIND("/",N3255)-1))</f>
        <v>theater</v>
      </c>
      <c r="R3255" s="5" t="str">
        <f>RIGHT(N3255,LEN(N3255)-(FIND("/",N3255)))</f>
        <v>plays</v>
      </c>
      <c r="S3255" s="13">
        <f>(J3255/86400)+25569+(-5/24)</f>
        <v>42602.368379629632</v>
      </c>
      <c r="T3255" s="13">
        <f>(I3255/86400)+25569+(-5/24)</f>
        <v>42620.947916666664</v>
      </c>
    </row>
    <row r="3256" spans="1:20" ht="14.75" customHeight="1" x14ac:dyDescent="0.2">
      <c r="A3256" s="5">
        <v>3254</v>
      </c>
      <c r="B3256" s="6" t="s">
        <v>3254</v>
      </c>
      <c r="C3256" s="6" t="s">
        <v>7364</v>
      </c>
      <c r="D3256" s="22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>E3256/D3256</f>
        <v>1.012576923076923</v>
      </c>
      <c r="P3256" s="8">
        <f>IF(L3256=0,0,E3256/L3256)</f>
        <v>70.771505376344081</v>
      </c>
      <c r="Q3256" s="5" t="str">
        <f>LEFT(N3256,(FIND("/",N3256)-1))</f>
        <v>theater</v>
      </c>
      <c r="R3256" s="5" t="str">
        <f>RIGHT(N3256,LEN(N3256)-(FIND("/",N3256)))</f>
        <v>plays</v>
      </c>
      <c r="S3256" s="13">
        <f>(J3256/86400)+25569+(-5/24)</f>
        <v>42058.877418981479</v>
      </c>
      <c r="T3256" s="13">
        <f>(I3256/86400)+25569+(-5/24)</f>
        <v>42088.835752314808</v>
      </c>
    </row>
    <row r="3257" spans="1:20" ht="14.75" customHeight="1" x14ac:dyDescent="0.2">
      <c r="A3257" s="5">
        <v>3255</v>
      </c>
      <c r="B3257" s="6" t="s">
        <v>3255</v>
      </c>
      <c r="C3257" s="6" t="s">
        <v>7365</v>
      </c>
      <c r="D3257" s="22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>E3257/D3257</f>
        <v>1.75</v>
      </c>
      <c r="P3257" s="8">
        <f>IF(L3257=0,0,E3257/L3257)</f>
        <v>29.166666666666668</v>
      </c>
      <c r="Q3257" s="5" t="str">
        <f>LEFT(N3257,(FIND("/",N3257)-1))</f>
        <v>theater</v>
      </c>
      <c r="R3257" s="5" t="str">
        <f>RIGHT(N3257,LEN(N3257)-(FIND("/",N3257)))</f>
        <v>plays</v>
      </c>
      <c r="S3257" s="13">
        <f>(J3257/86400)+25569+(-5/24)</f>
        <v>41889.559895833328</v>
      </c>
      <c r="T3257" s="13">
        <f>(I3257/86400)+25569+(-5/24)</f>
        <v>41919.559895833328</v>
      </c>
    </row>
    <row r="3258" spans="1:20" ht="14.75" customHeight="1" x14ac:dyDescent="0.2">
      <c r="A3258" s="5">
        <v>3256</v>
      </c>
      <c r="B3258" s="6" t="s">
        <v>3256</v>
      </c>
      <c r="C3258" s="6" t="s">
        <v>7366</v>
      </c>
      <c r="D3258" s="22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>E3258/D3258</f>
        <v>1.2806</v>
      </c>
      <c r="P3258" s="8">
        <f>IF(L3258=0,0,E3258/L3258)</f>
        <v>72.76136363636364</v>
      </c>
      <c r="Q3258" s="5" t="str">
        <f>LEFT(N3258,(FIND("/",N3258)-1))</f>
        <v>theater</v>
      </c>
      <c r="R3258" s="5" t="str">
        <f>RIGHT(N3258,LEN(N3258)-(FIND("/",N3258)))</f>
        <v>plays</v>
      </c>
      <c r="S3258" s="13">
        <f>(J3258/86400)+25569+(-5/24)</f>
        <v>42144.365474537037</v>
      </c>
      <c r="T3258" s="13">
        <f>(I3258/86400)+25569+(-5/24)</f>
        <v>42165.957638888889</v>
      </c>
    </row>
    <row r="3259" spans="1:20" ht="14.75" customHeight="1" x14ac:dyDescent="0.2">
      <c r="A3259" s="5">
        <v>3257</v>
      </c>
      <c r="B3259" s="6" t="s">
        <v>3257</v>
      </c>
      <c r="C3259" s="6" t="s">
        <v>7367</v>
      </c>
      <c r="D3259" s="22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>E3259/D3259</f>
        <v>1.0629949999999999</v>
      </c>
      <c r="P3259" s="8">
        <f>IF(L3259=0,0,E3259/L3259)</f>
        <v>51.853414634146333</v>
      </c>
      <c r="Q3259" s="5" t="str">
        <f>LEFT(N3259,(FIND("/",N3259)-1))</f>
        <v>theater</v>
      </c>
      <c r="R3259" s="5" t="str">
        <f>RIGHT(N3259,LEN(N3259)-(FIND("/",N3259)))</f>
        <v>plays</v>
      </c>
      <c r="S3259" s="13">
        <f>(J3259/86400)+25569+(-5/24)</f>
        <v>42758.351296296292</v>
      </c>
      <c r="T3259" s="13">
        <f>(I3259/86400)+25569+(-5/24)</f>
        <v>42788.351296296292</v>
      </c>
    </row>
    <row r="3260" spans="1:20" ht="14.75" customHeight="1" x14ac:dyDescent="0.2">
      <c r="A3260" s="5">
        <v>3258</v>
      </c>
      <c r="B3260" s="6" t="s">
        <v>3258</v>
      </c>
      <c r="C3260" s="6" t="s">
        <v>7368</v>
      </c>
      <c r="D3260" s="22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>E3260/D3260</f>
        <v>1.052142857142857</v>
      </c>
      <c r="P3260" s="8">
        <f>IF(L3260=0,0,E3260/L3260)</f>
        <v>98.2</v>
      </c>
      <c r="Q3260" s="5" t="str">
        <f>LEFT(N3260,(FIND("/",N3260)-1))</f>
        <v>theater</v>
      </c>
      <c r="R3260" s="5" t="str">
        <f>RIGHT(N3260,LEN(N3260)-(FIND("/",N3260)))</f>
        <v>plays</v>
      </c>
      <c r="S3260" s="13">
        <f>(J3260/86400)+25569+(-5/24)</f>
        <v>41982.678946759253</v>
      </c>
      <c r="T3260" s="13">
        <f>(I3260/86400)+25569+(-5/24)</f>
        <v>42012.678946759253</v>
      </c>
    </row>
    <row r="3261" spans="1:20" ht="14.75" customHeight="1" x14ac:dyDescent="0.2">
      <c r="A3261" s="5">
        <v>3259</v>
      </c>
      <c r="B3261" s="6" t="s">
        <v>3259</v>
      </c>
      <c r="C3261" s="6" t="s">
        <v>7369</v>
      </c>
      <c r="D3261" s="22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>E3261/D3261</f>
        <v>1.0616782608695652</v>
      </c>
      <c r="P3261" s="8">
        <f>IF(L3261=0,0,E3261/L3261)</f>
        <v>251.7381443298969</v>
      </c>
      <c r="Q3261" s="5" t="str">
        <f>LEFT(N3261,(FIND("/",N3261)-1))</f>
        <v>theater</v>
      </c>
      <c r="R3261" s="5" t="str">
        <f>RIGHT(N3261,LEN(N3261)-(FIND("/",N3261)))</f>
        <v>plays</v>
      </c>
      <c r="S3261" s="13">
        <f>(J3261/86400)+25569+(-5/24)</f>
        <v>42614.552604166667</v>
      </c>
      <c r="T3261" s="13">
        <f>(I3261/86400)+25569+(-5/24)</f>
        <v>42643.957638888889</v>
      </c>
    </row>
    <row r="3262" spans="1:20" ht="14.75" customHeight="1" x14ac:dyDescent="0.2">
      <c r="A3262" s="5">
        <v>3260</v>
      </c>
      <c r="B3262" s="6" t="s">
        <v>3260</v>
      </c>
      <c r="C3262" s="6" t="s">
        <v>7370</v>
      </c>
      <c r="D3262" s="22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>E3262/D3262</f>
        <v>1.0924</v>
      </c>
      <c r="P3262" s="8">
        <f>IF(L3262=0,0,E3262/L3262)</f>
        <v>74.821917808219183</v>
      </c>
      <c r="Q3262" s="5" t="str">
        <f>LEFT(N3262,(FIND("/",N3262)-1))</f>
        <v>theater</v>
      </c>
      <c r="R3262" s="5" t="str">
        <f>RIGHT(N3262,LEN(N3262)-(FIND("/",N3262)))</f>
        <v>plays</v>
      </c>
      <c r="S3262" s="13">
        <f>(J3262/86400)+25569+(-5/24)</f>
        <v>42303.464328703696</v>
      </c>
      <c r="T3262" s="13">
        <f>(I3262/86400)+25569+(-5/24)</f>
        <v>42338.505995370368</v>
      </c>
    </row>
    <row r="3263" spans="1:20" ht="14.75" customHeight="1" x14ac:dyDescent="0.2">
      <c r="A3263" s="5">
        <v>3261</v>
      </c>
      <c r="B3263" s="6" t="s">
        <v>3261</v>
      </c>
      <c r="C3263" s="6" t="s">
        <v>7371</v>
      </c>
      <c r="D3263" s="22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>E3263/D3263</f>
        <v>1.0045454545454546</v>
      </c>
      <c r="P3263" s="8">
        <f>IF(L3263=0,0,E3263/L3263)</f>
        <v>67.65306122448979</v>
      </c>
      <c r="Q3263" s="5" t="str">
        <f>LEFT(N3263,(FIND("/",N3263)-1))</f>
        <v>theater</v>
      </c>
      <c r="R3263" s="5" t="str">
        <f>RIGHT(N3263,LEN(N3263)-(FIND("/",N3263)))</f>
        <v>plays</v>
      </c>
      <c r="S3263" s="13">
        <f>(J3263/86400)+25569+(-5/24)</f>
        <v>42171.517083333332</v>
      </c>
      <c r="T3263" s="13">
        <f>(I3263/86400)+25569+(-5/24)</f>
        <v>42201.517083333332</v>
      </c>
    </row>
    <row r="3264" spans="1:20" ht="14.75" customHeight="1" x14ac:dyDescent="0.2">
      <c r="A3264" s="5">
        <v>3262</v>
      </c>
      <c r="B3264" s="6" t="s">
        <v>3262</v>
      </c>
      <c r="C3264" s="6" t="s">
        <v>7372</v>
      </c>
      <c r="D3264" s="22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>E3264/D3264</f>
        <v>1.0304098360655738</v>
      </c>
      <c r="P3264" s="8">
        <f>IF(L3264=0,0,E3264/L3264)</f>
        <v>93.81343283582089</v>
      </c>
      <c r="Q3264" s="5" t="str">
        <f>LEFT(N3264,(FIND("/",N3264)-1))</f>
        <v>theater</v>
      </c>
      <c r="R3264" s="5" t="str">
        <f>RIGHT(N3264,LEN(N3264)-(FIND("/",N3264)))</f>
        <v>plays</v>
      </c>
      <c r="S3264" s="13">
        <f>(J3264/86400)+25569+(-5/24)</f>
        <v>41964.107199074067</v>
      </c>
      <c r="T3264" s="13">
        <f>(I3264/86400)+25569+(-5/24)</f>
        <v>41994.958333333336</v>
      </c>
    </row>
    <row r="3265" spans="1:20" ht="14.75" customHeight="1" x14ac:dyDescent="0.2">
      <c r="A3265" s="5">
        <v>3263</v>
      </c>
      <c r="B3265" s="6" t="s">
        <v>3263</v>
      </c>
      <c r="C3265" s="6" t="s">
        <v>7373</v>
      </c>
      <c r="D3265" s="22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>E3265/D3265</f>
        <v>1.121664</v>
      </c>
      <c r="P3265" s="8">
        <f>IF(L3265=0,0,E3265/L3265)</f>
        <v>41.237647058823526</v>
      </c>
      <c r="Q3265" s="5" t="str">
        <f>LEFT(N3265,(FIND("/",N3265)-1))</f>
        <v>theater</v>
      </c>
      <c r="R3265" s="5" t="str">
        <f>RIGHT(N3265,LEN(N3265)-(FIND("/",N3265)))</f>
        <v>plays</v>
      </c>
      <c r="S3265" s="13">
        <f>(J3265/86400)+25569+(-5/24)</f>
        <v>42284.30773148148</v>
      </c>
      <c r="T3265" s="13">
        <f>(I3265/86400)+25569+(-5/24)</f>
        <v>42307.666666666664</v>
      </c>
    </row>
    <row r="3266" spans="1:20" ht="14.75" customHeight="1" x14ac:dyDescent="0.2">
      <c r="A3266" s="5">
        <v>3264</v>
      </c>
      <c r="B3266" s="6" t="s">
        <v>3264</v>
      </c>
      <c r="C3266" s="6" t="s">
        <v>7374</v>
      </c>
      <c r="D3266" s="22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>E3266/D3266</f>
        <v>1.03</v>
      </c>
      <c r="P3266" s="8">
        <f>IF(L3266=0,0,E3266/L3266)</f>
        <v>52.551020408163268</v>
      </c>
      <c r="Q3266" s="5" t="str">
        <f>LEFT(N3266,(FIND("/",N3266)-1))</f>
        <v>theater</v>
      </c>
      <c r="R3266" s="5" t="str">
        <f>RIGHT(N3266,LEN(N3266)-(FIND("/",N3266)))</f>
        <v>plays</v>
      </c>
      <c r="S3266" s="13">
        <f>(J3266/86400)+25569+(-5/24)</f>
        <v>42016.591874999998</v>
      </c>
      <c r="T3266" s="13">
        <f>(I3266/86400)+25569+(-5/24)</f>
        <v>42032.708333333336</v>
      </c>
    </row>
    <row r="3267" spans="1:20" ht="14.75" customHeight="1" x14ac:dyDescent="0.2">
      <c r="A3267" s="5">
        <v>3265</v>
      </c>
      <c r="B3267" s="6" t="s">
        <v>3265</v>
      </c>
      <c r="C3267" s="6" t="s">
        <v>7375</v>
      </c>
      <c r="D3267" s="22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>E3267/D3267</f>
        <v>1.64</v>
      </c>
      <c r="P3267" s="8">
        <f>IF(L3267=0,0,E3267/L3267)</f>
        <v>70.285714285714292</v>
      </c>
      <c r="Q3267" s="5" t="str">
        <f>LEFT(N3267,(FIND("/",N3267)-1))</f>
        <v>theater</v>
      </c>
      <c r="R3267" s="5" t="str">
        <f>RIGHT(N3267,LEN(N3267)-(FIND("/",N3267)))</f>
        <v>plays</v>
      </c>
      <c r="S3267" s="13">
        <f>(J3267/86400)+25569+(-5/24)</f>
        <v>42311.503645833327</v>
      </c>
      <c r="T3267" s="13">
        <f>(I3267/86400)+25569+(-5/24)</f>
        <v>42341.499999999993</v>
      </c>
    </row>
    <row r="3268" spans="1:20" ht="14.75" customHeight="1" x14ac:dyDescent="0.2">
      <c r="A3268" s="5">
        <v>3266</v>
      </c>
      <c r="B3268" s="6" t="s">
        <v>3266</v>
      </c>
      <c r="C3268" s="6" t="s">
        <v>7376</v>
      </c>
      <c r="D3268" s="22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>E3268/D3268</f>
        <v>1.3128333333333333</v>
      </c>
      <c r="P3268" s="8">
        <f>IF(L3268=0,0,E3268/L3268)</f>
        <v>48.325153374233132</v>
      </c>
      <c r="Q3268" s="5" t="str">
        <f>LEFT(N3268,(FIND("/",N3268)-1))</f>
        <v>theater</v>
      </c>
      <c r="R3268" s="5" t="str">
        <f>RIGHT(N3268,LEN(N3268)-(FIND("/",N3268)))</f>
        <v>plays</v>
      </c>
      <c r="S3268" s="13">
        <f>(J3268/86400)+25569+(-5/24)</f>
        <v>42136.327800925923</v>
      </c>
      <c r="T3268" s="13">
        <f>(I3268/86400)+25569+(-5/24)</f>
        <v>42167.666666666664</v>
      </c>
    </row>
    <row r="3269" spans="1:20" ht="14.75" customHeight="1" x14ac:dyDescent="0.2">
      <c r="A3269" s="5">
        <v>3267</v>
      </c>
      <c r="B3269" s="6" t="s">
        <v>3267</v>
      </c>
      <c r="C3269" s="6" t="s">
        <v>7377</v>
      </c>
      <c r="D3269" s="22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>E3269/D3269</f>
        <v>1.0209999999999999</v>
      </c>
      <c r="P3269" s="8">
        <f>IF(L3269=0,0,E3269/L3269)</f>
        <v>53.177083333333336</v>
      </c>
      <c r="Q3269" s="5" t="str">
        <f>LEFT(N3269,(FIND("/",N3269)-1))</f>
        <v>theater</v>
      </c>
      <c r="R3269" s="5" t="str">
        <f>RIGHT(N3269,LEN(N3269)-(FIND("/",N3269)))</f>
        <v>plays</v>
      </c>
      <c r="S3269" s="13">
        <f>(J3269/86400)+25569+(-5/24)</f>
        <v>42172.549305555549</v>
      </c>
      <c r="T3269" s="13">
        <f>(I3269/86400)+25569+(-5/24)</f>
        <v>42202.549305555549</v>
      </c>
    </row>
    <row r="3270" spans="1:20" ht="14.75" customHeight="1" x14ac:dyDescent="0.2">
      <c r="A3270" s="5">
        <v>3268</v>
      </c>
      <c r="B3270" s="6" t="s">
        <v>3268</v>
      </c>
      <c r="C3270" s="6" t="s">
        <v>7378</v>
      </c>
      <c r="D3270" s="22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>E3270/D3270</f>
        <v>1.28</v>
      </c>
      <c r="P3270" s="8">
        <f>IF(L3270=0,0,E3270/L3270)</f>
        <v>60.952380952380949</v>
      </c>
      <c r="Q3270" s="5" t="str">
        <f>LEFT(N3270,(FIND("/",N3270)-1))</f>
        <v>theater</v>
      </c>
      <c r="R3270" s="5" t="str">
        <f>RIGHT(N3270,LEN(N3270)-(FIND("/",N3270)))</f>
        <v>plays</v>
      </c>
      <c r="S3270" s="13">
        <f>(J3270/86400)+25569+(-5/24)</f>
        <v>42590.695925925924</v>
      </c>
      <c r="T3270" s="13">
        <f>(I3270/86400)+25569+(-5/24)</f>
        <v>42606.695925925924</v>
      </c>
    </row>
    <row r="3271" spans="1:20" ht="14.75" customHeight="1" x14ac:dyDescent="0.2">
      <c r="A3271" s="5">
        <v>3269</v>
      </c>
      <c r="B3271" s="6" t="s">
        <v>3269</v>
      </c>
      <c r="C3271" s="6" t="s">
        <v>7379</v>
      </c>
      <c r="D3271" s="22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>E3271/D3271</f>
        <v>1.0149999999999999</v>
      </c>
      <c r="P3271" s="8">
        <f>IF(L3271=0,0,E3271/L3271)</f>
        <v>116</v>
      </c>
      <c r="Q3271" s="5" t="str">
        <f>LEFT(N3271,(FIND("/",N3271)-1))</f>
        <v>theater</v>
      </c>
      <c r="R3271" s="5" t="str">
        <f>RIGHT(N3271,LEN(N3271)-(FIND("/",N3271)))</f>
        <v>plays</v>
      </c>
      <c r="S3271" s="13">
        <f>(J3271/86400)+25569+(-5/24)</f>
        <v>42137.187465277777</v>
      </c>
      <c r="T3271" s="13">
        <f>(I3271/86400)+25569+(-5/24)</f>
        <v>42171.249999999993</v>
      </c>
    </row>
    <row r="3272" spans="1:20" ht="14.75" customHeight="1" x14ac:dyDescent="0.2">
      <c r="A3272" s="5">
        <v>3270</v>
      </c>
      <c r="B3272" s="6" t="s">
        <v>3270</v>
      </c>
      <c r="C3272" s="6" t="s">
        <v>7380</v>
      </c>
      <c r="D3272" s="22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>E3272/D3272</f>
        <v>1.0166666666666666</v>
      </c>
      <c r="P3272" s="8">
        <f>IF(L3272=0,0,E3272/L3272)</f>
        <v>61</v>
      </c>
      <c r="Q3272" s="5" t="str">
        <f>LEFT(N3272,(FIND("/",N3272)-1))</f>
        <v>theater</v>
      </c>
      <c r="R3272" s="5" t="str">
        <f>RIGHT(N3272,LEN(N3272)-(FIND("/",N3272)))</f>
        <v>plays</v>
      </c>
      <c r="S3272" s="13">
        <f>(J3272/86400)+25569+(-5/24)</f>
        <v>42167.324826388889</v>
      </c>
      <c r="T3272" s="13">
        <f>(I3272/86400)+25569+(-5/24)</f>
        <v>42197.324826388889</v>
      </c>
    </row>
    <row r="3273" spans="1:20" ht="14.75" customHeight="1" x14ac:dyDescent="0.2">
      <c r="A3273" s="5">
        <v>3271</v>
      </c>
      <c r="B3273" s="6" t="s">
        <v>3271</v>
      </c>
      <c r="C3273" s="6" t="s">
        <v>7381</v>
      </c>
      <c r="D3273" s="22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>E3273/D3273</f>
        <v>1.3</v>
      </c>
      <c r="P3273" s="8">
        <f>IF(L3273=0,0,E3273/L3273)</f>
        <v>38.235294117647058</v>
      </c>
      <c r="Q3273" s="5" t="str">
        <f>LEFT(N3273,(FIND("/",N3273)-1))</f>
        <v>theater</v>
      </c>
      <c r="R3273" s="5" t="str">
        <f>RIGHT(N3273,LEN(N3273)-(FIND("/",N3273)))</f>
        <v>plays</v>
      </c>
      <c r="S3273" s="13">
        <f>(J3273/86400)+25569+(-5/24)</f>
        <v>41915.22887731481</v>
      </c>
      <c r="T3273" s="13">
        <f>(I3273/86400)+25569+(-5/24)</f>
        <v>41945.270543981482</v>
      </c>
    </row>
    <row r="3274" spans="1:20" ht="14.75" customHeight="1" x14ac:dyDescent="0.2">
      <c r="A3274" s="5">
        <v>3272</v>
      </c>
      <c r="B3274" s="6" t="s">
        <v>3272</v>
      </c>
      <c r="C3274" s="6" t="s">
        <v>7382</v>
      </c>
      <c r="D3274" s="22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>E3274/D3274</f>
        <v>1.5443</v>
      </c>
      <c r="P3274" s="8">
        <f>IF(L3274=0,0,E3274/L3274)</f>
        <v>106.50344827586207</v>
      </c>
      <c r="Q3274" s="5" t="str">
        <f>LEFT(N3274,(FIND("/",N3274)-1))</f>
        <v>theater</v>
      </c>
      <c r="R3274" s="5" t="str">
        <f>RIGHT(N3274,LEN(N3274)-(FIND("/",N3274)))</f>
        <v>plays</v>
      </c>
      <c r="S3274" s="13">
        <f>(J3274/86400)+25569+(-5/24)</f>
        <v>42284.291770833333</v>
      </c>
      <c r="T3274" s="13">
        <f>(I3274/86400)+25569+(-5/24)</f>
        <v>42314.333437499998</v>
      </c>
    </row>
    <row r="3275" spans="1:20" ht="14.75" customHeight="1" x14ac:dyDescent="0.2">
      <c r="A3275" s="5">
        <v>3273</v>
      </c>
      <c r="B3275" s="6" t="s">
        <v>3273</v>
      </c>
      <c r="C3275" s="6" t="s">
        <v>7383</v>
      </c>
      <c r="D3275" s="22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>E3275/D3275</f>
        <v>1.0740000000000001</v>
      </c>
      <c r="P3275" s="8">
        <f>IF(L3275=0,0,E3275/L3275)</f>
        <v>204.57142857142858</v>
      </c>
      <c r="Q3275" s="5" t="str">
        <f>LEFT(N3275,(FIND("/",N3275)-1))</f>
        <v>theater</v>
      </c>
      <c r="R3275" s="5" t="str">
        <f>RIGHT(N3275,LEN(N3275)-(FIND("/",N3275)))</f>
        <v>plays</v>
      </c>
      <c r="S3275" s="13">
        <f>(J3275/86400)+25569+(-5/24)</f>
        <v>42611.5930787037</v>
      </c>
      <c r="T3275" s="13">
        <f>(I3275/86400)+25569+(-5/24)</f>
        <v>42627.583333333336</v>
      </c>
    </row>
    <row r="3276" spans="1:20" ht="14.75" customHeight="1" x14ac:dyDescent="0.2">
      <c r="A3276" s="5">
        <v>3274</v>
      </c>
      <c r="B3276" s="6" t="s">
        <v>3274</v>
      </c>
      <c r="C3276" s="6" t="s">
        <v>7384</v>
      </c>
      <c r="D3276" s="22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>E3276/D3276</f>
        <v>1.0132258064516129</v>
      </c>
      <c r="P3276" s="8">
        <f>IF(L3276=0,0,E3276/L3276)</f>
        <v>54.912587412587413</v>
      </c>
      <c r="Q3276" s="5" t="str">
        <f>LEFT(N3276,(FIND("/",N3276)-1))</f>
        <v>theater</v>
      </c>
      <c r="R3276" s="5" t="str">
        <f>RIGHT(N3276,LEN(N3276)-(FIND("/",N3276)))</f>
        <v>plays</v>
      </c>
      <c r="S3276" s="13">
        <f>(J3276/86400)+25569+(-5/24)</f>
        <v>42400.496203703697</v>
      </c>
      <c r="T3276" s="13">
        <f>(I3276/86400)+25569+(-5/24)</f>
        <v>42444.666666666664</v>
      </c>
    </row>
    <row r="3277" spans="1:20" ht="14.75" customHeight="1" x14ac:dyDescent="0.2">
      <c r="A3277" s="5">
        <v>3275</v>
      </c>
      <c r="B3277" s="6" t="s">
        <v>3275</v>
      </c>
      <c r="C3277" s="6" t="s">
        <v>7385</v>
      </c>
      <c r="D3277" s="22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>E3277/D3277</f>
        <v>1.0027777777777778</v>
      </c>
      <c r="P3277" s="8">
        <f>IF(L3277=0,0,E3277/L3277)</f>
        <v>150.41666666666666</v>
      </c>
      <c r="Q3277" s="5" t="str">
        <f>LEFT(N3277,(FIND("/",N3277)-1))</f>
        <v>theater</v>
      </c>
      <c r="R3277" s="5" t="str">
        <f>RIGHT(N3277,LEN(N3277)-(FIND("/",N3277)))</f>
        <v>plays</v>
      </c>
      <c r="S3277" s="13">
        <f>(J3277/86400)+25569+(-5/24)</f>
        <v>42017.672118055554</v>
      </c>
      <c r="T3277" s="13">
        <f>(I3277/86400)+25569+(-5/24)</f>
        <v>42043.979166666664</v>
      </c>
    </row>
    <row r="3278" spans="1:20" ht="14.75" customHeight="1" x14ac:dyDescent="0.2">
      <c r="A3278" s="5">
        <v>3276</v>
      </c>
      <c r="B3278" s="6" t="s">
        <v>3276</v>
      </c>
      <c r="C3278" s="6" t="s">
        <v>7386</v>
      </c>
      <c r="D3278" s="22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>E3278/D3278</f>
        <v>1.1684444444444444</v>
      </c>
      <c r="P3278" s="8">
        <f>IF(L3278=0,0,E3278/L3278)</f>
        <v>52.58</v>
      </c>
      <c r="Q3278" s="5" t="str">
        <f>LEFT(N3278,(FIND("/",N3278)-1))</f>
        <v>theater</v>
      </c>
      <c r="R3278" s="5" t="str">
        <f>RIGHT(N3278,LEN(N3278)-(FIND("/",N3278)))</f>
        <v>plays</v>
      </c>
      <c r="S3278" s="13">
        <f>(J3278/86400)+25569+(-5/24)</f>
        <v>42426.741655092592</v>
      </c>
      <c r="T3278" s="13">
        <f>(I3278/86400)+25569+(-5/24)</f>
        <v>42460.957638888889</v>
      </c>
    </row>
    <row r="3279" spans="1:20" ht="14.75" customHeight="1" x14ac:dyDescent="0.2">
      <c r="A3279" s="5">
        <v>3277</v>
      </c>
      <c r="B3279" s="6" t="s">
        <v>3277</v>
      </c>
      <c r="C3279" s="6" t="s">
        <v>7387</v>
      </c>
      <c r="D3279" s="22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>E3279/D3279</f>
        <v>1.0860000000000001</v>
      </c>
      <c r="P3279" s="8">
        <f>IF(L3279=0,0,E3279/L3279)</f>
        <v>54.3</v>
      </c>
      <c r="Q3279" s="5" t="str">
        <f>LEFT(N3279,(FIND("/",N3279)-1))</f>
        <v>theater</v>
      </c>
      <c r="R3279" s="5" t="str">
        <f>RIGHT(N3279,LEN(N3279)-(FIND("/",N3279)))</f>
        <v>plays</v>
      </c>
      <c r="S3279" s="13">
        <f>(J3279/86400)+25569+(-5/24)</f>
        <v>41931.474606481475</v>
      </c>
      <c r="T3279" s="13">
        <f>(I3279/86400)+25569+(-5/24)</f>
        <v>41961.516273148147</v>
      </c>
    </row>
    <row r="3280" spans="1:20" ht="14.75" customHeight="1" x14ac:dyDescent="0.2">
      <c r="A3280" s="5">
        <v>3278</v>
      </c>
      <c r="B3280" s="6" t="s">
        <v>3278</v>
      </c>
      <c r="C3280" s="6" t="s">
        <v>7388</v>
      </c>
      <c r="D3280" s="22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>E3280/D3280</f>
        <v>1.034</v>
      </c>
      <c r="P3280" s="8">
        <f>IF(L3280=0,0,E3280/L3280)</f>
        <v>76.029411764705884</v>
      </c>
      <c r="Q3280" s="5" t="str">
        <f>LEFT(N3280,(FIND("/",N3280)-1))</f>
        <v>theater</v>
      </c>
      <c r="R3280" s="5" t="str">
        <f>RIGHT(N3280,LEN(N3280)-(FIND("/",N3280)))</f>
        <v>plays</v>
      </c>
      <c r="S3280" s="13">
        <f>(J3280/86400)+25569+(-5/24)</f>
        <v>42124.640081018515</v>
      </c>
      <c r="T3280" s="13">
        <f>(I3280/86400)+25569+(-5/24)</f>
        <v>42154.640081018515</v>
      </c>
    </row>
    <row r="3281" spans="1:20" ht="14.75" customHeight="1" x14ac:dyDescent="0.2">
      <c r="A3281" s="5">
        <v>3279</v>
      </c>
      <c r="B3281" s="6" t="s">
        <v>3279</v>
      </c>
      <c r="C3281" s="6" t="s">
        <v>7389</v>
      </c>
      <c r="D3281" s="22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>E3281/D3281</f>
        <v>1.1427586206896552</v>
      </c>
      <c r="P3281" s="8">
        <f>IF(L3281=0,0,E3281/L3281)</f>
        <v>105.2063492063492</v>
      </c>
      <c r="Q3281" s="5" t="str">
        <f>LEFT(N3281,(FIND("/",N3281)-1))</f>
        <v>theater</v>
      </c>
      <c r="R3281" s="5" t="str">
        <f>RIGHT(N3281,LEN(N3281)-(FIND("/",N3281)))</f>
        <v>plays</v>
      </c>
      <c r="S3281" s="13">
        <f>(J3281/86400)+25569+(-5/24)</f>
        <v>42430.894201388888</v>
      </c>
      <c r="T3281" s="13">
        <f>(I3281/86400)+25569+(-5/24)</f>
        <v>42460.852534722224</v>
      </c>
    </row>
    <row r="3282" spans="1:20" ht="14.75" customHeight="1" x14ac:dyDescent="0.2">
      <c r="A3282" s="5">
        <v>3280</v>
      </c>
      <c r="B3282" s="6" t="s">
        <v>3280</v>
      </c>
      <c r="C3282" s="6" t="s">
        <v>7390</v>
      </c>
      <c r="D3282" s="22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>E3282/D3282</f>
        <v>1.03</v>
      </c>
      <c r="P3282" s="8">
        <f>IF(L3282=0,0,E3282/L3282)</f>
        <v>68.666666666666671</v>
      </c>
      <c r="Q3282" s="5" t="str">
        <f>LEFT(N3282,(FIND("/",N3282)-1))</f>
        <v>theater</v>
      </c>
      <c r="R3282" s="5" t="str">
        <f>RIGHT(N3282,LEN(N3282)-(FIND("/",N3282)))</f>
        <v>plays</v>
      </c>
      <c r="S3282" s="13">
        <f>(J3282/86400)+25569+(-5/24)</f>
        <v>42121.548587962963</v>
      </c>
      <c r="T3282" s="13">
        <f>(I3282/86400)+25569+(-5/24)</f>
        <v>42155.999999999993</v>
      </c>
    </row>
    <row r="3283" spans="1:20" ht="14.75" customHeight="1" x14ac:dyDescent="0.2">
      <c r="A3283" s="5">
        <v>3281</v>
      </c>
      <c r="B3283" s="6" t="s">
        <v>3281</v>
      </c>
      <c r="C3283" s="6" t="s">
        <v>7391</v>
      </c>
      <c r="D3283" s="22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>E3283/D3283</f>
        <v>1.216</v>
      </c>
      <c r="P3283" s="8">
        <f>IF(L3283=0,0,E3283/L3283)</f>
        <v>129.36170212765958</v>
      </c>
      <c r="Q3283" s="5" t="str">
        <f>LEFT(N3283,(FIND("/",N3283)-1))</f>
        <v>theater</v>
      </c>
      <c r="R3283" s="5" t="str">
        <f>RIGHT(N3283,LEN(N3283)-(FIND("/",N3283)))</f>
        <v>plays</v>
      </c>
      <c r="S3283" s="13">
        <f>(J3283/86400)+25569+(-5/24)</f>
        <v>42218.811400462961</v>
      </c>
      <c r="T3283" s="13">
        <f>(I3283/86400)+25569+(-5/24)</f>
        <v>42248.811400462961</v>
      </c>
    </row>
    <row r="3284" spans="1:20" ht="14.75" customHeight="1" x14ac:dyDescent="0.2">
      <c r="A3284" s="5">
        <v>3282</v>
      </c>
      <c r="B3284" s="6" t="s">
        <v>3282</v>
      </c>
      <c r="C3284" s="6" t="s">
        <v>7392</v>
      </c>
      <c r="D3284" s="22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>E3284/D3284</f>
        <v>1.026467741935484</v>
      </c>
      <c r="P3284" s="8">
        <f>IF(L3284=0,0,E3284/L3284)</f>
        <v>134.26371308016877</v>
      </c>
      <c r="Q3284" s="5" t="str">
        <f>LEFT(N3284,(FIND("/",N3284)-1))</f>
        <v>theater</v>
      </c>
      <c r="R3284" s="5" t="str">
        <f>RIGHT(N3284,LEN(N3284)-(FIND("/",N3284)))</f>
        <v>plays</v>
      </c>
      <c r="S3284" s="13">
        <f>(J3284/86400)+25569+(-5/24)</f>
        <v>42444.985972222225</v>
      </c>
      <c r="T3284" s="13">
        <f>(I3284/86400)+25569+(-5/24)</f>
        <v>42488.985972222225</v>
      </c>
    </row>
    <row r="3285" spans="1:20" ht="14.75" customHeight="1" x14ac:dyDescent="0.2">
      <c r="A3285" s="5">
        <v>3283</v>
      </c>
      <c r="B3285" s="6" t="s">
        <v>3283</v>
      </c>
      <c r="C3285" s="6" t="s">
        <v>7393</v>
      </c>
      <c r="D3285" s="22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>E3285/D3285</f>
        <v>1.0475000000000001</v>
      </c>
      <c r="P3285" s="8">
        <f>IF(L3285=0,0,E3285/L3285)</f>
        <v>17.829787234042552</v>
      </c>
      <c r="Q3285" s="5" t="str">
        <f>LEFT(N3285,(FIND("/",N3285)-1))</f>
        <v>theater</v>
      </c>
      <c r="R3285" s="5" t="str">
        <f>RIGHT(N3285,LEN(N3285)-(FIND("/",N3285)))</f>
        <v>plays</v>
      </c>
      <c r="S3285" s="13">
        <f>(J3285/86400)+25569+(-5/24)</f>
        <v>42379.535856481474</v>
      </c>
      <c r="T3285" s="13">
        <f>(I3285/86400)+25569+(-5/24)</f>
        <v>42410.666666666664</v>
      </c>
    </row>
    <row r="3286" spans="1:20" ht="14.75" customHeight="1" x14ac:dyDescent="0.2">
      <c r="A3286" s="5">
        <v>3284</v>
      </c>
      <c r="B3286" s="6" t="s">
        <v>3284</v>
      </c>
      <c r="C3286" s="6" t="s">
        <v>7394</v>
      </c>
      <c r="D3286" s="22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>E3286/D3286</f>
        <v>1.016</v>
      </c>
      <c r="P3286" s="8">
        <f>IF(L3286=0,0,E3286/L3286)</f>
        <v>203.2</v>
      </c>
      <c r="Q3286" s="5" t="str">
        <f>LEFT(N3286,(FIND("/",N3286)-1))</f>
        <v>theater</v>
      </c>
      <c r="R3286" s="5" t="str">
        <f>RIGHT(N3286,LEN(N3286)-(FIND("/",N3286)))</f>
        <v>plays</v>
      </c>
      <c r="S3286" s="13">
        <f>(J3286/86400)+25569+(-5/24)</f>
        <v>42380.676539351851</v>
      </c>
      <c r="T3286" s="13">
        <f>(I3286/86400)+25569+(-5/24)</f>
        <v>42398.040972222218</v>
      </c>
    </row>
    <row r="3287" spans="1:20" ht="14.75" customHeight="1" x14ac:dyDescent="0.2">
      <c r="A3287" s="5">
        <v>3285</v>
      </c>
      <c r="B3287" s="6" t="s">
        <v>3285</v>
      </c>
      <c r="C3287" s="6" t="s">
        <v>7395</v>
      </c>
      <c r="D3287" s="22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>E3287/D3287</f>
        <v>1.1210242048409682</v>
      </c>
      <c r="P3287" s="8">
        <f>IF(L3287=0,0,E3287/L3287)</f>
        <v>69.18518518518519</v>
      </c>
      <c r="Q3287" s="5" t="str">
        <f>LEFT(N3287,(FIND("/",N3287)-1))</f>
        <v>theater</v>
      </c>
      <c r="R3287" s="5" t="str">
        <f>RIGHT(N3287,LEN(N3287)-(FIND("/",N3287)))</f>
        <v>plays</v>
      </c>
      <c r="S3287" s="13">
        <f>(J3287/86400)+25569+(-5/24)</f>
        <v>42762.734097222223</v>
      </c>
      <c r="T3287" s="13">
        <f>(I3287/86400)+25569+(-5/24)</f>
        <v>42793.999999999993</v>
      </c>
    </row>
    <row r="3288" spans="1:20" ht="14.75" customHeight="1" x14ac:dyDescent="0.2">
      <c r="A3288" s="5">
        <v>3286</v>
      </c>
      <c r="B3288" s="6" t="s">
        <v>3286</v>
      </c>
      <c r="C3288" s="6" t="s">
        <v>7396</v>
      </c>
      <c r="D3288" s="22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>E3288/D3288</f>
        <v>1.0176666666666667</v>
      </c>
      <c r="P3288" s="8">
        <f>IF(L3288=0,0,E3288/L3288)</f>
        <v>125.12295081967213</v>
      </c>
      <c r="Q3288" s="5" t="str">
        <f>LEFT(N3288,(FIND("/",N3288)-1))</f>
        <v>theater</v>
      </c>
      <c r="R3288" s="5" t="str">
        <f>RIGHT(N3288,LEN(N3288)-(FIND("/",N3288)))</f>
        <v>plays</v>
      </c>
      <c r="S3288" s="13">
        <f>(J3288/86400)+25569+(-5/24)</f>
        <v>42567.631736111107</v>
      </c>
      <c r="T3288" s="13">
        <f>(I3288/86400)+25569+(-5/24)</f>
        <v>42597.631736111107</v>
      </c>
    </row>
    <row r="3289" spans="1:20" ht="14.75" customHeight="1" x14ac:dyDescent="0.2">
      <c r="A3289" s="5">
        <v>3287</v>
      </c>
      <c r="B3289" s="6" t="s">
        <v>3287</v>
      </c>
      <c r="C3289" s="6" t="s">
        <v>7397</v>
      </c>
      <c r="D3289" s="22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>E3289/D3289</f>
        <v>1</v>
      </c>
      <c r="P3289" s="8">
        <f>IF(L3289=0,0,E3289/L3289)</f>
        <v>73.529411764705884</v>
      </c>
      <c r="Q3289" s="5" t="str">
        <f>LEFT(N3289,(FIND("/",N3289)-1))</f>
        <v>theater</v>
      </c>
      <c r="R3289" s="5" t="str">
        <f>RIGHT(N3289,LEN(N3289)-(FIND("/",N3289)))</f>
        <v>plays</v>
      </c>
      <c r="S3289" s="13">
        <f>(J3289/86400)+25569+(-5/24)</f>
        <v>42311.541990740741</v>
      </c>
      <c r="T3289" s="13">
        <f>(I3289/86400)+25569+(-5/24)</f>
        <v>42336.541990740741</v>
      </c>
    </row>
    <row r="3290" spans="1:20" ht="14.75" customHeight="1" x14ac:dyDescent="0.2">
      <c r="A3290" s="5">
        <v>3288</v>
      </c>
      <c r="B3290" s="6" t="s">
        <v>3288</v>
      </c>
      <c r="C3290" s="6" t="s">
        <v>7398</v>
      </c>
      <c r="D3290" s="22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>E3290/D3290</f>
        <v>1.0026489999999999</v>
      </c>
      <c r="P3290" s="8">
        <f>IF(L3290=0,0,E3290/L3290)</f>
        <v>48.437149758454105</v>
      </c>
      <c r="Q3290" s="5" t="str">
        <f>LEFT(N3290,(FIND("/",N3290)-1))</f>
        <v>theater</v>
      </c>
      <c r="R3290" s="5" t="str">
        <f>RIGHT(N3290,LEN(N3290)-(FIND("/",N3290)))</f>
        <v>plays</v>
      </c>
      <c r="S3290" s="13">
        <f>(J3290/86400)+25569+(-5/24)</f>
        <v>42505.566145833327</v>
      </c>
      <c r="T3290" s="13">
        <f>(I3290/86400)+25569+(-5/24)</f>
        <v>42541.749999999993</v>
      </c>
    </row>
    <row r="3291" spans="1:20" ht="14.75" customHeight="1" x14ac:dyDescent="0.2">
      <c r="A3291" s="5">
        <v>3289</v>
      </c>
      <c r="B3291" s="6" t="s">
        <v>3289</v>
      </c>
      <c r="C3291" s="6" t="s">
        <v>7399</v>
      </c>
      <c r="D3291" s="22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>E3291/D3291</f>
        <v>1.3304200000000002</v>
      </c>
      <c r="P3291" s="8">
        <f>IF(L3291=0,0,E3291/L3291)</f>
        <v>26.608400000000003</v>
      </c>
      <c r="Q3291" s="5" t="str">
        <f>LEFT(N3291,(FIND("/",N3291)-1))</f>
        <v>theater</v>
      </c>
      <c r="R3291" s="5" t="str">
        <f>RIGHT(N3291,LEN(N3291)-(FIND("/",N3291)))</f>
        <v>plays</v>
      </c>
      <c r="S3291" s="13">
        <f>(J3291/86400)+25569+(-5/24)</f>
        <v>42758.159745370365</v>
      </c>
      <c r="T3291" s="13">
        <f>(I3291/86400)+25569+(-5/24)</f>
        <v>42786.159745370365</v>
      </c>
    </row>
    <row r="3292" spans="1:20" ht="14.75" customHeight="1" x14ac:dyDescent="0.2">
      <c r="A3292" s="5">
        <v>3290</v>
      </c>
      <c r="B3292" s="6" t="s">
        <v>3290</v>
      </c>
      <c r="C3292" s="6" t="s">
        <v>7400</v>
      </c>
      <c r="D3292" s="22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>E3292/D3292</f>
        <v>1.212</v>
      </c>
      <c r="P3292" s="8">
        <f>IF(L3292=0,0,E3292/L3292)</f>
        <v>33.666666666666664</v>
      </c>
      <c r="Q3292" s="5" t="str">
        <f>LEFT(N3292,(FIND("/",N3292)-1))</f>
        <v>theater</v>
      </c>
      <c r="R3292" s="5" t="str">
        <f>RIGHT(N3292,LEN(N3292)-(FIND("/",N3292)))</f>
        <v>plays</v>
      </c>
      <c r="S3292" s="13">
        <f>(J3292/86400)+25569+(-5/24)</f>
        <v>42775.306608796294</v>
      </c>
      <c r="T3292" s="13">
        <f>(I3292/86400)+25569+(-5/24)</f>
        <v>42805.306608796294</v>
      </c>
    </row>
    <row r="3293" spans="1:20" ht="14.75" customHeight="1" x14ac:dyDescent="0.2">
      <c r="A3293" s="5">
        <v>3291</v>
      </c>
      <c r="B3293" s="6" t="s">
        <v>3291</v>
      </c>
      <c r="C3293" s="6" t="s">
        <v>7401</v>
      </c>
      <c r="D3293" s="22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>E3293/D3293</f>
        <v>1.1399999999999999</v>
      </c>
      <c r="P3293" s="8">
        <f>IF(L3293=0,0,E3293/L3293)</f>
        <v>40.714285714285715</v>
      </c>
      <c r="Q3293" s="5" t="str">
        <f>LEFT(N3293,(FIND("/",N3293)-1))</f>
        <v>theater</v>
      </c>
      <c r="R3293" s="5" t="str">
        <f>RIGHT(N3293,LEN(N3293)-(FIND("/",N3293)))</f>
        <v>plays</v>
      </c>
      <c r="S3293" s="13">
        <f>(J3293/86400)+25569+(-5/24)</f>
        <v>42232.494212962956</v>
      </c>
      <c r="T3293" s="13">
        <f>(I3293/86400)+25569+(-5/24)</f>
        <v>42263.957638888889</v>
      </c>
    </row>
    <row r="3294" spans="1:20" ht="14.75" customHeight="1" x14ac:dyDescent="0.2">
      <c r="A3294" s="5">
        <v>3292</v>
      </c>
      <c r="B3294" s="6" t="s">
        <v>3292</v>
      </c>
      <c r="C3294" s="6" t="s">
        <v>7402</v>
      </c>
      <c r="D3294" s="22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>E3294/D3294</f>
        <v>2.8613861386138613</v>
      </c>
      <c r="P3294" s="8">
        <f>IF(L3294=0,0,E3294/L3294)</f>
        <v>19.266666666666666</v>
      </c>
      <c r="Q3294" s="5" t="str">
        <f>LEFT(N3294,(FIND("/",N3294)-1))</f>
        <v>theater</v>
      </c>
      <c r="R3294" s="5" t="str">
        <f>RIGHT(N3294,LEN(N3294)-(FIND("/",N3294)))</f>
        <v>plays</v>
      </c>
      <c r="S3294" s="13">
        <f>(J3294/86400)+25569+(-5/24)</f>
        <v>42282.561898148146</v>
      </c>
      <c r="T3294" s="13">
        <f>(I3294/86400)+25569+(-5/24)</f>
        <v>42342.603564814817</v>
      </c>
    </row>
    <row r="3295" spans="1:20" ht="14.75" customHeight="1" x14ac:dyDescent="0.2">
      <c r="A3295" s="5">
        <v>3293</v>
      </c>
      <c r="B3295" s="6" t="s">
        <v>3293</v>
      </c>
      <c r="C3295" s="6" t="s">
        <v>7403</v>
      </c>
      <c r="D3295" s="22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>E3295/D3295</f>
        <v>1.7044444444444444</v>
      </c>
      <c r="P3295" s="8">
        <f>IF(L3295=0,0,E3295/L3295)</f>
        <v>84.285714285714292</v>
      </c>
      <c r="Q3295" s="5" t="str">
        <f>LEFT(N3295,(FIND("/",N3295)-1))</f>
        <v>theater</v>
      </c>
      <c r="R3295" s="5" t="str">
        <f>RIGHT(N3295,LEN(N3295)-(FIND("/",N3295)))</f>
        <v>plays</v>
      </c>
      <c r="S3295" s="13">
        <f>(J3295/86400)+25569+(-5/24)</f>
        <v>42768.217037037037</v>
      </c>
      <c r="T3295" s="13">
        <f>(I3295/86400)+25569+(-5/24)</f>
        <v>42798.217037037037</v>
      </c>
    </row>
    <row r="3296" spans="1:20" ht="14.75" customHeight="1" x14ac:dyDescent="0.2">
      <c r="A3296" s="5">
        <v>3294</v>
      </c>
      <c r="B3296" s="6" t="s">
        <v>3294</v>
      </c>
      <c r="C3296" s="6" t="s">
        <v>7404</v>
      </c>
      <c r="D3296" s="22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>E3296/D3296</f>
        <v>1.1833333333333333</v>
      </c>
      <c r="P3296" s="8">
        <f>IF(L3296=0,0,E3296/L3296)</f>
        <v>29.583333333333332</v>
      </c>
      <c r="Q3296" s="5" t="str">
        <f>LEFT(N3296,(FIND("/",N3296)-1))</f>
        <v>theater</v>
      </c>
      <c r="R3296" s="5" t="str">
        <f>RIGHT(N3296,LEN(N3296)-(FIND("/",N3296)))</f>
        <v>plays</v>
      </c>
      <c r="S3296" s="13">
        <f>(J3296/86400)+25569+(-5/24)</f>
        <v>42141.33280092592</v>
      </c>
      <c r="T3296" s="13">
        <f>(I3296/86400)+25569+(-5/24)</f>
        <v>42171.33280092592</v>
      </c>
    </row>
    <row r="3297" spans="1:20" ht="14.75" customHeight="1" x14ac:dyDescent="0.2">
      <c r="A3297" s="5">
        <v>3295</v>
      </c>
      <c r="B3297" s="6" t="s">
        <v>3295</v>
      </c>
      <c r="C3297" s="6" t="s">
        <v>7405</v>
      </c>
      <c r="D3297" s="22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>E3297/D3297</f>
        <v>1.0285857142857142</v>
      </c>
      <c r="P3297" s="8">
        <f>IF(L3297=0,0,E3297/L3297)</f>
        <v>26.667037037037037</v>
      </c>
      <c r="Q3297" s="5" t="str">
        <f>LEFT(N3297,(FIND("/",N3297)-1))</f>
        <v>theater</v>
      </c>
      <c r="R3297" s="5" t="str">
        <f>RIGHT(N3297,LEN(N3297)-(FIND("/",N3297)))</f>
        <v>plays</v>
      </c>
      <c r="S3297" s="13">
        <f>(J3297/86400)+25569+(-5/24)</f>
        <v>42609.234131944446</v>
      </c>
      <c r="T3297" s="13">
        <f>(I3297/86400)+25569+(-5/24)</f>
        <v>42639.234131944446</v>
      </c>
    </row>
    <row r="3298" spans="1:20" ht="14.75" customHeight="1" x14ac:dyDescent="0.2">
      <c r="A3298" s="5">
        <v>3296</v>
      </c>
      <c r="B3298" s="6" t="s">
        <v>3296</v>
      </c>
      <c r="C3298" s="6" t="s">
        <v>7406</v>
      </c>
      <c r="D3298" s="22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>E3298/D3298</f>
        <v>1.4406666666666668</v>
      </c>
      <c r="P3298" s="8">
        <f>IF(L3298=0,0,E3298/L3298)</f>
        <v>45.978723404255319</v>
      </c>
      <c r="Q3298" s="5" t="str">
        <f>LEFT(N3298,(FIND("/",N3298)-1))</f>
        <v>theater</v>
      </c>
      <c r="R3298" s="5" t="str">
        <f>RIGHT(N3298,LEN(N3298)-(FIND("/",N3298)))</f>
        <v>plays</v>
      </c>
      <c r="S3298" s="13">
        <f>(J3298/86400)+25569+(-5/24)</f>
        <v>42309.54828703704</v>
      </c>
      <c r="T3298" s="13">
        <f>(I3298/86400)+25569+(-5/24)</f>
        <v>42330.708333333336</v>
      </c>
    </row>
    <row r="3299" spans="1:20" ht="14.75" customHeight="1" x14ac:dyDescent="0.2">
      <c r="A3299" s="5">
        <v>3297</v>
      </c>
      <c r="B3299" s="6" t="s">
        <v>3297</v>
      </c>
      <c r="C3299" s="6" t="s">
        <v>7407</v>
      </c>
      <c r="D3299" s="22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>E3299/D3299</f>
        <v>1.0007272727272727</v>
      </c>
      <c r="P3299" s="8">
        <f>IF(L3299=0,0,E3299/L3299)</f>
        <v>125.09090909090909</v>
      </c>
      <c r="Q3299" s="5" t="str">
        <f>LEFT(N3299,(FIND("/",N3299)-1))</f>
        <v>theater</v>
      </c>
      <c r="R3299" s="5" t="str">
        <f>RIGHT(N3299,LEN(N3299)-(FIND("/",N3299)))</f>
        <v>plays</v>
      </c>
      <c r="S3299" s="13">
        <f>(J3299/86400)+25569+(-5/24)</f>
        <v>42193.563148148147</v>
      </c>
      <c r="T3299" s="13">
        <f>(I3299/86400)+25569+(-5/24)</f>
        <v>42212.749305555553</v>
      </c>
    </row>
    <row r="3300" spans="1:20" ht="14.75" customHeight="1" x14ac:dyDescent="0.2">
      <c r="A3300" s="5">
        <v>3298</v>
      </c>
      <c r="B3300" s="6" t="s">
        <v>3298</v>
      </c>
      <c r="C3300" s="6" t="s">
        <v>7408</v>
      </c>
      <c r="D3300" s="22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>E3300/D3300</f>
        <v>1.0173000000000001</v>
      </c>
      <c r="P3300" s="8">
        <f>IF(L3300=0,0,E3300/L3300)</f>
        <v>141.29166666666666</v>
      </c>
      <c r="Q3300" s="5" t="str">
        <f>LEFT(N3300,(FIND("/",N3300)-1))</f>
        <v>theater</v>
      </c>
      <c r="R3300" s="5" t="str">
        <f>RIGHT(N3300,LEN(N3300)-(FIND("/",N3300)))</f>
        <v>plays</v>
      </c>
      <c r="S3300" s="13">
        <f>(J3300/86400)+25569+(-5/24)</f>
        <v>42239.749629629623</v>
      </c>
      <c r="T3300" s="13">
        <f>(I3300/86400)+25569+(-5/24)</f>
        <v>42259.791666666664</v>
      </c>
    </row>
    <row r="3301" spans="1:20" ht="14.75" customHeight="1" x14ac:dyDescent="0.2">
      <c r="A3301" s="5">
        <v>3299</v>
      </c>
      <c r="B3301" s="6" t="s">
        <v>3299</v>
      </c>
      <c r="C3301" s="6" t="s">
        <v>7409</v>
      </c>
      <c r="D3301" s="22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>E3301/D3301</f>
        <v>1.1619999999999999</v>
      </c>
      <c r="P3301" s="8">
        <f>IF(L3301=0,0,E3301/L3301)</f>
        <v>55.333333333333336</v>
      </c>
      <c r="Q3301" s="5" t="str">
        <f>LEFT(N3301,(FIND("/",N3301)-1))</f>
        <v>theater</v>
      </c>
      <c r="R3301" s="5" t="str">
        <f>RIGHT(N3301,LEN(N3301)-(FIND("/",N3301)))</f>
        <v>plays</v>
      </c>
      <c r="S3301" s="13">
        <f>(J3301/86400)+25569+(-5/24)</f>
        <v>42261.709062499998</v>
      </c>
      <c r="T3301" s="13">
        <f>(I3301/86400)+25569+(-5/24)</f>
        <v>42291.709062499998</v>
      </c>
    </row>
    <row r="3302" spans="1:20" ht="14.75" customHeight="1" x14ac:dyDescent="0.2">
      <c r="A3302" s="5">
        <v>3300</v>
      </c>
      <c r="B3302" s="6" t="s">
        <v>3300</v>
      </c>
      <c r="C3302" s="6" t="s">
        <v>7410</v>
      </c>
      <c r="D3302" s="22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>E3302/D3302</f>
        <v>1.3616666666666666</v>
      </c>
      <c r="P3302" s="8">
        <f>IF(L3302=0,0,E3302/L3302)</f>
        <v>46.420454545454547</v>
      </c>
      <c r="Q3302" s="5" t="str">
        <f>LEFT(N3302,(FIND("/",N3302)-1))</f>
        <v>theater</v>
      </c>
      <c r="R3302" s="5" t="str">
        <f>RIGHT(N3302,LEN(N3302)-(FIND("/",N3302)))</f>
        <v>plays</v>
      </c>
      <c r="S3302" s="13">
        <f>(J3302/86400)+25569+(-5/24)</f>
        <v>42102.535439814812</v>
      </c>
      <c r="T3302" s="13">
        <f>(I3302/86400)+25569+(-5/24)</f>
        <v>42123.535439814812</v>
      </c>
    </row>
    <row r="3303" spans="1:20" ht="14.75" customHeight="1" x14ac:dyDescent="0.2">
      <c r="A3303" s="5">
        <v>3301</v>
      </c>
      <c r="B3303" s="6" t="s">
        <v>3301</v>
      </c>
      <c r="C3303" s="6" t="s">
        <v>7411</v>
      </c>
      <c r="D3303" s="22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>E3303/D3303</f>
        <v>1.3346666666666667</v>
      </c>
      <c r="P3303" s="8">
        <f>IF(L3303=0,0,E3303/L3303)</f>
        <v>57.2</v>
      </c>
      <c r="Q3303" s="5" t="str">
        <f>LEFT(N3303,(FIND("/",N3303)-1))</f>
        <v>theater</v>
      </c>
      <c r="R3303" s="5" t="str">
        <f>RIGHT(N3303,LEN(N3303)-(FIND("/",N3303)))</f>
        <v>plays</v>
      </c>
      <c r="S3303" s="13">
        <f>(J3303/86400)+25569+(-5/24)</f>
        <v>42538.527499999997</v>
      </c>
      <c r="T3303" s="13">
        <f>(I3303/86400)+25569+(-5/24)</f>
        <v>42583.082638888889</v>
      </c>
    </row>
    <row r="3304" spans="1:20" ht="14.75" customHeight="1" x14ac:dyDescent="0.2">
      <c r="A3304" s="5">
        <v>3302</v>
      </c>
      <c r="B3304" s="6" t="s">
        <v>3302</v>
      </c>
      <c r="C3304" s="6" t="s">
        <v>7412</v>
      </c>
      <c r="D3304" s="22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>E3304/D3304</f>
        <v>1.0339285714285715</v>
      </c>
      <c r="P3304" s="8">
        <f>IF(L3304=0,0,E3304/L3304)</f>
        <v>173.7</v>
      </c>
      <c r="Q3304" s="5" t="str">
        <f>LEFT(N3304,(FIND("/",N3304)-1))</f>
        <v>theater</v>
      </c>
      <c r="R3304" s="5" t="str">
        <f>RIGHT(N3304,LEN(N3304)-(FIND("/",N3304)))</f>
        <v>plays</v>
      </c>
      <c r="S3304" s="13">
        <f>(J3304/86400)+25569+(-5/24)</f>
        <v>42681.143240740734</v>
      </c>
      <c r="T3304" s="13">
        <f>(I3304/86400)+25569+(-5/24)</f>
        <v>42711.143240740734</v>
      </c>
    </row>
    <row r="3305" spans="1:20" ht="14.75" customHeight="1" x14ac:dyDescent="0.2">
      <c r="A3305" s="5">
        <v>3303</v>
      </c>
      <c r="B3305" s="6" t="s">
        <v>3303</v>
      </c>
      <c r="C3305" s="6" t="s">
        <v>7413</v>
      </c>
      <c r="D3305" s="22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>E3305/D3305</f>
        <v>1.1588888888888889</v>
      </c>
      <c r="P3305" s="8">
        <f>IF(L3305=0,0,E3305/L3305)</f>
        <v>59.6</v>
      </c>
      <c r="Q3305" s="5" t="str">
        <f>LEFT(N3305,(FIND("/",N3305)-1))</f>
        <v>theater</v>
      </c>
      <c r="R3305" s="5" t="str">
        <f>RIGHT(N3305,LEN(N3305)-(FIND("/",N3305)))</f>
        <v>plays</v>
      </c>
      <c r="S3305" s="13">
        <f>(J3305/86400)+25569+(-5/24)</f>
        <v>42056.443101851844</v>
      </c>
      <c r="T3305" s="13">
        <f>(I3305/86400)+25569+(-5/24)</f>
        <v>42091.401435185187</v>
      </c>
    </row>
    <row r="3306" spans="1:20" ht="14.75" customHeight="1" x14ac:dyDescent="0.2">
      <c r="A3306" s="5">
        <v>3304</v>
      </c>
      <c r="B3306" s="6" t="s">
        <v>3304</v>
      </c>
      <c r="C3306" s="6" t="s">
        <v>7414</v>
      </c>
      <c r="D3306" s="22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>E3306/D3306</f>
        <v>1.0451666666666666</v>
      </c>
      <c r="P3306" s="8">
        <f>IF(L3306=0,0,E3306/L3306)</f>
        <v>89.585714285714289</v>
      </c>
      <c r="Q3306" s="5" t="str">
        <f>LEFT(N3306,(FIND("/",N3306)-1))</f>
        <v>theater</v>
      </c>
      <c r="R3306" s="5" t="str">
        <f>RIGHT(N3306,LEN(N3306)-(FIND("/",N3306)))</f>
        <v>plays</v>
      </c>
      <c r="S3306" s="13">
        <f>(J3306/86400)+25569+(-5/24)</f>
        <v>42696.41611111111</v>
      </c>
      <c r="T3306" s="13">
        <f>(I3306/86400)+25569+(-5/24)</f>
        <v>42726.41611111111</v>
      </c>
    </row>
    <row r="3307" spans="1:20" ht="14.75" customHeight="1" x14ac:dyDescent="0.2">
      <c r="A3307" s="5">
        <v>3305</v>
      </c>
      <c r="B3307" s="6" t="s">
        <v>3305</v>
      </c>
      <c r="C3307" s="6" t="s">
        <v>7415</v>
      </c>
      <c r="D3307" s="22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>E3307/D3307</f>
        <v>1.0202500000000001</v>
      </c>
      <c r="P3307" s="8">
        <f>IF(L3307=0,0,E3307/L3307)</f>
        <v>204.05</v>
      </c>
      <c r="Q3307" s="5" t="str">
        <f>LEFT(N3307,(FIND("/",N3307)-1))</f>
        <v>theater</v>
      </c>
      <c r="R3307" s="5" t="str">
        <f>RIGHT(N3307,LEN(N3307)-(FIND("/",N3307)))</f>
        <v>plays</v>
      </c>
      <c r="S3307" s="13">
        <f>(J3307/86400)+25569+(-5/24)</f>
        <v>42186.647546296292</v>
      </c>
      <c r="T3307" s="13">
        <f>(I3307/86400)+25569+(-5/24)</f>
        <v>42216.647546296292</v>
      </c>
    </row>
    <row r="3308" spans="1:20" ht="14.75" customHeight="1" x14ac:dyDescent="0.2">
      <c r="A3308" s="5">
        <v>3306</v>
      </c>
      <c r="B3308" s="6" t="s">
        <v>3306</v>
      </c>
      <c r="C3308" s="6" t="s">
        <v>7416</v>
      </c>
      <c r="D3308" s="22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>E3308/D3308</f>
        <v>1.7533333333333334</v>
      </c>
      <c r="P3308" s="8">
        <f>IF(L3308=0,0,E3308/L3308)</f>
        <v>48.703703703703702</v>
      </c>
      <c r="Q3308" s="5" t="str">
        <f>LEFT(N3308,(FIND("/",N3308)-1))</f>
        <v>theater</v>
      </c>
      <c r="R3308" s="5" t="str">
        <f>RIGHT(N3308,LEN(N3308)-(FIND("/",N3308)))</f>
        <v>plays</v>
      </c>
      <c r="S3308" s="13">
        <f>(J3308/86400)+25569+(-5/24)</f>
        <v>42493.010902777773</v>
      </c>
      <c r="T3308" s="13">
        <f>(I3308/86400)+25569+(-5/24)</f>
        <v>42530.916666666664</v>
      </c>
    </row>
    <row r="3309" spans="1:20" ht="14.75" customHeight="1" x14ac:dyDescent="0.2">
      <c r="A3309" s="5">
        <v>3307</v>
      </c>
      <c r="B3309" s="6" t="s">
        <v>3307</v>
      </c>
      <c r="C3309" s="6" t="s">
        <v>7417</v>
      </c>
      <c r="D3309" s="22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>E3309/D3309</f>
        <v>1.0668</v>
      </c>
      <c r="P3309" s="8">
        <f>IF(L3309=0,0,E3309/L3309)</f>
        <v>53.339999999999996</v>
      </c>
      <c r="Q3309" s="5" t="str">
        <f>LEFT(N3309,(FIND("/",N3309)-1))</f>
        <v>theater</v>
      </c>
      <c r="R3309" s="5" t="str">
        <f>RIGHT(N3309,LEN(N3309)-(FIND("/",N3309)))</f>
        <v>plays</v>
      </c>
      <c r="S3309" s="13">
        <f>(J3309/86400)+25569+(-5/24)</f>
        <v>42474.848831018513</v>
      </c>
      <c r="T3309" s="13">
        <f>(I3309/86400)+25569+(-5/24)</f>
        <v>42504.848831018513</v>
      </c>
    </row>
    <row r="3310" spans="1:20" ht="14.75" customHeight="1" x14ac:dyDescent="0.2">
      <c r="A3310" s="5">
        <v>3308</v>
      </c>
      <c r="B3310" s="6" t="s">
        <v>3308</v>
      </c>
      <c r="C3310" s="6" t="s">
        <v>7418</v>
      </c>
      <c r="D3310" s="22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>E3310/D3310</f>
        <v>1.2228571428571429</v>
      </c>
      <c r="P3310" s="8">
        <f>IF(L3310=0,0,E3310/L3310)</f>
        <v>75.087719298245617</v>
      </c>
      <c r="Q3310" s="5" t="str">
        <f>LEFT(N3310,(FIND("/",N3310)-1))</f>
        <v>theater</v>
      </c>
      <c r="R3310" s="5" t="str">
        <f>RIGHT(N3310,LEN(N3310)-(FIND("/",N3310)))</f>
        <v>plays</v>
      </c>
      <c r="S3310" s="13">
        <f>(J3310/86400)+25569+(-5/24)</f>
        <v>42452.668576388889</v>
      </c>
      <c r="T3310" s="13">
        <f>(I3310/86400)+25569+(-5/24)</f>
        <v>42473.668576388889</v>
      </c>
    </row>
    <row r="3311" spans="1:20" ht="14.75" customHeight="1" x14ac:dyDescent="0.2">
      <c r="A3311" s="5">
        <v>3309</v>
      </c>
      <c r="B3311" s="6" t="s">
        <v>3309</v>
      </c>
      <c r="C3311" s="6" t="s">
        <v>7419</v>
      </c>
      <c r="D3311" s="22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>E3311/D3311</f>
        <v>1.5942857142857143</v>
      </c>
      <c r="P3311" s="8">
        <f>IF(L3311=0,0,E3311/L3311)</f>
        <v>18</v>
      </c>
      <c r="Q3311" s="5" t="str">
        <f>LEFT(N3311,(FIND("/",N3311)-1))</f>
        <v>theater</v>
      </c>
      <c r="R3311" s="5" t="str">
        <f>RIGHT(N3311,LEN(N3311)-(FIND("/",N3311)))</f>
        <v>plays</v>
      </c>
      <c r="S3311" s="13">
        <f>(J3311/86400)+25569+(-5/24)</f>
        <v>42628.441874999997</v>
      </c>
      <c r="T3311" s="13">
        <f>(I3311/86400)+25569+(-5/24)</f>
        <v>42659.441874999997</v>
      </c>
    </row>
    <row r="3312" spans="1:20" ht="14.75" customHeight="1" x14ac:dyDescent="0.2">
      <c r="A3312" s="5">
        <v>3310</v>
      </c>
      <c r="B3312" s="6" t="s">
        <v>3310</v>
      </c>
      <c r="C3312" s="6" t="s">
        <v>7420</v>
      </c>
      <c r="D3312" s="22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>E3312/D3312</f>
        <v>1.0007692307692309</v>
      </c>
      <c r="P3312" s="8">
        <f>IF(L3312=0,0,E3312/L3312)</f>
        <v>209.83870967741936</v>
      </c>
      <c r="Q3312" s="5" t="str">
        <f>LEFT(N3312,(FIND("/",N3312)-1))</f>
        <v>theater</v>
      </c>
      <c r="R3312" s="5" t="str">
        <f>RIGHT(N3312,LEN(N3312)-(FIND("/",N3312)))</f>
        <v>plays</v>
      </c>
      <c r="S3312" s="13">
        <f>(J3312/86400)+25569+(-5/24)</f>
        <v>42253.720196759255</v>
      </c>
      <c r="T3312" s="13">
        <f>(I3312/86400)+25569+(-5/24)</f>
        <v>42283.720196759255</v>
      </c>
    </row>
    <row r="3313" spans="1:20" ht="14.75" customHeight="1" x14ac:dyDescent="0.2">
      <c r="A3313" s="5">
        <v>3311</v>
      </c>
      <c r="B3313" s="6" t="s">
        <v>3311</v>
      </c>
      <c r="C3313" s="6" t="s">
        <v>7421</v>
      </c>
      <c r="D3313" s="22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>E3313/D3313</f>
        <v>1.0984</v>
      </c>
      <c r="P3313" s="8">
        <f>IF(L3313=0,0,E3313/L3313)</f>
        <v>61.022222222222226</v>
      </c>
      <c r="Q3313" s="5" t="str">
        <f>LEFT(N3313,(FIND("/",N3313)-1))</f>
        <v>theater</v>
      </c>
      <c r="R3313" s="5" t="str">
        <f>RIGHT(N3313,LEN(N3313)-(FIND("/",N3313)))</f>
        <v>plays</v>
      </c>
      <c r="S3313" s="13">
        <f>(J3313/86400)+25569+(-5/24)</f>
        <v>42264.083449074074</v>
      </c>
      <c r="T3313" s="13">
        <f>(I3313/86400)+25569+(-5/24)</f>
        <v>42294.083449074074</v>
      </c>
    </row>
    <row r="3314" spans="1:20" ht="14.75" customHeight="1" x14ac:dyDescent="0.2">
      <c r="A3314" s="5">
        <v>3312</v>
      </c>
      <c r="B3314" s="6" t="s">
        <v>3312</v>
      </c>
      <c r="C3314" s="6" t="s">
        <v>7422</v>
      </c>
      <c r="D3314" s="22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>E3314/D3314</f>
        <v>1.0004</v>
      </c>
      <c r="P3314" s="8">
        <f>IF(L3314=0,0,E3314/L3314)</f>
        <v>61</v>
      </c>
      <c r="Q3314" s="5" t="str">
        <f>LEFT(N3314,(FIND("/",N3314)-1))</f>
        <v>theater</v>
      </c>
      <c r="R3314" s="5" t="str">
        <f>RIGHT(N3314,LEN(N3314)-(FIND("/",N3314)))</f>
        <v>plays</v>
      </c>
      <c r="S3314" s="13">
        <f>(J3314/86400)+25569+(-5/24)</f>
        <v>42664.601226851846</v>
      </c>
      <c r="T3314" s="13">
        <f>(I3314/86400)+25569+(-5/24)</f>
        <v>42685.708333333336</v>
      </c>
    </row>
    <row r="3315" spans="1:20" ht="14.75" customHeight="1" x14ac:dyDescent="0.2">
      <c r="A3315" s="5">
        <v>3313</v>
      </c>
      <c r="B3315" s="6" t="s">
        <v>3313</v>
      </c>
      <c r="C3315" s="6" t="s">
        <v>7423</v>
      </c>
      <c r="D3315" s="22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>E3315/D3315</f>
        <v>1.1605000000000001</v>
      </c>
      <c r="P3315" s="8">
        <f>IF(L3315=0,0,E3315/L3315)</f>
        <v>80.034482758620683</v>
      </c>
      <c r="Q3315" s="5" t="str">
        <f>LEFT(N3315,(FIND("/",N3315)-1))</f>
        <v>theater</v>
      </c>
      <c r="R3315" s="5" t="str">
        <f>RIGHT(N3315,LEN(N3315)-(FIND("/",N3315)))</f>
        <v>plays</v>
      </c>
      <c r="S3315" s="13">
        <f>(J3315/86400)+25569+(-5/24)</f>
        <v>42382.036076388882</v>
      </c>
      <c r="T3315" s="13">
        <f>(I3315/86400)+25569+(-5/24)</f>
        <v>42395.833333333336</v>
      </c>
    </row>
    <row r="3316" spans="1:20" ht="14.75" customHeight="1" x14ac:dyDescent="0.2">
      <c r="A3316" s="5">
        <v>3314</v>
      </c>
      <c r="B3316" s="6" t="s">
        <v>3314</v>
      </c>
      <c r="C3316" s="6" t="s">
        <v>7424</v>
      </c>
      <c r="D3316" s="22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>E3316/D3316</f>
        <v>2.1074999999999999</v>
      </c>
      <c r="P3316" s="8">
        <f>IF(L3316=0,0,E3316/L3316)</f>
        <v>29.068965517241381</v>
      </c>
      <c r="Q3316" s="5" t="str">
        <f>LEFT(N3316,(FIND("/",N3316)-1))</f>
        <v>theater</v>
      </c>
      <c r="R3316" s="5" t="str">
        <f>RIGHT(N3316,LEN(N3316)-(FIND("/",N3316)))</f>
        <v>plays</v>
      </c>
      <c r="S3316" s="13">
        <f>(J3316/86400)+25569+(-5/24)</f>
        <v>42105.059155092589</v>
      </c>
      <c r="T3316" s="13">
        <f>(I3316/86400)+25569+(-5/24)</f>
        <v>42132.628472222219</v>
      </c>
    </row>
    <row r="3317" spans="1:20" ht="14.75" customHeight="1" x14ac:dyDescent="0.2">
      <c r="A3317" s="5">
        <v>3315</v>
      </c>
      <c r="B3317" s="6" t="s">
        <v>3315</v>
      </c>
      <c r="C3317" s="6" t="s">
        <v>7425</v>
      </c>
      <c r="D3317" s="22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>E3317/D3317</f>
        <v>1.1000000000000001</v>
      </c>
      <c r="P3317" s="8">
        <f>IF(L3317=0,0,E3317/L3317)</f>
        <v>49.438202247191015</v>
      </c>
      <c r="Q3317" s="5" t="str">
        <f>LEFT(N3317,(FIND("/",N3317)-1))</f>
        <v>theater</v>
      </c>
      <c r="R3317" s="5" t="str">
        <f>RIGHT(N3317,LEN(N3317)-(FIND("/",N3317)))</f>
        <v>plays</v>
      </c>
      <c r="S3317" s="13">
        <f>(J3317/86400)+25569+(-5/24)</f>
        <v>42466.09538194444</v>
      </c>
      <c r="T3317" s="13">
        <f>(I3317/86400)+25569+(-5/24)</f>
        <v>42496.09538194444</v>
      </c>
    </row>
    <row r="3318" spans="1:20" ht="14.75" customHeight="1" x14ac:dyDescent="0.2">
      <c r="A3318" s="5">
        <v>3316</v>
      </c>
      <c r="B3318" s="6" t="s">
        <v>3316</v>
      </c>
      <c r="C3318" s="6" t="s">
        <v>7426</v>
      </c>
      <c r="D3318" s="22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>E3318/D3318</f>
        <v>1.0008673425918038</v>
      </c>
      <c r="P3318" s="8">
        <f>IF(L3318=0,0,E3318/L3318)</f>
        <v>93.977440000000001</v>
      </c>
      <c r="Q3318" s="5" t="str">
        <f>LEFT(N3318,(FIND("/",N3318)-1))</f>
        <v>theater</v>
      </c>
      <c r="R3318" s="5" t="str">
        <f>RIGHT(N3318,LEN(N3318)-(FIND("/",N3318)))</f>
        <v>plays</v>
      </c>
      <c r="S3318" s="13">
        <f>(J3318/86400)+25569+(-5/24)</f>
        <v>41826.662905092591</v>
      </c>
      <c r="T3318" s="13">
        <f>(I3318/86400)+25569+(-5/24)</f>
        <v>41859.370833333327</v>
      </c>
    </row>
    <row r="3319" spans="1:20" ht="14.75" customHeight="1" x14ac:dyDescent="0.2">
      <c r="A3319" s="5">
        <v>3317</v>
      </c>
      <c r="B3319" s="6" t="s">
        <v>3317</v>
      </c>
      <c r="C3319" s="6" t="s">
        <v>7427</v>
      </c>
      <c r="D3319" s="22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>E3319/D3319</f>
        <v>1.0619047619047619</v>
      </c>
      <c r="P3319" s="8">
        <f>IF(L3319=0,0,E3319/L3319)</f>
        <v>61.944444444444443</v>
      </c>
      <c r="Q3319" s="5" t="str">
        <f>LEFT(N3319,(FIND("/",N3319)-1))</f>
        <v>theater</v>
      </c>
      <c r="R3319" s="5" t="str">
        <f>RIGHT(N3319,LEN(N3319)-(FIND("/",N3319)))</f>
        <v>plays</v>
      </c>
      <c r="S3319" s="13">
        <f>(J3319/86400)+25569+(-5/24)</f>
        <v>42498.831296296295</v>
      </c>
      <c r="T3319" s="13">
        <f>(I3319/86400)+25569+(-5/24)</f>
        <v>42528.831296296295</v>
      </c>
    </row>
    <row r="3320" spans="1:20" ht="14.75" customHeight="1" x14ac:dyDescent="0.2">
      <c r="A3320" s="5">
        <v>3318</v>
      </c>
      <c r="B3320" s="6" t="s">
        <v>3318</v>
      </c>
      <c r="C3320" s="6" t="s">
        <v>7428</v>
      </c>
      <c r="D3320" s="22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>E3320/D3320</f>
        <v>1.256</v>
      </c>
      <c r="P3320" s="8">
        <f>IF(L3320=0,0,E3320/L3320)</f>
        <v>78.5</v>
      </c>
      <c r="Q3320" s="5" t="str">
        <f>LEFT(N3320,(FIND("/",N3320)-1))</f>
        <v>theater</v>
      </c>
      <c r="R3320" s="5" t="str">
        <f>RIGHT(N3320,LEN(N3320)-(FIND("/",N3320)))</f>
        <v>plays</v>
      </c>
      <c r="S3320" s="13">
        <f>(J3320/86400)+25569+(-5/24)</f>
        <v>42431.093668981477</v>
      </c>
      <c r="T3320" s="13">
        <f>(I3320/86400)+25569+(-5/24)</f>
        <v>42470.895833333336</v>
      </c>
    </row>
    <row r="3321" spans="1:20" ht="14.75" customHeight="1" x14ac:dyDescent="0.2">
      <c r="A3321" s="5">
        <v>3319</v>
      </c>
      <c r="B3321" s="6" t="s">
        <v>3319</v>
      </c>
      <c r="C3321" s="6" t="s">
        <v>7429</v>
      </c>
      <c r="D3321" s="22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>E3321/D3321</f>
        <v>1.08</v>
      </c>
      <c r="P3321" s="8">
        <f>IF(L3321=0,0,E3321/L3321)</f>
        <v>33.75</v>
      </c>
      <c r="Q3321" s="5" t="str">
        <f>LEFT(N3321,(FIND("/",N3321)-1))</f>
        <v>theater</v>
      </c>
      <c r="R3321" s="5" t="str">
        <f>RIGHT(N3321,LEN(N3321)-(FIND("/",N3321)))</f>
        <v>plays</v>
      </c>
      <c r="S3321" s="13">
        <f>(J3321/86400)+25569+(-5/24)</f>
        <v>41990.377152777779</v>
      </c>
      <c r="T3321" s="13">
        <f>(I3321/86400)+25569+(-5/24)</f>
        <v>42035.377152777779</v>
      </c>
    </row>
    <row r="3322" spans="1:20" ht="14.75" customHeight="1" x14ac:dyDescent="0.2">
      <c r="A3322" s="5">
        <v>3320</v>
      </c>
      <c r="B3322" s="6" t="s">
        <v>3320</v>
      </c>
      <c r="C3322" s="6" t="s">
        <v>7430</v>
      </c>
      <c r="D3322" s="22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>E3322/D3322</f>
        <v>1.01</v>
      </c>
      <c r="P3322" s="8">
        <f>IF(L3322=0,0,E3322/L3322)</f>
        <v>66.44736842105263</v>
      </c>
      <c r="Q3322" s="5" t="str">
        <f>LEFT(N3322,(FIND("/",N3322)-1))</f>
        <v>theater</v>
      </c>
      <c r="R3322" s="5" t="str">
        <f>RIGHT(N3322,LEN(N3322)-(FIND("/",N3322)))</f>
        <v>plays</v>
      </c>
      <c r="S3322" s="13">
        <f>(J3322/86400)+25569+(-5/24)</f>
        <v>42512.837465277778</v>
      </c>
      <c r="T3322" s="13">
        <f>(I3322/86400)+25569+(-5/24)</f>
        <v>42542.837465277778</v>
      </c>
    </row>
    <row r="3323" spans="1:20" ht="14.75" customHeight="1" x14ac:dyDescent="0.2">
      <c r="A3323" s="5">
        <v>3321</v>
      </c>
      <c r="B3323" s="6" t="s">
        <v>3321</v>
      </c>
      <c r="C3323" s="6" t="s">
        <v>7431</v>
      </c>
      <c r="D3323" s="22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>E3323/D3323</f>
        <v>1.0740000000000001</v>
      </c>
      <c r="P3323" s="8">
        <f>IF(L3323=0,0,E3323/L3323)</f>
        <v>35.799999999999997</v>
      </c>
      <c r="Q3323" s="5" t="str">
        <f>LEFT(N3323,(FIND("/",N3323)-1))</f>
        <v>theater</v>
      </c>
      <c r="R3323" s="5" t="str">
        <f>RIGHT(N3323,LEN(N3323)-(FIND("/",N3323)))</f>
        <v>plays</v>
      </c>
      <c r="S3323" s="13">
        <f>(J3323/86400)+25569+(-5/24)</f>
        <v>41913.891956018517</v>
      </c>
      <c r="T3323" s="13">
        <f>(I3323/86400)+25569+(-5/24)</f>
        <v>41927.957638888889</v>
      </c>
    </row>
    <row r="3324" spans="1:20" ht="14.75" customHeight="1" x14ac:dyDescent="0.2">
      <c r="A3324" s="5">
        <v>3322</v>
      </c>
      <c r="B3324" s="6" t="s">
        <v>3322</v>
      </c>
      <c r="C3324" s="6" t="s">
        <v>7432</v>
      </c>
      <c r="D3324" s="22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>E3324/D3324</f>
        <v>1.0151515151515151</v>
      </c>
      <c r="P3324" s="8">
        <f>IF(L3324=0,0,E3324/L3324)</f>
        <v>145.65217391304347</v>
      </c>
      <c r="Q3324" s="5" t="str">
        <f>LEFT(N3324,(FIND("/",N3324)-1))</f>
        <v>theater</v>
      </c>
      <c r="R3324" s="5" t="str">
        <f>RIGHT(N3324,LEN(N3324)-(FIND("/",N3324)))</f>
        <v>plays</v>
      </c>
      <c r="S3324" s="13">
        <f>(J3324/86400)+25569+(-5/24)</f>
        <v>42520.802037037036</v>
      </c>
      <c r="T3324" s="13">
        <f>(I3324/86400)+25569+(-5/24)</f>
        <v>42542.954861111109</v>
      </c>
    </row>
    <row r="3325" spans="1:20" ht="14.75" customHeight="1" x14ac:dyDescent="0.2">
      <c r="A3325" s="5">
        <v>3323</v>
      </c>
      <c r="B3325" s="6" t="s">
        <v>3323</v>
      </c>
      <c r="C3325" s="6" t="s">
        <v>7433</v>
      </c>
      <c r="D3325" s="22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>E3325/D3325</f>
        <v>1.2589999999999999</v>
      </c>
      <c r="P3325" s="8">
        <f>IF(L3325=0,0,E3325/L3325)</f>
        <v>25.693877551020407</v>
      </c>
      <c r="Q3325" s="5" t="str">
        <f>LEFT(N3325,(FIND("/",N3325)-1))</f>
        <v>theater</v>
      </c>
      <c r="R3325" s="5" t="str">
        <f>RIGHT(N3325,LEN(N3325)-(FIND("/",N3325)))</f>
        <v>plays</v>
      </c>
      <c r="S3325" s="13">
        <f>(J3325/86400)+25569+(-5/24)</f>
        <v>42608.157499999994</v>
      </c>
      <c r="T3325" s="13">
        <f>(I3325/86400)+25569+(-5/24)</f>
        <v>42638.157499999994</v>
      </c>
    </row>
    <row r="3326" spans="1:20" ht="14.75" customHeight="1" x14ac:dyDescent="0.2">
      <c r="A3326" s="5">
        <v>3324</v>
      </c>
      <c r="B3326" s="6" t="s">
        <v>3324</v>
      </c>
      <c r="C3326" s="6" t="s">
        <v>7434</v>
      </c>
      <c r="D3326" s="22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>E3326/D3326</f>
        <v>1.0166666666666666</v>
      </c>
      <c r="P3326" s="8">
        <f>IF(L3326=0,0,E3326/L3326)</f>
        <v>152.5</v>
      </c>
      <c r="Q3326" s="5" t="str">
        <f>LEFT(N3326,(FIND("/",N3326)-1))</f>
        <v>theater</v>
      </c>
      <c r="R3326" s="5" t="str">
        <f>RIGHT(N3326,LEN(N3326)-(FIND("/",N3326)))</f>
        <v>plays</v>
      </c>
      <c r="S3326" s="13">
        <f>(J3326/86400)+25569+(-5/24)</f>
        <v>42512.374884259254</v>
      </c>
      <c r="T3326" s="13">
        <f>(I3326/86400)+25569+(-5/24)</f>
        <v>42526.374884259254</v>
      </c>
    </row>
    <row r="3327" spans="1:20" ht="14.75" customHeight="1" x14ac:dyDescent="0.2">
      <c r="A3327" s="5">
        <v>3325</v>
      </c>
      <c r="B3327" s="6" t="s">
        <v>3325</v>
      </c>
      <c r="C3327" s="6" t="s">
        <v>7435</v>
      </c>
      <c r="D3327" s="22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>E3327/D3327</f>
        <v>1.125</v>
      </c>
      <c r="P3327" s="8">
        <f>IF(L3327=0,0,E3327/L3327)</f>
        <v>30</v>
      </c>
      <c r="Q3327" s="5" t="str">
        <f>LEFT(N3327,(FIND("/",N3327)-1))</f>
        <v>theater</v>
      </c>
      <c r="R3327" s="5" t="str">
        <f>RIGHT(N3327,LEN(N3327)-(FIND("/",N3327)))</f>
        <v>plays</v>
      </c>
      <c r="S3327" s="13">
        <f>(J3327/86400)+25569+(-5/24)</f>
        <v>42064.577280092592</v>
      </c>
      <c r="T3327" s="13">
        <f>(I3327/86400)+25569+(-5/24)</f>
        <v>42099.535613425927</v>
      </c>
    </row>
    <row r="3328" spans="1:20" ht="14.75" customHeight="1" x14ac:dyDescent="0.2">
      <c r="A3328" s="5">
        <v>3326</v>
      </c>
      <c r="B3328" s="6" t="s">
        <v>3326</v>
      </c>
      <c r="C3328" s="6" t="s">
        <v>7436</v>
      </c>
      <c r="D3328" s="22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>E3328/D3328</f>
        <v>1.0137499999999999</v>
      </c>
      <c r="P3328" s="8">
        <f>IF(L3328=0,0,E3328/L3328)</f>
        <v>142.28070175438597</v>
      </c>
      <c r="Q3328" s="5" t="str">
        <f>LEFT(N3328,(FIND("/",N3328)-1))</f>
        <v>theater</v>
      </c>
      <c r="R3328" s="5" t="str">
        <f>RIGHT(N3328,LEN(N3328)-(FIND("/",N3328)))</f>
        <v>plays</v>
      </c>
      <c r="S3328" s="13">
        <f>(J3328/86400)+25569+(-5/24)</f>
        <v>42041.505844907406</v>
      </c>
      <c r="T3328" s="13">
        <f>(I3328/86400)+25569+(-5/24)</f>
        <v>42071.464178240734</v>
      </c>
    </row>
    <row r="3329" spans="1:20" ht="14.75" customHeight="1" x14ac:dyDescent="0.2">
      <c r="A3329" s="5">
        <v>3327</v>
      </c>
      <c r="B3329" s="6" t="s">
        <v>3327</v>
      </c>
      <c r="C3329" s="6" t="s">
        <v>7437</v>
      </c>
      <c r="D3329" s="22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>E3329/D3329</f>
        <v>1.0125</v>
      </c>
      <c r="P3329" s="8">
        <f>IF(L3329=0,0,E3329/L3329)</f>
        <v>24.545454545454547</v>
      </c>
      <c r="Q3329" s="5" t="str">
        <f>LEFT(N3329,(FIND("/",N3329)-1))</f>
        <v>theater</v>
      </c>
      <c r="R3329" s="5" t="str">
        <f>RIGHT(N3329,LEN(N3329)-(FIND("/",N3329)))</f>
        <v>plays</v>
      </c>
      <c r="S3329" s="13">
        <f>(J3329/86400)+25569+(-5/24)</f>
        <v>42468.166273148141</v>
      </c>
      <c r="T3329" s="13">
        <f>(I3329/86400)+25569+(-5/24)</f>
        <v>42498.166273148141</v>
      </c>
    </row>
    <row r="3330" spans="1:20" ht="14.75" customHeight="1" x14ac:dyDescent="0.2">
      <c r="A3330" s="5">
        <v>3328</v>
      </c>
      <c r="B3330" s="6" t="s">
        <v>3328</v>
      </c>
      <c r="C3330" s="6" t="s">
        <v>7438</v>
      </c>
      <c r="D3330" s="22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>E3330/D3330</f>
        <v>1.4638888888888888</v>
      </c>
      <c r="P3330" s="8">
        <f>IF(L3330=0,0,E3330/L3330)</f>
        <v>292.77777777777777</v>
      </c>
      <c r="Q3330" s="5" t="str">
        <f>LEFT(N3330,(FIND("/",N3330)-1))</f>
        <v>theater</v>
      </c>
      <c r="R3330" s="5" t="str">
        <f>RIGHT(N3330,LEN(N3330)-(FIND("/",N3330)))</f>
        <v>plays</v>
      </c>
      <c r="S3330" s="13">
        <f>(J3330/86400)+25569+(-5/24)</f>
        <v>41822.366701388884</v>
      </c>
      <c r="T3330" s="13">
        <f>(I3330/86400)+25569+(-5/24)</f>
        <v>41824.833333333328</v>
      </c>
    </row>
    <row r="3331" spans="1:20" ht="14.75" customHeight="1" x14ac:dyDescent="0.2">
      <c r="A3331" s="5">
        <v>3329</v>
      </c>
      <c r="B3331" s="6" t="s">
        <v>3329</v>
      </c>
      <c r="C3331" s="6" t="s">
        <v>7439</v>
      </c>
      <c r="D3331" s="22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>E3331/D3331</f>
        <v>1.1679999999999999</v>
      </c>
      <c r="P3331" s="8">
        <f>IF(L3331=0,0,E3331/L3331)</f>
        <v>44.92307692307692</v>
      </c>
      <c r="Q3331" s="5" t="str">
        <f>LEFT(N3331,(FIND("/",N3331)-1))</f>
        <v>theater</v>
      </c>
      <c r="R3331" s="5" t="str">
        <f>RIGHT(N3331,LEN(N3331)-(FIND("/",N3331)))</f>
        <v>plays</v>
      </c>
      <c r="S3331" s="13">
        <f>(J3331/86400)+25569+(-5/24)</f>
        <v>41837.114675925921</v>
      </c>
      <c r="T3331" s="13">
        <f>(I3331/86400)+25569+(-5/24)</f>
        <v>41847.75</v>
      </c>
    </row>
    <row r="3332" spans="1:20" ht="14.75" customHeight="1" x14ac:dyDescent="0.2">
      <c r="A3332" s="5">
        <v>3330</v>
      </c>
      <c r="B3332" s="6" t="s">
        <v>3330</v>
      </c>
      <c r="C3332" s="6" t="s">
        <v>7440</v>
      </c>
      <c r="D3332" s="22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>E3332/D3332</f>
        <v>1.0626666666666666</v>
      </c>
      <c r="P3332" s="8">
        <f>IF(L3332=0,0,E3332/L3332)</f>
        <v>23.10144927536232</v>
      </c>
      <c r="Q3332" s="5" t="str">
        <f>LEFT(N3332,(FIND("/",N3332)-1))</f>
        <v>theater</v>
      </c>
      <c r="R3332" s="5" t="str">
        <f>RIGHT(N3332,LEN(N3332)-(FIND("/",N3332)))</f>
        <v>plays</v>
      </c>
      <c r="S3332" s="13">
        <f>(J3332/86400)+25569+(-5/24)</f>
        <v>42065.679027777776</v>
      </c>
      <c r="T3332" s="13">
        <f>(I3332/86400)+25569+(-5/24)</f>
        <v>42095.637361111112</v>
      </c>
    </row>
    <row r="3333" spans="1:20" ht="14.75" customHeight="1" x14ac:dyDescent="0.2">
      <c r="A3333" s="5">
        <v>3331</v>
      </c>
      <c r="B3333" s="6" t="s">
        <v>3331</v>
      </c>
      <c r="C3333" s="6" t="s">
        <v>7441</v>
      </c>
      <c r="D3333" s="22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>E3333/D3333</f>
        <v>1.0451999999999999</v>
      </c>
      <c r="P3333" s="8">
        <f>IF(L3333=0,0,E3333/L3333)</f>
        <v>80.400000000000006</v>
      </c>
      <c r="Q3333" s="5" t="str">
        <f>LEFT(N3333,(FIND("/",N3333)-1))</f>
        <v>theater</v>
      </c>
      <c r="R3333" s="5" t="str">
        <f>RIGHT(N3333,LEN(N3333)-(FIND("/",N3333)))</f>
        <v>plays</v>
      </c>
      <c r="S3333" s="13">
        <f>(J3333/86400)+25569+(-5/24)</f>
        <v>42248.48942129629</v>
      </c>
      <c r="T3333" s="13">
        <f>(I3333/86400)+25569+(-5/24)</f>
        <v>42283.48942129629</v>
      </c>
    </row>
    <row r="3334" spans="1:20" ht="14.75" customHeight="1" x14ac:dyDescent="0.2">
      <c r="A3334" s="5">
        <v>3332</v>
      </c>
      <c r="B3334" s="6" t="s">
        <v>3332</v>
      </c>
      <c r="C3334" s="6" t="s">
        <v>7442</v>
      </c>
      <c r="D3334" s="22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>E3334/D3334</f>
        <v>1</v>
      </c>
      <c r="P3334" s="8">
        <f>IF(L3334=0,0,E3334/L3334)</f>
        <v>72.289156626506028</v>
      </c>
      <c r="Q3334" s="5" t="str">
        <f>LEFT(N3334,(FIND("/",N3334)-1))</f>
        <v>theater</v>
      </c>
      <c r="R3334" s="5" t="str">
        <f>RIGHT(N3334,LEN(N3334)-(FIND("/",N3334)))</f>
        <v>plays</v>
      </c>
      <c r="S3334" s="13">
        <f>(J3334/86400)+25569+(-5/24)</f>
        <v>41809.651967592588</v>
      </c>
      <c r="T3334" s="13">
        <f>(I3334/86400)+25569+(-5/24)</f>
        <v>41839.651967592588</v>
      </c>
    </row>
    <row r="3335" spans="1:20" ht="14.75" customHeight="1" x14ac:dyDescent="0.2">
      <c r="A3335" s="5">
        <v>3333</v>
      </c>
      <c r="B3335" s="6" t="s">
        <v>3333</v>
      </c>
      <c r="C3335" s="6" t="s">
        <v>7443</v>
      </c>
      <c r="D3335" s="22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>E3335/D3335</f>
        <v>1.0457142857142858</v>
      </c>
      <c r="P3335" s="8">
        <f>IF(L3335=0,0,E3335/L3335)</f>
        <v>32.972972972972975</v>
      </c>
      <c r="Q3335" s="5" t="str">
        <f>LEFT(N3335,(FIND("/",N3335)-1))</f>
        <v>theater</v>
      </c>
      <c r="R3335" s="5" t="str">
        <f>RIGHT(N3335,LEN(N3335)-(FIND("/",N3335)))</f>
        <v>plays</v>
      </c>
      <c r="S3335" s="13">
        <f>(J3335/86400)+25569+(-5/24)</f>
        <v>42148.468518518515</v>
      </c>
      <c r="T3335" s="13">
        <f>(I3335/86400)+25569+(-5/24)</f>
        <v>42170.468518518515</v>
      </c>
    </row>
    <row r="3336" spans="1:20" ht="14.75" customHeight="1" x14ac:dyDescent="0.2">
      <c r="A3336" s="5">
        <v>3334</v>
      </c>
      <c r="B3336" s="6" t="s">
        <v>3334</v>
      </c>
      <c r="C3336" s="6" t="s">
        <v>7444</v>
      </c>
      <c r="D3336" s="22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>E3336/D3336</f>
        <v>1.3862051149573753</v>
      </c>
      <c r="P3336" s="8">
        <f>IF(L3336=0,0,E3336/L3336)</f>
        <v>116.65217391304348</v>
      </c>
      <c r="Q3336" s="5" t="str">
        <f>LEFT(N3336,(FIND("/",N3336)-1))</f>
        <v>theater</v>
      </c>
      <c r="R3336" s="5" t="str">
        <f>RIGHT(N3336,LEN(N3336)-(FIND("/",N3336)))</f>
        <v>plays</v>
      </c>
      <c r="S3336" s="13">
        <f>(J3336/86400)+25569+(-5/24)</f>
        <v>42185.312754629624</v>
      </c>
      <c r="T3336" s="13">
        <f>(I3336/86400)+25569+(-5/24)</f>
        <v>42215.312754629624</v>
      </c>
    </row>
    <row r="3337" spans="1:20" ht="14.75" customHeight="1" x14ac:dyDescent="0.2">
      <c r="A3337" s="5">
        <v>3335</v>
      </c>
      <c r="B3337" s="6" t="s">
        <v>3335</v>
      </c>
      <c r="C3337" s="6" t="s">
        <v>7445</v>
      </c>
      <c r="D3337" s="22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>E3337/D3337</f>
        <v>1.0032000000000001</v>
      </c>
      <c r="P3337" s="8">
        <f>IF(L3337=0,0,E3337/L3337)</f>
        <v>79.61904761904762</v>
      </c>
      <c r="Q3337" s="5" t="str">
        <f>LEFT(N3337,(FIND("/",N3337)-1))</f>
        <v>theater</v>
      </c>
      <c r="R3337" s="5" t="str">
        <f>RIGHT(N3337,LEN(N3337)-(FIND("/",N3337)))</f>
        <v>plays</v>
      </c>
      <c r="S3337" s="13">
        <f>(J3337/86400)+25569+(-5/24)</f>
        <v>41827.465810185182</v>
      </c>
      <c r="T3337" s="13">
        <f>(I3337/86400)+25569+(-5/24)</f>
        <v>41854.75</v>
      </c>
    </row>
    <row r="3338" spans="1:20" ht="14.75" customHeight="1" x14ac:dyDescent="0.2">
      <c r="A3338" s="5">
        <v>3336</v>
      </c>
      <c r="B3338" s="6" t="s">
        <v>3336</v>
      </c>
      <c r="C3338" s="6" t="s">
        <v>7446</v>
      </c>
      <c r="D3338" s="22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>E3338/D3338</f>
        <v>1</v>
      </c>
      <c r="P3338" s="8">
        <f>IF(L3338=0,0,E3338/L3338)</f>
        <v>27.777777777777779</v>
      </c>
      <c r="Q3338" s="5" t="str">
        <f>LEFT(N3338,(FIND("/",N3338)-1))</f>
        <v>theater</v>
      </c>
      <c r="R3338" s="5" t="str">
        <f>RIGHT(N3338,LEN(N3338)-(FIND("/",N3338)))</f>
        <v>plays</v>
      </c>
      <c r="S3338" s="13">
        <f>(J3338/86400)+25569+(-5/24)</f>
        <v>42437.190347222218</v>
      </c>
      <c r="T3338" s="13">
        <f>(I3338/86400)+25569+(-5/24)</f>
        <v>42465.148680555554</v>
      </c>
    </row>
    <row r="3339" spans="1:20" ht="14.75" customHeight="1" x14ac:dyDescent="0.2">
      <c r="A3339" s="5">
        <v>3337</v>
      </c>
      <c r="B3339" s="6" t="s">
        <v>3337</v>
      </c>
      <c r="C3339" s="6" t="s">
        <v>7447</v>
      </c>
      <c r="D3339" s="22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>E3339/D3339</f>
        <v>1.1020000000000001</v>
      </c>
      <c r="P3339" s="8">
        <f>IF(L3339=0,0,E3339/L3339)</f>
        <v>81.029411764705884</v>
      </c>
      <c r="Q3339" s="5" t="str">
        <f>LEFT(N3339,(FIND("/",N3339)-1))</f>
        <v>theater</v>
      </c>
      <c r="R3339" s="5" t="str">
        <f>RIGHT(N3339,LEN(N3339)-(FIND("/",N3339)))</f>
        <v>plays</v>
      </c>
      <c r="S3339" s="13">
        <f>(J3339/86400)+25569+(-5/24)</f>
        <v>41901.073692129627</v>
      </c>
      <c r="T3339" s="13">
        <f>(I3339/86400)+25569+(-5/24)</f>
        <v>41922.666666666664</v>
      </c>
    </row>
    <row r="3340" spans="1:20" ht="14.75" customHeight="1" x14ac:dyDescent="0.2">
      <c r="A3340" s="5">
        <v>3338</v>
      </c>
      <c r="B3340" s="6" t="s">
        <v>3338</v>
      </c>
      <c r="C3340" s="6" t="s">
        <v>7448</v>
      </c>
      <c r="D3340" s="22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>E3340/D3340</f>
        <v>1.0218</v>
      </c>
      <c r="P3340" s="8">
        <f>IF(L3340=0,0,E3340/L3340)</f>
        <v>136.84821428571428</v>
      </c>
      <c r="Q3340" s="5" t="str">
        <f>LEFT(N3340,(FIND("/",N3340)-1))</f>
        <v>theater</v>
      </c>
      <c r="R3340" s="5" t="str">
        <f>RIGHT(N3340,LEN(N3340)-(FIND("/",N3340)))</f>
        <v>plays</v>
      </c>
      <c r="S3340" s="13">
        <f>(J3340/86400)+25569+(-5/24)</f>
        <v>42769.366666666661</v>
      </c>
      <c r="T3340" s="13">
        <f>(I3340/86400)+25569+(-5/24)</f>
        <v>42790.366666666661</v>
      </c>
    </row>
    <row r="3341" spans="1:20" ht="14.75" customHeight="1" x14ac:dyDescent="0.2">
      <c r="A3341" s="5">
        <v>3339</v>
      </c>
      <c r="B3341" s="6" t="s">
        <v>3339</v>
      </c>
      <c r="C3341" s="6" t="s">
        <v>7449</v>
      </c>
      <c r="D3341" s="22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>E3341/D3341</f>
        <v>1.0435000000000001</v>
      </c>
      <c r="P3341" s="8">
        <f>IF(L3341=0,0,E3341/L3341)</f>
        <v>177.61702127659575</v>
      </c>
      <c r="Q3341" s="5" t="str">
        <f>LEFT(N3341,(FIND("/",N3341)-1))</f>
        <v>theater</v>
      </c>
      <c r="R3341" s="5" t="str">
        <f>RIGHT(N3341,LEN(N3341)-(FIND("/",N3341)))</f>
        <v>plays</v>
      </c>
      <c r="S3341" s="13">
        <f>(J3341/86400)+25569+(-5/24)</f>
        <v>42549.457384259258</v>
      </c>
      <c r="T3341" s="13">
        <f>(I3341/86400)+25569+(-5/24)</f>
        <v>42579.457384259258</v>
      </c>
    </row>
    <row r="3342" spans="1:20" ht="14.75" customHeight="1" x14ac:dyDescent="0.2">
      <c r="A3342" s="5">
        <v>3340</v>
      </c>
      <c r="B3342" s="6" t="s">
        <v>3340</v>
      </c>
      <c r="C3342" s="6" t="s">
        <v>7450</v>
      </c>
      <c r="D3342" s="22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>E3342/D3342</f>
        <v>1.3816666666666666</v>
      </c>
      <c r="P3342" s="8">
        <f>IF(L3342=0,0,E3342/L3342)</f>
        <v>109.07894736842105</v>
      </c>
      <c r="Q3342" s="5" t="str">
        <f>LEFT(N3342,(FIND("/",N3342)-1))</f>
        <v>theater</v>
      </c>
      <c r="R3342" s="5" t="str">
        <f>RIGHT(N3342,LEN(N3342)-(FIND("/",N3342)))</f>
        <v>plays</v>
      </c>
      <c r="S3342" s="13">
        <f>(J3342/86400)+25569+(-5/24)</f>
        <v>42685.765671296293</v>
      </c>
      <c r="T3342" s="13">
        <f>(I3342/86400)+25569+(-5/24)</f>
        <v>42710.765671296293</v>
      </c>
    </row>
    <row r="3343" spans="1:20" ht="14.75" customHeight="1" x14ac:dyDescent="0.2">
      <c r="A3343" s="5">
        <v>3341</v>
      </c>
      <c r="B3343" s="6" t="s">
        <v>3341</v>
      </c>
      <c r="C3343" s="6" t="s">
        <v>7451</v>
      </c>
      <c r="D3343" s="22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>E3343/D3343</f>
        <v>1</v>
      </c>
      <c r="P3343" s="8">
        <f>IF(L3343=0,0,E3343/L3343)</f>
        <v>119.64285714285714</v>
      </c>
      <c r="Q3343" s="5" t="str">
        <f>LEFT(N3343,(FIND("/",N3343)-1))</f>
        <v>theater</v>
      </c>
      <c r="R3343" s="5" t="str">
        <f>RIGHT(N3343,LEN(N3343)-(FIND("/",N3343)))</f>
        <v>plays</v>
      </c>
      <c r="S3343" s="13">
        <f>(J3343/86400)+25569+(-5/24)</f>
        <v>42510.590520833335</v>
      </c>
      <c r="T3343" s="13">
        <f>(I3343/86400)+25569+(-5/24)</f>
        <v>42533.499999999993</v>
      </c>
    </row>
    <row r="3344" spans="1:20" ht="14.75" customHeight="1" x14ac:dyDescent="0.2">
      <c r="A3344" s="5">
        <v>3342</v>
      </c>
      <c r="B3344" s="6" t="s">
        <v>3342</v>
      </c>
      <c r="C3344" s="6" t="s">
        <v>7452</v>
      </c>
      <c r="D3344" s="22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>E3344/D3344</f>
        <v>1.0166666666666666</v>
      </c>
      <c r="P3344" s="8">
        <f>IF(L3344=0,0,E3344/L3344)</f>
        <v>78.205128205128204</v>
      </c>
      <c r="Q3344" s="5" t="str">
        <f>LEFT(N3344,(FIND("/",N3344)-1))</f>
        <v>theater</v>
      </c>
      <c r="R3344" s="5" t="str">
        <f>RIGHT(N3344,LEN(N3344)-(FIND("/",N3344)))</f>
        <v>plays</v>
      </c>
      <c r="S3344" s="13">
        <f>(J3344/86400)+25569+(-5/24)</f>
        <v>42062.088078703702</v>
      </c>
      <c r="T3344" s="13">
        <f>(I3344/86400)+25569+(-5/24)</f>
        <v>42094.999305555553</v>
      </c>
    </row>
    <row r="3345" spans="1:20" ht="14.75" customHeight="1" x14ac:dyDescent="0.2">
      <c r="A3345" s="5">
        <v>3343</v>
      </c>
      <c r="B3345" s="6" t="s">
        <v>3343</v>
      </c>
      <c r="C3345" s="6" t="s">
        <v>7453</v>
      </c>
      <c r="D3345" s="22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>E3345/D3345</f>
        <v>1.7142857142857142</v>
      </c>
      <c r="P3345" s="8">
        <f>IF(L3345=0,0,E3345/L3345)</f>
        <v>52.173913043478258</v>
      </c>
      <c r="Q3345" s="5" t="str">
        <f>LEFT(N3345,(FIND("/",N3345)-1))</f>
        <v>theater</v>
      </c>
      <c r="R3345" s="5" t="str">
        <f>RIGHT(N3345,LEN(N3345)-(FIND("/",N3345)))</f>
        <v>plays</v>
      </c>
      <c r="S3345" s="13">
        <f>(J3345/86400)+25569+(-5/24)</f>
        <v>42452.708148148151</v>
      </c>
      <c r="T3345" s="13">
        <f>(I3345/86400)+25569+(-5/24)</f>
        <v>42473.345833333333</v>
      </c>
    </row>
    <row r="3346" spans="1:20" ht="14.75" customHeight="1" x14ac:dyDescent="0.2">
      <c r="A3346" s="5">
        <v>3344</v>
      </c>
      <c r="B3346" s="6" t="s">
        <v>3344</v>
      </c>
      <c r="C3346" s="6" t="s">
        <v>7454</v>
      </c>
      <c r="D3346" s="22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>E3346/D3346</f>
        <v>1.0144444444444445</v>
      </c>
      <c r="P3346" s="8">
        <f>IF(L3346=0,0,E3346/L3346)</f>
        <v>114.125</v>
      </c>
      <c r="Q3346" s="5" t="str">
        <f>LEFT(N3346,(FIND("/",N3346)-1))</f>
        <v>theater</v>
      </c>
      <c r="R3346" s="5" t="str">
        <f>RIGHT(N3346,LEN(N3346)-(FIND("/",N3346)))</f>
        <v>plays</v>
      </c>
      <c r="S3346" s="13">
        <f>(J3346/86400)+25569+(-5/24)</f>
        <v>41850.991817129623</v>
      </c>
      <c r="T3346" s="13">
        <f>(I3346/86400)+25569+(-5/24)</f>
        <v>41880.991817129623</v>
      </c>
    </row>
    <row r="3347" spans="1:20" ht="14.75" customHeight="1" x14ac:dyDescent="0.2">
      <c r="A3347" s="5">
        <v>3345</v>
      </c>
      <c r="B3347" s="6" t="s">
        <v>3345</v>
      </c>
      <c r="C3347" s="6" t="s">
        <v>7455</v>
      </c>
      <c r="D3347" s="22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>E3347/D3347</f>
        <v>1.3</v>
      </c>
      <c r="P3347" s="8">
        <f>IF(L3347=0,0,E3347/L3347)</f>
        <v>50</v>
      </c>
      <c r="Q3347" s="5" t="str">
        <f>LEFT(N3347,(FIND("/",N3347)-1))</f>
        <v>theater</v>
      </c>
      <c r="R3347" s="5" t="str">
        <f>RIGHT(N3347,LEN(N3347)-(FIND("/",N3347)))</f>
        <v>plays</v>
      </c>
      <c r="S3347" s="13">
        <f>(J3347/86400)+25569+(-5/24)</f>
        <v>42052.897777777776</v>
      </c>
      <c r="T3347" s="13">
        <f>(I3347/86400)+25569+(-5/24)</f>
        <v>42111.817361111105</v>
      </c>
    </row>
    <row r="3348" spans="1:20" ht="14.75" customHeight="1" x14ac:dyDescent="0.2">
      <c r="A3348" s="5">
        <v>3346</v>
      </c>
      <c r="B3348" s="6" t="s">
        <v>3346</v>
      </c>
      <c r="C3348" s="6" t="s">
        <v>7456</v>
      </c>
      <c r="D3348" s="22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>E3348/D3348</f>
        <v>1.1000000000000001</v>
      </c>
      <c r="P3348" s="8">
        <f>IF(L3348=0,0,E3348/L3348)</f>
        <v>91.666666666666671</v>
      </c>
      <c r="Q3348" s="5" t="str">
        <f>LEFT(N3348,(FIND("/",N3348)-1))</f>
        <v>theater</v>
      </c>
      <c r="R3348" s="5" t="str">
        <f>RIGHT(N3348,LEN(N3348)-(FIND("/",N3348)))</f>
        <v>plays</v>
      </c>
      <c r="S3348" s="13">
        <f>(J3348/86400)+25569+(-5/24)</f>
        <v>42053.816087962965</v>
      </c>
      <c r="T3348" s="13">
        <f>(I3348/86400)+25569+(-5/24)</f>
        <v>42060.816087962965</v>
      </c>
    </row>
    <row r="3349" spans="1:20" ht="14.75" customHeight="1" x14ac:dyDescent="0.2">
      <c r="A3349" s="5">
        <v>3347</v>
      </c>
      <c r="B3349" s="6" t="s">
        <v>3347</v>
      </c>
      <c r="C3349" s="6" t="s">
        <v>7457</v>
      </c>
      <c r="D3349" s="22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>E3349/D3349</f>
        <v>1.1944999999999999</v>
      </c>
      <c r="P3349" s="8">
        <f>IF(L3349=0,0,E3349/L3349)</f>
        <v>108.59090909090909</v>
      </c>
      <c r="Q3349" s="5" t="str">
        <f>LEFT(N3349,(FIND("/",N3349)-1))</f>
        <v>theater</v>
      </c>
      <c r="R3349" s="5" t="str">
        <f>RIGHT(N3349,LEN(N3349)-(FIND("/",N3349)))</f>
        <v>plays</v>
      </c>
      <c r="S3349" s="13">
        <f>(J3349/86400)+25569+(-5/24)</f>
        <v>42484.343217592592</v>
      </c>
      <c r="T3349" s="13">
        <f>(I3349/86400)+25569+(-5/24)</f>
        <v>42498.666666666664</v>
      </c>
    </row>
    <row r="3350" spans="1:20" ht="14.75" customHeight="1" x14ac:dyDescent="0.2">
      <c r="A3350" s="5">
        <v>3348</v>
      </c>
      <c r="B3350" s="6" t="s">
        <v>3266</v>
      </c>
      <c r="C3350" s="6" t="s">
        <v>7458</v>
      </c>
      <c r="D3350" s="22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>E3350/D3350</f>
        <v>1.002909090909091</v>
      </c>
      <c r="P3350" s="8">
        <f>IF(L3350=0,0,E3350/L3350)</f>
        <v>69.822784810126578</v>
      </c>
      <c r="Q3350" s="5" t="str">
        <f>LEFT(N3350,(FIND("/",N3350)-1))</f>
        <v>theater</v>
      </c>
      <c r="R3350" s="5" t="str">
        <f>RIGHT(N3350,LEN(N3350)-(FIND("/",N3350)))</f>
        <v>plays</v>
      </c>
      <c r="S3350" s="13">
        <f>(J3350/86400)+25569+(-5/24)</f>
        <v>42466.350462962961</v>
      </c>
      <c r="T3350" s="13">
        <f>(I3350/86400)+25569+(-5/24)</f>
        <v>42489.957638888889</v>
      </c>
    </row>
    <row r="3351" spans="1:20" ht="14.75" customHeight="1" x14ac:dyDescent="0.2">
      <c r="A3351" s="5">
        <v>3349</v>
      </c>
      <c r="B3351" s="6" t="s">
        <v>3348</v>
      </c>
      <c r="C3351" s="6" t="s">
        <v>7459</v>
      </c>
      <c r="D3351" s="22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>E3351/D3351</f>
        <v>1.534</v>
      </c>
      <c r="P3351" s="8">
        <f>IF(L3351=0,0,E3351/L3351)</f>
        <v>109.57142857142857</v>
      </c>
      <c r="Q3351" s="5" t="str">
        <f>LEFT(N3351,(FIND("/",N3351)-1))</f>
        <v>theater</v>
      </c>
      <c r="R3351" s="5" t="str">
        <f>RIGHT(N3351,LEN(N3351)-(FIND("/",N3351)))</f>
        <v>plays</v>
      </c>
      <c r="S3351" s="13">
        <f>(J3351/86400)+25569+(-5/24)</f>
        <v>42512.902453703697</v>
      </c>
      <c r="T3351" s="13">
        <f>(I3351/86400)+25569+(-5/24)</f>
        <v>42534.499999999993</v>
      </c>
    </row>
    <row r="3352" spans="1:20" ht="14.75" customHeight="1" x14ac:dyDescent="0.2">
      <c r="A3352" s="5">
        <v>3350</v>
      </c>
      <c r="B3352" s="6" t="s">
        <v>3349</v>
      </c>
      <c r="C3352" s="6" t="s">
        <v>7460</v>
      </c>
      <c r="D3352" s="22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>E3352/D3352</f>
        <v>1.0442857142857143</v>
      </c>
      <c r="P3352" s="8">
        <f>IF(L3352=0,0,E3352/L3352)</f>
        <v>71.666666666666671</v>
      </c>
      <c r="Q3352" s="5" t="str">
        <f>LEFT(N3352,(FIND("/",N3352)-1))</f>
        <v>theater</v>
      </c>
      <c r="R3352" s="5" t="str">
        <f>RIGHT(N3352,LEN(N3352)-(FIND("/",N3352)))</f>
        <v>plays</v>
      </c>
      <c r="S3352" s="13">
        <f>(J3352/86400)+25569+(-5/24)</f>
        <v>42302.493182870363</v>
      </c>
      <c r="T3352" s="13">
        <f>(I3352/86400)+25569+(-5/24)</f>
        <v>42337.749999999993</v>
      </c>
    </row>
    <row r="3353" spans="1:20" ht="14.75" customHeight="1" x14ac:dyDescent="0.2">
      <c r="A3353" s="5">
        <v>3351</v>
      </c>
      <c r="B3353" s="6" t="s">
        <v>3350</v>
      </c>
      <c r="C3353" s="6" t="s">
        <v>7461</v>
      </c>
      <c r="D3353" s="22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>E3353/D3353</f>
        <v>1.0109999999999999</v>
      </c>
      <c r="P3353" s="8">
        <f>IF(L3353=0,0,E3353/L3353)</f>
        <v>93.611111111111114</v>
      </c>
      <c r="Q3353" s="5" t="str">
        <f>LEFT(N3353,(FIND("/",N3353)-1))</f>
        <v>theater</v>
      </c>
      <c r="R3353" s="5" t="str">
        <f>RIGHT(N3353,LEN(N3353)-(FIND("/",N3353)))</f>
        <v>plays</v>
      </c>
      <c r="S3353" s="13">
        <f>(J3353/86400)+25569+(-5/24)</f>
        <v>41806.187094907407</v>
      </c>
      <c r="T3353" s="13">
        <f>(I3353/86400)+25569+(-5/24)</f>
        <v>41843.25</v>
      </c>
    </row>
    <row r="3354" spans="1:20" ht="14.75" customHeight="1" x14ac:dyDescent="0.2">
      <c r="A3354" s="5">
        <v>3352</v>
      </c>
      <c r="B3354" s="6" t="s">
        <v>3351</v>
      </c>
      <c r="C3354" s="6" t="s">
        <v>7462</v>
      </c>
      <c r="D3354" s="22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>E3354/D3354</f>
        <v>1.0751999999999999</v>
      </c>
      <c r="P3354" s="8">
        <f>IF(L3354=0,0,E3354/L3354)</f>
        <v>76.8</v>
      </c>
      <c r="Q3354" s="5" t="str">
        <f>LEFT(N3354,(FIND("/",N3354)-1))</f>
        <v>theater</v>
      </c>
      <c r="R3354" s="5" t="str">
        <f>RIGHT(N3354,LEN(N3354)-(FIND("/",N3354)))</f>
        <v>plays</v>
      </c>
      <c r="S3354" s="13">
        <f>(J3354/86400)+25569+(-5/24)</f>
        <v>42495.784467592595</v>
      </c>
      <c r="T3354" s="13">
        <f>(I3354/86400)+25569+(-5/24)</f>
        <v>42552.749999999993</v>
      </c>
    </row>
    <row r="3355" spans="1:20" ht="14.75" customHeight="1" x14ac:dyDescent="0.2">
      <c r="A3355" s="5">
        <v>3353</v>
      </c>
      <c r="B3355" s="6" t="s">
        <v>3352</v>
      </c>
      <c r="C3355" s="6" t="s">
        <v>7463</v>
      </c>
      <c r="D3355" s="22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>E3355/D3355</f>
        <v>3.15</v>
      </c>
      <c r="P3355" s="8">
        <f>IF(L3355=0,0,E3355/L3355)</f>
        <v>35.795454545454547</v>
      </c>
      <c r="Q3355" s="5" t="str">
        <f>LEFT(N3355,(FIND("/",N3355)-1))</f>
        <v>theater</v>
      </c>
      <c r="R3355" s="5" t="str">
        <f>RIGHT(N3355,LEN(N3355)-(FIND("/",N3355)))</f>
        <v>plays</v>
      </c>
      <c r="S3355" s="13">
        <f>(J3355/86400)+25569+(-5/24)</f>
        <v>42479.223958333336</v>
      </c>
      <c r="T3355" s="13">
        <f>(I3355/86400)+25569+(-5/24)</f>
        <v>42492.749999999993</v>
      </c>
    </row>
    <row r="3356" spans="1:20" ht="14.75" customHeight="1" x14ac:dyDescent="0.2">
      <c r="A3356" s="5">
        <v>3354</v>
      </c>
      <c r="B3356" s="6" t="s">
        <v>3353</v>
      </c>
      <c r="C3356" s="6" t="s">
        <v>7464</v>
      </c>
      <c r="D3356" s="22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>E3356/D3356</f>
        <v>1.0193333333333334</v>
      </c>
      <c r="P3356" s="8">
        <f>IF(L3356=0,0,E3356/L3356)</f>
        <v>55.6</v>
      </c>
      <c r="Q3356" s="5" t="str">
        <f>LEFT(N3356,(FIND("/",N3356)-1))</f>
        <v>theater</v>
      </c>
      <c r="R3356" s="5" t="str">
        <f>RIGHT(N3356,LEN(N3356)-(FIND("/",N3356)))</f>
        <v>plays</v>
      </c>
      <c r="S3356" s="13">
        <f>(J3356/86400)+25569+(-5/24)</f>
        <v>42270.518587962964</v>
      </c>
      <c r="T3356" s="13">
        <f>(I3356/86400)+25569+(-5/24)</f>
        <v>42305.959027777775</v>
      </c>
    </row>
    <row r="3357" spans="1:20" ht="14.75" customHeight="1" x14ac:dyDescent="0.2">
      <c r="A3357" s="5">
        <v>3355</v>
      </c>
      <c r="B3357" s="6" t="s">
        <v>3354</v>
      </c>
      <c r="C3357" s="6" t="s">
        <v>7465</v>
      </c>
      <c r="D3357" s="22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>E3357/D3357</f>
        <v>1.2628571428571429</v>
      </c>
      <c r="P3357" s="8">
        <f>IF(L3357=0,0,E3357/L3357)</f>
        <v>147.33333333333334</v>
      </c>
      <c r="Q3357" s="5" t="str">
        <f>LEFT(N3357,(FIND("/",N3357)-1))</f>
        <v>theater</v>
      </c>
      <c r="R3357" s="5" t="str">
        <f>RIGHT(N3357,LEN(N3357)-(FIND("/",N3357)))</f>
        <v>plays</v>
      </c>
      <c r="S3357" s="13">
        <f>(J3357/86400)+25569+(-5/24)</f>
        <v>42489.411192129628</v>
      </c>
      <c r="T3357" s="13">
        <f>(I3357/86400)+25569+(-5/24)</f>
        <v>42500.261805555558</v>
      </c>
    </row>
    <row r="3358" spans="1:20" ht="14.75" customHeight="1" x14ac:dyDescent="0.2">
      <c r="A3358" s="5">
        <v>3356</v>
      </c>
      <c r="B3358" s="6" t="s">
        <v>3355</v>
      </c>
      <c r="C3358" s="6" t="s">
        <v>7466</v>
      </c>
      <c r="D3358" s="22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>E3358/D3358</f>
        <v>1.014</v>
      </c>
      <c r="P3358" s="8">
        <f>IF(L3358=0,0,E3358/L3358)</f>
        <v>56.333333333333336</v>
      </c>
      <c r="Q3358" s="5" t="str">
        <f>LEFT(N3358,(FIND("/",N3358)-1))</f>
        <v>theater</v>
      </c>
      <c r="R3358" s="5" t="str">
        <f>RIGHT(N3358,LEN(N3358)-(FIND("/",N3358)))</f>
        <v>plays</v>
      </c>
      <c r="S3358" s="13">
        <f>(J3358/86400)+25569+(-5/24)</f>
        <v>42536.607314814813</v>
      </c>
      <c r="T3358" s="13">
        <f>(I3358/86400)+25569+(-5/24)</f>
        <v>42566.607314814813</v>
      </c>
    </row>
    <row r="3359" spans="1:20" ht="14.75" customHeight="1" x14ac:dyDescent="0.2">
      <c r="A3359" s="5">
        <v>3357</v>
      </c>
      <c r="B3359" s="6" t="s">
        <v>3356</v>
      </c>
      <c r="C3359" s="6" t="s">
        <v>7467</v>
      </c>
      <c r="D3359" s="22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>E3359/D3359</f>
        <v>1.01</v>
      </c>
      <c r="P3359" s="8">
        <f>IF(L3359=0,0,E3359/L3359)</f>
        <v>96.19047619047619</v>
      </c>
      <c r="Q3359" s="5" t="str">
        <f>LEFT(N3359,(FIND("/",N3359)-1))</f>
        <v>theater</v>
      </c>
      <c r="R3359" s="5" t="str">
        <f>RIGHT(N3359,LEN(N3359)-(FIND("/",N3359)))</f>
        <v>plays</v>
      </c>
      <c r="S3359" s="13">
        <f>(J3359/86400)+25569+(-5/24)</f>
        <v>41822.209606481476</v>
      </c>
      <c r="T3359" s="13">
        <f>(I3359/86400)+25569+(-5/24)</f>
        <v>41852.209606481476</v>
      </c>
    </row>
    <row r="3360" spans="1:20" ht="14.75" customHeight="1" x14ac:dyDescent="0.2">
      <c r="A3360" s="5">
        <v>3358</v>
      </c>
      <c r="B3360" s="6" t="s">
        <v>3357</v>
      </c>
      <c r="C3360" s="6" t="s">
        <v>7468</v>
      </c>
      <c r="D3360" s="22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>E3360/D3360</f>
        <v>1.0299</v>
      </c>
      <c r="P3360" s="8">
        <f>IF(L3360=0,0,E3360/L3360)</f>
        <v>63.574074074074076</v>
      </c>
      <c r="Q3360" s="5" t="str">
        <f>LEFT(N3360,(FIND("/",N3360)-1))</f>
        <v>theater</v>
      </c>
      <c r="R3360" s="5" t="str">
        <f>RIGHT(N3360,LEN(N3360)-(FIND("/",N3360)))</f>
        <v>plays</v>
      </c>
      <c r="S3360" s="13">
        <f>(J3360/86400)+25569+(-5/24)</f>
        <v>41932.102766203701</v>
      </c>
      <c r="T3360" s="13">
        <f>(I3360/86400)+25569+(-5/24)</f>
        <v>41962.144432870373</v>
      </c>
    </row>
    <row r="3361" spans="1:20" ht="14.75" customHeight="1" x14ac:dyDescent="0.2">
      <c r="A3361" s="5">
        <v>3359</v>
      </c>
      <c r="B3361" s="6" t="s">
        <v>3358</v>
      </c>
      <c r="C3361" s="6" t="s">
        <v>7469</v>
      </c>
      <c r="D3361" s="22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>E3361/D3361</f>
        <v>1.0625</v>
      </c>
      <c r="P3361" s="8">
        <f>IF(L3361=0,0,E3361/L3361)</f>
        <v>184.78260869565219</v>
      </c>
      <c r="Q3361" s="5" t="str">
        <f>LEFT(N3361,(FIND("/",N3361)-1))</f>
        <v>theater</v>
      </c>
      <c r="R3361" s="5" t="str">
        <f>RIGHT(N3361,LEN(N3361)-(FIND("/",N3361)))</f>
        <v>plays</v>
      </c>
      <c r="S3361" s="13">
        <f>(J3361/86400)+25569+(-5/24)</f>
        <v>42745.848773148151</v>
      </c>
      <c r="T3361" s="13">
        <f>(I3361/86400)+25569+(-5/24)</f>
        <v>42790.848773148151</v>
      </c>
    </row>
    <row r="3362" spans="1:20" ht="14.75" customHeight="1" x14ac:dyDescent="0.2">
      <c r="A3362" s="5">
        <v>3360</v>
      </c>
      <c r="B3362" s="6" t="s">
        <v>3359</v>
      </c>
      <c r="C3362" s="6" t="s">
        <v>7470</v>
      </c>
      <c r="D3362" s="22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>E3362/D3362</f>
        <v>1.0137777777777779</v>
      </c>
      <c r="P3362" s="8">
        <f>IF(L3362=0,0,E3362/L3362)</f>
        <v>126.72222222222223</v>
      </c>
      <c r="Q3362" s="5" t="str">
        <f>LEFT(N3362,(FIND("/",N3362)-1))</f>
        <v>theater</v>
      </c>
      <c r="R3362" s="5" t="str">
        <f>RIGHT(N3362,LEN(N3362)-(FIND("/",N3362)))</f>
        <v>plays</v>
      </c>
      <c r="S3362" s="13">
        <f>(J3362/86400)+25569+(-5/24)</f>
        <v>42696.874340277776</v>
      </c>
      <c r="T3362" s="13">
        <f>(I3362/86400)+25569+(-5/24)</f>
        <v>42718.457638888889</v>
      </c>
    </row>
    <row r="3363" spans="1:20" ht="14.75" customHeight="1" x14ac:dyDescent="0.2">
      <c r="A3363" s="5">
        <v>3361</v>
      </c>
      <c r="B3363" s="6" t="s">
        <v>3360</v>
      </c>
      <c r="C3363" s="6" t="s">
        <v>7471</v>
      </c>
      <c r="D3363" s="22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>E3363/D3363</f>
        <v>1.1346000000000001</v>
      </c>
      <c r="P3363" s="8">
        <f>IF(L3363=0,0,E3363/L3363)</f>
        <v>83.42647058823529</v>
      </c>
      <c r="Q3363" s="5" t="str">
        <f>LEFT(N3363,(FIND("/",N3363)-1))</f>
        <v>theater</v>
      </c>
      <c r="R3363" s="5" t="str">
        <f>RIGHT(N3363,LEN(N3363)-(FIND("/",N3363)))</f>
        <v>plays</v>
      </c>
      <c r="S3363" s="13">
        <f>(J3363/86400)+25569+(-5/24)</f>
        <v>41865.817013888889</v>
      </c>
      <c r="T3363" s="13">
        <f>(I3363/86400)+25569+(-5/24)</f>
        <v>41883.457638888889</v>
      </c>
    </row>
    <row r="3364" spans="1:20" ht="14.75" customHeight="1" x14ac:dyDescent="0.2">
      <c r="A3364" s="5">
        <v>3362</v>
      </c>
      <c r="B3364" s="6" t="s">
        <v>3361</v>
      </c>
      <c r="C3364" s="6" t="s">
        <v>7472</v>
      </c>
      <c r="D3364" s="22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>E3364/D3364</f>
        <v>2.1800000000000002</v>
      </c>
      <c r="P3364" s="8">
        <f>IF(L3364=0,0,E3364/L3364)</f>
        <v>54.5</v>
      </c>
      <c r="Q3364" s="5" t="str">
        <f>LEFT(N3364,(FIND("/",N3364)-1))</f>
        <v>theater</v>
      </c>
      <c r="R3364" s="5" t="str">
        <f>RIGHT(N3364,LEN(N3364)-(FIND("/",N3364)))</f>
        <v>plays</v>
      </c>
      <c r="S3364" s="13">
        <f>(J3364/86400)+25569+(-5/24)</f>
        <v>42055.883298611108</v>
      </c>
      <c r="T3364" s="13">
        <f>(I3364/86400)+25569+(-5/24)</f>
        <v>42069.996527777774</v>
      </c>
    </row>
    <row r="3365" spans="1:20" ht="14.75" customHeight="1" x14ac:dyDescent="0.2">
      <c r="A3365" s="5">
        <v>3363</v>
      </c>
      <c r="B3365" s="6" t="s">
        <v>3362</v>
      </c>
      <c r="C3365" s="6" t="s">
        <v>7473</v>
      </c>
      <c r="D3365" s="22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>E3365/D3365</f>
        <v>1.0141935483870967</v>
      </c>
      <c r="P3365" s="8">
        <f>IF(L3365=0,0,E3365/L3365)</f>
        <v>302.30769230769232</v>
      </c>
      <c r="Q3365" s="5" t="str">
        <f>LEFT(N3365,(FIND("/",N3365)-1))</f>
        <v>theater</v>
      </c>
      <c r="R3365" s="5" t="str">
        <f>RIGHT(N3365,LEN(N3365)-(FIND("/",N3365)))</f>
        <v>plays</v>
      </c>
      <c r="S3365" s="13">
        <f>(J3365/86400)+25569+(-5/24)</f>
        <v>41851.563020833331</v>
      </c>
      <c r="T3365" s="13">
        <f>(I3365/86400)+25569+(-5/24)</f>
        <v>41870.458333333328</v>
      </c>
    </row>
    <row r="3366" spans="1:20" ht="14.75" customHeight="1" x14ac:dyDescent="0.2">
      <c r="A3366" s="5">
        <v>3364</v>
      </c>
      <c r="B3366" s="6" t="s">
        <v>3363</v>
      </c>
      <c r="C3366" s="6" t="s">
        <v>7474</v>
      </c>
      <c r="D3366" s="22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>E3366/D3366</f>
        <v>1.0593333333333332</v>
      </c>
      <c r="P3366" s="8">
        <f>IF(L3366=0,0,E3366/L3366)</f>
        <v>44.138888888888886</v>
      </c>
      <c r="Q3366" s="5" t="str">
        <f>LEFT(N3366,(FIND("/",N3366)-1))</f>
        <v>theater</v>
      </c>
      <c r="R3366" s="5" t="str">
        <f>RIGHT(N3366,LEN(N3366)-(FIND("/",N3366)))</f>
        <v>plays</v>
      </c>
      <c r="S3366" s="13">
        <f>(J3366/86400)+25569+(-5/24)</f>
        <v>42422.769085648142</v>
      </c>
      <c r="T3366" s="13">
        <f>(I3366/86400)+25569+(-5/24)</f>
        <v>42444.666666666664</v>
      </c>
    </row>
    <row r="3367" spans="1:20" ht="14.75" customHeight="1" x14ac:dyDescent="0.2">
      <c r="A3367" s="5">
        <v>3365</v>
      </c>
      <c r="B3367" s="6" t="s">
        <v>3364</v>
      </c>
      <c r="C3367" s="6" t="s">
        <v>7475</v>
      </c>
      <c r="D3367" s="22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>E3367/D3367</f>
        <v>1.04</v>
      </c>
      <c r="P3367" s="8">
        <f>IF(L3367=0,0,E3367/L3367)</f>
        <v>866.66666666666663</v>
      </c>
      <c r="Q3367" s="5" t="str">
        <f>LEFT(N3367,(FIND("/",N3367)-1))</f>
        <v>theater</v>
      </c>
      <c r="R3367" s="5" t="str">
        <f>RIGHT(N3367,LEN(N3367)-(FIND("/",N3367)))</f>
        <v>plays</v>
      </c>
      <c r="S3367" s="13">
        <f>(J3367/86400)+25569+(-5/24)</f>
        <v>42320.893425925919</v>
      </c>
      <c r="T3367" s="13">
        <f>(I3367/86400)+25569+(-5/24)</f>
        <v>42350.893425925919</v>
      </c>
    </row>
    <row r="3368" spans="1:20" ht="14.75" customHeight="1" x14ac:dyDescent="0.2">
      <c r="A3368" s="5">
        <v>3366</v>
      </c>
      <c r="B3368" s="6" t="s">
        <v>3365</v>
      </c>
      <c r="C3368" s="6" t="s">
        <v>7476</v>
      </c>
      <c r="D3368" s="22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>E3368/D3368</f>
        <v>2.21</v>
      </c>
      <c r="P3368" s="8">
        <f>IF(L3368=0,0,E3368/L3368)</f>
        <v>61.388888888888886</v>
      </c>
      <c r="Q3368" s="5" t="str">
        <f>LEFT(N3368,(FIND("/",N3368)-1))</f>
        <v>theater</v>
      </c>
      <c r="R3368" s="5" t="str">
        <f>RIGHT(N3368,LEN(N3368)-(FIND("/",N3368)))</f>
        <v>plays</v>
      </c>
      <c r="S3368" s="13">
        <f>(J3368/86400)+25569+(-5/24)</f>
        <v>42106.859224537031</v>
      </c>
      <c r="T3368" s="13">
        <f>(I3368/86400)+25569+(-5/24)</f>
        <v>42136.859224537031</v>
      </c>
    </row>
    <row r="3369" spans="1:20" ht="14.75" customHeight="1" x14ac:dyDescent="0.2">
      <c r="A3369" s="5">
        <v>3367</v>
      </c>
      <c r="B3369" s="6" t="s">
        <v>3366</v>
      </c>
      <c r="C3369" s="6" t="s">
        <v>7477</v>
      </c>
      <c r="D3369" s="22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>E3369/D3369</f>
        <v>1.1866666666666668</v>
      </c>
      <c r="P3369" s="8">
        <f>IF(L3369=0,0,E3369/L3369)</f>
        <v>29.666666666666668</v>
      </c>
      <c r="Q3369" s="5" t="str">
        <f>LEFT(N3369,(FIND("/",N3369)-1))</f>
        <v>theater</v>
      </c>
      <c r="R3369" s="5" t="str">
        <f>RIGHT(N3369,LEN(N3369)-(FIND("/",N3369)))</f>
        <v>plays</v>
      </c>
      <c r="S3369" s="13">
        <f>(J3369/86400)+25569+(-5/24)</f>
        <v>42192.725624999999</v>
      </c>
      <c r="T3369" s="13">
        <f>(I3369/86400)+25569+(-5/24)</f>
        <v>42217.725624999999</v>
      </c>
    </row>
    <row r="3370" spans="1:20" ht="14.75" customHeight="1" x14ac:dyDescent="0.2">
      <c r="A3370" s="5">
        <v>3368</v>
      </c>
      <c r="B3370" s="6" t="s">
        <v>3367</v>
      </c>
      <c r="C3370" s="6" t="s">
        <v>7478</v>
      </c>
      <c r="D3370" s="22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>E3370/D3370</f>
        <v>1.046</v>
      </c>
      <c r="P3370" s="8">
        <f>IF(L3370=0,0,E3370/L3370)</f>
        <v>45.478260869565219</v>
      </c>
      <c r="Q3370" s="5" t="str">
        <f>LEFT(N3370,(FIND("/",N3370)-1))</f>
        <v>theater</v>
      </c>
      <c r="R3370" s="5" t="str">
        <f>RIGHT(N3370,LEN(N3370)-(FIND("/",N3370)))</f>
        <v>plays</v>
      </c>
      <c r="S3370" s="13">
        <f>(J3370/86400)+25569+(-5/24)</f>
        <v>41968.991423611107</v>
      </c>
      <c r="T3370" s="13">
        <f>(I3370/86400)+25569+(-5/24)</f>
        <v>42004.999999999993</v>
      </c>
    </row>
    <row r="3371" spans="1:20" ht="14.75" customHeight="1" x14ac:dyDescent="0.2">
      <c r="A3371" s="5">
        <v>3369</v>
      </c>
      <c r="B3371" s="6" t="s">
        <v>3368</v>
      </c>
      <c r="C3371" s="6" t="s">
        <v>7479</v>
      </c>
      <c r="D3371" s="22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>E3371/D3371</f>
        <v>1.0389999999999999</v>
      </c>
      <c r="P3371" s="8">
        <f>IF(L3371=0,0,E3371/L3371)</f>
        <v>96.203703703703709</v>
      </c>
      <c r="Q3371" s="5" t="str">
        <f>LEFT(N3371,(FIND("/",N3371)-1))</f>
        <v>theater</v>
      </c>
      <c r="R3371" s="5" t="str">
        <f>RIGHT(N3371,LEN(N3371)-(FIND("/",N3371)))</f>
        <v>plays</v>
      </c>
      <c r="S3371" s="13">
        <f>(J3371/86400)+25569+(-5/24)</f>
        <v>42689.833101851851</v>
      </c>
      <c r="T3371" s="13">
        <f>(I3371/86400)+25569+(-5/24)</f>
        <v>42749.833101851851</v>
      </c>
    </row>
    <row r="3372" spans="1:20" ht="14.75" customHeight="1" x14ac:dyDescent="0.2">
      <c r="A3372" s="5">
        <v>3370</v>
      </c>
      <c r="B3372" s="6" t="s">
        <v>3369</v>
      </c>
      <c r="C3372" s="6" t="s">
        <v>7480</v>
      </c>
      <c r="D3372" s="22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>E3372/D3372</f>
        <v>1.1773333333333333</v>
      </c>
      <c r="P3372" s="8">
        <f>IF(L3372=0,0,E3372/L3372)</f>
        <v>67.92307692307692</v>
      </c>
      <c r="Q3372" s="5" t="str">
        <f>LEFT(N3372,(FIND("/",N3372)-1))</f>
        <v>theater</v>
      </c>
      <c r="R3372" s="5" t="str">
        <f>RIGHT(N3372,LEN(N3372)-(FIND("/",N3372)))</f>
        <v>plays</v>
      </c>
      <c r="S3372" s="13">
        <f>(J3372/86400)+25569+(-5/24)</f>
        <v>42690.125983796293</v>
      </c>
      <c r="T3372" s="13">
        <f>(I3372/86400)+25569+(-5/24)</f>
        <v>42721.124999999993</v>
      </c>
    </row>
    <row r="3373" spans="1:20" ht="14.75" customHeight="1" x14ac:dyDescent="0.2">
      <c r="A3373" s="5">
        <v>3371</v>
      </c>
      <c r="B3373" s="6" t="s">
        <v>3370</v>
      </c>
      <c r="C3373" s="6" t="s">
        <v>7481</v>
      </c>
      <c r="D3373" s="22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>E3373/D3373</f>
        <v>1.385</v>
      </c>
      <c r="P3373" s="8">
        <f>IF(L3373=0,0,E3373/L3373)</f>
        <v>30.777777777777779</v>
      </c>
      <c r="Q3373" s="5" t="str">
        <f>LEFT(N3373,(FIND("/",N3373)-1))</f>
        <v>theater</v>
      </c>
      <c r="R3373" s="5" t="str">
        <f>RIGHT(N3373,LEN(N3373)-(FIND("/",N3373)))</f>
        <v>plays</v>
      </c>
      <c r="S3373" s="13">
        <f>(J3373/86400)+25569+(-5/24)</f>
        <v>42312.666261574072</v>
      </c>
      <c r="T3373" s="13">
        <f>(I3373/86400)+25569+(-5/24)</f>
        <v>42340.666261574072</v>
      </c>
    </row>
    <row r="3374" spans="1:20" ht="14.75" customHeight="1" x14ac:dyDescent="0.2">
      <c r="A3374" s="5">
        <v>3372</v>
      </c>
      <c r="B3374" s="6" t="s">
        <v>3371</v>
      </c>
      <c r="C3374" s="6" t="s">
        <v>7482</v>
      </c>
      <c r="D3374" s="22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>E3374/D3374</f>
        <v>1.0349999999999999</v>
      </c>
      <c r="P3374" s="8">
        <f>IF(L3374=0,0,E3374/L3374)</f>
        <v>38.333333333333336</v>
      </c>
      <c r="Q3374" s="5" t="str">
        <f>LEFT(N3374,(FIND("/",N3374)-1))</f>
        <v>theater</v>
      </c>
      <c r="R3374" s="5" t="str">
        <f>RIGHT(N3374,LEN(N3374)-(FIND("/",N3374)))</f>
        <v>plays</v>
      </c>
      <c r="S3374" s="13">
        <f>(J3374/86400)+25569+(-5/24)</f>
        <v>41855.339768518512</v>
      </c>
      <c r="T3374" s="13">
        <f>(I3374/86400)+25569+(-5/24)</f>
        <v>41875.999305555553</v>
      </c>
    </row>
    <row r="3375" spans="1:20" ht="14.75" customHeight="1" x14ac:dyDescent="0.2">
      <c r="A3375" s="5">
        <v>3373</v>
      </c>
      <c r="B3375" s="6" t="s">
        <v>3372</v>
      </c>
      <c r="C3375" s="6" t="s">
        <v>7483</v>
      </c>
      <c r="D3375" s="22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>E3375/D3375</f>
        <v>1.0024999999999999</v>
      </c>
      <c r="P3375" s="8">
        <f>IF(L3375=0,0,E3375/L3375)</f>
        <v>66.833333333333329</v>
      </c>
      <c r="Q3375" s="5" t="str">
        <f>LEFT(N3375,(FIND("/",N3375)-1))</f>
        <v>theater</v>
      </c>
      <c r="R3375" s="5" t="str">
        <f>RIGHT(N3375,LEN(N3375)-(FIND("/",N3375)))</f>
        <v>plays</v>
      </c>
      <c r="S3375" s="13">
        <f>(J3375/86400)+25569+(-5/24)</f>
        <v>42179.646296296291</v>
      </c>
      <c r="T3375" s="13">
        <f>(I3375/86400)+25569+(-5/24)</f>
        <v>42203.458333333336</v>
      </c>
    </row>
    <row r="3376" spans="1:20" ht="14.75" customHeight="1" x14ac:dyDescent="0.2">
      <c r="A3376" s="5">
        <v>3374</v>
      </c>
      <c r="B3376" s="6" t="s">
        <v>3373</v>
      </c>
      <c r="C3376" s="6" t="s">
        <v>7484</v>
      </c>
      <c r="D3376" s="22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>E3376/D3376</f>
        <v>1.0657142857142856</v>
      </c>
      <c r="P3376" s="8">
        <f>IF(L3376=0,0,E3376/L3376)</f>
        <v>71.730769230769226</v>
      </c>
      <c r="Q3376" s="5" t="str">
        <f>LEFT(N3376,(FIND("/",N3376)-1))</f>
        <v>theater</v>
      </c>
      <c r="R3376" s="5" t="str">
        <f>RIGHT(N3376,LEN(N3376)-(FIND("/",N3376)))</f>
        <v>plays</v>
      </c>
      <c r="S3376" s="13">
        <f>(J3376/86400)+25569+(-5/24)</f>
        <v>42275.523333333331</v>
      </c>
      <c r="T3376" s="13">
        <f>(I3376/86400)+25569+(-5/24)</f>
        <v>42305.523333333331</v>
      </c>
    </row>
    <row r="3377" spans="1:20" ht="14.75" customHeight="1" x14ac:dyDescent="0.2">
      <c r="A3377" s="5">
        <v>3375</v>
      </c>
      <c r="B3377" s="6" t="s">
        <v>3374</v>
      </c>
      <c r="C3377" s="6" t="s">
        <v>7485</v>
      </c>
      <c r="D3377" s="22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>E3377/D3377</f>
        <v>1</v>
      </c>
      <c r="P3377" s="8">
        <f>IF(L3377=0,0,E3377/L3377)</f>
        <v>176.47058823529412</v>
      </c>
      <c r="Q3377" s="5" t="str">
        <f>LEFT(N3377,(FIND("/",N3377)-1))</f>
        <v>theater</v>
      </c>
      <c r="R3377" s="5" t="str">
        <f>RIGHT(N3377,LEN(N3377)-(FIND("/",N3377)))</f>
        <v>plays</v>
      </c>
      <c r="S3377" s="13">
        <f>(J3377/86400)+25569+(-5/24)</f>
        <v>41765.402465277773</v>
      </c>
      <c r="T3377" s="13">
        <f>(I3377/86400)+25569+(-5/24)</f>
        <v>41777.402465277773</v>
      </c>
    </row>
    <row r="3378" spans="1:20" ht="14.75" customHeight="1" x14ac:dyDescent="0.2">
      <c r="A3378" s="5">
        <v>3376</v>
      </c>
      <c r="B3378" s="6" t="s">
        <v>3375</v>
      </c>
      <c r="C3378" s="6" t="s">
        <v>7486</v>
      </c>
      <c r="D3378" s="22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>E3378/D3378</f>
        <v>1.0001249999999999</v>
      </c>
      <c r="P3378" s="8">
        <f>IF(L3378=0,0,E3378/L3378)</f>
        <v>421.10526315789474</v>
      </c>
      <c r="Q3378" s="5" t="str">
        <f>LEFT(N3378,(FIND("/",N3378)-1))</f>
        <v>theater</v>
      </c>
      <c r="R3378" s="5" t="str">
        <f>RIGHT(N3378,LEN(N3378)-(FIND("/",N3378)))</f>
        <v>plays</v>
      </c>
      <c r="S3378" s="13">
        <f>(J3378/86400)+25569+(-5/24)</f>
        <v>42059.492986111109</v>
      </c>
      <c r="T3378" s="13">
        <f>(I3378/86400)+25569+(-5/24)</f>
        <v>42119.451319444437</v>
      </c>
    </row>
    <row r="3379" spans="1:20" ht="14.75" customHeight="1" x14ac:dyDescent="0.2">
      <c r="A3379" s="5">
        <v>3377</v>
      </c>
      <c r="B3379" s="6" t="s">
        <v>3376</v>
      </c>
      <c r="C3379" s="6" t="s">
        <v>7487</v>
      </c>
      <c r="D3379" s="22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>E3379/D3379</f>
        <v>1.0105</v>
      </c>
      <c r="P3379" s="8">
        <f>IF(L3379=0,0,E3379/L3379)</f>
        <v>104.98701298701299</v>
      </c>
      <c r="Q3379" s="5" t="str">
        <f>LEFT(N3379,(FIND("/",N3379)-1))</f>
        <v>theater</v>
      </c>
      <c r="R3379" s="5" t="str">
        <f>RIGHT(N3379,LEN(N3379)-(FIND("/",N3379)))</f>
        <v>plays</v>
      </c>
      <c r="S3379" s="13">
        <f>(J3379/86400)+25569+(-5/24)</f>
        <v>42053.524293981478</v>
      </c>
      <c r="T3379" s="13">
        <f>(I3379/86400)+25569+(-5/24)</f>
        <v>42083.49722222222</v>
      </c>
    </row>
    <row r="3380" spans="1:20" ht="14.75" customHeight="1" x14ac:dyDescent="0.2">
      <c r="A3380" s="5">
        <v>3378</v>
      </c>
      <c r="B3380" s="6" t="s">
        <v>3377</v>
      </c>
      <c r="C3380" s="6" t="s">
        <v>7488</v>
      </c>
      <c r="D3380" s="22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>E3380/D3380</f>
        <v>1.0763636363636364</v>
      </c>
      <c r="P3380" s="8">
        <f>IF(L3380=0,0,E3380/L3380)</f>
        <v>28.19047619047619</v>
      </c>
      <c r="Q3380" s="5" t="str">
        <f>LEFT(N3380,(FIND("/",N3380)-1))</f>
        <v>theater</v>
      </c>
      <c r="R3380" s="5" t="str">
        <f>RIGHT(N3380,LEN(N3380)-(FIND("/",N3380)))</f>
        <v>plays</v>
      </c>
      <c r="S3380" s="13">
        <f>(J3380/86400)+25569+(-5/24)</f>
        <v>41858.147060185183</v>
      </c>
      <c r="T3380" s="13">
        <f>(I3380/86400)+25569+(-5/24)</f>
        <v>41882.338888888888</v>
      </c>
    </row>
    <row r="3381" spans="1:20" ht="14.75" customHeight="1" x14ac:dyDescent="0.2">
      <c r="A3381" s="5">
        <v>3379</v>
      </c>
      <c r="B3381" s="6" t="s">
        <v>3378</v>
      </c>
      <c r="C3381" s="6" t="s">
        <v>7489</v>
      </c>
      <c r="D3381" s="22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>E3381/D3381</f>
        <v>1.0365</v>
      </c>
      <c r="P3381" s="8">
        <f>IF(L3381=0,0,E3381/L3381)</f>
        <v>54.55263157894737</v>
      </c>
      <c r="Q3381" s="5" t="str">
        <f>LEFT(N3381,(FIND("/",N3381)-1))</f>
        <v>theater</v>
      </c>
      <c r="R3381" s="5" t="str">
        <f>RIGHT(N3381,LEN(N3381)-(FIND("/",N3381)))</f>
        <v>plays</v>
      </c>
      <c r="S3381" s="13">
        <f>(J3381/86400)+25569+(-5/24)</f>
        <v>42225.305555555555</v>
      </c>
      <c r="T3381" s="13">
        <f>(I3381/86400)+25569+(-5/24)</f>
        <v>42242.749999999993</v>
      </c>
    </row>
    <row r="3382" spans="1:20" ht="14.75" customHeight="1" x14ac:dyDescent="0.2">
      <c r="A3382" s="5">
        <v>3380</v>
      </c>
      <c r="B3382" s="6" t="s">
        <v>3379</v>
      </c>
      <c r="C3382" s="6" t="s">
        <v>7490</v>
      </c>
      <c r="D3382" s="22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>E3382/D3382</f>
        <v>1.0443333333333333</v>
      </c>
      <c r="P3382" s="8">
        <f>IF(L3382=0,0,E3382/L3382)</f>
        <v>111.89285714285714</v>
      </c>
      <c r="Q3382" s="5" t="str">
        <f>LEFT(N3382,(FIND("/",N3382)-1))</f>
        <v>theater</v>
      </c>
      <c r="R3382" s="5" t="str">
        <f>RIGHT(N3382,LEN(N3382)-(FIND("/",N3382)))</f>
        <v>plays</v>
      </c>
      <c r="S3382" s="13">
        <f>(J3382/86400)+25569+(-5/24)</f>
        <v>41937.745115740741</v>
      </c>
      <c r="T3382" s="13">
        <f>(I3382/86400)+25569+(-5/24)</f>
        <v>41972.786782407406</v>
      </c>
    </row>
    <row r="3383" spans="1:20" ht="14.75" customHeight="1" x14ac:dyDescent="0.2">
      <c r="A3383" s="5">
        <v>3381</v>
      </c>
      <c r="B3383" s="6" t="s">
        <v>3380</v>
      </c>
      <c r="C3383" s="6" t="s">
        <v>7491</v>
      </c>
      <c r="D3383" s="22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>E3383/D3383</f>
        <v>1.0225</v>
      </c>
      <c r="P3383" s="8">
        <f>IF(L3383=0,0,E3383/L3383)</f>
        <v>85.208333333333329</v>
      </c>
      <c r="Q3383" s="5" t="str">
        <f>LEFT(N3383,(FIND("/",N3383)-1))</f>
        <v>theater</v>
      </c>
      <c r="R3383" s="5" t="str">
        <f>RIGHT(N3383,LEN(N3383)-(FIND("/",N3383)))</f>
        <v>plays</v>
      </c>
      <c r="S3383" s="13">
        <f>(J3383/86400)+25569+(-5/24)</f>
        <v>42043.976655092592</v>
      </c>
      <c r="T3383" s="13">
        <f>(I3383/86400)+25569+(-5/24)</f>
        <v>42073.934988425921</v>
      </c>
    </row>
    <row r="3384" spans="1:20" ht="14.75" customHeight="1" x14ac:dyDescent="0.2">
      <c r="A3384" s="5">
        <v>3382</v>
      </c>
      <c r="B3384" s="6" t="s">
        <v>3381</v>
      </c>
      <c r="C3384" s="6" t="s">
        <v>7492</v>
      </c>
      <c r="D3384" s="22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>E3384/D3384</f>
        <v>1.0074285714285713</v>
      </c>
      <c r="P3384" s="8">
        <f>IF(L3384=0,0,E3384/L3384)</f>
        <v>76.652173913043484</v>
      </c>
      <c r="Q3384" s="5" t="str">
        <f>LEFT(N3384,(FIND("/",N3384)-1))</f>
        <v>theater</v>
      </c>
      <c r="R3384" s="5" t="str">
        <f>RIGHT(N3384,LEN(N3384)-(FIND("/",N3384)))</f>
        <v>plays</v>
      </c>
      <c r="S3384" s="13">
        <f>(J3384/86400)+25569+(-5/24)</f>
        <v>42559.222870370366</v>
      </c>
      <c r="T3384" s="13">
        <f>(I3384/86400)+25569+(-5/24)</f>
        <v>42583.749305555553</v>
      </c>
    </row>
    <row r="3385" spans="1:20" ht="14.75" customHeight="1" x14ac:dyDescent="0.2">
      <c r="A3385" s="5">
        <v>3383</v>
      </c>
      <c r="B3385" s="6" t="s">
        <v>3382</v>
      </c>
      <c r="C3385" s="6" t="s">
        <v>7493</v>
      </c>
      <c r="D3385" s="22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>E3385/D3385</f>
        <v>1.1171428571428572</v>
      </c>
      <c r="P3385" s="8">
        <f>IF(L3385=0,0,E3385/L3385)</f>
        <v>65.166666666666671</v>
      </c>
      <c r="Q3385" s="5" t="str">
        <f>LEFT(N3385,(FIND("/",N3385)-1))</f>
        <v>theater</v>
      </c>
      <c r="R3385" s="5" t="str">
        <f>RIGHT(N3385,LEN(N3385)-(FIND("/",N3385)))</f>
        <v>plays</v>
      </c>
      <c r="S3385" s="13">
        <f>(J3385/86400)+25569+(-5/24)</f>
        <v>42524.574305555558</v>
      </c>
      <c r="T3385" s="13">
        <f>(I3385/86400)+25569+(-5/24)</f>
        <v>42544.574305555558</v>
      </c>
    </row>
    <row r="3386" spans="1:20" ht="14.75" customHeight="1" x14ac:dyDescent="0.2">
      <c r="A3386" s="5">
        <v>3384</v>
      </c>
      <c r="B3386" s="6" t="s">
        <v>3383</v>
      </c>
      <c r="C3386" s="6" t="s">
        <v>7494</v>
      </c>
      <c r="D3386" s="22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>E3386/D3386</f>
        <v>1.0001100000000001</v>
      </c>
      <c r="P3386" s="8">
        <f>IF(L3386=0,0,E3386/L3386)</f>
        <v>93.760312499999998</v>
      </c>
      <c r="Q3386" s="5" t="str">
        <f>LEFT(N3386,(FIND("/",N3386)-1))</f>
        <v>theater</v>
      </c>
      <c r="R3386" s="5" t="str">
        <f>RIGHT(N3386,LEN(N3386)-(FIND("/",N3386)))</f>
        <v>plays</v>
      </c>
      <c r="S3386" s="13">
        <f>(J3386/86400)+25569+(-5/24)</f>
        <v>42291.879259259258</v>
      </c>
      <c r="T3386" s="13">
        <f>(I3386/86400)+25569+(-5/24)</f>
        <v>42328.916666666664</v>
      </c>
    </row>
    <row r="3387" spans="1:20" ht="14.75" customHeight="1" x14ac:dyDescent="0.2">
      <c r="A3387" s="5">
        <v>3385</v>
      </c>
      <c r="B3387" s="6" t="s">
        <v>3384</v>
      </c>
      <c r="C3387" s="6" t="s">
        <v>7495</v>
      </c>
      <c r="D3387" s="22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>E3387/D3387</f>
        <v>1</v>
      </c>
      <c r="P3387" s="8">
        <f>IF(L3387=0,0,E3387/L3387)</f>
        <v>133.33333333333334</v>
      </c>
      <c r="Q3387" s="5" t="str">
        <f>LEFT(N3387,(FIND("/",N3387)-1))</f>
        <v>theater</v>
      </c>
      <c r="R3387" s="5" t="str">
        <f>RIGHT(N3387,LEN(N3387)-(FIND("/",N3387)))</f>
        <v>plays</v>
      </c>
      <c r="S3387" s="13">
        <f>(J3387/86400)+25569+(-5/24)</f>
        <v>41953.659166666665</v>
      </c>
      <c r="T3387" s="13">
        <f>(I3387/86400)+25569+(-5/24)</f>
        <v>41983.659166666665</v>
      </c>
    </row>
    <row r="3388" spans="1:20" ht="14.75" customHeight="1" x14ac:dyDescent="0.2">
      <c r="A3388" s="5">
        <v>3386</v>
      </c>
      <c r="B3388" s="6" t="s">
        <v>3385</v>
      </c>
      <c r="C3388" s="6" t="s">
        <v>7496</v>
      </c>
      <c r="D3388" s="22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>E3388/D3388</f>
        <v>1.05</v>
      </c>
      <c r="P3388" s="8">
        <f>IF(L3388=0,0,E3388/L3388)</f>
        <v>51.219512195121951</v>
      </c>
      <c r="Q3388" s="5" t="str">
        <f>LEFT(N3388,(FIND("/",N3388)-1))</f>
        <v>theater</v>
      </c>
      <c r="R3388" s="5" t="str">
        <f>RIGHT(N3388,LEN(N3388)-(FIND("/",N3388)))</f>
        <v>plays</v>
      </c>
      <c r="S3388" s="13">
        <f>(J3388/86400)+25569+(-5/24)</f>
        <v>41946.436412037037</v>
      </c>
      <c r="T3388" s="13">
        <f>(I3388/86400)+25569+(-5/24)</f>
        <v>41976.436412037037</v>
      </c>
    </row>
    <row r="3389" spans="1:20" ht="14.75" customHeight="1" x14ac:dyDescent="0.2">
      <c r="A3389" s="5">
        <v>3387</v>
      </c>
      <c r="B3389" s="6" t="s">
        <v>3386</v>
      </c>
      <c r="C3389" s="6" t="s">
        <v>7497</v>
      </c>
      <c r="D3389" s="22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>E3389/D3389</f>
        <v>1.1686666666666667</v>
      </c>
      <c r="P3389" s="8">
        <f>IF(L3389=0,0,E3389/L3389)</f>
        <v>100.17142857142858</v>
      </c>
      <c r="Q3389" s="5" t="str">
        <f>LEFT(N3389,(FIND("/",N3389)-1))</f>
        <v>theater</v>
      </c>
      <c r="R3389" s="5" t="str">
        <f>RIGHT(N3389,LEN(N3389)-(FIND("/",N3389)))</f>
        <v>plays</v>
      </c>
      <c r="S3389" s="13">
        <f>(J3389/86400)+25569+(-5/24)</f>
        <v>41947.554259259261</v>
      </c>
      <c r="T3389" s="13">
        <f>(I3389/86400)+25569+(-5/24)</f>
        <v>41987.554259259261</v>
      </c>
    </row>
    <row r="3390" spans="1:20" ht="14.75" customHeight="1" x14ac:dyDescent="0.2">
      <c r="A3390" s="5">
        <v>3388</v>
      </c>
      <c r="B3390" s="6" t="s">
        <v>3387</v>
      </c>
      <c r="C3390" s="6" t="s">
        <v>7498</v>
      </c>
      <c r="D3390" s="22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>E3390/D3390</f>
        <v>1.038</v>
      </c>
      <c r="P3390" s="8">
        <f>IF(L3390=0,0,E3390/L3390)</f>
        <v>34.6</v>
      </c>
      <c r="Q3390" s="5" t="str">
        <f>LEFT(N3390,(FIND("/",N3390)-1))</f>
        <v>theater</v>
      </c>
      <c r="R3390" s="5" t="str">
        <f>RIGHT(N3390,LEN(N3390)-(FIND("/",N3390)))</f>
        <v>plays</v>
      </c>
      <c r="S3390" s="13">
        <f>(J3390/86400)+25569+(-5/24)</f>
        <v>42143.252789351849</v>
      </c>
      <c r="T3390" s="13">
        <f>(I3390/86400)+25569+(-5/24)</f>
        <v>42173.252789351849</v>
      </c>
    </row>
    <row r="3391" spans="1:20" ht="14.75" customHeight="1" x14ac:dyDescent="0.2">
      <c r="A3391" s="5">
        <v>3389</v>
      </c>
      <c r="B3391" s="6" t="s">
        <v>3388</v>
      </c>
      <c r="C3391" s="6" t="s">
        <v>7499</v>
      </c>
      <c r="D3391" s="22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>E3391/D3391</f>
        <v>1.145</v>
      </c>
      <c r="P3391" s="8">
        <f>IF(L3391=0,0,E3391/L3391)</f>
        <v>184.67741935483872</v>
      </c>
      <c r="Q3391" s="5" t="str">
        <f>LEFT(N3391,(FIND("/",N3391)-1))</f>
        <v>theater</v>
      </c>
      <c r="R3391" s="5" t="str">
        <f>RIGHT(N3391,LEN(N3391)-(FIND("/",N3391)))</f>
        <v>plays</v>
      </c>
      <c r="S3391" s="13">
        <f>(J3391/86400)+25569+(-5/24)</f>
        <v>42494.355115740742</v>
      </c>
      <c r="T3391" s="13">
        <f>(I3391/86400)+25569+(-5/24)</f>
        <v>42524.355115740742</v>
      </c>
    </row>
    <row r="3392" spans="1:20" ht="14.75" customHeight="1" x14ac:dyDescent="0.2">
      <c r="A3392" s="5">
        <v>3390</v>
      </c>
      <c r="B3392" s="6" t="s">
        <v>3389</v>
      </c>
      <c r="C3392" s="6" t="s">
        <v>7500</v>
      </c>
      <c r="D3392" s="22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>E3392/D3392</f>
        <v>1.024</v>
      </c>
      <c r="P3392" s="8">
        <f>IF(L3392=0,0,E3392/L3392)</f>
        <v>69.818181818181813</v>
      </c>
      <c r="Q3392" s="5" t="str">
        <f>LEFT(N3392,(FIND("/",N3392)-1))</f>
        <v>theater</v>
      </c>
      <c r="R3392" s="5" t="str">
        <f>RIGHT(N3392,LEN(N3392)-(FIND("/",N3392)))</f>
        <v>plays</v>
      </c>
      <c r="S3392" s="13">
        <f>(J3392/86400)+25569+(-5/24)</f>
        <v>41815.566493055558</v>
      </c>
      <c r="T3392" s="13">
        <f>(I3392/86400)+25569+(-5/24)</f>
        <v>41830.566493055558</v>
      </c>
    </row>
    <row r="3393" spans="1:20" ht="14.75" customHeight="1" x14ac:dyDescent="0.2">
      <c r="A3393" s="5">
        <v>3391</v>
      </c>
      <c r="B3393" s="6" t="s">
        <v>3390</v>
      </c>
      <c r="C3393" s="6" t="s">
        <v>7501</v>
      </c>
      <c r="D3393" s="22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>E3393/D3393</f>
        <v>2.23</v>
      </c>
      <c r="P3393" s="8">
        <f>IF(L3393=0,0,E3393/L3393)</f>
        <v>61.944444444444443</v>
      </c>
      <c r="Q3393" s="5" t="str">
        <f>LEFT(N3393,(FIND("/",N3393)-1))</f>
        <v>theater</v>
      </c>
      <c r="R3393" s="5" t="str">
        <f>RIGHT(N3393,LEN(N3393)-(FIND("/",N3393)))</f>
        <v>plays</v>
      </c>
      <c r="S3393" s="13">
        <f>(J3393/86400)+25569+(-5/24)</f>
        <v>41830.337361111109</v>
      </c>
      <c r="T3393" s="13">
        <f>(I3393/86400)+25569+(-5/24)</f>
        <v>41859.727777777771</v>
      </c>
    </row>
    <row r="3394" spans="1:20" ht="14.75" customHeight="1" x14ac:dyDescent="0.2">
      <c r="A3394" s="5">
        <v>3392</v>
      </c>
      <c r="B3394" s="6" t="s">
        <v>3391</v>
      </c>
      <c r="C3394" s="6" t="s">
        <v>7502</v>
      </c>
      <c r="D3394" s="22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>E3394/D3394</f>
        <v>1</v>
      </c>
      <c r="P3394" s="8">
        <f>IF(L3394=0,0,E3394/L3394)</f>
        <v>41.666666666666664</v>
      </c>
      <c r="Q3394" s="5" t="str">
        <f>LEFT(N3394,(FIND("/",N3394)-1))</f>
        <v>theater</v>
      </c>
      <c r="R3394" s="5" t="str">
        <f>RIGHT(N3394,LEN(N3394)-(FIND("/",N3394)))</f>
        <v>plays</v>
      </c>
      <c r="S3394" s="13">
        <f>(J3394/86400)+25569+(-5/24)</f>
        <v>42446.63721064815</v>
      </c>
      <c r="T3394" s="13">
        <f>(I3394/86400)+25569+(-5/24)</f>
        <v>42496.63721064815</v>
      </c>
    </row>
    <row r="3395" spans="1:20" ht="14.75" customHeight="1" x14ac:dyDescent="0.2">
      <c r="A3395" s="5">
        <v>3393</v>
      </c>
      <c r="B3395" s="6" t="s">
        <v>3392</v>
      </c>
      <c r="C3395" s="6" t="s">
        <v>7503</v>
      </c>
      <c r="D3395" s="22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>E3395/D3395</f>
        <v>1.0580000000000001</v>
      </c>
      <c r="P3395" s="8">
        <f>IF(L3395=0,0,E3395/L3395)</f>
        <v>36.06818181818182</v>
      </c>
      <c r="Q3395" s="5" t="str">
        <f>LEFT(N3395,(FIND("/",N3395)-1))</f>
        <v>theater</v>
      </c>
      <c r="R3395" s="5" t="str">
        <f>RIGHT(N3395,LEN(N3395)-(FIND("/",N3395)))</f>
        <v>plays</v>
      </c>
      <c r="S3395" s="13">
        <f>(J3395/86400)+25569+(-5/24)</f>
        <v>41923.713310185187</v>
      </c>
      <c r="T3395" s="13">
        <f>(I3395/86400)+25569+(-5/24)</f>
        <v>41948.823611111111</v>
      </c>
    </row>
    <row r="3396" spans="1:20" ht="14.75" customHeight="1" x14ac:dyDescent="0.2">
      <c r="A3396" s="5">
        <v>3394</v>
      </c>
      <c r="B3396" s="6" t="s">
        <v>3393</v>
      </c>
      <c r="C3396" s="6" t="s">
        <v>7504</v>
      </c>
      <c r="D3396" s="22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>E3396/D3396</f>
        <v>1.4236363636363636</v>
      </c>
      <c r="P3396" s="8">
        <f>IF(L3396=0,0,E3396/L3396)</f>
        <v>29</v>
      </c>
      <c r="Q3396" s="5" t="str">
        <f>LEFT(N3396,(FIND("/",N3396)-1))</f>
        <v>theater</v>
      </c>
      <c r="R3396" s="5" t="str">
        <f>RIGHT(N3396,LEN(N3396)-(FIND("/",N3396)))</f>
        <v>plays</v>
      </c>
      <c r="S3396" s="13">
        <f>(J3396/86400)+25569+(-5/24)</f>
        <v>41817.387094907404</v>
      </c>
      <c r="T3396" s="13">
        <f>(I3396/86400)+25569+(-5/24)</f>
        <v>41847.387094907404</v>
      </c>
    </row>
    <row r="3397" spans="1:20" ht="14.75" customHeight="1" x14ac:dyDescent="0.2">
      <c r="A3397" s="5">
        <v>3395</v>
      </c>
      <c r="B3397" s="6" t="s">
        <v>3394</v>
      </c>
      <c r="C3397" s="6" t="s">
        <v>7505</v>
      </c>
      <c r="D3397" s="22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>E3397/D3397</f>
        <v>1.84</v>
      </c>
      <c r="P3397" s="8">
        <f>IF(L3397=0,0,E3397/L3397)</f>
        <v>24.210526315789473</v>
      </c>
      <c r="Q3397" s="5" t="str">
        <f>LEFT(N3397,(FIND("/",N3397)-1))</f>
        <v>theater</v>
      </c>
      <c r="R3397" s="5" t="str">
        <f>RIGHT(N3397,LEN(N3397)-(FIND("/",N3397)))</f>
        <v>plays</v>
      </c>
      <c r="S3397" s="13">
        <f>(J3397/86400)+25569+(-5/24)</f>
        <v>42140.503981481474</v>
      </c>
      <c r="T3397" s="13">
        <f>(I3397/86400)+25569+(-5/24)</f>
        <v>42154.548611111109</v>
      </c>
    </row>
    <row r="3398" spans="1:20" ht="14.75" customHeight="1" x14ac:dyDescent="0.2">
      <c r="A3398" s="5">
        <v>3396</v>
      </c>
      <c r="B3398" s="6" t="s">
        <v>3395</v>
      </c>
      <c r="C3398" s="6" t="s">
        <v>7506</v>
      </c>
      <c r="D3398" s="22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>E3398/D3398</f>
        <v>1.0433333333333332</v>
      </c>
      <c r="P3398" s="8">
        <f>IF(L3398=0,0,E3398/L3398)</f>
        <v>55.892857142857146</v>
      </c>
      <c r="Q3398" s="5" t="str">
        <f>LEFT(N3398,(FIND("/",N3398)-1))</f>
        <v>theater</v>
      </c>
      <c r="R3398" s="5" t="str">
        <f>RIGHT(N3398,LEN(N3398)-(FIND("/",N3398)))</f>
        <v>plays</v>
      </c>
      <c r="S3398" s="13">
        <f>(J3398/86400)+25569+(-5/24)</f>
        <v>41764.238298611112</v>
      </c>
      <c r="T3398" s="13">
        <f>(I3398/86400)+25569+(-5/24)</f>
        <v>41790.957638888889</v>
      </c>
    </row>
    <row r="3399" spans="1:20" ht="14.75" customHeight="1" x14ac:dyDescent="0.2">
      <c r="A3399" s="5">
        <v>3397</v>
      </c>
      <c r="B3399" s="6" t="s">
        <v>3396</v>
      </c>
      <c r="C3399" s="6" t="s">
        <v>7507</v>
      </c>
      <c r="D3399" s="22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>E3399/D3399</f>
        <v>1.1200000000000001</v>
      </c>
      <c r="P3399" s="8">
        <f>IF(L3399=0,0,E3399/L3399)</f>
        <v>11.666666666666666</v>
      </c>
      <c r="Q3399" s="5" t="str">
        <f>LEFT(N3399,(FIND("/",N3399)-1))</f>
        <v>theater</v>
      </c>
      <c r="R3399" s="5" t="str">
        <f>RIGHT(N3399,LEN(N3399)-(FIND("/",N3399)))</f>
        <v>plays</v>
      </c>
      <c r="S3399" s="13">
        <f>(J3399/86400)+25569+(-5/24)</f>
        <v>42378.270011574066</v>
      </c>
      <c r="T3399" s="13">
        <f>(I3399/86400)+25569+(-5/24)</f>
        <v>42418.708333333336</v>
      </c>
    </row>
    <row r="3400" spans="1:20" ht="14.75" customHeight="1" x14ac:dyDescent="0.2">
      <c r="A3400" s="5">
        <v>3398</v>
      </c>
      <c r="B3400" s="6" t="s">
        <v>3397</v>
      </c>
      <c r="C3400" s="6" t="s">
        <v>7508</v>
      </c>
      <c r="D3400" s="22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>E3400/D3400</f>
        <v>1.1107499999999999</v>
      </c>
      <c r="P3400" s="8">
        <f>IF(L3400=0,0,E3400/L3400)</f>
        <v>68.353846153846149</v>
      </c>
      <c r="Q3400" s="5" t="str">
        <f>LEFT(N3400,(FIND("/",N3400)-1))</f>
        <v>theater</v>
      </c>
      <c r="R3400" s="5" t="str">
        <f>RIGHT(N3400,LEN(N3400)-(FIND("/",N3400)))</f>
        <v>plays</v>
      </c>
      <c r="S3400" s="13">
        <f>(J3400/86400)+25569+(-5/24)</f>
        <v>41941.543703703697</v>
      </c>
      <c r="T3400" s="13">
        <f>(I3400/86400)+25569+(-5/24)</f>
        <v>41964.499999999993</v>
      </c>
    </row>
    <row r="3401" spans="1:20" ht="14.75" customHeight="1" x14ac:dyDescent="0.2">
      <c r="A3401" s="5">
        <v>3399</v>
      </c>
      <c r="B3401" s="6" t="s">
        <v>3398</v>
      </c>
      <c r="C3401" s="6" t="s">
        <v>7509</v>
      </c>
      <c r="D3401" s="22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>E3401/D3401</f>
        <v>1.0375000000000001</v>
      </c>
      <c r="P3401" s="8">
        <f>IF(L3401=0,0,E3401/L3401)</f>
        <v>27.065217391304348</v>
      </c>
      <c r="Q3401" s="5" t="str">
        <f>LEFT(N3401,(FIND("/",N3401)-1))</f>
        <v>theater</v>
      </c>
      <c r="R3401" s="5" t="str">
        <f>RIGHT(N3401,LEN(N3401)-(FIND("/",N3401)))</f>
        <v>plays</v>
      </c>
      <c r="S3401" s="13">
        <f>(J3401/86400)+25569+(-5/24)</f>
        <v>42026.712094907409</v>
      </c>
      <c r="T3401" s="13">
        <f>(I3401/86400)+25569+(-5/24)</f>
        <v>42056.712094907409</v>
      </c>
    </row>
    <row r="3402" spans="1:20" ht="14.75" customHeight="1" x14ac:dyDescent="0.2">
      <c r="A3402" s="5">
        <v>3400</v>
      </c>
      <c r="B3402" s="6" t="s">
        <v>3399</v>
      </c>
      <c r="C3402" s="6" t="s">
        <v>7510</v>
      </c>
      <c r="D3402" s="22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>E3402/D3402</f>
        <v>1.0041</v>
      </c>
      <c r="P3402" s="8">
        <f>IF(L3402=0,0,E3402/L3402)</f>
        <v>118.12941176470588</v>
      </c>
      <c r="Q3402" s="5" t="str">
        <f>LEFT(N3402,(FIND("/",N3402)-1))</f>
        <v>theater</v>
      </c>
      <c r="R3402" s="5" t="str">
        <f>RIGHT(N3402,LEN(N3402)-(FIND("/",N3402)))</f>
        <v>plays</v>
      </c>
      <c r="S3402" s="13">
        <f>(J3402/86400)+25569+(-5/24)</f>
        <v>41834.745532407404</v>
      </c>
      <c r="T3402" s="13">
        <f>(I3402/86400)+25569+(-5/24)</f>
        <v>41879.745532407404</v>
      </c>
    </row>
    <row r="3403" spans="1:20" ht="14.75" customHeight="1" x14ac:dyDescent="0.2">
      <c r="A3403" s="5">
        <v>3401</v>
      </c>
      <c r="B3403" s="6" t="s">
        <v>3400</v>
      </c>
      <c r="C3403" s="6" t="s">
        <v>7511</v>
      </c>
      <c r="D3403" s="22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>E3403/D3403</f>
        <v>1.0186206896551724</v>
      </c>
      <c r="P3403" s="8">
        <f>IF(L3403=0,0,E3403/L3403)</f>
        <v>44.757575757575758</v>
      </c>
      <c r="Q3403" s="5" t="str">
        <f>LEFT(N3403,(FIND("/",N3403)-1))</f>
        <v>theater</v>
      </c>
      <c r="R3403" s="5" t="str">
        <f>RIGHT(N3403,LEN(N3403)-(FIND("/",N3403)))</f>
        <v>plays</v>
      </c>
      <c r="S3403" s="13">
        <f>(J3403/86400)+25569+(-5/24)</f>
        <v>42193.5155787037</v>
      </c>
      <c r="T3403" s="13">
        <f>(I3403/86400)+25569+(-5/24)</f>
        <v>42223.5155787037</v>
      </c>
    </row>
    <row r="3404" spans="1:20" ht="14.75" customHeight="1" x14ac:dyDescent="0.2">
      <c r="A3404" s="5">
        <v>3402</v>
      </c>
      <c r="B3404" s="6" t="s">
        <v>3401</v>
      </c>
      <c r="C3404" s="6" t="s">
        <v>7512</v>
      </c>
      <c r="D3404" s="22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>E3404/D3404</f>
        <v>1.0976666666666666</v>
      </c>
      <c r="P3404" s="8">
        <f>IF(L3404=0,0,E3404/L3404)</f>
        <v>99.787878787878782</v>
      </c>
      <c r="Q3404" s="5" t="str">
        <f>LEFT(N3404,(FIND("/",N3404)-1))</f>
        <v>theater</v>
      </c>
      <c r="R3404" s="5" t="str">
        <f>RIGHT(N3404,LEN(N3404)-(FIND("/",N3404)))</f>
        <v>plays</v>
      </c>
      <c r="S3404" s="13">
        <f>(J3404/86400)+25569+(-5/24)</f>
        <v>42290.410219907404</v>
      </c>
      <c r="T3404" s="13">
        <f>(I3404/86400)+25569+(-5/24)</f>
        <v>42319.896527777775</v>
      </c>
    </row>
    <row r="3405" spans="1:20" ht="14.75" customHeight="1" x14ac:dyDescent="0.2">
      <c r="A3405" s="5">
        <v>3403</v>
      </c>
      <c r="B3405" s="6" t="s">
        <v>3402</v>
      </c>
      <c r="C3405" s="6" t="s">
        <v>7513</v>
      </c>
      <c r="D3405" s="22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>E3405/D3405</f>
        <v>1</v>
      </c>
      <c r="P3405" s="8">
        <f>IF(L3405=0,0,E3405/L3405)</f>
        <v>117.64705882352941</v>
      </c>
      <c r="Q3405" s="5" t="str">
        <f>LEFT(N3405,(FIND("/",N3405)-1))</f>
        <v>theater</v>
      </c>
      <c r="R3405" s="5" t="str">
        <f>RIGHT(N3405,LEN(N3405)-(FIND("/",N3405)))</f>
        <v>plays</v>
      </c>
      <c r="S3405" s="13">
        <f>(J3405/86400)+25569+(-5/24)</f>
        <v>42150.253749999996</v>
      </c>
      <c r="T3405" s="13">
        <f>(I3405/86400)+25569+(-5/24)</f>
        <v>42180.253749999996</v>
      </c>
    </row>
    <row r="3406" spans="1:20" ht="14.75" customHeight="1" x14ac:dyDescent="0.2">
      <c r="A3406" s="5">
        <v>3404</v>
      </c>
      <c r="B3406" s="6" t="s">
        <v>3403</v>
      </c>
      <c r="C3406" s="6" t="s">
        <v>7514</v>
      </c>
      <c r="D3406" s="22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>E3406/D3406</f>
        <v>1.22</v>
      </c>
      <c r="P3406" s="8">
        <f>IF(L3406=0,0,E3406/L3406)</f>
        <v>203.33333333333334</v>
      </c>
      <c r="Q3406" s="5" t="str">
        <f>LEFT(N3406,(FIND("/",N3406)-1))</f>
        <v>theater</v>
      </c>
      <c r="R3406" s="5" t="str">
        <f>RIGHT(N3406,LEN(N3406)-(FIND("/",N3406)))</f>
        <v>plays</v>
      </c>
      <c r="S3406" s="13">
        <f>(J3406/86400)+25569+(-5/24)</f>
        <v>42152.295162037037</v>
      </c>
      <c r="T3406" s="13">
        <f>(I3406/86400)+25569+(-5/24)</f>
        <v>42172.295162037037</v>
      </c>
    </row>
    <row r="3407" spans="1:20" ht="14.75" customHeight="1" x14ac:dyDescent="0.2">
      <c r="A3407" s="5">
        <v>3405</v>
      </c>
      <c r="B3407" s="6" t="s">
        <v>3404</v>
      </c>
      <c r="C3407" s="6" t="s">
        <v>7515</v>
      </c>
      <c r="D3407" s="22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>E3407/D3407</f>
        <v>1.3757142857142857</v>
      </c>
      <c r="P3407" s="8">
        <f>IF(L3407=0,0,E3407/L3407)</f>
        <v>28.323529411764707</v>
      </c>
      <c r="Q3407" s="5" t="str">
        <f>LEFT(N3407,(FIND("/",N3407)-1))</f>
        <v>theater</v>
      </c>
      <c r="R3407" s="5" t="str">
        <f>RIGHT(N3407,LEN(N3407)-(FIND("/",N3407)))</f>
        <v>plays</v>
      </c>
      <c r="S3407" s="13">
        <f>(J3407/86400)+25569+(-5/24)</f>
        <v>42409.808865740742</v>
      </c>
      <c r="T3407" s="13">
        <f>(I3407/86400)+25569+(-5/24)</f>
        <v>42430.790972222218</v>
      </c>
    </row>
    <row r="3408" spans="1:20" ht="14.75" customHeight="1" x14ac:dyDescent="0.2">
      <c r="A3408" s="5">
        <v>3406</v>
      </c>
      <c r="B3408" s="6" t="s">
        <v>3405</v>
      </c>
      <c r="C3408" s="6" t="s">
        <v>7516</v>
      </c>
      <c r="D3408" s="22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>E3408/D3408</f>
        <v>1.0031000000000001</v>
      </c>
      <c r="P3408" s="8">
        <f>IF(L3408=0,0,E3408/L3408)</f>
        <v>110.23076923076923</v>
      </c>
      <c r="Q3408" s="5" t="str">
        <f>LEFT(N3408,(FIND("/",N3408)-1))</f>
        <v>theater</v>
      </c>
      <c r="R3408" s="5" t="str">
        <f>RIGHT(N3408,LEN(N3408)-(FIND("/",N3408)))</f>
        <v>plays</v>
      </c>
      <c r="S3408" s="13">
        <f>(J3408/86400)+25569+(-5/24)</f>
        <v>41791.284444444442</v>
      </c>
      <c r="T3408" s="13">
        <f>(I3408/86400)+25569+(-5/24)</f>
        <v>41836.284444444442</v>
      </c>
    </row>
    <row r="3409" spans="1:20" ht="14.75" customHeight="1" x14ac:dyDescent="0.2">
      <c r="A3409" s="5">
        <v>3407</v>
      </c>
      <c r="B3409" s="6" t="s">
        <v>3406</v>
      </c>
      <c r="C3409" s="6" t="s">
        <v>7517</v>
      </c>
      <c r="D3409" s="22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>E3409/D3409</f>
        <v>1.071</v>
      </c>
      <c r="P3409" s="8">
        <f>IF(L3409=0,0,E3409/L3409)</f>
        <v>31.970149253731343</v>
      </c>
      <c r="Q3409" s="5" t="str">
        <f>LEFT(N3409,(FIND("/",N3409)-1))</f>
        <v>theater</v>
      </c>
      <c r="R3409" s="5" t="str">
        <f>RIGHT(N3409,LEN(N3409)-(FIND("/",N3409)))</f>
        <v>plays</v>
      </c>
      <c r="S3409" s="13">
        <f>(J3409/86400)+25569+(-5/24)</f>
        <v>41796.21399305555</v>
      </c>
      <c r="T3409" s="13">
        <f>(I3409/86400)+25569+(-5/24)</f>
        <v>41826.21399305555</v>
      </c>
    </row>
    <row r="3410" spans="1:20" ht="14.75" customHeight="1" x14ac:dyDescent="0.2">
      <c r="A3410" s="5">
        <v>3408</v>
      </c>
      <c r="B3410" s="6" t="s">
        <v>3407</v>
      </c>
      <c r="C3410" s="6" t="s">
        <v>7518</v>
      </c>
      <c r="D3410" s="22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>E3410/D3410</f>
        <v>2.11</v>
      </c>
      <c r="P3410" s="8">
        <f>IF(L3410=0,0,E3410/L3410)</f>
        <v>58.611111111111114</v>
      </c>
      <c r="Q3410" s="5" t="str">
        <f>LEFT(N3410,(FIND("/",N3410)-1))</f>
        <v>theater</v>
      </c>
      <c r="R3410" s="5" t="str">
        <f>RIGHT(N3410,LEN(N3410)-(FIND("/",N3410)))</f>
        <v>plays</v>
      </c>
      <c r="S3410" s="13">
        <f>(J3410/86400)+25569+(-5/24)</f>
        <v>41808.78361111111</v>
      </c>
      <c r="T3410" s="13">
        <f>(I3410/86400)+25569+(-5/24)</f>
        <v>41838.78361111111</v>
      </c>
    </row>
    <row r="3411" spans="1:20" ht="14.75" customHeight="1" x14ac:dyDescent="0.2">
      <c r="A3411" s="5">
        <v>3409</v>
      </c>
      <c r="B3411" s="6" t="s">
        <v>3408</v>
      </c>
      <c r="C3411" s="6" t="s">
        <v>7519</v>
      </c>
      <c r="D3411" s="22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>E3411/D3411</f>
        <v>1.236</v>
      </c>
      <c r="P3411" s="8">
        <f>IF(L3411=0,0,E3411/L3411)</f>
        <v>29.428571428571427</v>
      </c>
      <c r="Q3411" s="5" t="str">
        <f>LEFT(N3411,(FIND("/",N3411)-1))</f>
        <v>theater</v>
      </c>
      <c r="R3411" s="5" t="str">
        <f>RIGHT(N3411,LEN(N3411)-(FIND("/",N3411)))</f>
        <v>plays</v>
      </c>
      <c r="S3411" s="13">
        <f>(J3411/86400)+25569+(-5/24)</f>
        <v>42544.605995370366</v>
      </c>
      <c r="T3411" s="13">
        <f>(I3411/86400)+25569+(-5/24)</f>
        <v>42582.665277777771</v>
      </c>
    </row>
    <row r="3412" spans="1:20" ht="14.75" customHeight="1" x14ac:dyDescent="0.2">
      <c r="A3412" s="5">
        <v>3410</v>
      </c>
      <c r="B3412" s="6" t="s">
        <v>3409</v>
      </c>
      <c r="C3412" s="6" t="s">
        <v>7520</v>
      </c>
      <c r="D3412" s="22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>E3412/D3412</f>
        <v>1.085</v>
      </c>
      <c r="P3412" s="8">
        <f>IF(L3412=0,0,E3412/L3412)</f>
        <v>81.375</v>
      </c>
      <c r="Q3412" s="5" t="str">
        <f>LEFT(N3412,(FIND("/",N3412)-1))</f>
        <v>theater</v>
      </c>
      <c r="R3412" s="5" t="str">
        <f>RIGHT(N3412,LEN(N3412)-(FIND("/",N3412)))</f>
        <v>plays</v>
      </c>
      <c r="S3412" s="13">
        <f>(J3412/86400)+25569+(-5/24)</f>
        <v>42499.83321759259</v>
      </c>
      <c r="T3412" s="13">
        <f>(I3412/86400)+25569+(-5/24)</f>
        <v>42527.083333333336</v>
      </c>
    </row>
    <row r="3413" spans="1:20" ht="14.75" customHeight="1" x14ac:dyDescent="0.2">
      <c r="A3413" s="5">
        <v>3411</v>
      </c>
      <c r="B3413" s="6" t="s">
        <v>3410</v>
      </c>
      <c r="C3413" s="6" t="s">
        <v>7521</v>
      </c>
      <c r="D3413" s="22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>E3413/D3413</f>
        <v>1.0356666666666667</v>
      </c>
      <c r="P3413" s="8">
        <f>IF(L3413=0,0,E3413/L3413)</f>
        <v>199.16666666666666</v>
      </c>
      <c r="Q3413" s="5" t="str">
        <f>LEFT(N3413,(FIND("/",N3413)-1))</f>
        <v>theater</v>
      </c>
      <c r="R3413" s="5" t="str">
        <f>RIGHT(N3413,LEN(N3413)-(FIND("/",N3413)))</f>
        <v>plays</v>
      </c>
      <c r="S3413" s="13">
        <f>(J3413/86400)+25569+(-5/24)</f>
        <v>42264.814490740733</v>
      </c>
      <c r="T3413" s="13">
        <f>(I3413/86400)+25569+(-5/24)</f>
        <v>42284.814490740733</v>
      </c>
    </row>
    <row r="3414" spans="1:20" ht="14.75" customHeight="1" x14ac:dyDescent="0.2">
      <c r="A3414" s="5">
        <v>3412</v>
      </c>
      <c r="B3414" s="6" t="s">
        <v>3411</v>
      </c>
      <c r="C3414" s="6" t="s">
        <v>7522</v>
      </c>
      <c r="D3414" s="22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>E3414/D3414</f>
        <v>1</v>
      </c>
      <c r="P3414" s="8">
        <f>IF(L3414=0,0,E3414/L3414)</f>
        <v>115.38461538461539</v>
      </c>
      <c r="Q3414" s="5" t="str">
        <f>LEFT(N3414,(FIND("/",N3414)-1))</f>
        <v>theater</v>
      </c>
      <c r="R3414" s="5" t="str">
        <f>RIGHT(N3414,LEN(N3414)-(FIND("/",N3414)))</f>
        <v>plays</v>
      </c>
      <c r="S3414" s="13">
        <f>(J3414/86400)+25569+(-5/24)</f>
        <v>41879.750717592593</v>
      </c>
      <c r="T3414" s="13">
        <f>(I3414/86400)+25569+(-5/24)</f>
        <v>41909.750717592593</v>
      </c>
    </row>
    <row r="3415" spans="1:20" ht="14.75" customHeight="1" x14ac:dyDescent="0.2">
      <c r="A3415" s="5">
        <v>3413</v>
      </c>
      <c r="B3415" s="6" t="s">
        <v>3412</v>
      </c>
      <c r="C3415" s="6" t="s">
        <v>7523</v>
      </c>
      <c r="D3415" s="22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>E3415/D3415</f>
        <v>1.3</v>
      </c>
      <c r="P3415" s="8">
        <f>IF(L3415=0,0,E3415/L3415)</f>
        <v>46.428571428571431</v>
      </c>
      <c r="Q3415" s="5" t="str">
        <f>LEFT(N3415,(FIND("/",N3415)-1))</f>
        <v>theater</v>
      </c>
      <c r="R3415" s="5" t="str">
        <f>RIGHT(N3415,LEN(N3415)-(FIND("/",N3415)))</f>
        <v>plays</v>
      </c>
      <c r="S3415" s="13">
        <f>(J3415/86400)+25569+(-5/24)</f>
        <v>42053.524745370371</v>
      </c>
      <c r="T3415" s="13">
        <f>(I3415/86400)+25569+(-5/24)</f>
        <v>42062.999305555553</v>
      </c>
    </row>
    <row r="3416" spans="1:20" ht="14.75" customHeight="1" x14ac:dyDescent="0.2">
      <c r="A3416" s="5">
        <v>3414</v>
      </c>
      <c r="B3416" s="6" t="s">
        <v>3413</v>
      </c>
      <c r="C3416" s="6" t="s">
        <v>7524</v>
      </c>
      <c r="D3416" s="22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>E3416/D3416</f>
        <v>1.0349999999999999</v>
      </c>
      <c r="P3416" s="8">
        <f>IF(L3416=0,0,E3416/L3416)</f>
        <v>70.568181818181813</v>
      </c>
      <c r="Q3416" s="5" t="str">
        <f>LEFT(N3416,(FIND("/",N3416)-1))</f>
        <v>theater</v>
      </c>
      <c r="R3416" s="5" t="str">
        <f>RIGHT(N3416,LEN(N3416)-(FIND("/",N3416)))</f>
        <v>plays</v>
      </c>
      <c r="S3416" s="13">
        <f>(J3416/86400)+25569+(-5/24)</f>
        <v>42675.624131944445</v>
      </c>
      <c r="T3416" s="13">
        <f>(I3416/86400)+25569+(-5/24)</f>
        <v>42705.124305555553</v>
      </c>
    </row>
    <row r="3417" spans="1:20" ht="14.75" customHeight="1" x14ac:dyDescent="0.2">
      <c r="A3417" s="5">
        <v>3415</v>
      </c>
      <c r="B3417" s="6" t="s">
        <v>3414</v>
      </c>
      <c r="C3417" s="6" t="s">
        <v>7525</v>
      </c>
      <c r="D3417" s="22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>E3417/D3417</f>
        <v>1</v>
      </c>
      <c r="P3417" s="8">
        <f>IF(L3417=0,0,E3417/L3417)</f>
        <v>22.222222222222221</v>
      </c>
      <c r="Q3417" s="5" t="str">
        <f>LEFT(N3417,(FIND("/",N3417)-1))</f>
        <v>theater</v>
      </c>
      <c r="R3417" s="5" t="str">
        <f>RIGHT(N3417,LEN(N3417)-(FIND("/",N3417)))</f>
        <v>plays</v>
      </c>
      <c r="S3417" s="13">
        <f>(J3417/86400)+25569+(-5/24)</f>
        <v>42466.935833333329</v>
      </c>
      <c r="T3417" s="13">
        <f>(I3417/86400)+25569+(-5/24)</f>
        <v>42477.770833333336</v>
      </c>
    </row>
    <row r="3418" spans="1:20" ht="14.75" customHeight="1" x14ac:dyDescent="0.2">
      <c r="A3418" s="5">
        <v>3416</v>
      </c>
      <c r="B3418" s="6" t="s">
        <v>3415</v>
      </c>
      <c r="C3418" s="6" t="s">
        <v>7526</v>
      </c>
      <c r="D3418" s="22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>E3418/D3418</f>
        <v>1.196</v>
      </c>
      <c r="P3418" s="8">
        <f>IF(L3418=0,0,E3418/L3418)</f>
        <v>159.46666666666667</v>
      </c>
      <c r="Q3418" s="5" t="str">
        <f>LEFT(N3418,(FIND("/",N3418)-1))</f>
        <v>theater</v>
      </c>
      <c r="R3418" s="5" t="str">
        <f>RIGHT(N3418,LEN(N3418)-(FIND("/",N3418)))</f>
        <v>plays</v>
      </c>
      <c r="S3418" s="13">
        <f>(J3418/86400)+25569+(-5/24)</f>
        <v>42089.204224537032</v>
      </c>
      <c r="T3418" s="13">
        <f>(I3418/86400)+25569+(-5/24)</f>
        <v>42117.562499999993</v>
      </c>
    </row>
    <row r="3419" spans="1:20" ht="14.75" customHeight="1" x14ac:dyDescent="0.2">
      <c r="A3419" s="5">
        <v>3417</v>
      </c>
      <c r="B3419" s="6" t="s">
        <v>3416</v>
      </c>
      <c r="C3419" s="6" t="s">
        <v>7527</v>
      </c>
      <c r="D3419" s="22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>E3419/D3419</f>
        <v>1.0000058823529412</v>
      </c>
      <c r="P3419" s="8">
        <f>IF(L3419=0,0,E3419/L3419)</f>
        <v>37.777999999999999</v>
      </c>
      <c r="Q3419" s="5" t="str">
        <f>LEFT(N3419,(FIND("/",N3419)-1))</f>
        <v>theater</v>
      </c>
      <c r="R3419" s="5" t="str">
        <f>RIGHT(N3419,LEN(N3419)-(FIND("/",N3419)))</f>
        <v>plays</v>
      </c>
      <c r="S3419" s="13">
        <f>(J3419/86400)+25569+(-5/24)</f>
        <v>41894.705416666664</v>
      </c>
      <c r="T3419" s="13">
        <f>(I3419/86400)+25569+(-5/24)</f>
        <v>41937.821527777771</v>
      </c>
    </row>
    <row r="3420" spans="1:20" ht="14.75" customHeight="1" x14ac:dyDescent="0.2">
      <c r="A3420" s="5">
        <v>3418</v>
      </c>
      <c r="B3420" s="6" t="s">
        <v>3417</v>
      </c>
      <c r="C3420" s="6" t="s">
        <v>7528</v>
      </c>
      <c r="D3420" s="22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>E3420/D3420</f>
        <v>1.00875</v>
      </c>
      <c r="P3420" s="8">
        <f>IF(L3420=0,0,E3420/L3420)</f>
        <v>72.053571428571431</v>
      </c>
      <c r="Q3420" s="5" t="str">
        <f>LEFT(N3420,(FIND("/",N3420)-1))</f>
        <v>theater</v>
      </c>
      <c r="R3420" s="5" t="str">
        <f>RIGHT(N3420,LEN(N3420)-(FIND("/",N3420)))</f>
        <v>plays</v>
      </c>
      <c r="S3420" s="13">
        <f>(J3420/86400)+25569+(-5/24)</f>
        <v>41752.626238425924</v>
      </c>
      <c r="T3420" s="13">
        <f>(I3420/86400)+25569+(-5/24)</f>
        <v>41782.626238425924</v>
      </c>
    </row>
    <row r="3421" spans="1:20" ht="14.75" customHeight="1" x14ac:dyDescent="0.2">
      <c r="A3421" s="5">
        <v>3419</v>
      </c>
      <c r="B3421" s="6" t="s">
        <v>3418</v>
      </c>
      <c r="C3421" s="6" t="s">
        <v>7529</v>
      </c>
      <c r="D3421" s="22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>E3421/D3421</f>
        <v>1.0654545454545454</v>
      </c>
      <c r="P3421" s="8">
        <f>IF(L3421=0,0,E3421/L3421)</f>
        <v>63.695652173913047</v>
      </c>
      <c r="Q3421" s="5" t="str">
        <f>LEFT(N3421,(FIND("/",N3421)-1))</f>
        <v>theater</v>
      </c>
      <c r="R3421" s="5" t="str">
        <f>RIGHT(N3421,LEN(N3421)-(FIND("/",N3421)))</f>
        <v>plays</v>
      </c>
      <c r="S3421" s="13">
        <f>(J3421/86400)+25569+(-5/24)</f>
        <v>42448.613252314812</v>
      </c>
      <c r="T3421" s="13">
        <f>(I3421/86400)+25569+(-5/24)</f>
        <v>42466.687499999993</v>
      </c>
    </row>
    <row r="3422" spans="1:20" ht="14.75" customHeight="1" x14ac:dyDescent="0.2">
      <c r="A3422" s="5">
        <v>3420</v>
      </c>
      <c r="B3422" s="6" t="s">
        <v>3419</v>
      </c>
      <c r="C3422" s="6" t="s">
        <v>7530</v>
      </c>
      <c r="D3422" s="22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>E3422/D3422</f>
        <v>1.38</v>
      </c>
      <c r="P3422" s="8">
        <f>IF(L3422=0,0,E3422/L3422)</f>
        <v>28.411764705882351</v>
      </c>
      <c r="Q3422" s="5" t="str">
        <f>LEFT(N3422,(FIND("/",N3422)-1))</f>
        <v>theater</v>
      </c>
      <c r="R3422" s="5" t="str">
        <f>RIGHT(N3422,LEN(N3422)-(FIND("/",N3422)))</f>
        <v>plays</v>
      </c>
      <c r="S3422" s="13">
        <f>(J3422/86400)+25569+(-5/24)</f>
        <v>42404.881967592592</v>
      </c>
      <c r="T3422" s="13">
        <f>(I3422/86400)+25569+(-5/24)</f>
        <v>42413.791666666664</v>
      </c>
    </row>
    <row r="3423" spans="1:20" ht="14.75" customHeight="1" x14ac:dyDescent="0.2">
      <c r="A3423" s="5">
        <v>3421</v>
      </c>
      <c r="B3423" s="6" t="s">
        <v>3420</v>
      </c>
      <c r="C3423" s="6" t="s">
        <v>7531</v>
      </c>
      <c r="D3423" s="22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>E3423/D3423</f>
        <v>1.0115000000000001</v>
      </c>
      <c r="P3423" s="8">
        <f>IF(L3423=0,0,E3423/L3423)</f>
        <v>103.21428571428571</v>
      </c>
      <c r="Q3423" s="5" t="str">
        <f>LEFT(N3423,(FIND("/",N3423)-1))</f>
        <v>theater</v>
      </c>
      <c r="R3423" s="5" t="str">
        <f>RIGHT(N3423,LEN(N3423)-(FIND("/",N3423)))</f>
        <v>plays</v>
      </c>
      <c r="S3423" s="13">
        <f>(J3423/86400)+25569+(-5/24)</f>
        <v>42037.582905092589</v>
      </c>
      <c r="T3423" s="13">
        <f>(I3423/86400)+25569+(-5/24)</f>
        <v>42067.582905092589</v>
      </c>
    </row>
    <row r="3424" spans="1:20" ht="14.75" customHeight="1" x14ac:dyDescent="0.2">
      <c r="A3424" s="5">
        <v>3422</v>
      </c>
      <c r="B3424" s="6" t="s">
        <v>3421</v>
      </c>
      <c r="C3424" s="6" t="s">
        <v>7532</v>
      </c>
      <c r="D3424" s="22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>E3424/D3424</f>
        <v>1.091</v>
      </c>
      <c r="P3424" s="8">
        <f>IF(L3424=0,0,E3424/L3424)</f>
        <v>71.152173913043484</v>
      </c>
      <c r="Q3424" s="5" t="str">
        <f>LEFT(N3424,(FIND("/",N3424)-1))</f>
        <v>theater</v>
      </c>
      <c r="R3424" s="5" t="str">
        <f>RIGHT(N3424,LEN(N3424)-(FIND("/",N3424)))</f>
        <v>plays</v>
      </c>
      <c r="S3424" s="13">
        <f>(J3424/86400)+25569+(-5/24)</f>
        <v>42323.353888888887</v>
      </c>
      <c r="T3424" s="13">
        <f>(I3424/86400)+25569+(-5/24)</f>
        <v>42351.791666666664</v>
      </c>
    </row>
    <row r="3425" spans="1:20" ht="14.75" customHeight="1" x14ac:dyDescent="0.2">
      <c r="A3425" s="5">
        <v>3423</v>
      </c>
      <c r="B3425" s="6" t="s">
        <v>3422</v>
      </c>
      <c r="C3425" s="6" t="s">
        <v>7533</v>
      </c>
      <c r="D3425" s="22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>E3425/D3425</f>
        <v>1.4</v>
      </c>
      <c r="P3425" s="8">
        <f>IF(L3425=0,0,E3425/L3425)</f>
        <v>35</v>
      </c>
      <c r="Q3425" s="5" t="str">
        <f>LEFT(N3425,(FIND("/",N3425)-1))</f>
        <v>theater</v>
      </c>
      <c r="R3425" s="5" t="str">
        <f>RIGHT(N3425,LEN(N3425)-(FIND("/",N3425)))</f>
        <v>plays</v>
      </c>
      <c r="S3425" s="13">
        <f>(J3425/86400)+25569+(-5/24)</f>
        <v>42088.703020833331</v>
      </c>
      <c r="T3425" s="13">
        <f>(I3425/86400)+25569+(-5/24)</f>
        <v>42118.703020833331</v>
      </c>
    </row>
    <row r="3426" spans="1:20" ht="14.75" customHeight="1" x14ac:dyDescent="0.2">
      <c r="A3426" s="5">
        <v>3424</v>
      </c>
      <c r="B3426" s="6" t="s">
        <v>3423</v>
      </c>
      <c r="C3426" s="6" t="s">
        <v>7534</v>
      </c>
      <c r="D3426" s="22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>E3426/D3426</f>
        <v>1.0358333333333334</v>
      </c>
      <c r="P3426" s="8">
        <f>IF(L3426=0,0,E3426/L3426)</f>
        <v>81.776315789473685</v>
      </c>
      <c r="Q3426" s="5" t="str">
        <f>LEFT(N3426,(FIND("/",N3426)-1))</f>
        <v>theater</v>
      </c>
      <c r="R3426" s="5" t="str">
        <f>RIGHT(N3426,LEN(N3426)-(FIND("/",N3426)))</f>
        <v>plays</v>
      </c>
      <c r="S3426" s="13">
        <f>(J3426/86400)+25569+(-5/24)</f>
        <v>42018.468564814808</v>
      </c>
      <c r="T3426" s="13">
        <f>(I3426/86400)+25569+(-5/24)</f>
        <v>42040.082638888889</v>
      </c>
    </row>
    <row r="3427" spans="1:20" ht="14.75" customHeight="1" x14ac:dyDescent="0.2">
      <c r="A3427" s="5">
        <v>3425</v>
      </c>
      <c r="B3427" s="6" t="s">
        <v>3424</v>
      </c>
      <c r="C3427" s="6" t="s">
        <v>7535</v>
      </c>
      <c r="D3427" s="22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>E3427/D3427</f>
        <v>1.0297033333333332</v>
      </c>
      <c r="P3427" s="8">
        <f>IF(L3427=0,0,E3427/L3427)</f>
        <v>297.02980769230766</v>
      </c>
      <c r="Q3427" s="5" t="str">
        <f>LEFT(N3427,(FIND("/",N3427)-1))</f>
        <v>theater</v>
      </c>
      <c r="R3427" s="5" t="str">
        <f>RIGHT(N3427,LEN(N3427)-(FIND("/",N3427)))</f>
        <v>plays</v>
      </c>
      <c r="S3427" s="13">
        <f>(J3427/86400)+25569+(-5/24)</f>
        <v>41884.40898148148</v>
      </c>
      <c r="T3427" s="13">
        <f>(I3427/86400)+25569+(-5/24)</f>
        <v>41916.40898148148</v>
      </c>
    </row>
    <row r="3428" spans="1:20" ht="14.75" customHeight="1" x14ac:dyDescent="0.2">
      <c r="A3428" s="5">
        <v>3426</v>
      </c>
      <c r="B3428" s="6" t="s">
        <v>3425</v>
      </c>
      <c r="C3428" s="6" t="s">
        <v>7536</v>
      </c>
      <c r="D3428" s="22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>E3428/D3428</f>
        <v>1.0813333333333333</v>
      </c>
      <c r="P3428" s="8">
        <f>IF(L3428=0,0,E3428/L3428)</f>
        <v>46.609195402298852</v>
      </c>
      <c r="Q3428" s="5" t="str">
        <f>LEFT(N3428,(FIND("/",N3428)-1))</f>
        <v>theater</v>
      </c>
      <c r="R3428" s="5" t="str">
        <f>RIGHT(N3428,LEN(N3428)-(FIND("/",N3428)))</f>
        <v>plays</v>
      </c>
      <c r="S3428" s="13">
        <f>(J3428/86400)+25569+(-5/24)</f>
        <v>41883.848414351851</v>
      </c>
      <c r="T3428" s="13">
        <f>(I3428/86400)+25569+(-5/24)</f>
        <v>41902.875</v>
      </c>
    </row>
    <row r="3429" spans="1:20" ht="14.75" customHeight="1" x14ac:dyDescent="0.2">
      <c r="A3429" s="5">
        <v>3427</v>
      </c>
      <c r="B3429" s="6" t="s">
        <v>3426</v>
      </c>
      <c r="C3429" s="6" t="s">
        <v>7537</v>
      </c>
      <c r="D3429" s="22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>E3429/D3429</f>
        <v>1</v>
      </c>
      <c r="P3429" s="8">
        <f>IF(L3429=0,0,E3429/L3429)</f>
        <v>51.724137931034484</v>
      </c>
      <c r="Q3429" s="5" t="str">
        <f>LEFT(N3429,(FIND("/",N3429)-1))</f>
        <v>theater</v>
      </c>
      <c r="R3429" s="5" t="str">
        <f>RIGHT(N3429,LEN(N3429)-(FIND("/",N3429)))</f>
        <v>plays</v>
      </c>
      <c r="S3429" s="13">
        <f>(J3429/86400)+25569+(-5/24)</f>
        <v>41792.436944444438</v>
      </c>
      <c r="T3429" s="13">
        <f>(I3429/86400)+25569+(-5/24)</f>
        <v>41822.436944444438</v>
      </c>
    </row>
    <row r="3430" spans="1:20" ht="14.75" customHeight="1" x14ac:dyDescent="0.2">
      <c r="A3430" s="5">
        <v>3428</v>
      </c>
      <c r="B3430" s="6" t="s">
        <v>3427</v>
      </c>
      <c r="C3430" s="6" t="s">
        <v>7538</v>
      </c>
      <c r="D3430" s="22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>E3430/D3430</f>
        <v>1.0275000000000001</v>
      </c>
      <c r="P3430" s="8">
        <f>IF(L3430=0,0,E3430/L3430)</f>
        <v>40.294117647058826</v>
      </c>
      <c r="Q3430" s="5" t="str">
        <f>LEFT(N3430,(FIND("/",N3430)-1))</f>
        <v>theater</v>
      </c>
      <c r="R3430" s="5" t="str">
        <f>RIGHT(N3430,LEN(N3430)-(FIND("/",N3430)))</f>
        <v>plays</v>
      </c>
      <c r="S3430" s="13">
        <f>(J3430/86400)+25569+(-5/24)</f>
        <v>42038.512118055551</v>
      </c>
      <c r="T3430" s="13">
        <f>(I3430/86400)+25569+(-5/24)</f>
        <v>42063.499999999993</v>
      </c>
    </row>
    <row r="3431" spans="1:20" ht="14.75" customHeight="1" x14ac:dyDescent="0.2">
      <c r="A3431" s="5">
        <v>3429</v>
      </c>
      <c r="B3431" s="6" t="s">
        <v>3428</v>
      </c>
      <c r="C3431" s="6" t="s">
        <v>7539</v>
      </c>
      <c r="D3431" s="22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>E3431/D3431</f>
        <v>1.3</v>
      </c>
      <c r="P3431" s="8">
        <f>IF(L3431=0,0,E3431/L3431)</f>
        <v>16.25</v>
      </c>
      <c r="Q3431" s="5" t="str">
        <f>LEFT(N3431,(FIND("/",N3431)-1))</f>
        <v>theater</v>
      </c>
      <c r="R3431" s="5" t="str">
        <f>RIGHT(N3431,LEN(N3431)-(FIND("/",N3431)))</f>
        <v>plays</v>
      </c>
      <c r="S3431" s="13">
        <f>(J3431/86400)+25569+(-5/24)</f>
        <v>42661.813206018516</v>
      </c>
      <c r="T3431" s="13">
        <f>(I3431/86400)+25569+(-5/24)</f>
        <v>42675.813206018516</v>
      </c>
    </row>
    <row r="3432" spans="1:20" ht="14.75" customHeight="1" x14ac:dyDescent="0.2">
      <c r="A3432" s="5">
        <v>3430</v>
      </c>
      <c r="B3432" s="6" t="s">
        <v>3429</v>
      </c>
      <c r="C3432" s="6" t="s">
        <v>7540</v>
      </c>
      <c r="D3432" s="22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>E3432/D3432</f>
        <v>1.0854949999999999</v>
      </c>
      <c r="P3432" s="8">
        <f>IF(L3432=0,0,E3432/L3432)</f>
        <v>30.152638888888887</v>
      </c>
      <c r="Q3432" s="5" t="str">
        <f>LEFT(N3432,(FIND("/",N3432)-1))</f>
        <v>theater</v>
      </c>
      <c r="R3432" s="5" t="str">
        <f>RIGHT(N3432,LEN(N3432)-(FIND("/",N3432)))</f>
        <v>plays</v>
      </c>
      <c r="S3432" s="13">
        <f>(J3432/86400)+25569+(-5/24)</f>
        <v>41820.737280092588</v>
      </c>
      <c r="T3432" s="13">
        <f>(I3432/86400)+25569+(-5/24)</f>
        <v>41850.737280092588</v>
      </c>
    </row>
    <row r="3433" spans="1:20" ht="14.75" customHeight="1" x14ac:dyDescent="0.2">
      <c r="A3433" s="5">
        <v>3431</v>
      </c>
      <c r="B3433" s="6" t="s">
        <v>3430</v>
      </c>
      <c r="C3433" s="6" t="s">
        <v>7541</v>
      </c>
      <c r="D3433" s="22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>E3433/D3433</f>
        <v>1</v>
      </c>
      <c r="P3433" s="8">
        <f>IF(L3433=0,0,E3433/L3433)</f>
        <v>95.238095238095241</v>
      </c>
      <c r="Q3433" s="5" t="str">
        <f>LEFT(N3433,(FIND("/",N3433)-1))</f>
        <v>theater</v>
      </c>
      <c r="R3433" s="5" t="str">
        <f>RIGHT(N3433,LEN(N3433)-(FIND("/",N3433)))</f>
        <v>plays</v>
      </c>
      <c r="S3433" s="13">
        <f>(J3433/86400)+25569+(-5/24)</f>
        <v>41839.522604166668</v>
      </c>
      <c r="T3433" s="13">
        <f>(I3433/86400)+25569+(-5/24)</f>
        <v>41869.522604166668</v>
      </c>
    </row>
    <row r="3434" spans="1:20" ht="14.75" customHeight="1" x14ac:dyDescent="0.2">
      <c r="A3434" s="5">
        <v>3432</v>
      </c>
      <c r="B3434" s="6" t="s">
        <v>3431</v>
      </c>
      <c r="C3434" s="6" t="s">
        <v>7542</v>
      </c>
      <c r="D3434" s="22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>E3434/D3434</f>
        <v>1.0965</v>
      </c>
      <c r="P3434" s="8">
        <f>IF(L3434=0,0,E3434/L3434)</f>
        <v>52.214285714285715</v>
      </c>
      <c r="Q3434" s="5" t="str">
        <f>LEFT(N3434,(FIND("/",N3434)-1))</f>
        <v>theater</v>
      </c>
      <c r="R3434" s="5" t="str">
        <f>RIGHT(N3434,LEN(N3434)-(FIND("/",N3434)))</f>
        <v>plays</v>
      </c>
      <c r="S3434" s="13">
        <f>(J3434/86400)+25569+(-5/24)</f>
        <v>42380.372847222221</v>
      </c>
      <c r="T3434" s="13">
        <f>(I3434/86400)+25569+(-5/24)</f>
        <v>42405.708333333336</v>
      </c>
    </row>
    <row r="3435" spans="1:20" ht="14.75" customHeight="1" x14ac:dyDescent="0.2">
      <c r="A3435" s="5">
        <v>3433</v>
      </c>
      <c r="B3435" s="6" t="s">
        <v>3432</v>
      </c>
      <c r="C3435" s="6" t="s">
        <v>7543</v>
      </c>
      <c r="D3435" s="22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>E3435/D3435</f>
        <v>1.0026315789473683</v>
      </c>
      <c r="P3435" s="8">
        <f>IF(L3435=0,0,E3435/L3435)</f>
        <v>134.1549295774648</v>
      </c>
      <c r="Q3435" s="5" t="str">
        <f>LEFT(N3435,(FIND("/",N3435)-1))</f>
        <v>theater</v>
      </c>
      <c r="R3435" s="5" t="str">
        <f>RIGHT(N3435,LEN(N3435)-(FIND("/",N3435)))</f>
        <v>plays</v>
      </c>
      <c r="S3435" s="13">
        <f>(J3435/86400)+25569+(-5/24)</f>
        <v>41775.854803240734</v>
      </c>
      <c r="T3435" s="13">
        <f>(I3435/86400)+25569+(-5/24)</f>
        <v>41806.916666666664</v>
      </c>
    </row>
    <row r="3436" spans="1:20" ht="14.75" customHeight="1" x14ac:dyDescent="0.2">
      <c r="A3436" s="5">
        <v>3434</v>
      </c>
      <c r="B3436" s="6" t="s">
        <v>3433</v>
      </c>
      <c r="C3436" s="6" t="s">
        <v>7544</v>
      </c>
      <c r="D3436" s="22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>E3436/D3436</f>
        <v>1.0555000000000001</v>
      </c>
      <c r="P3436" s="8">
        <f>IF(L3436=0,0,E3436/L3436)</f>
        <v>62.827380952380949</v>
      </c>
      <c r="Q3436" s="5" t="str">
        <f>LEFT(N3436,(FIND("/",N3436)-1))</f>
        <v>theater</v>
      </c>
      <c r="R3436" s="5" t="str">
        <f>RIGHT(N3436,LEN(N3436)-(FIND("/",N3436)))</f>
        <v>plays</v>
      </c>
      <c r="S3436" s="13">
        <f>(J3436/86400)+25569+(-5/24)</f>
        <v>41800.172094907401</v>
      </c>
      <c r="T3436" s="13">
        <f>(I3436/86400)+25569+(-5/24)</f>
        <v>41830.172094907401</v>
      </c>
    </row>
    <row r="3437" spans="1:20" ht="14.75" customHeight="1" x14ac:dyDescent="0.2">
      <c r="A3437" s="5">
        <v>3435</v>
      </c>
      <c r="B3437" s="6" t="s">
        <v>3434</v>
      </c>
      <c r="C3437" s="6" t="s">
        <v>7545</v>
      </c>
      <c r="D3437" s="22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>E3437/D3437</f>
        <v>1.1200000000000001</v>
      </c>
      <c r="P3437" s="8">
        <f>IF(L3437=0,0,E3437/L3437)</f>
        <v>58.94736842105263</v>
      </c>
      <c r="Q3437" s="5" t="str">
        <f>LEFT(N3437,(FIND("/",N3437)-1))</f>
        <v>theater</v>
      </c>
      <c r="R3437" s="5" t="str">
        <f>RIGHT(N3437,LEN(N3437)-(FIND("/",N3437)))</f>
        <v>plays</v>
      </c>
      <c r="S3437" s="13">
        <f>(J3437/86400)+25569+(-5/24)</f>
        <v>42572.408483796295</v>
      </c>
      <c r="T3437" s="13">
        <f>(I3437/86400)+25569+(-5/24)</f>
        <v>42588.916666666664</v>
      </c>
    </row>
    <row r="3438" spans="1:20" ht="14.75" customHeight="1" x14ac:dyDescent="0.2">
      <c r="A3438" s="5">
        <v>3436</v>
      </c>
      <c r="B3438" s="6" t="s">
        <v>3435</v>
      </c>
      <c r="C3438" s="6" t="s">
        <v>7546</v>
      </c>
      <c r="D3438" s="22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>E3438/D3438</f>
        <v>1.0589999999999999</v>
      </c>
      <c r="P3438" s="8">
        <f>IF(L3438=0,0,E3438/L3438)</f>
        <v>143.1081081081081</v>
      </c>
      <c r="Q3438" s="5" t="str">
        <f>LEFT(N3438,(FIND("/",N3438)-1))</f>
        <v>theater</v>
      </c>
      <c r="R3438" s="5" t="str">
        <f>RIGHT(N3438,LEN(N3438)-(FIND("/",N3438)))</f>
        <v>plays</v>
      </c>
      <c r="S3438" s="13">
        <f>(J3438/86400)+25569+(-5/24)</f>
        <v>41851.333252314813</v>
      </c>
      <c r="T3438" s="13">
        <f>(I3438/86400)+25569+(-5/24)</f>
        <v>41872.477777777771</v>
      </c>
    </row>
    <row r="3439" spans="1:20" ht="14.75" customHeight="1" x14ac:dyDescent="0.2">
      <c r="A3439" s="5">
        <v>3437</v>
      </c>
      <c r="B3439" s="6" t="s">
        <v>3436</v>
      </c>
      <c r="C3439" s="6" t="s">
        <v>7547</v>
      </c>
      <c r="D3439" s="22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>E3439/D3439</f>
        <v>1.01</v>
      </c>
      <c r="P3439" s="8">
        <f>IF(L3439=0,0,E3439/L3439)</f>
        <v>84.166666666666671</v>
      </c>
      <c r="Q3439" s="5" t="str">
        <f>LEFT(N3439,(FIND("/",N3439)-1))</f>
        <v>theater</v>
      </c>
      <c r="R3439" s="5" t="str">
        <f>RIGHT(N3439,LEN(N3439)-(FIND("/",N3439)))</f>
        <v>plays</v>
      </c>
      <c r="S3439" s="13">
        <f>(J3439/86400)+25569+(-5/24)</f>
        <v>42205.502546296295</v>
      </c>
      <c r="T3439" s="13">
        <f>(I3439/86400)+25569+(-5/24)</f>
        <v>42235.502546296295</v>
      </c>
    </row>
    <row r="3440" spans="1:20" ht="14.75" customHeight="1" x14ac:dyDescent="0.2">
      <c r="A3440" s="5">
        <v>3438</v>
      </c>
      <c r="B3440" s="6" t="s">
        <v>3437</v>
      </c>
      <c r="C3440" s="6" t="s">
        <v>7548</v>
      </c>
      <c r="D3440" s="22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>E3440/D3440</f>
        <v>1.042</v>
      </c>
      <c r="P3440" s="8">
        <f>IF(L3440=0,0,E3440/L3440)</f>
        <v>186.07142857142858</v>
      </c>
      <c r="Q3440" s="5" t="str">
        <f>LEFT(N3440,(FIND("/",N3440)-1))</f>
        <v>theater</v>
      </c>
      <c r="R3440" s="5" t="str">
        <f>RIGHT(N3440,LEN(N3440)-(FIND("/",N3440)))</f>
        <v>plays</v>
      </c>
      <c r="S3440" s="13">
        <f>(J3440/86400)+25569+(-5/24)</f>
        <v>42100.719525462962</v>
      </c>
      <c r="T3440" s="13">
        <f>(I3440/86400)+25569+(-5/24)</f>
        <v>42126.666666666664</v>
      </c>
    </row>
    <row r="3441" spans="1:20" ht="14.75" customHeight="1" x14ac:dyDescent="0.2">
      <c r="A3441" s="5">
        <v>3439</v>
      </c>
      <c r="B3441" s="6" t="s">
        <v>3438</v>
      </c>
      <c r="C3441" s="6" t="s">
        <v>7549</v>
      </c>
      <c r="D3441" s="22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>E3441/D3441</f>
        <v>1.3467833333333334</v>
      </c>
      <c r="P3441" s="8">
        <f>IF(L3441=0,0,E3441/L3441)</f>
        <v>89.785555555555561</v>
      </c>
      <c r="Q3441" s="5" t="str">
        <f>LEFT(N3441,(FIND("/",N3441)-1))</f>
        <v>theater</v>
      </c>
      <c r="R3441" s="5" t="str">
        <f>RIGHT(N3441,LEN(N3441)-(FIND("/",N3441)))</f>
        <v>plays</v>
      </c>
      <c r="S3441" s="13">
        <f>(J3441/86400)+25569+(-5/24)</f>
        <v>42374.702893518515</v>
      </c>
      <c r="T3441" s="13">
        <f>(I3441/86400)+25569+(-5/24)</f>
        <v>42387.999305555553</v>
      </c>
    </row>
    <row r="3442" spans="1:20" ht="14.75" customHeight="1" x14ac:dyDescent="0.2">
      <c r="A3442" s="5">
        <v>3440</v>
      </c>
      <c r="B3442" s="6" t="s">
        <v>3439</v>
      </c>
      <c r="C3442" s="6" t="s">
        <v>7550</v>
      </c>
      <c r="D3442" s="22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>E3442/D3442</f>
        <v>1.052184</v>
      </c>
      <c r="P3442" s="8">
        <f>IF(L3442=0,0,E3442/L3442)</f>
        <v>64.157560975609755</v>
      </c>
      <c r="Q3442" s="5" t="str">
        <f>LEFT(N3442,(FIND("/",N3442)-1))</f>
        <v>theater</v>
      </c>
      <c r="R3442" s="5" t="str">
        <f>RIGHT(N3442,LEN(N3442)-(FIND("/",N3442)))</f>
        <v>plays</v>
      </c>
      <c r="S3442" s="13">
        <f>(J3442/86400)+25569+(-5/24)</f>
        <v>41808.914675925924</v>
      </c>
      <c r="T3442" s="13">
        <f>(I3442/86400)+25569+(-5/24)</f>
        <v>41831.46875</v>
      </c>
    </row>
    <row r="3443" spans="1:20" ht="14.75" customHeight="1" x14ac:dyDescent="0.2">
      <c r="A3443" s="5">
        <v>3441</v>
      </c>
      <c r="B3443" s="6" t="s">
        <v>3440</v>
      </c>
      <c r="C3443" s="6" t="s">
        <v>7551</v>
      </c>
      <c r="D3443" s="22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>E3443/D3443</f>
        <v>1.026</v>
      </c>
      <c r="P3443" s="8">
        <f>IF(L3443=0,0,E3443/L3443)</f>
        <v>59.651162790697676</v>
      </c>
      <c r="Q3443" s="5" t="str">
        <f>LEFT(N3443,(FIND("/",N3443)-1))</f>
        <v>theater</v>
      </c>
      <c r="R3443" s="5" t="str">
        <f>RIGHT(N3443,LEN(N3443)-(FIND("/",N3443)))</f>
        <v>plays</v>
      </c>
      <c r="S3443" s="13">
        <f>(J3443/86400)+25569+(-5/24)</f>
        <v>42294.221307870372</v>
      </c>
      <c r="T3443" s="13">
        <f>(I3443/86400)+25569+(-5/24)</f>
        <v>42321.636805555558</v>
      </c>
    </row>
    <row r="3444" spans="1:20" ht="14.75" customHeight="1" x14ac:dyDescent="0.2">
      <c r="A3444" s="5">
        <v>3442</v>
      </c>
      <c r="B3444" s="6" t="s">
        <v>3441</v>
      </c>
      <c r="C3444" s="6" t="s">
        <v>7552</v>
      </c>
      <c r="D3444" s="22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>E3444/D3444</f>
        <v>1</v>
      </c>
      <c r="P3444" s="8">
        <f>IF(L3444=0,0,E3444/L3444)</f>
        <v>31.25</v>
      </c>
      <c r="Q3444" s="5" t="str">
        <f>LEFT(N3444,(FIND("/",N3444)-1))</f>
        <v>theater</v>
      </c>
      <c r="R3444" s="5" t="str">
        <f>RIGHT(N3444,LEN(N3444)-(FIND("/",N3444)))</f>
        <v>plays</v>
      </c>
      <c r="S3444" s="13">
        <f>(J3444/86400)+25569+(-5/24)</f>
        <v>42124.632777777777</v>
      </c>
      <c r="T3444" s="13">
        <f>(I3444/86400)+25569+(-5/24)</f>
        <v>42154.632777777777</v>
      </c>
    </row>
    <row r="3445" spans="1:20" ht="14.75" customHeight="1" x14ac:dyDescent="0.2">
      <c r="A3445" s="5">
        <v>3443</v>
      </c>
      <c r="B3445" s="6" t="s">
        <v>3442</v>
      </c>
      <c r="C3445" s="6" t="s">
        <v>7553</v>
      </c>
      <c r="D3445" s="22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>E3445/D3445</f>
        <v>1.855</v>
      </c>
      <c r="P3445" s="8">
        <f>IF(L3445=0,0,E3445/L3445)</f>
        <v>41.222222222222221</v>
      </c>
      <c r="Q3445" s="5" t="str">
        <f>LEFT(N3445,(FIND("/",N3445)-1))</f>
        <v>theater</v>
      </c>
      <c r="R3445" s="5" t="str">
        <f>RIGHT(N3445,LEN(N3445)-(FIND("/",N3445)))</f>
        <v>plays</v>
      </c>
      <c r="S3445" s="13">
        <f>(J3445/86400)+25569+(-5/24)</f>
        <v>41861.316504629627</v>
      </c>
      <c r="T3445" s="13">
        <f>(I3445/86400)+25569+(-5/24)</f>
        <v>41891.316504629627</v>
      </c>
    </row>
    <row r="3446" spans="1:20" ht="14.75" customHeight="1" x14ac:dyDescent="0.2">
      <c r="A3446" s="5">
        <v>3444</v>
      </c>
      <c r="B3446" s="6" t="s">
        <v>3443</v>
      </c>
      <c r="C3446" s="6" t="s">
        <v>7554</v>
      </c>
      <c r="D3446" s="22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>E3446/D3446</f>
        <v>2.89</v>
      </c>
      <c r="P3446" s="8">
        <f>IF(L3446=0,0,E3446/L3446)</f>
        <v>43.35</v>
      </c>
      <c r="Q3446" s="5" t="str">
        <f>LEFT(N3446,(FIND("/",N3446)-1))</f>
        <v>theater</v>
      </c>
      <c r="R3446" s="5" t="str">
        <f>RIGHT(N3446,LEN(N3446)-(FIND("/",N3446)))</f>
        <v>plays</v>
      </c>
      <c r="S3446" s="13">
        <f>(J3446/86400)+25569+(-5/24)</f>
        <v>42521.08317129629</v>
      </c>
      <c r="T3446" s="13">
        <f>(I3446/86400)+25569+(-5/24)</f>
        <v>42529.374305555553</v>
      </c>
    </row>
    <row r="3447" spans="1:20" ht="14.75" customHeight="1" x14ac:dyDescent="0.2">
      <c r="A3447" s="5">
        <v>3445</v>
      </c>
      <c r="B3447" s="6" t="s">
        <v>3444</v>
      </c>
      <c r="C3447" s="6" t="s">
        <v>7555</v>
      </c>
      <c r="D3447" s="22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>E3447/D3447</f>
        <v>1</v>
      </c>
      <c r="P3447" s="8">
        <f>IF(L3447=0,0,E3447/L3447)</f>
        <v>64.516129032258064</v>
      </c>
      <c r="Q3447" s="5" t="str">
        <f>LEFT(N3447,(FIND("/",N3447)-1))</f>
        <v>theater</v>
      </c>
      <c r="R3447" s="5" t="str">
        <f>RIGHT(N3447,LEN(N3447)-(FIND("/",N3447)))</f>
        <v>plays</v>
      </c>
      <c r="S3447" s="13">
        <f>(J3447/86400)+25569+(-5/24)</f>
        <v>42272.322175925925</v>
      </c>
      <c r="T3447" s="13">
        <f>(I3447/86400)+25569+(-5/24)</f>
        <v>42300.322175925925</v>
      </c>
    </row>
    <row r="3448" spans="1:20" ht="14.75" customHeight="1" x14ac:dyDescent="0.2">
      <c r="A3448" s="5">
        <v>3446</v>
      </c>
      <c r="B3448" s="6" t="s">
        <v>3445</v>
      </c>
      <c r="C3448" s="6" t="s">
        <v>7556</v>
      </c>
      <c r="D3448" s="22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>E3448/D3448</f>
        <v>1.0820000000000001</v>
      </c>
      <c r="P3448" s="8">
        <f>IF(L3448=0,0,E3448/L3448)</f>
        <v>43.28</v>
      </c>
      <c r="Q3448" s="5" t="str">
        <f>LEFT(N3448,(FIND("/",N3448)-1))</f>
        <v>theater</v>
      </c>
      <c r="R3448" s="5" t="str">
        <f>RIGHT(N3448,LEN(N3448)-(FIND("/",N3448)))</f>
        <v>plays</v>
      </c>
      <c r="S3448" s="13">
        <f>(J3448/86400)+25569+(-5/24)</f>
        <v>42016.624131944445</v>
      </c>
      <c r="T3448" s="13">
        <f>(I3448/86400)+25569+(-5/24)</f>
        <v>42040.305555555555</v>
      </c>
    </row>
    <row r="3449" spans="1:20" ht="14.75" customHeight="1" x14ac:dyDescent="0.2">
      <c r="A3449" s="5">
        <v>3447</v>
      </c>
      <c r="B3449" s="6" t="s">
        <v>3446</v>
      </c>
      <c r="C3449" s="6" t="s">
        <v>7557</v>
      </c>
      <c r="D3449" s="22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>E3449/D3449</f>
        <v>1.0780000000000001</v>
      </c>
      <c r="P3449" s="8">
        <f>IF(L3449=0,0,E3449/L3449)</f>
        <v>77</v>
      </c>
      <c r="Q3449" s="5" t="str">
        <f>LEFT(N3449,(FIND("/",N3449)-1))</f>
        <v>theater</v>
      </c>
      <c r="R3449" s="5" t="str">
        <f>RIGHT(N3449,LEN(N3449)-(FIND("/",N3449)))</f>
        <v>plays</v>
      </c>
      <c r="S3449" s="13">
        <f>(J3449/86400)+25569+(-5/24)</f>
        <v>42402.680694444447</v>
      </c>
      <c r="T3449" s="13">
        <f>(I3449/86400)+25569+(-5/24)</f>
        <v>42447.639027777775</v>
      </c>
    </row>
    <row r="3450" spans="1:20" ht="14.75" customHeight="1" x14ac:dyDescent="0.2">
      <c r="A3450" s="5">
        <v>3448</v>
      </c>
      <c r="B3450" s="6" t="s">
        <v>3447</v>
      </c>
      <c r="C3450" s="6" t="s">
        <v>7558</v>
      </c>
      <c r="D3450" s="22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>E3450/D3450</f>
        <v>1.0976190476190477</v>
      </c>
      <c r="P3450" s="8">
        <f>IF(L3450=0,0,E3450/L3450)</f>
        <v>51.222222222222221</v>
      </c>
      <c r="Q3450" s="5" t="str">
        <f>LEFT(N3450,(FIND("/",N3450)-1))</f>
        <v>theater</v>
      </c>
      <c r="R3450" s="5" t="str">
        <f>RIGHT(N3450,LEN(N3450)-(FIND("/",N3450)))</f>
        <v>plays</v>
      </c>
      <c r="S3450" s="13">
        <f>(J3450/86400)+25569+(-5/24)</f>
        <v>41959.910752314812</v>
      </c>
      <c r="T3450" s="13">
        <f>(I3450/86400)+25569+(-5/24)</f>
        <v>41989.910752314812</v>
      </c>
    </row>
    <row r="3451" spans="1:20" ht="14.75" customHeight="1" x14ac:dyDescent="0.2">
      <c r="A3451" s="5">
        <v>3449</v>
      </c>
      <c r="B3451" s="6" t="s">
        <v>3448</v>
      </c>
      <c r="C3451" s="6" t="s">
        <v>7559</v>
      </c>
      <c r="D3451" s="22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>E3451/D3451</f>
        <v>1.70625</v>
      </c>
      <c r="P3451" s="8">
        <f>IF(L3451=0,0,E3451/L3451)</f>
        <v>68.25</v>
      </c>
      <c r="Q3451" s="5" t="str">
        <f>LEFT(N3451,(FIND("/",N3451)-1))</f>
        <v>theater</v>
      </c>
      <c r="R3451" s="5" t="str">
        <f>RIGHT(N3451,LEN(N3451)-(FIND("/",N3451)))</f>
        <v>plays</v>
      </c>
      <c r="S3451" s="13">
        <f>(J3451/86400)+25569+(-5/24)</f>
        <v>42531.844189814808</v>
      </c>
      <c r="T3451" s="13">
        <f>(I3451/86400)+25569+(-5/24)</f>
        <v>42559.958333333336</v>
      </c>
    </row>
    <row r="3452" spans="1:20" ht="14.75" customHeight="1" x14ac:dyDescent="0.2">
      <c r="A3452" s="5">
        <v>3450</v>
      </c>
      <c r="B3452" s="6" t="s">
        <v>3449</v>
      </c>
      <c r="C3452" s="6" t="s">
        <v>7560</v>
      </c>
      <c r="D3452" s="22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>E3452/D3452</f>
        <v>1.52</v>
      </c>
      <c r="P3452" s="8">
        <f>IF(L3452=0,0,E3452/L3452)</f>
        <v>19.487179487179485</v>
      </c>
      <c r="Q3452" s="5" t="str">
        <f>LEFT(N3452,(FIND("/",N3452)-1))</f>
        <v>theater</v>
      </c>
      <c r="R3452" s="5" t="str">
        <f>RIGHT(N3452,LEN(N3452)-(FIND("/",N3452)))</f>
        <v>plays</v>
      </c>
      <c r="S3452" s="13">
        <f>(J3452/86400)+25569+(-5/24)</f>
        <v>42036.496192129627</v>
      </c>
      <c r="T3452" s="13">
        <f>(I3452/86400)+25569+(-5/24)</f>
        <v>42096.454525462956</v>
      </c>
    </row>
    <row r="3453" spans="1:20" ht="14.75" customHeight="1" x14ac:dyDescent="0.2">
      <c r="A3453" s="5">
        <v>3451</v>
      </c>
      <c r="B3453" s="6" t="s">
        <v>3450</v>
      </c>
      <c r="C3453" s="6" t="s">
        <v>7561</v>
      </c>
      <c r="D3453" s="22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>E3453/D3453</f>
        <v>1.0123076923076924</v>
      </c>
      <c r="P3453" s="8">
        <f>IF(L3453=0,0,E3453/L3453)</f>
        <v>41.125</v>
      </c>
      <c r="Q3453" s="5" t="str">
        <f>LEFT(N3453,(FIND("/",N3453)-1))</f>
        <v>theater</v>
      </c>
      <c r="R3453" s="5" t="str">
        <f>RIGHT(N3453,LEN(N3453)-(FIND("/",N3453)))</f>
        <v>plays</v>
      </c>
      <c r="S3453" s="13">
        <f>(J3453/86400)+25569+(-5/24)</f>
        <v>42088.515358796292</v>
      </c>
      <c r="T3453" s="13">
        <f>(I3453/86400)+25569+(-5/24)</f>
        <v>42115.515358796292</v>
      </c>
    </row>
    <row r="3454" spans="1:20" ht="14.75" customHeight="1" x14ac:dyDescent="0.2">
      <c r="A3454" s="5">
        <v>3452</v>
      </c>
      <c r="B3454" s="6" t="s">
        <v>3451</v>
      </c>
      <c r="C3454" s="6" t="s">
        <v>7562</v>
      </c>
      <c r="D3454" s="22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>E3454/D3454</f>
        <v>1.532</v>
      </c>
      <c r="P3454" s="8">
        <f>IF(L3454=0,0,E3454/L3454)</f>
        <v>41.405405405405403</v>
      </c>
      <c r="Q3454" s="5" t="str">
        <f>LEFT(N3454,(FIND("/",N3454)-1))</f>
        <v>theater</v>
      </c>
      <c r="R3454" s="5" t="str">
        <f>RIGHT(N3454,LEN(N3454)-(FIND("/",N3454)))</f>
        <v>plays</v>
      </c>
      <c r="S3454" s="13">
        <f>(J3454/86400)+25569+(-5/24)</f>
        <v>41820.430856481478</v>
      </c>
      <c r="T3454" s="13">
        <f>(I3454/86400)+25569+(-5/24)</f>
        <v>41842.957638888889</v>
      </c>
    </row>
    <row r="3455" spans="1:20" ht="14.75" customHeight="1" x14ac:dyDescent="0.2">
      <c r="A3455" s="5">
        <v>3453</v>
      </c>
      <c r="B3455" s="6" t="s">
        <v>3452</v>
      </c>
      <c r="C3455" s="6" t="s">
        <v>7563</v>
      </c>
      <c r="D3455" s="22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>E3455/D3455</f>
        <v>1.2833333333333334</v>
      </c>
      <c r="P3455" s="8">
        <f>IF(L3455=0,0,E3455/L3455)</f>
        <v>27.5</v>
      </c>
      <c r="Q3455" s="5" t="str">
        <f>LEFT(N3455,(FIND("/",N3455)-1))</f>
        <v>theater</v>
      </c>
      <c r="R3455" s="5" t="str">
        <f>RIGHT(N3455,LEN(N3455)-(FIND("/",N3455)))</f>
        <v>plays</v>
      </c>
      <c r="S3455" s="13">
        <f>(J3455/86400)+25569+(-5/24)</f>
        <v>42535.770324074074</v>
      </c>
      <c r="T3455" s="13">
        <f>(I3455/86400)+25569+(-5/24)</f>
        <v>42595.770324074074</v>
      </c>
    </row>
    <row r="3456" spans="1:20" ht="14.75" customHeight="1" x14ac:dyDescent="0.2">
      <c r="A3456" s="5">
        <v>3454</v>
      </c>
      <c r="B3456" s="6" t="s">
        <v>3453</v>
      </c>
      <c r="C3456" s="6" t="s">
        <v>7564</v>
      </c>
      <c r="D3456" s="22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>E3456/D3456</f>
        <v>1.0071428571428571</v>
      </c>
      <c r="P3456" s="8">
        <f>IF(L3456=0,0,E3456/L3456)</f>
        <v>33.571428571428569</v>
      </c>
      <c r="Q3456" s="5" t="str">
        <f>LEFT(N3456,(FIND("/",N3456)-1))</f>
        <v>theater</v>
      </c>
      <c r="R3456" s="5" t="str">
        <f>RIGHT(N3456,LEN(N3456)-(FIND("/",N3456)))</f>
        <v>plays</v>
      </c>
      <c r="S3456" s="13">
        <f>(J3456/86400)+25569+(-5/24)</f>
        <v>41821.490266203698</v>
      </c>
      <c r="T3456" s="13">
        <f>(I3456/86400)+25569+(-5/24)</f>
        <v>41851.490266203698</v>
      </c>
    </row>
    <row r="3457" spans="1:20" ht="14.75" customHeight="1" x14ac:dyDescent="0.2">
      <c r="A3457" s="5">
        <v>3455</v>
      </c>
      <c r="B3457" s="6" t="s">
        <v>3454</v>
      </c>
      <c r="C3457" s="6" t="s">
        <v>7565</v>
      </c>
      <c r="D3457" s="22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>E3457/D3457</f>
        <v>1.0065</v>
      </c>
      <c r="P3457" s="8">
        <f>IF(L3457=0,0,E3457/L3457)</f>
        <v>145.86956521739131</v>
      </c>
      <c r="Q3457" s="5" t="str">
        <f>LEFT(N3457,(FIND("/",N3457)-1))</f>
        <v>theater</v>
      </c>
      <c r="R3457" s="5" t="str">
        <f>RIGHT(N3457,LEN(N3457)-(FIND("/",N3457)))</f>
        <v>plays</v>
      </c>
      <c r="S3457" s="13">
        <f>(J3457/86400)+25569+(-5/24)</f>
        <v>42626.541979166665</v>
      </c>
      <c r="T3457" s="13">
        <f>(I3457/86400)+25569+(-5/24)</f>
        <v>42656.541979166665</v>
      </c>
    </row>
    <row r="3458" spans="1:20" ht="14.75" customHeight="1" x14ac:dyDescent="0.2">
      <c r="A3458" s="5">
        <v>3456</v>
      </c>
      <c r="B3458" s="6" t="s">
        <v>3455</v>
      </c>
      <c r="C3458" s="6" t="s">
        <v>7566</v>
      </c>
      <c r="D3458" s="22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>E3458/D3458</f>
        <v>1.913</v>
      </c>
      <c r="P3458" s="8">
        <f>IF(L3458=0,0,E3458/L3458)</f>
        <v>358.6875</v>
      </c>
      <c r="Q3458" s="5" t="str">
        <f>LEFT(N3458,(FIND("/",N3458)-1))</f>
        <v>theater</v>
      </c>
      <c r="R3458" s="5" t="str">
        <f>RIGHT(N3458,LEN(N3458)-(FIND("/",N3458)))</f>
        <v>plays</v>
      </c>
      <c r="S3458" s="13">
        <f>(J3458/86400)+25569+(-5/24)</f>
        <v>41820.997303240736</v>
      </c>
      <c r="T3458" s="13">
        <f>(I3458/86400)+25569+(-5/24)</f>
        <v>41852.082638888889</v>
      </c>
    </row>
    <row r="3459" spans="1:20" ht="14.75" customHeight="1" x14ac:dyDescent="0.2">
      <c r="A3459" s="5">
        <v>3457</v>
      </c>
      <c r="B3459" s="6" t="s">
        <v>3456</v>
      </c>
      <c r="C3459" s="6" t="s">
        <v>7567</v>
      </c>
      <c r="D3459" s="22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>E3459/D3459</f>
        <v>1.4019999999999999</v>
      </c>
      <c r="P3459" s="8">
        <f>IF(L3459=0,0,E3459/L3459)</f>
        <v>50.981818181818184</v>
      </c>
      <c r="Q3459" s="5" t="str">
        <f>LEFT(N3459,(FIND("/",N3459)-1))</f>
        <v>theater</v>
      </c>
      <c r="R3459" s="5" t="str">
        <f>RIGHT(N3459,LEN(N3459)-(FIND("/",N3459)))</f>
        <v>plays</v>
      </c>
      <c r="S3459" s="13">
        <f>(J3459/86400)+25569+(-5/24)</f>
        <v>42016.498344907406</v>
      </c>
      <c r="T3459" s="13">
        <f>(I3459/86400)+25569+(-5/24)</f>
        <v>42047.040972222218</v>
      </c>
    </row>
    <row r="3460" spans="1:20" ht="14.75" customHeight="1" x14ac:dyDescent="0.2">
      <c r="A3460" s="5">
        <v>3458</v>
      </c>
      <c r="B3460" s="6" t="s">
        <v>3457</v>
      </c>
      <c r="C3460" s="6" t="s">
        <v>7568</v>
      </c>
      <c r="D3460" s="22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>E3460/D3460</f>
        <v>1.2433537832310839</v>
      </c>
      <c r="P3460" s="8">
        <f>IF(L3460=0,0,E3460/L3460)</f>
        <v>45.037037037037038</v>
      </c>
      <c r="Q3460" s="5" t="str">
        <f>LEFT(N3460,(FIND("/",N3460)-1))</f>
        <v>theater</v>
      </c>
      <c r="R3460" s="5" t="str">
        <f>RIGHT(N3460,LEN(N3460)-(FIND("/",N3460)))</f>
        <v>plays</v>
      </c>
      <c r="S3460" s="13">
        <f>(J3460/86400)+25569+(-5/24)</f>
        <v>42010.994247685179</v>
      </c>
      <c r="T3460" s="13">
        <f>(I3460/86400)+25569+(-5/24)</f>
        <v>42037.977083333331</v>
      </c>
    </row>
    <row r="3461" spans="1:20" ht="14.75" customHeight="1" x14ac:dyDescent="0.2">
      <c r="A3461" s="5">
        <v>3459</v>
      </c>
      <c r="B3461" s="6" t="s">
        <v>3458</v>
      </c>
      <c r="C3461" s="6" t="s">
        <v>7569</v>
      </c>
      <c r="D3461" s="22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>E3461/D3461</f>
        <v>1.262</v>
      </c>
      <c r="P3461" s="8">
        <f>IF(L3461=0,0,E3461/L3461)</f>
        <v>17.527777777777779</v>
      </c>
      <c r="Q3461" s="5" t="str">
        <f>LEFT(N3461,(FIND("/",N3461)-1))</f>
        <v>theater</v>
      </c>
      <c r="R3461" s="5" t="str">
        <f>RIGHT(N3461,LEN(N3461)-(FIND("/",N3461)))</f>
        <v>plays</v>
      </c>
      <c r="S3461" s="13">
        <f>(J3461/86400)+25569+(-5/24)</f>
        <v>42480.271527777775</v>
      </c>
      <c r="T3461" s="13">
        <f>(I3461/86400)+25569+(-5/24)</f>
        <v>42510.271527777775</v>
      </c>
    </row>
    <row r="3462" spans="1:20" ht="14.75" customHeight="1" x14ac:dyDescent="0.2">
      <c r="A3462" s="5">
        <v>3460</v>
      </c>
      <c r="B3462" s="6" t="s">
        <v>3459</v>
      </c>
      <c r="C3462" s="6" t="s">
        <v>7570</v>
      </c>
      <c r="D3462" s="22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>E3462/D3462</f>
        <v>1.9</v>
      </c>
      <c r="P3462" s="8">
        <f>IF(L3462=0,0,E3462/L3462)</f>
        <v>50</v>
      </c>
      <c r="Q3462" s="5" t="str">
        <f>LEFT(N3462,(FIND("/",N3462)-1))</f>
        <v>theater</v>
      </c>
      <c r="R3462" s="5" t="str">
        <f>RIGHT(N3462,LEN(N3462)-(FIND("/",N3462)))</f>
        <v>plays</v>
      </c>
      <c r="S3462" s="13">
        <f>(J3462/86400)+25569+(-5/24)</f>
        <v>41852.318888888891</v>
      </c>
      <c r="T3462" s="13">
        <f>(I3462/86400)+25569+(-5/24)</f>
        <v>41866.318888888891</v>
      </c>
    </row>
    <row r="3463" spans="1:20" ht="14.75" customHeight="1" x14ac:dyDescent="0.2">
      <c r="A3463" s="5">
        <v>3461</v>
      </c>
      <c r="B3463" s="6" t="s">
        <v>3460</v>
      </c>
      <c r="C3463" s="6" t="s">
        <v>7571</v>
      </c>
      <c r="D3463" s="22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>E3463/D3463</f>
        <v>1.39</v>
      </c>
      <c r="P3463" s="8">
        <f>IF(L3463=0,0,E3463/L3463)</f>
        <v>57.916666666666664</v>
      </c>
      <c r="Q3463" s="5" t="str">
        <f>LEFT(N3463,(FIND("/",N3463)-1))</f>
        <v>theater</v>
      </c>
      <c r="R3463" s="5" t="str">
        <f>RIGHT(N3463,LEN(N3463)-(FIND("/",N3463)))</f>
        <v>plays</v>
      </c>
      <c r="S3463" s="13">
        <f>(J3463/86400)+25569+(-5/24)</f>
        <v>42643.424525462957</v>
      </c>
      <c r="T3463" s="13">
        <f>(I3463/86400)+25569+(-5/24)</f>
        <v>42671.916666666664</v>
      </c>
    </row>
    <row r="3464" spans="1:20" ht="14.75" customHeight="1" x14ac:dyDescent="0.2">
      <c r="A3464" s="5">
        <v>3462</v>
      </c>
      <c r="B3464" s="6" t="s">
        <v>3461</v>
      </c>
      <c r="C3464" s="6" t="s">
        <v>7572</v>
      </c>
      <c r="D3464" s="22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>E3464/D3464</f>
        <v>2.02</v>
      </c>
      <c r="P3464" s="8">
        <f>IF(L3464=0,0,E3464/L3464)</f>
        <v>29.705882352941178</v>
      </c>
      <c r="Q3464" s="5" t="str">
        <f>LEFT(N3464,(FIND("/",N3464)-1))</f>
        <v>theater</v>
      </c>
      <c r="R3464" s="5" t="str">
        <f>RIGHT(N3464,LEN(N3464)-(FIND("/",N3464)))</f>
        <v>plays</v>
      </c>
      <c r="S3464" s="13">
        <f>(J3464/86400)+25569+(-5/24)</f>
        <v>42179.690138888887</v>
      </c>
      <c r="T3464" s="13">
        <f>(I3464/86400)+25569+(-5/24)</f>
        <v>42195.541666666664</v>
      </c>
    </row>
    <row r="3465" spans="1:20" ht="14.75" customHeight="1" x14ac:dyDescent="0.2">
      <c r="A3465" s="5">
        <v>3463</v>
      </c>
      <c r="B3465" s="6" t="s">
        <v>3462</v>
      </c>
      <c r="C3465" s="6" t="s">
        <v>7573</v>
      </c>
      <c r="D3465" s="22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>E3465/D3465</f>
        <v>1.0338000000000001</v>
      </c>
      <c r="P3465" s="8">
        <f>IF(L3465=0,0,E3465/L3465)</f>
        <v>90.684210526315795</v>
      </c>
      <c r="Q3465" s="5" t="str">
        <f>LEFT(N3465,(FIND("/",N3465)-1))</f>
        <v>theater</v>
      </c>
      <c r="R3465" s="5" t="str">
        <f>RIGHT(N3465,LEN(N3465)-(FIND("/",N3465)))</f>
        <v>plays</v>
      </c>
      <c r="S3465" s="13">
        <f>(J3465/86400)+25569+(-5/24)</f>
        <v>42612.710474537038</v>
      </c>
      <c r="T3465" s="13">
        <f>(I3465/86400)+25569+(-5/24)</f>
        <v>42653.957638888889</v>
      </c>
    </row>
    <row r="3466" spans="1:20" ht="14.75" customHeight="1" x14ac:dyDescent="0.2">
      <c r="A3466" s="5">
        <v>3464</v>
      </c>
      <c r="B3466" s="6" t="s">
        <v>3463</v>
      </c>
      <c r="C3466" s="6" t="s">
        <v>7574</v>
      </c>
      <c r="D3466" s="22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>E3466/D3466</f>
        <v>1.023236</v>
      </c>
      <c r="P3466" s="8">
        <f>IF(L3466=0,0,E3466/L3466)</f>
        <v>55.012688172043013</v>
      </c>
      <c r="Q3466" s="5" t="str">
        <f>LEFT(N3466,(FIND("/",N3466)-1))</f>
        <v>theater</v>
      </c>
      <c r="R3466" s="5" t="str">
        <f>RIGHT(N3466,LEN(N3466)-(FIND("/",N3466)))</f>
        <v>plays</v>
      </c>
      <c r="S3466" s="13">
        <f>(J3466/86400)+25569+(-5/24)</f>
        <v>42574.921724537031</v>
      </c>
      <c r="T3466" s="13">
        <f>(I3466/86400)+25569+(-5/24)</f>
        <v>42604.921724537031</v>
      </c>
    </row>
    <row r="3467" spans="1:20" ht="14.75" customHeight="1" x14ac:dyDescent="0.2">
      <c r="A3467" s="5">
        <v>3465</v>
      </c>
      <c r="B3467" s="6" t="s">
        <v>3464</v>
      </c>
      <c r="C3467" s="6" t="s">
        <v>7575</v>
      </c>
      <c r="D3467" s="22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>E3467/D3467</f>
        <v>1.03</v>
      </c>
      <c r="P3467" s="8">
        <f>IF(L3467=0,0,E3467/L3467)</f>
        <v>57.222222222222221</v>
      </c>
      <c r="Q3467" s="5" t="str">
        <f>LEFT(N3467,(FIND("/",N3467)-1))</f>
        <v>theater</v>
      </c>
      <c r="R3467" s="5" t="str">
        <f>RIGHT(N3467,LEN(N3467)-(FIND("/",N3467)))</f>
        <v>plays</v>
      </c>
      <c r="S3467" s="13">
        <f>(J3467/86400)+25569+(-5/24)</f>
        <v>42200.417499999996</v>
      </c>
      <c r="T3467" s="13">
        <f>(I3467/86400)+25569+(-5/24)</f>
        <v>42225.458333333336</v>
      </c>
    </row>
    <row r="3468" spans="1:20" ht="14.75" customHeight="1" x14ac:dyDescent="0.2">
      <c r="A3468" s="5">
        <v>3466</v>
      </c>
      <c r="B3468" s="6" t="s">
        <v>3465</v>
      </c>
      <c r="C3468" s="6" t="s">
        <v>7576</v>
      </c>
      <c r="D3468" s="22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>E3468/D3468</f>
        <v>1.2714285714285714</v>
      </c>
      <c r="P3468" s="8">
        <f>IF(L3468=0,0,E3468/L3468)</f>
        <v>72.950819672131146</v>
      </c>
      <c r="Q3468" s="5" t="str">
        <f>LEFT(N3468,(FIND("/",N3468)-1))</f>
        <v>theater</v>
      </c>
      <c r="R3468" s="5" t="str">
        <f>RIGHT(N3468,LEN(N3468)-(FIND("/",N3468)))</f>
        <v>plays</v>
      </c>
      <c r="S3468" s="13">
        <f>(J3468/86400)+25569+(-5/24)</f>
        <v>42419.810763888883</v>
      </c>
      <c r="T3468" s="13">
        <f>(I3468/86400)+25569+(-5/24)</f>
        <v>42479.769097222219</v>
      </c>
    </row>
    <row r="3469" spans="1:20" ht="14.75" customHeight="1" x14ac:dyDescent="0.2">
      <c r="A3469" s="5">
        <v>3467</v>
      </c>
      <c r="B3469" s="6" t="s">
        <v>3466</v>
      </c>
      <c r="C3469" s="6" t="s">
        <v>7577</v>
      </c>
      <c r="D3469" s="22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>E3469/D3469</f>
        <v>1.01</v>
      </c>
      <c r="P3469" s="8">
        <f>IF(L3469=0,0,E3469/L3469)</f>
        <v>64.468085106382972</v>
      </c>
      <c r="Q3469" s="5" t="str">
        <f>LEFT(N3469,(FIND("/",N3469)-1))</f>
        <v>theater</v>
      </c>
      <c r="R3469" s="5" t="str">
        <f>RIGHT(N3469,LEN(N3469)-(FIND("/",N3469)))</f>
        <v>plays</v>
      </c>
      <c r="S3469" s="13">
        <f>(J3469/86400)+25569+(-5/24)</f>
        <v>42053.463333333326</v>
      </c>
      <c r="T3469" s="13">
        <f>(I3469/86400)+25569+(-5/24)</f>
        <v>42083.421666666669</v>
      </c>
    </row>
    <row r="3470" spans="1:20" ht="14.75" customHeight="1" x14ac:dyDescent="0.2">
      <c r="A3470" s="5">
        <v>3468</v>
      </c>
      <c r="B3470" s="6" t="s">
        <v>3467</v>
      </c>
      <c r="C3470" s="6" t="s">
        <v>7578</v>
      </c>
      <c r="D3470" s="22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>E3470/D3470</f>
        <v>1.2178</v>
      </c>
      <c r="P3470" s="8">
        <f>IF(L3470=0,0,E3470/L3470)</f>
        <v>716.35294117647061</v>
      </c>
      <c r="Q3470" s="5" t="str">
        <f>LEFT(N3470,(FIND("/",N3470)-1))</f>
        <v>theater</v>
      </c>
      <c r="R3470" s="5" t="str">
        <f>RIGHT(N3470,LEN(N3470)-(FIND("/",N3470)))</f>
        <v>plays</v>
      </c>
      <c r="S3470" s="13">
        <f>(J3470/86400)+25569+(-5/24)</f>
        <v>42605.55704861111</v>
      </c>
      <c r="T3470" s="13">
        <f>(I3470/86400)+25569+(-5/24)</f>
        <v>42633.916666666664</v>
      </c>
    </row>
    <row r="3471" spans="1:20" ht="14.75" customHeight="1" x14ac:dyDescent="0.2">
      <c r="A3471" s="5">
        <v>3469</v>
      </c>
      <c r="B3471" s="6" t="s">
        <v>3468</v>
      </c>
      <c r="C3471" s="6" t="s">
        <v>7579</v>
      </c>
      <c r="D3471" s="22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>E3471/D3471</f>
        <v>1.1339285714285714</v>
      </c>
      <c r="P3471" s="8">
        <f>IF(L3471=0,0,E3471/L3471)</f>
        <v>50.396825396825399</v>
      </c>
      <c r="Q3471" s="5" t="str">
        <f>LEFT(N3471,(FIND("/",N3471)-1))</f>
        <v>theater</v>
      </c>
      <c r="R3471" s="5" t="str">
        <f>RIGHT(N3471,LEN(N3471)-(FIND("/",N3471)))</f>
        <v>plays</v>
      </c>
      <c r="S3471" s="13">
        <f>(J3471/86400)+25569+(-5/24)</f>
        <v>42458.433391203704</v>
      </c>
      <c r="T3471" s="13">
        <f>(I3471/86400)+25569+(-5/24)</f>
        <v>42488.433391203704</v>
      </c>
    </row>
    <row r="3472" spans="1:20" ht="14.75" customHeight="1" x14ac:dyDescent="0.2">
      <c r="A3472" s="5">
        <v>3470</v>
      </c>
      <c r="B3472" s="6" t="s">
        <v>3469</v>
      </c>
      <c r="C3472" s="6" t="s">
        <v>7580</v>
      </c>
      <c r="D3472" s="22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>E3472/D3472</f>
        <v>1.5</v>
      </c>
      <c r="P3472" s="8">
        <f>IF(L3472=0,0,E3472/L3472)</f>
        <v>41.666666666666664</v>
      </c>
      <c r="Q3472" s="5" t="str">
        <f>LEFT(N3472,(FIND("/",N3472)-1))</f>
        <v>theater</v>
      </c>
      <c r="R3472" s="5" t="str">
        <f>RIGHT(N3472,LEN(N3472)-(FIND("/",N3472)))</f>
        <v>plays</v>
      </c>
      <c r="S3472" s="13">
        <f>(J3472/86400)+25569+(-5/24)</f>
        <v>42528.813680555548</v>
      </c>
      <c r="T3472" s="13">
        <f>(I3472/86400)+25569+(-5/24)</f>
        <v>42566.693055555552</v>
      </c>
    </row>
    <row r="3473" spans="1:20" ht="14.75" customHeight="1" x14ac:dyDescent="0.2">
      <c r="A3473" s="5">
        <v>3471</v>
      </c>
      <c r="B3473" s="6" t="s">
        <v>3470</v>
      </c>
      <c r="C3473" s="6" t="s">
        <v>7581</v>
      </c>
      <c r="D3473" s="22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>E3473/D3473</f>
        <v>2.1459999999999999</v>
      </c>
      <c r="P3473" s="8">
        <f>IF(L3473=0,0,E3473/L3473)</f>
        <v>35.766666666666666</v>
      </c>
      <c r="Q3473" s="5" t="str">
        <f>LEFT(N3473,(FIND("/",N3473)-1))</f>
        <v>theater</v>
      </c>
      <c r="R3473" s="5" t="str">
        <f>RIGHT(N3473,LEN(N3473)-(FIND("/",N3473)))</f>
        <v>plays</v>
      </c>
      <c r="S3473" s="13">
        <f>(J3473/86400)+25569+(-5/24)</f>
        <v>41841.61215277778</v>
      </c>
      <c r="T3473" s="13">
        <f>(I3473/86400)+25569+(-5/24)</f>
        <v>41882.625</v>
      </c>
    </row>
    <row r="3474" spans="1:20" ht="14.75" customHeight="1" x14ac:dyDescent="0.2">
      <c r="A3474" s="5">
        <v>3472</v>
      </c>
      <c r="B3474" s="6" t="s">
        <v>3471</v>
      </c>
      <c r="C3474" s="6" t="s">
        <v>7582</v>
      </c>
      <c r="D3474" s="22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>E3474/D3474</f>
        <v>1.0205</v>
      </c>
      <c r="P3474" s="8">
        <f>IF(L3474=0,0,E3474/L3474)</f>
        <v>88.739130434782609</v>
      </c>
      <c r="Q3474" s="5" t="str">
        <f>LEFT(N3474,(FIND("/",N3474)-1))</f>
        <v>theater</v>
      </c>
      <c r="R3474" s="5" t="str">
        <f>RIGHT(N3474,LEN(N3474)-(FIND("/",N3474)))</f>
        <v>plays</v>
      </c>
      <c r="S3474" s="13">
        <f>(J3474/86400)+25569+(-5/24)</f>
        <v>41927.962164351848</v>
      </c>
      <c r="T3474" s="13">
        <f>(I3474/86400)+25569+(-5/24)</f>
        <v>41949.040972222218</v>
      </c>
    </row>
    <row r="3475" spans="1:20" ht="14.75" customHeight="1" x14ac:dyDescent="0.2">
      <c r="A3475" s="5">
        <v>3473</v>
      </c>
      <c r="B3475" s="6" t="s">
        <v>3472</v>
      </c>
      <c r="C3475" s="6" t="s">
        <v>7583</v>
      </c>
      <c r="D3475" s="22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>E3475/D3475</f>
        <v>1</v>
      </c>
      <c r="P3475" s="8">
        <f>IF(L3475=0,0,E3475/L3475)</f>
        <v>148.4848484848485</v>
      </c>
      <c r="Q3475" s="5" t="str">
        <f>LEFT(N3475,(FIND("/",N3475)-1))</f>
        <v>theater</v>
      </c>
      <c r="R3475" s="5" t="str">
        <f>RIGHT(N3475,LEN(N3475)-(FIND("/",N3475)))</f>
        <v>plays</v>
      </c>
      <c r="S3475" s="13">
        <f>(J3475/86400)+25569+(-5/24)</f>
        <v>42062.626111111109</v>
      </c>
      <c r="T3475" s="13">
        <f>(I3475/86400)+25569+(-5/24)</f>
        <v>42083.643749999996</v>
      </c>
    </row>
    <row r="3476" spans="1:20" ht="14.75" customHeight="1" x14ac:dyDescent="0.2">
      <c r="A3476" s="5">
        <v>3474</v>
      </c>
      <c r="B3476" s="6" t="s">
        <v>3473</v>
      </c>
      <c r="C3476" s="6" t="s">
        <v>7584</v>
      </c>
      <c r="D3476" s="22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>E3476/D3476</f>
        <v>1.01</v>
      </c>
      <c r="P3476" s="8">
        <f>IF(L3476=0,0,E3476/L3476)</f>
        <v>51.794871794871796</v>
      </c>
      <c r="Q3476" s="5" t="str">
        <f>LEFT(N3476,(FIND("/",N3476)-1))</f>
        <v>theater</v>
      </c>
      <c r="R3476" s="5" t="str">
        <f>RIGHT(N3476,LEN(N3476)-(FIND("/",N3476)))</f>
        <v>plays</v>
      </c>
      <c r="S3476" s="13">
        <f>(J3476/86400)+25569+(-5/24)</f>
        <v>42541.293182870366</v>
      </c>
      <c r="T3476" s="13">
        <f>(I3476/86400)+25569+(-5/24)</f>
        <v>42571.293182870366</v>
      </c>
    </row>
    <row r="3477" spans="1:20" ht="14.75" customHeight="1" x14ac:dyDescent="0.2">
      <c r="A3477" s="5">
        <v>3475</v>
      </c>
      <c r="B3477" s="6" t="s">
        <v>3474</v>
      </c>
      <c r="C3477" s="6" t="s">
        <v>7585</v>
      </c>
      <c r="D3477" s="22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>E3477/D3477</f>
        <v>1.1333333333333333</v>
      </c>
      <c r="P3477" s="8">
        <f>IF(L3477=0,0,E3477/L3477)</f>
        <v>20</v>
      </c>
      <c r="Q3477" s="5" t="str">
        <f>LEFT(N3477,(FIND("/",N3477)-1))</f>
        <v>theater</v>
      </c>
      <c r="R3477" s="5" t="str">
        <f>RIGHT(N3477,LEN(N3477)-(FIND("/",N3477)))</f>
        <v>plays</v>
      </c>
      <c r="S3477" s="13">
        <f>(J3477/86400)+25569+(-5/24)</f>
        <v>41918.672499999993</v>
      </c>
      <c r="T3477" s="13">
        <f>(I3477/86400)+25569+(-5/24)</f>
        <v>41945.791666666664</v>
      </c>
    </row>
    <row r="3478" spans="1:20" ht="14.75" customHeight="1" x14ac:dyDescent="0.2">
      <c r="A3478" s="5">
        <v>3476</v>
      </c>
      <c r="B3478" s="6" t="s">
        <v>3475</v>
      </c>
      <c r="C3478" s="6" t="s">
        <v>7586</v>
      </c>
      <c r="D3478" s="22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>E3478/D3478</f>
        <v>1.04</v>
      </c>
      <c r="P3478" s="8">
        <f>IF(L3478=0,0,E3478/L3478)</f>
        <v>52</v>
      </c>
      <c r="Q3478" s="5" t="str">
        <f>LEFT(N3478,(FIND("/",N3478)-1))</f>
        <v>theater</v>
      </c>
      <c r="R3478" s="5" t="str">
        <f>RIGHT(N3478,LEN(N3478)-(FIND("/",N3478)))</f>
        <v>plays</v>
      </c>
      <c r="S3478" s="13">
        <f>(J3478/86400)+25569+(-5/24)</f>
        <v>41921.071643518517</v>
      </c>
      <c r="T3478" s="13">
        <f>(I3478/86400)+25569+(-5/24)</f>
        <v>41938.916666666664</v>
      </c>
    </row>
    <row r="3479" spans="1:20" ht="14.75" customHeight="1" x14ac:dyDescent="0.2">
      <c r="A3479" s="5">
        <v>3477</v>
      </c>
      <c r="B3479" s="6" t="s">
        <v>3476</v>
      </c>
      <c r="C3479" s="6" t="s">
        <v>7587</v>
      </c>
      <c r="D3479" s="22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>E3479/D3479</f>
        <v>1.1533333333333333</v>
      </c>
      <c r="P3479" s="8">
        <f>IF(L3479=0,0,E3479/L3479)</f>
        <v>53.230769230769234</v>
      </c>
      <c r="Q3479" s="5" t="str">
        <f>LEFT(N3479,(FIND("/",N3479)-1))</f>
        <v>theater</v>
      </c>
      <c r="R3479" s="5" t="str">
        <f>RIGHT(N3479,LEN(N3479)-(FIND("/",N3479)))</f>
        <v>plays</v>
      </c>
      <c r="S3479" s="13">
        <f>(J3479/86400)+25569+(-5/24)</f>
        <v>42128.528275462959</v>
      </c>
      <c r="T3479" s="13">
        <f>(I3479/86400)+25569+(-5/24)</f>
        <v>42140.916666666664</v>
      </c>
    </row>
    <row r="3480" spans="1:20" ht="14.75" customHeight="1" x14ac:dyDescent="0.2">
      <c r="A3480" s="5">
        <v>3478</v>
      </c>
      <c r="B3480" s="6" t="s">
        <v>3477</v>
      </c>
      <c r="C3480" s="6" t="s">
        <v>7588</v>
      </c>
      <c r="D3480" s="22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>E3480/D3480</f>
        <v>1.1285000000000001</v>
      </c>
      <c r="P3480" s="8">
        <f>IF(L3480=0,0,E3480/L3480)</f>
        <v>39.596491228070178</v>
      </c>
      <c r="Q3480" s="5" t="str">
        <f>LEFT(N3480,(FIND("/",N3480)-1))</f>
        <v>theater</v>
      </c>
      <c r="R3480" s="5" t="str">
        <f>RIGHT(N3480,LEN(N3480)-(FIND("/",N3480)))</f>
        <v>plays</v>
      </c>
      <c r="S3480" s="13">
        <f>(J3480/86400)+25569+(-5/24)</f>
        <v>42053.708587962959</v>
      </c>
      <c r="T3480" s="13">
        <f>(I3480/86400)+25569+(-5/24)</f>
        <v>42079.666666666664</v>
      </c>
    </row>
    <row r="3481" spans="1:20" ht="14.75" customHeight="1" x14ac:dyDescent="0.2">
      <c r="A3481" s="5">
        <v>3479</v>
      </c>
      <c r="B3481" s="6" t="s">
        <v>3478</v>
      </c>
      <c r="C3481" s="6" t="s">
        <v>7589</v>
      </c>
      <c r="D3481" s="22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>E3481/D3481</f>
        <v>1.2786666666666666</v>
      </c>
      <c r="P3481" s="8">
        <f>IF(L3481=0,0,E3481/L3481)</f>
        <v>34.25</v>
      </c>
      <c r="Q3481" s="5" t="str">
        <f>LEFT(N3481,(FIND("/",N3481)-1))</f>
        <v>theater</v>
      </c>
      <c r="R3481" s="5" t="str">
        <f>RIGHT(N3481,LEN(N3481)-(FIND("/",N3481)))</f>
        <v>plays</v>
      </c>
      <c r="S3481" s="13">
        <f>(J3481/86400)+25569+(-5/24)</f>
        <v>41781.64675925926</v>
      </c>
      <c r="T3481" s="13">
        <f>(I3481/86400)+25569+(-5/24)</f>
        <v>41811.64675925926</v>
      </c>
    </row>
    <row r="3482" spans="1:20" ht="14.75" customHeight="1" x14ac:dyDescent="0.2">
      <c r="A3482" s="5">
        <v>3480</v>
      </c>
      <c r="B3482" s="6" t="s">
        <v>3479</v>
      </c>
      <c r="C3482" s="6" t="s">
        <v>7590</v>
      </c>
      <c r="D3482" s="22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>E3482/D3482</f>
        <v>1.4266666666666667</v>
      </c>
      <c r="P3482" s="8">
        <f>IF(L3482=0,0,E3482/L3482)</f>
        <v>164.61538461538461</v>
      </c>
      <c r="Q3482" s="5" t="str">
        <f>LEFT(N3482,(FIND("/",N3482)-1))</f>
        <v>theater</v>
      </c>
      <c r="R3482" s="5" t="str">
        <f>RIGHT(N3482,LEN(N3482)-(FIND("/",N3482)))</f>
        <v>plays</v>
      </c>
      <c r="S3482" s="13">
        <f>(J3482/86400)+25569+(-5/24)</f>
        <v>42171.109108796292</v>
      </c>
      <c r="T3482" s="13">
        <f>(I3482/86400)+25569+(-5/24)</f>
        <v>42195.666666666664</v>
      </c>
    </row>
    <row r="3483" spans="1:20" ht="14.75" customHeight="1" x14ac:dyDescent="0.2">
      <c r="A3483" s="5">
        <v>3481</v>
      </c>
      <c r="B3483" s="6" t="s">
        <v>3480</v>
      </c>
      <c r="C3483" s="6" t="s">
        <v>7591</v>
      </c>
      <c r="D3483" s="22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>E3483/D3483</f>
        <v>1.1879999999999999</v>
      </c>
      <c r="P3483" s="8">
        <f>IF(L3483=0,0,E3483/L3483)</f>
        <v>125.05263157894737</v>
      </c>
      <c r="Q3483" s="5" t="str">
        <f>LEFT(N3483,(FIND("/",N3483)-1))</f>
        <v>theater</v>
      </c>
      <c r="R3483" s="5" t="str">
        <f>RIGHT(N3483,LEN(N3483)-(FIND("/",N3483)))</f>
        <v>plays</v>
      </c>
      <c r="S3483" s="13">
        <f>(J3483/86400)+25569+(-5/24)</f>
        <v>41989.039212962962</v>
      </c>
      <c r="T3483" s="13">
        <f>(I3483/86400)+25569+(-5/24)</f>
        <v>42006.039212962962</v>
      </c>
    </row>
    <row r="3484" spans="1:20" ht="14.75" customHeight="1" x14ac:dyDescent="0.2">
      <c r="A3484" s="5">
        <v>3482</v>
      </c>
      <c r="B3484" s="6" t="s">
        <v>3481</v>
      </c>
      <c r="C3484" s="6" t="s">
        <v>7592</v>
      </c>
      <c r="D3484" s="22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>E3484/D3484</f>
        <v>1.3833333333333333</v>
      </c>
      <c r="P3484" s="8">
        <f>IF(L3484=0,0,E3484/L3484)</f>
        <v>51.875</v>
      </c>
      <c r="Q3484" s="5" t="str">
        <f>LEFT(N3484,(FIND("/",N3484)-1))</f>
        <v>theater</v>
      </c>
      <c r="R3484" s="5" t="str">
        <f>RIGHT(N3484,LEN(N3484)-(FIND("/",N3484)))</f>
        <v>plays</v>
      </c>
      <c r="S3484" s="13">
        <f>(J3484/86400)+25569+(-5/24)</f>
        <v>41796.563263888886</v>
      </c>
      <c r="T3484" s="13">
        <f>(I3484/86400)+25569+(-5/24)</f>
        <v>41826.563263888886</v>
      </c>
    </row>
    <row r="3485" spans="1:20" ht="14.75" customHeight="1" x14ac:dyDescent="0.2">
      <c r="A3485" s="5">
        <v>3483</v>
      </c>
      <c r="B3485" s="6" t="s">
        <v>3482</v>
      </c>
      <c r="C3485" s="6" t="s">
        <v>7593</v>
      </c>
      <c r="D3485" s="22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>E3485/D3485</f>
        <v>1.599402985074627</v>
      </c>
      <c r="P3485" s="8">
        <f>IF(L3485=0,0,E3485/L3485)</f>
        <v>40.285714285714285</v>
      </c>
      <c r="Q3485" s="5" t="str">
        <f>LEFT(N3485,(FIND("/",N3485)-1))</f>
        <v>theater</v>
      </c>
      <c r="R3485" s="5" t="str">
        <f>RIGHT(N3485,LEN(N3485)-(FIND("/",N3485)))</f>
        <v>plays</v>
      </c>
      <c r="S3485" s="13">
        <f>(J3485/86400)+25569+(-5/24)</f>
        <v>41793.460428240738</v>
      </c>
      <c r="T3485" s="13">
        <f>(I3485/86400)+25569+(-5/24)</f>
        <v>41823.460428240738</v>
      </c>
    </row>
    <row r="3486" spans="1:20" ht="14.75" customHeight="1" x14ac:dyDescent="0.2">
      <c r="A3486" s="5">
        <v>3484</v>
      </c>
      <c r="B3486" s="6" t="s">
        <v>3483</v>
      </c>
      <c r="C3486" s="6" t="s">
        <v>7594</v>
      </c>
      <c r="D3486" s="22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>E3486/D3486</f>
        <v>1.1424000000000001</v>
      </c>
      <c r="P3486" s="8">
        <f>IF(L3486=0,0,E3486/L3486)</f>
        <v>64.909090909090907</v>
      </c>
      <c r="Q3486" s="5" t="str">
        <f>LEFT(N3486,(FIND("/",N3486)-1))</f>
        <v>theater</v>
      </c>
      <c r="R3486" s="5" t="str">
        <f>RIGHT(N3486,LEN(N3486)-(FIND("/",N3486)))</f>
        <v>plays</v>
      </c>
      <c r="S3486" s="13">
        <f>(J3486/86400)+25569+(-5/24)</f>
        <v>42506.552071759252</v>
      </c>
      <c r="T3486" s="13">
        <f>(I3486/86400)+25569+(-5/24)</f>
        <v>42536.552071759252</v>
      </c>
    </row>
    <row r="3487" spans="1:20" ht="14.75" customHeight="1" x14ac:dyDescent="0.2">
      <c r="A3487" s="5">
        <v>3485</v>
      </c>
      <c r="B3487" s="6" t="s">
        <v>3484</v>
      </c>
      <c r="C3487" s="6" t="s">
        <v>7595</v>
      </c>
      <c r="D3487" s="22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>E3487/D3487</f>
        <v>1.0060606060606061</v>
      </c>
      <c r="P3487" s="8">
        <f>IF(L3487=0,0,E3487/L3487)</f>
        <v>55.333333333333336</v>
      </c>
      <c r="Q3487" s="5" t="str">
        <f>LEFT(N3487,(FIND("/",N3487)-1))</f>
        <v>theater</v>
      </c>
      <c r="R3487" s="5" t="str">
        <f>RIGHT(N3487,LEN(N3487)-(FIND("/",N3487)))</f>
        <v>plays</v>
      </c>
      <c r="S3487" s="13">
        <f>(J3487/86400)+25569+(-5/24)</f>
        <v>42372.484722222223</v>
      </c>
      <c r="T3487" s="13">
        <f>(I3487/86400)+25569+(-5/24)</f>
        <v>42402.484722222223</v>
      </c>
    </row>
    <row r="3488" spans="1:20" ht="14.75" customHeight="1" x14ac:dyDescent="0.2">
      <c r="A3488" s="5">
        <v>3486</v>
      </c>
      <c r="B3488" s="6" t="s">
        <v>3485</v>
      </c>
      <c r="C3488" s="6" t="s">
        <v>7596</v>
      </c>
      <c r="D3488" s="22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>E3488/D3488</f>
        <v>1.552</v>
      </c>
      <c r="P3488" s="8">
        <f>IF(L3488=0,0,E3488/L3488)</f>
        <v>83.142857142857139</v>
      </c>
      <c r="Q3488" s="5" t="str">
        <f>LEFT(N3488,(FIND("/",N3488)-1))</f>
        <v>theater</v>
      </c>
      <c r="R3488" s="5" t="str">
        <f>RIGHT(N3488,LEN(N3488)-(FIND("/",N3488)))</f>
        <v>plays</v>
      </c>
      <c r="S3488" s="13">
        <f>(J3488/86400)+25569+(-5/24)</f>
        <v>42126.666678240734</v>
      </c>
      <c r="T3488" s="13">
        <f>(I3488/86400)+25569+(-5/24)</f>
        <v>42158.082638888889</v>
      </c>
    </row>
    <row r="3489" spans="1:20" ht="14.75" customHeight="1" x14ac:dyDescent="0.2">
      <c r="A3489" s="5">
        <v>3487</v>
      </c>
      <c r="B3489" s="6" t="s">
        <v>3486</v>
      </c>
      <c r="C3489" s="6" t="s">
        <v>7597</v>
      </c>
      <c r="D3489" s="22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>E3489/D3489</f>
        <v>1.2775000000000001</v>
      </c>
      <c r="P3489" s="8">
        <f>IF(L3489=0,0,E3489/L3489)</f>
        <v>38.712121212121211</v>
      </c>
      <c r="Q3489" s="5" t="str">
        <f>LEFT(N3489,(FIND("/",N3489)-1))</f>
        <v>theater</v>
      </c>
      <c r="R3489" s="5" t="str">
        <f>RIGHT(N3489,LEN(N3489)-(FIND("/",N3489)))</f>
        <v>plays</v>
      </c>
      <c r="S3489" s="13">
        <f>(J3489/86400)+25569+(-5/24)</f>
        <v>42149.732083333329</v>
      </c>
      <c r="T3489" s="13">
        <f>(I3489/86400)+25569+(-5/24)</f>
        <v>42179.732083333329</v>
      </c>
    </row>
    <row r="3490" spans="1:20" ht="14.75" customHeight="1" x14ac:dyDescent="0.2">
      <c r="A3490" s="5">
        <v>3488</v>
      </c>
      <c r="B3490" s="6" t="s">
        <v>3487</v>
      </c>
      <c r="C3490" s="6" t="s">
        <v>7598</v>
      </c>
      <c r="D3490" s="22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>E3490/D3490</f>
        <v>1.212</v>
      </c>
      <c r="P3490" s="8">
        <f>IF(L3490=0,0,E3490/L3490)</f>
        <v>125.37931034482759</v>
      </c>
      <c r="Q3490" s="5" t="str">
        <f>LEFT(N3490,(FIND("/",N3490)-1))</f>
        <v>theater</v>
      </c>
      <c r="R3490" s="5" t="str">
        <f>RIGHT(N3490,LEN(N3490)-(FIND("/",N3490)))</f>
        <v>plays</v>
      </c>
      <c r="S3490" s="13">
        <f>(J3490/86400)+25569+(-5/24)</f>
        <v>42087.55972222222</v>
      </c>
      <c r="T3490" s="13">
        <f>(I3490/86400)+25569+(-5/24)</f>
        <v>42111.458333333336</v>
      </c>
    </row>
    <row r="3491" spans="1:20" ht="14.75" customHeight="1" x14ac:dyDescent="0.2">
      <c r="A3491" s="5">
        <v>3489</v>
      </c>
      <c r="B3491" s="6" t="s">
        <v>3488</v>
      </c>
      <c r="C3491" s="6" t="s">
        <v>7599</v>
      </c>
      <c r="D3491" s="22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>E3491/D3491</f>
        <v>1.127</v>
      </c>
      <c r="P3491" s="8">
        <f>IF(L3491=0,0,E3491/L3491)</f>
        <v>78.263888888888886</v>
      </c>
      <c r="Q3491" s="5" t="str">
        <f>LEFT(N3491,(FIND("/",N3491)-1))</f>
        <v>theater</v>
      </c>
      <c r="R3491" s="5" t="str">
        <f>RIGHT(N3491,LEN(N3491)-(FIND("/",N3491)))</f>
        <v>plays</v>
      </c>
      <c r="S3491" s="13">
        <f>(J3491/86400)+25569+(-5/24)</f>
        <v>41753.427442129629</v>
      </c>
      <c r="T3491" s="13">
        <f>(I3491/86400)+25569+(-5/24)</f>
        <v>41783.666666666664</v>
      </c>
    </row>
    <row r="3492" spans="1:20" ht="14.75" customHeight="1" x14ac:dyDescent="0.2">
      <c r="A3492" s="5">
        <v>3490</v>
      </c>
      <c r="B3492" s="6" t="s">
        <v>3489</v>
      </c>
      <c r="C3492" s="6" t="s">
        <v>7600</v>
      </c>
      <c r="D3492" s="22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>E3492/D3492</f>
        <v>1.2749999999999999</v>
      </c>
      <c r="P3492" s="8">
        <f>IF(L3492=0,0,E3492/L3492)</f>
        <v>47.222222222222221</v>
      </c>
      <c r="Q3492" s="5" t="str">
        <f>LEFT(N3492,(FIND("/",N3492)-1))</f>
        <v>theater</v>
      </c>
      <c r="R3492" s="5" t="str">
        <f>RIGHT(N3492,LEN(N3492)-(FIND("/",N3492)))</f>
        <v>plays</v>
      </c>
      <c r="S3492" s="13">
        <f>(J3492/86400)+25569+(-5/24)</f>
        <v>42443.594027777777</v>
      </c>
      <c r="T3492" s="13">
        <f>(I3492/86400)+25569+(-5/24)</f>
        <v>42473.594027777777</v>
      </c>
    </row>
    <row r="3493" spans="1:20" ht="14.75" customHeight="1" x14ac:dyDescent="0.2">
      <c r="A3493" s="5">
        <v>3491</v>
      </c>
      <c r="B3493" s="6" t="s">
        <v>3490</v>
      </c>
      <c r="C3493" s="6" t="s">
        <v>7601</v>
      </c>
      <c r="D3493" s="22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>E3493/D3493</f>
        <v>1.5820000000000001</v>
      </c>
      <c r="P3493" s="8">
        <f>IF(L3493=0,0,E3493/L3493)</f>
        <v>79.099999999999994</v>
      </c>
      <c r="Q3493" s="5" t="str">
        <f>LEFT(N3493,(FIND("/",N3493)-1))</f>
        <v>theater</v>
      </c>
      <c r="R3493" s="5" t="str">
        <f>RIGHT(N3493,LEN(N3493)-(FIND("/",N3493)))</f>
        <v>plays</v>
      </c>
      <c r="S3493" s="13">
        <f>(J3493/86400)+25569+(-5/24)</f>
        <v>42121.041481481479</v>
      </c>
      <c r="T3493" s="13">
        <f>(I3493/86400)+25569+(-5/24)</f>
        <v>42142.041481481479</v>
      </c>
    </row>
    <row r="3494" spans="1:20" ht="14.75" customHeight="1" x14ac:dyDescent="0.2">
      <c r="A3494" s="5">
        <v>3492</v>
      </c>
      <c r="B3494" s="6" t="s">
        <v>3491</v>
      </c>
      <c r="C3494" s="6" t="s">
        <v>7602</v>
      </c>
      <c r="D3494" s="22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>E3494/D3494</f>
        <v>1.0526894736842105</v>
      </c>
      <c r="P3494" s="8">
        <f>IF(L3494=0,0,E3494/L3494)</f>
        <v>114.29199999999999</v>
      </c>
      <c r="Q3494" s="5" t="str">
        <f>LEFT(N3494,(FIND("/",N3494)-1))</f>
        <v>theater</v>
      </c>
      <c r="R3494" s="5" t="str">
        <f>RIGHT(N3494,LEN(N3494)-(FIND("/",N3494)))</f>
        <v>plays</v>
      </c>
      <c r="S3494" s="13">
        <f>(J3494/86400)+25569+(-5/24)</f>
        <v>42267.800891203697</v>
      </c>
      <c r="T3494" s="13">
        <f>(I3494/86400)+25569+(-5/24)</f>
        <v>42302.800891203697</v>
      </c>
    </row>
    <row r="3495" spans="1:20" ht="14.75" customHeight="1" x14ac:dyDescent="0.2">
      <c r="A3495" s="5">
        <v>3493</v>
      </c>
      <c r="B3495" s="6" t="s">
        <v>3492</v>
      </c>
      <c r="C3495" s="6" t="s">
        <v>7603</v>
      </c>
      <c r="D3495" s="22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>E3495/D3495</f>
        <v>1</v>
      </c>
      <c r="P3495" s="8">
        <f>IF(L3495=0,0,E3495/L3495)</f>
        <v>51.724137931034484</v>
      </c>
      <c r="Q3495" s="5" t="str">
        <f>LEFT(N3495,(FIND("/",N3495)-1))</f>
        <v>theater</v>
      </c>
      <c r="R3495" s="5" t="str">
        <f>RIGHT(N3495,LEN(N3495)-(FIND("/",N3495)))</f>
        <v>plays</v>
      </c>
      <c r="S3495" s="13">
        <f>(J3495/86400)+25569+(-5/24)</f>
        <v>41848.657824074071</v>
      </c>
      <c r="T3495" s="13">
        <f>(I3495/86400)+25569+(-5/24)</f>
        <v>41868.007638888885</v>
      </c>
    </row>
    <row r="3496" spans="1:20" ht="14.75" customHeight="1" x14ac:dyDescent="0.2">
      <c r="A3496" s="5">
        <v>3494</v>
      </c>
      <c r="B3496" s="6" t="s">
        <v>3493</v>
      </c>
      <c r="C3496" s="6" t="s">
        <v>7604</v>
      </c>
      <c r="D3496" s="22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>E3496/D3496</f>
        <v>1</v>
      </c>
      <c r="P3496" s="8">
        <f>IF(L3496=0,0,E3496/L3496)</f>
        <v>30.76923076923077</v>
      </c>
      <c r="Q3496" s="5" t="str">
        <f>LEFT(N3496,(FIND("/",N3496)-1))</f>
        <v>theater</v>
      </c>
      <c r="R3496" s="5" t="str">
        <f>RIGHT(N3496,LEN(N3496)-(FIND("/",N3496)))</f>
        <v>plays</v>
      </c>
      <c r="S3496" s="13">
        <f>(J3496/86400)+25569+(-5/24)</f>
        <v>42689.006655092591</v>
      </c>
      <c r="T3496" s="13">
        <f>(I3496/86400)+25569+(-5/24)</f>
        <v>42700.041666666664</v>
      </c>
    </row>
    <row r="3497" spans="1:20" ht="14.75" customHeight="1" x14ac:dyDescent="0.2">
      <c r="A3497" s="5">
        <v>3495</v>
      </c>
      <c r="B3497" s="6" t="s">
        <v>3494</v>
      </c>
      <c r="C3497" s="6" t="s">
        <v>7605</v>
      </c>
      <c r="D3497" s="22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>E3497/D3497</f>
        <v>1.0686</v>
      </c>
      <c r="P3497" s="8">
        <f>IF(L3497=0,0,E3497/L3497)</f>
        <v>74.208333333333329</v>
      </c>
      <c r="Q3497" s="5" t="str">
        <f>LEFT(N3497,(FIND("/",N3497)-1))</f>
        <v>theater</v>
      </c>
      <c r="R3497" s="5" t="str">
        <f>RIGHT(N3497,LEN(N3497)-(FIND("/",N3497)))</f>
        <v>plays</v>
      </c>
      <c r="S3497" s="13">
        <f>(J3497/86400)+25569+(-5/24)</f>
        <v>41915.554502314808</v>
      </c>
      <c r="T3497" s="13">
        <f>(I3497/86400)+25569+(-5/24)</f>
        <v>41944.512499999997</v>
      </c>
    </row>
    <row r="3498" spans="1:20" ht="14.75" customHeight="1" x14ac:dyDescent="0.2">
      <c r="A3498" s="5">
        <v>3496</v>
      </c>
      <c r="B3498" s="6" t="s">
        <v>3495</v>
      </c>
      <c r="C3498" s="6" t="s">
        <v>7606</v>
      </c>
      <c r="D3498" s="22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>E3498/D3498</f>
        <v>1.244</v>
      </c>
      <c r="P3498" s="8">
        <f>IF(L3498=0,0,E3498/L3498)</f>
        <v>47.846153846153847</v>
      </c>
      <c r="Q3498" s="5" t="str">
        <f>LEFT(N3498,(FIND("/",N3498)-1))</f>
        <v>theater</v>
      </c>
      <c r="R3498" s="5" t="str">
        <f>RIGHT(N3498,LEN(N3498)-(FIND("/",N3498)))</f>
        <v>plays</v>
      </c>
      <c r="S3498" s="13">
        <f>(J3498/86400)+25569+(-5/24)</f>
        <v>42584.638495370367</v>
      </c>
      <c r="T3498" s="13">
        <f>(I3498/86400)+25569+(-5/24)</f>
        <v>42624.638495370367</v>
      </c>
    </row>
    <row r="3499" spans="1:20" ht="14.75" customHeight="1" x14ac:dyDescent="0.2">
      <c r="A3499" s="5">
        <v>3497</v>
      </c>
      <c r="B3499" s="6" t="s">
        <v>3496</v>
      </c>
      <c r="C3499" s="6" t="s">
        <v>7607</v>
      </c>
      <c r="D3499" s="22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>E3499/D3499</f>
        <v>1.0870406189555126</v>
      </c>
      <c r="P3499" s="8">
        <f>IF(L3499=0,0,E3499/L3499)</f>
        <v>34.408163265306122</v>
      </c>
      <c r="Q3499" s="5" t="str">
        <f>LEFT(N3499,(FIND("/",N3499)-1))</f>
        <v>theater</v>
      </c>
      <c r="R3499" s="5" t="str">
        <f>RIGHT(N3499,LEN(N3499)-(FIND("/",N3499)))</f>
        <v>plays</v>
      </c>
      <c r="S3499" s="13">
        <f>(J3499/86400)+25569+(-5/24)</f>
        <v>42511.53361111111</v>
      </c>
      <c r="T3499" s="13">
        <f>(I3499/86400)+25569+(-5/24)</f>
        <v>42523.708333333336</v>
      </c>
    </row>
    <row r="3500" spans="1:20" ht="14.75" customHeight="1" x14ac:dyDescent="0.2">
      <c r="A3500" s="5">
        <v>3498</v>
      </c>
      <c r="B3500" s="6" t="s">
        <v>3497</v>
      </c>
      <c r="C3500" s="6" t="s">
        <v>7608</v>
      </c>
      <c r="D3500" s="22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>E3500/D3500</f>
        <v>1.0242424242424242</v>
      </c>
      <c r="P3500" s="8">
        <f>IF(L3500=0,0,E3500/L3500)</f>
        <v>40.238095238095241</v>
      </c>
      <c r="Q3500" s="5" t="str">
        <f>LEFT(N3500,(FIND("/",N3500)-1))</f>
        <v>theater</v>
      </c>
      <c r="R3500" s="5" t="str">
        <f>RIGHT(N3500,LEN(N3500)-(FIND("/",N3500)))</f>
        <v>plays</v>
      </c>
      <c r="S3500" s="13">
        <f>(J3500/86400)+25569+(-5/24)</f>
        <v>42458.950277777774</v>
      </c>
      <c r="T3500" s="13">
        <f>(I3500/86400)+25569+(-5/24)</f>
        <v>42518.697222222218</v>
      </c>
    </row>
    <row r="3501" spans="1:20" ht="14.75" customHeight="1" x14ac:dyDescent="0.2">
      <c r="A3501" s="5">
        <v>3499</v>
      </c>
      <c r="B3501" s="6" t="s">
        <v>3498</v>
      </c>
      <c r="C3501" s="6" t="s">
        <v>7609</v>
      </c>
      <c r="D3501" s="22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>E3501/D3501</f>
        <v>1.0549999999999999</v>
      </c>
      <c r="P3501" s="8">
        <f>IF(L3501=0,0,E3501/L3501)</f>
        <v>60.285714285714285</v>
      </c>
      <c r="Q3501" s="5" t="str">
        <f>LEFT(N3501,(FIND("/",N3501)-1))</f>
        <v>theater</v>
      </c>
      <c r="R3501" s="5" t="str">
        <f>RIGHT(N3501,LEN(N3501)-(FIND("/",N3501)))</f>
        <v>plays</v>
      </c>
      <c r="S3501" s="13">
        <f>(J3501/86400)+25569+(-5/24)</f>
        <v>42131.827835648146</v>
      </c>
      <c r="T3501" s="13">
        <f>(I3501/86400)+25569+(-5/24)</f>
        <v>42186.082638888889</v>
      </c>
    </row>
    <row r="3502" spans="1:20" ht="14.75" customHeight="1" x14ac:dyDescent="0.2">
      <c r="A3502" s="5">
        <v>3500</v>
      </c>
      <c r="B3502" s="6" t="s">
        <v>3499</v>
      </c>
      <c r="C3502" s="6" t="s">
        <v>7610</v>
      </c>
      <c r="D3502" s="22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>E3502/D3502</f>
        <v>1.0629999999999999</v>
      </c>
      <c r="P3502" s="8">
        <f>IF(L3502=0,0,E3502/L3502)</f>
        <v>25.30952380952381</v>
      </c>
      <c r="Q3502" s="5" t="str">
        <f>LEFT(N3502,(FIND("/",N3502)-1))</f>
        <v>theater</v>
      </c>
      <c r="R3502" s="5" t="str">
        <f>RIGHT(N3502,LEN(N3502)-(FIND("/",N3502)))</f>
        <v>plays</v>
      </c>
      <c r="S3502" s="13">
        <f>(J3502/86400)+25569+(-5/24)</f>
        <v>42419.711087962962</v>
      </c>
      <c r="T3502" s="13">
        <f>(I3502/86400)+25569+(-5/24)</f>
        <v>42435.999305555553</v>
      </c>
    </row>
    <row r="3503" spans="1:20" ht="14.75" customHeight="1" x14ac:dyDescent="0.2">
      <c r="A3503" s="5">
        <v>3501</v>
      </c>
      <c r="B3503" s="6" t="s">
        <v>3500</v>
      </c>
      <c r="C3503" s="6" t="s">
        <v>7611</v>
      </c>
      <c r="D3503" s="22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>E3503/D3503</f>
        <v>1.0066666666666666</v>
      </c>
      <c r="P3503" s="8">
        <f>IF(L3503=0,0,E3503/L3503)</f>
        <v>35.952380952380949</v>
      </c>
      <c r="Q3503" s="5" t="str">
        <f>LEFT(N3503,(FIND("/",N3503)-1))</f>
        <v>theater</v>
      </c>
      <c r="R3503" s="5" t="str">
        <f>RIGHT(N3503,LEN(N3503)-(FIND("/",N3503)))</f>
        <v>plays</v>
      </c>
      <c r="S3503" s="13">
        <f>(J3503/86400)+25569+(-5/24)</f>
        <v>42233.555497685178</v>
      </c>
      <c r="T3503" s="13">
        <f>(I3503/86400)+25569+(-5/24)</f>
        <v>42258.555497685178</v>
      </c>
    </row>
    <row r="3504" spans="1:20" ht="14.75" customHeight="1" x14ac:dyDescent="0.2">
      <c r="A3504" s="5">
        <v>3502</v>
      </c>
      <c r="B3504" s="6" t="s">
        <v>3501</v>
      </c>
      <c r="C3504" s="6" t="s">
        <v>7612</v>
      </c>
      <c r="D3504" s="22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>E3504/D3504</f>
        <v>1.054</v>
      </c>
      <c r="P3504" s="8">
        <f>IF(L3504=0,0,E3504/L3504)</f>
        <v>136</v>
      </c>
      <c r="Q3504" s="5" t="str">
        <f>LEFT(N3504,(FIND("/",N3504)-1))</f>
        <v>theater</v>
      </c>
      <c r="R3504" s="5" t="str">
        <f>RIGHT(N3504,LEN(N3504)-(FIND("/",N3504)))</f>
        <v>plays</v>
      </c>
      <c r="S3504" s="13">
        <f>(J3504/86400)+25569+(-5/24)</f>
        <v>42430.631064814814</v>
      </c>
      <c r="T3504" s="13">
        <f>(I3504/86400)+25569+(-5/24)</f>
        <v>42444.957638888889</v>
      </c>
    </row>
    <row r="3505" spans="1:20" ht="14.75" customHeight="1" x14ac:dyDescent="0.2">
      <c r="A3505" s="5">
        <v>3503</v>
      </c>
      <c r="B3505" s="6" t="s">
        <v>3502</v>
      </c>
      <c r="C3505" s="6" t="s">
        <v>7613</v>
      </c>
      <c r="D3505" s="22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>E3505/D3505</f>
        <v>1.0755999999999999</v>
      </c>
      <c r="P3505" s="8">
        <f>IF(L3505=0,0,E3505/L3505)</f>
        <v>70.763157894736835</v>
      </c>
      <c r="Q3505" s="5" t="str">
        <f>LEFT(N3505,(FIND("/",N3505)-1))</f>
        <v>theater</v>
      </c>
      <c r="R3505" s="5" t="str">
        <f>RIGHT(N3505,LEN(N3505)-(FIND("/",N3505)))</f>
        <v>plays</v>
      </c>
      <c r="S3505" s="13">
        <f>(J3505/86400)+25569+(-5/24)</f>
        <v>42545.27</v>
      </c>
      <c r="T3505" s="13">
        <f>(I3505/86400)+25569+(-5/24)</f>
        <v>42575.27</v>
      </c>
    </row>
    <row r="3506" spans="1:20" ht="14.75" customHeight="1" x14ac:dyDescent="0.2">
      <c r="A3506" s="5">
        <v>3504</v>
      </c>
      <c r="B3506" s="6" t="s">
        <v>3503</v>
      </c>
      <c r="C3506" s="6" t="s">
        <v>7614</v>
      </c>
      <c r="D3506" s="22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>E3506/D3506</f>
        <v>1</v>
      </c>
      <c r="P3506" s="8">
        <f>IF(L3506=0,0,E3506/L3506)</f>
        <v>125</v>
      </c>
      <c r="Q3506" s="5" t="str">
        <f>LEFT(N3506,(FIND("/",N3506)-1))</f>
        <v>theater</v>
      </c>
      <c r="R3506" s="5" t="str">
        <f>RIGHT(N3506,LEN(N3506)-(FIND("/",N3506)))</f>
        <v>plays</v>
      </c>
      <c r="S3506" s="13">
        <f>(J3506/86400)+25569+(-5/24)</f>
        <v>42297.540405092594</v>
      </c>
      <c r="T3506" s="13">
        <f>(I3506/86400)+25569+(-5/24)</f>
        <v>42327.582071759258</v>
      </c>
    </row>
    <row r="3507" spans="1:20" ht="14.75" customHeight="1" x14ac:dyDescent="0.2">
      <c r="A3507" s="5">
        <v>3505</v>
      </c>
      <c r="B3507" s="6" t="s">
        <v>3504</v>
      </c>
      <c r="C3507" s="6" t="s">
        <v>7615</v>
      </c>
      <c r="D3507" s="22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>E3507/D3507</f>
        <v>1.0376000000000001</v>
      </c>
      <c r="P3507" s="8">
        <f>IF(L3507=0,0,E3507/L3507)</f>
        <v>66.512820512820511</v>
      </c>
      <c r="Q3507" s="5" t="str">
        <f>LEFT(N3507,(FIND("/",N3507)-1))</f>
        <v>theater</v>
      </c>
      <c r="R3507" s="5" t="str">
        <f>RIGHT(N3507,LEN(N3507)-(FIND("/",N3507)))</f>
        <v>plays</v>
      </c>
      <c r="S3507" s="13">
        <f>(J3507/86400)+25569+(-5/24)</f>
        <v>41760.727372685185</v>
      </c>
      <c r="T3507" s="13">
        <f>(I3507/86400)+25569+(-5/24)</f>
        <v>41771.958333333328</v>
      </c>
    </row>
    <row r="3508" spans="1:20" ht="14.75" customHeight="1" x14ac:dyDescent="0.2">
      <c r="A3508" s="5">
        <v>3506</v>
      </c>
      <c r="B3508" s="6" t="s">
        <v>3505</v>
      </c>
      <c r="C3508" s="6" t="s">
        <v>7616</v>
      </c>
      <c r="D3508" s="22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>E3508/D3508</f>
        <v>1.0149999999999999</v>
      </c>
      <c r="P3508" s="8">
        <f>IF(L3508=0,0,E3508/L3508)</f>
        <v>105</v>
      </c>
      <c r="Q3508" s="5" t="str">
        <f>LEFT(N3508,(FIND("/",N3508)-1))</f>
        <v>theater</v>
      </c>
      <c r="R3508" s="5" t="str">
        <f>RIGHT(N3508,LEN(N3508)-(FIND("/",N3508)))</f>
        <v>plays</v>
      </c>
      <c r="S3508" s="13">
        <f>(J3508/86400)+25569+(-5/24)</f>
        <v>41829.525925925926</v>
      </c>
      <c r="T3508" s="13">
        <f>(I3508/86400)+25569+(-5/24)</f>
        <v>41874.525925925926</v>
      </c>
    </row>
    <row r="3509" spans="1:20" ht="14.75" customHeight="1" x14ac:dyDescent="0.2">
      <c r="A3509" s="5">
        <v>3507</v>
      </c>
      <c r="B3509" s="6" t="s">
        <v>3506</v>
      </c>
      <c r="C3509" s="6" t="s">
        <v>7617</v>
      </c>
      <c r="D3509" s="22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>E3509/D3509</f>
        <v>1.044</v>
      </c>
      <c r="P3509" s="8">
        <f>IF(L3509=0,0,E3509/L3509)</f>
        <v>145</v>
      </c>
      <c r="Q3509" s="5" t="str">
        <f>LEFT(N3509,(FIND("/",N3509)-1))</f>
        <v>theater</v>
      </c>
      <c r="R3509" s="5" t="str">
        <f>RIGHT(N3509,LEN(N3509)-(FIND("/",N3509)))</f>
        <v>plays</v>
      </c>
      <c r="S3509" s="13">
        <f>(J3509/86400)+25569+(-5/24)</f>
        <v>42491.714548611104</v>
      </c>
      <c r="T3509" s="13">
        <f>(I3509/86400)+25569+(-5/24)</f>
        <v>42521.714548611104</v>
      </c>
    </row>
    <row r="3510" spans="1:20" ht="14.75" customHeight="1" x14ac:dyDescent="0.2">
      <c r="A3510" s="5">
        <v>3508</v>
      </c>
      <c r="B3510" s="6" t="s">
        <v>3507</v>
      </c>
      <c r="C3510" s="6" t="s">
        <v>7618</v>
      </c>
      <c r="D3510" s="22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>E3510/D3510</f>
        <v>1.8</v>
      </c>
      <c r="P3510" s="8">
        <f>IF(L3510=0,0,E3510/L3510)</f>
        <v>12</v>
      </c>
      <c r="Q3510" s="5" t="str">
        <f>LEFT(N3510,(FIND("/",N3510)-1))</f>
        <v>theater</v>
      </c>
      <c r="R3510" s="5" t="str">
        <f>RIGHT(N3510,LEN(N3510)-(FIND("/",N3510)))</f>
        <v>plays</v>
      </c>
      <c r="S3510" s="13">
        <f>(J3510/86400)+25569+(-5/24)</f>
        <v>42477.521446759252</v>
      </c>
      <c r="T3510" s="13">
        <f>(I3510/86400)+25569+(-5/24)</f>
        <v>42500.666666666664</v>
      </c>
    </row>
    <row r="3511" spans="1:20" ht="14.75" customHeight="1" x14ac:dyDescent="0.2">
      <c r="A3511" s="5">
        <v>3509</v>
      </c>
      <c r="B3511" s="6" t="s">
        <v>3508</v>
      </c>
      <c r="C3511" s="6" t="s">
        <v>7619</v>
      </c>
      <c r="D3511" s="22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>E3511/D3511</f>
        <v>1.0633333333333332</v>
      </c>
      <c r="P3511" s="8">
        <f>IF(L3511=0,0,E3511/L3511)</f>
        <v>96.666666666666671</v>
      </c>
      <c r="Q3511" s="5" t="str">
        <f>LEFT(N3511,(FIND("/",N3511)-1))</f>
        <v>theater</v>
      </c>
      <c r="R3511" s="5" t="str">
        <f>RIGHT(N3511,LEN(N3511)-(FIND("/",N3511)))</f>
        <v>plays</v>
      </c>
      <c r="S3511" s="13">
        <f>(J3511/86400)+25569+(-5/24)</f>
        <v>41950.651226851849</v>
      </c>
      <c r="T3511" s="13">
        <f>(I3511/86400)+25569+(-5/24)</f>
        <v>41963.996527777774</v>
      </c>
    </row>
    <row r="3512" spans="1:20" ht="14.75" customHeight="1" x14ac:dyDescent="0.2">
      <c r="A3512" s="5">
        <v>3510</v>
      </c>
      <c r="B3512" s="6" t="s">
        <v>3509</v>
      </c>
      <c r="C3512" s="6" t="s">
        <v>7620</v>
      </c>
      <c r="D3512" s="22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>E3512/D3512</f>
        <v>1.0055555555555555</v>
      </c>
      <c r="P3512" s="8">
        <f>IF(L3512=0,0,E3512/L3512)</f>
        <v>60.333333333333336</v>
      </c>
      <c r="Q3512" s="5" t="str">
        <f>LEFT(N3512,(FIND("/",N3512)-1))</f>
        <v>theater</v>
      </c>
      <c r="R3512" s="5" t="str">
        <f>RIGHT(N3512,LEN(N3512)-(FIND("/",N3512)))</f>
        <v>plays</v>
      </c>
      <c r="S3512" s="13">
        <f>(J3512/86400)+25569+(-5/24)</f>
        <v>41802.412569444445</v>
      </c>
      <c r="T3512" s="13">
        <f>(I3512/86400)+25569+(-5/24)</f>
        <v>41822.412569444445</v>
      </c>
    </row>
    <row r="3513" spans="1:20" ht="14.75" customHeight="1" x14ac:dyDescent="0.2">
      <c r="A3513" s="5">
        <v>3511</v>
      </c>
      <c r="B3513" s="6" t="s">
        <v>3510</v>
      </c>
      <c r="C3513" s="6" t="s">
        <v>7621</v>
      </c>
      <c r="D3513" s="22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>E3513/D3513</f>
        <v>1.012</v>
      </c>
      <c r="P3513" s="8">
        <f>IF(L3513=0,0,E3513/L3513)</f>
        <v>79.89473684210526</v>
      </c>
      <c r="Q3513" s="5" t="str">
        <f>LEFT(N3513,(FIND("/",N3513)-1))</f>
        <v>theater</v>
      </c>
      <c r="R3513" s="5" t="str">
        <f>RIGHT(N3513,LEN(N3513)-(FIND("/",N3513)))</f>
        <v>plays</v>
      </c>
      <c r="S3513" s="13">
        <f>(J3513/86400)+25569+(-5/24)</f>
        <v>41927.665451388886</v>
      </c>
      <c r="T3513" s="13">
        <f>(I3513/86400)+25569+(-5/24)</f>
        <v>41950.5625</v>
      </c>
    </row>
    <row r="3514" spans="1:20" ht="14.75" customHeight="1" x14ac:dyDescent="0.2">
      <c r="A3514" s="5">
        <v>3512</v>
      </c>
      <c r="B3514" s="6" t="s">
        <v>3511</v>
      </c>
      <c r="C3514" s="6" t="s">
        <v>7622</v>
      </c>
      <c r="D3514" s="22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>E3514/D3514</f>
        <v>1</v>
      </c>
      <c r="P3514" s="8">
        <f>IF(L3514=0,0,E3514/L3514)</f>
        <v>58.823529411764703</v>
      </c>
      <c r="Q3514" s="5" t="str">
        <f>LEFT(N3514,(FIND("/",N3514)-1))</f>
        <v>theater</v>
      </c>
      <c r="R3514" s="5" t="str">
        <f>RIGHT(N3514,LEN(N3514)-(FIND("/",N3514)))</f>
        <v>plays</v>
      </c>
      <c r="S3514" s="13">
        <f>(J3514/86400)+25569+(-5/24)</f>
        <v>42057.328611111108</v>
      </c>
      <c r="T3514" s="13">
        <f>(I3514/86400)+25569+(-5/24)</f>
        <v>42117.286944444444</v>
      </c>
    </row>
    <row r="3515" spans="1:20" ht="14.75" customHeight="1" x14ac:dyDescent="0.2">
      <c r="A3515" s="5">
        <v>3513</v>
      </c>
      <c r="B3515" s="6" t="s">
        <v>3512</v>
      </c>
      <c r="C3515" s="6" t="s">
        <v>7623</v>
      </c>
      <c r="D3515" s="22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>E3515/D3515</f>
        <v>1.1839285714285714</v>
      </c>
      <c r="P3515" s="8">
        <f>IF(L3515=0,0,E3515/L3515)</f>
        <v>75.340909090909093</v>
      </c>
      <c r="Q3515" s="5" t="str">
        <f>LEFT(N3515,(FIND("/",N3515)-1))</f>
        <v>theater</v>
      </c>
      <c r="R3515" s="5" t="str">
        <f>RIGHT(N3515,LEN(N3515)-(FIND("/",N3515)))</f>
        <v>plays</v>
      </c>
      <c r="S3515" s="13">
        <f>(J3515/86400)+25569+(-5/24)</f>
        <v>41780.887870370367</v>
      </c>
      <c r="T3515" s="13">
        <f>(I3515/86400)+25569+(-5/24)</f>
        <v>41793.999305555553</v>
      </c>
    </row>
    <row r="3516" spans="1:20" ht="14.75" customHeight="1" x14ac:dyDescent="0.2">
      <c r="A3516" s="5">
        <v>3514</v>
      </c>
      <c r="B3516" s="6" t="s">
        <v>3513</v>
      </c>
      <c r="C3516" s="6" t="s">
        <v>7624</v>
      </c>
      <c r="D3516" s="22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>E3516/D3516</f>
        <v>1.1000000000000001</v>
      </c>
      <c r="P3516" s="8">
        <f>IF(L3516=0,0,E3516/L3516)</f>
        <v>55</v>
      </c>
      <c r="Q3516" s="5" t="str">
        <f>LEFT(N3516,(FIND("/",N3516)-1))</f>
        <v>theater</v>
      </c>
      <c r="R3516" s="5" t="str">
        <f>RIGHT(N3516,LEN(N3516)-(FIND("/",N3516)))</f>
        <v>plays</v>
      </c>
      <c r="S3516" s="13">
        <f>(J3516/86400)+25569+(-5/24)</f>
        <v>42020.638333333329</v>
      </c>
      <c r="T3516" s="13">
        <f>(I3516/86400)+25569+(-5/24)</f>
        <v>42036.999305555553</v>
      </c>
    </row>
    <row r="3517" spans="1:20" ht="14.75" customHeight="1" x14ac:dyDescent="0.2">
      <c r="A3517" s="5">
        <v>3515</v>
      </c>
      <c r="B3517" s="6" t="s">
        <v>3514</v>
      </c>
      <c r="C3517" s="6" t="s">
        <v>7625</v>
      </c>
      <c r="D3517" s="22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>E3517/D3517</f>
        <v>1.0266666666666666</v>
      </c>
      <c r="P3517" s="8">
        <f>IF(L3517=0,0,E3517/L3517)</f>
        <v>66.956521739130437</v>
      </c>
      <c r="Q3517" s="5" t="str">
        <f>LEFT(N3517,(FIND("/",N3517)-1))</f>
        <v>theater</v>
      </c>
      <c r="R3517" s="5" t="str">
        <f>RIGHT(N3517,LEN(N3517)-(FIND("/",N3517)))</f>
        <v>plays</v>
      </c>
      <c r="S3517" s="13">
        <f>(J3517/86400)+25569+(-5/24)</f>
        <v>42125.564479166664</v>
      </c>
      <c r="T3517" s="13">
        <f>(I3517/86400)+25569+(-5/24)</f>
        <v>42155.564479166664</v>
      </c>
    </row>
    <row r="3518" spans="1:20" ht="14.75" customHeight="1" x14ac:dyDescent="0.2">
      <c r="A3518" s="5">
        <v>3516</v>
      </c>
      <c r="B3518" s="6" t="s">
        <v>3515</v>
      </c>
      <c r="C3518" s="6" t="s">
        <v>7626</v>
      </c>
      <c r="D3518" s="22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>E3518/D3518</f>
        <v>1</v>
      </c>
      <c r="P3518" s="8">
        <f>IF(L3518=0,0,E3518/L3518)</f>
        <v>227.27272727272728</v>
      </c>
      <c r="Q3518" s="5" t="str">
        <f>LEFT(N3518,(FIND("/",N3518)-1))</f>
        <v>theater</v>
      </c>
      <c r="R3518" s="5" t="str">
        <f>RIGHT(N3518,LEN(N3518)-(FIND("/",N3518)))</f>
        <v>plays</v>
      </c>
      <c r="S3518" s="13">
        <f>(J3518/86400)+25569+(-5/24)</f>
        <v>41855.801736111105</v>
      </c>
      <c r="T3518" s="13">
        <f>(I3518/86400)+25569+(-5/24)</f>
        <v>41889.916666666664</v>
      </c>
    </row>
    <row r="3519" spans="1:20" ht="14.75" customHeight="1" x14ac:dyDescent="0.2">
      <c r="A3519" s="5">
        <v>3517</v>
      </c>
      <c r="B3519" s="6" t="s">
        <v>3516</v>
      </c>
      <c r="C3519" s="6" t="s">
        <v>7627</v>
      </c>
      <c r="D3519" s="22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>E3519/D3519</f>
        <v>1</v>
      </c>
      <c r="P3519" s="8">
        <f>IF(L3519=0,0,E3519/L3519)</f>
        <v>307.69230769230768</v>
      </c>
      <c r="Q3519" s="5" t="str">
        <f>LEFT(N3519,(FIND("/",N3519)-1))</f>
        <v>theater</v>
      </c>
      <c r="R3519" s="5" t="str">
        <f>RIGHT(N3519,LEN(N3519)-(FIND("/",N3519)))</f>
        <v>plays</v>
      </c>
      <c r="S3519" s="13">
        <f>(J3519/86400)+25569+(-5/24)</f>
        <v>41794.609189814808</v>
      </c>
      <c r="T3519" s="13">
        <f>(I3519/86400)+25569+(-5/24)</f>
        <v>41824.25</v>
      </c>
    </row>
    <row r="3520" spans="1:20" ht="14.75" customHeight="1" x14ac:dyDescent="0.2">
      <c r="A3520" s="5">
        <v>3518</v>
      </c>
      <c r="B3520" s="6" t="s">
        <v>3517</v>
      </c>
      <c r="C3520" s="6" t="s">
        <v>7628</v>
      </c>
      <c r="D3520" s="22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>E3520/D3520</f>
        <v>1.10046</v>
      </c>
      <c r="P3520" s="8">
        <f>IF(L3520=0,0,E3520/L3520)</f>
        <v>50.020909090909093</v>
      </c>
      <c r="Q3520" s="5" t="str">
        <f>LEFT(N3520,(FIND("/",N3520)-1))</f>
        <v>theater</v>
      </c>
      <c r="R3520" s="5" t="str">
        <f>RIGHT(N3520,LEN(N3520)-(FIND("/",N3520)))</f>
        <v>plays</v>
      </c>
      <c r="S3520" s="13">
        <f>(J3520/86400)+25569+(-5/24)</f>
        <v>41893.575219907405</v>
      </c>
      <c r="T3520" s="13">
        <f>(I3520/86400)+25569+(-5/24)</f>
        <v>41914.38958333333</v>
      </c>
    </row>
    <row r="3521" spans="1:20" ht="14.75" customHeight="1" x14ac:dyDescent="0.2">
      <c r="A3521" s="5">
        <v>3519</v>
      </c>
      <c r="B3521" s="6" t="s">
        <v>3518</v>
      </c>
      <c r="C3521" s="6" t="s">
        <v>7629</v>
      </c>
      <c r="D3521" s="22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>E3521/D3521</f>
        <v>1.0135000000000001</v>
      </c>
      <c r="P3521" s="8">
        <f>IF(L3521=0,0,E3521/L3521)</f>
        <v>72.392857142857139</v>
      </c>
      <c r="Q3521" s="5" t="str">
        <f>LEFT(N3521,(FIND("/",N3521)-1))</f>
        <v>theater</v>
      </c>
      <c r="R3521" s="5" t="str">
        <f>RIGHT(N3521,LEN(N3521)-(FIND("/",N3521)))</f>
        <v>plays</v>
      </c>
      <c r="S3521" s="13">
        <f>(J3521/86400)+25569+(-5/24)</f>
        <v>42037.390624999993</v>
      </c>
      <c r="T3521" s="13">
        <f>(I3521/86400)+25569+(-5/24)</f>
        <v>42067.390624999993</v>
      </c>
    </row>
    <row r="3522" spans="1:20" ht="14.75" customHeight="1" x14ac:dyDescent="0.2">
      <c r="A3522" s="5">
        <v>3520</v>
      </c>
      <c r="B3522" s="6" t="s">
        <v>3519</v>
      </c>
      <c r="C3522" s="6" t="s">
        <v>7630</v>
      </c>
      <c r="D3522" s="22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>E3522/D3522</f>
        <v>1.0075000000000001</v>
      </c>
      <c r="P3522" s="8">
        <f>IF(L3522=0,0,E3522/L3522)</f>
        <v>95.952380952380949</v>
      </c>
      <c r="Q3522" s="5" t="str">
        <f>LEFT(N3522,(FIND("/",N3522)-1))</f>
        <v>theater</v>
      </c>
      <c r="R3522" s="5" t="str">
        <f>RIGHT(N3522,LEN(N3522)-(FIND("/",N3522)))</f>
        <v>plays</v>
      </c>
      <c r="S3522" s="13">
        <f>(J3522/86400)+25569+(-5/24)</f>
        <v>42227.615879629629</v>
      </c>
      <c r="T3522" s="13">
        <f>(I3522/86400)+25569+(-5/24)</f>
        <v>42253.365972222215</v>
      </c>
    </row>
    <row r="3523" spans="1:20" ht="14.75" customHeight="1" x14ac:dyDescent="0.2">
      <c r="A3523" s="5">
        <v>3521</v>
      </c>
      <c r="B3523" s="6" t="s">
        <v>3520</v>
      </c>
      <c r="C3523" s="6" t="s">
        <v>7631</v>
      </c>
      <c r="D3523" s="22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>E3523/D3523</f>
        <v>1.6942857142857144</v>
      </c>
      <c r="P3523" s="8">
        <f>IF(L3523=0,0,E3523/L3523)</f>
        <v>45.615384615384613</v>
      </c>
      <c r="Q3523" s="5" t="str">
        <f>LEFT(N3523,(FIND("/",N3523)-1))</f>
        <v>theater</v>
      </c>
      <c r="R3523" s="5" t="str">
        <f>RIGHT(N3523,LEN(N3523)-(FIND("/",N3523)))</f>
        <v>plays</v>
      </c>
      <c r="S3523" s="13">
        <f>(J3523/86400)+25569+(-5/24)</f>
        <v>41881.153009259258</v>
      </c>
      <c r="T3523" s="13">
        <f>(I3523/86400)+25569+(-5/24)</f>
        <v>41911.153009259258</v>
      </c>
    </row>
    <row r="3524" spans="1:20" ht="14.75" customHeight="1" x14ac:dyDescent="0.2">
      <c r="A3524" s="5">
        <v>3522</v>
      </c>
      <c r="B3524" s="6" t="s">
        <v>3521</v>
      </c>
      <c r="C3524" s="6" t="s">
        <v>7632</v>
      </c>
      <c r="D3524" s="22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>E3524/D3524</f>
        <v>1</v>
      </c>
      <c r="P3524" s="8">
        <f>IF(L3524=0,0,E3524/L3524)</f>
        <v>41.029411764705884</v>
      </c>
      <c r="Q3524" s="5" t="str">
        <f>LEFT(N3524,(FIND("/",N3524)-1))</f>
        <v>theater</v>
      </c>
      <c r="R3524" s="5" t="str">
        <f>RIGHT(N3524,LEN(N3524)-(FIND("/",N3524)))</f>
        <v>plays</v>
      </c>
      <c r="S3524" s="13">
        <f>(J3524/86400)+25569+(-5/24)</f>
        <v>42234.581550925919</v>
      </c>
      <c r="T3524" s="13">
        <f>(I3524/86400)+25569+(-5/24)</f>
        <v>42262.212500000001</v>
      </c>
    </row>
    <row r="3525" spans="1:20" ht="14.75" customHeight="1" x14ac:dyDescent="0.2">
      <c r="A3525" s="5">
        <v>3523</v>
      </c>
      <c r="B3525" s="6" t="s">
        <v>3522</v>
      </c>
      <c r="C3525" s="6" t="s">
        <v>7633</v>
      </c>
      <c r="D3525" s="22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>E3525/D3525</f>
        <v>1.1365000000000001</v>
      </c>
      <c r="P3525" s="8">
        <f>IF(L3525=0,0,E3525/L3525)</f>
        <v>56.825000000000003</v>
      </c>
      <c r="Q3525" s="5" t="str">
        <f>LEFT(N3525,(FIND("/",N3525)-1))</f>
        <v>theater</v>
      </c>
      <c r="R3525" s="5" t="str">
        <f>RIGHT(N3525,LEN(N3525)-(FIND("/",N3525)))</f>
        <v>plays</v>
      </c>
      <c r="S3525" s="13">
        <f>(J3525/86400)+25569+(-5/24)</f>
        <v>42581.189212962963</v>
      </c>
      <c r="T3525" s="13">
        <f>(I3525/86400)+25569+(-5/24)</f>
        <v>42638.749999999993</v>
      </c>
    </row>
    <row r="3526" spans="1:20" ht="14.75" customHeight="1" x14ac:dyDescent="0.2">
      <c r="A3526" s="5">
        <v>3524</v>
      </c>
      <c r="B3526" s="6" t="s">
        <v>3523</v>
      </c>
      <c r="C3526" s="6" t="s">
        <v>7634</v>
      </c>
      <c r="D3526" s="22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>E3526/D3526</f>
        <v>1.0156000000000001</v>
      </c>
      <c r="P3526" s="8">
        <f>IF(L3526=0,0,E3526/L3526)</f>
        <v>137.24324324324326</v>
      </c>
      <c r="Q3526" s="5" t="str">
        <f>LEFT(N3526,(FIND("/",N3526)-1))</f>
        <v>theater</v>
      </c>
      <c r="R3526" s="5" t="str">
        <f>RIGHT(N3526,LEN(N3526)-(FIND("/",N3526)))</f>
        <v>plays</v>
      </c>
      <c r="S3526" s="13">
        <f>(J3526/86400)+25569+(-5/24)</f>
        <v>41880.555243055554</v>
      </c>
      <c r="T3526" s="13">
        <f>(I3526/86400)+25569+(-5/24)</f>
        <v>41894.958333333328</v>
      </c>
    </row>
    <row r="3527" spans="1:20" ht="14.75" customHeight="1" x14ac:dyDescent="0.2">
      <c r="A3527" s="5">
        <v>3525</v>
      </c>
      <c r="B3527" s="6" t="s">
        <v>3524</v>
      </c>
      <c r="C3527" s="6" t="s">
        <v>7635</v>
      </c>
      <c r="D3527" s="22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>E3527/D3527</f>
        <v>1.06</v>
      </c>
      <c r="P3527" s="8">
        <f>IF(L3527=0,0,E3527/L3527)</f>
        <v>75.714285714285708</v>
      </c>
      <c r="Q3527" s="5" t="str">
        <f>LEFT(N3527,(FIND("/",N3527)-1))</f>
        <v>theater</v>
      </c>
      <c r="R3527" s="5" t="str">
        <f>RIGHT(N3527,LEN(N3527)-(FIND("/",N3527)))</f>
        <v>plays</v>
      </c>
      <c r="S3527" s="13">
        <f>(J3527/86400)+25569+(-5/24)</f>
        <v>42214.487337962964</v>
      </c>
      <c r="T3527" s="13">
        <f>(I3527/86400)+25569+(-5/24)</f>
        <v>42225.458333333336</v>
      </c>
    </row>
    <row r="3528" spans="1:20" ht="14.75" customHeight="1" x14ac:dyDescent="0.2">
      <c r="A3528" s="5">
        <v>3526</v>
      </c>
      <c r="B3528" s="6" t="s">
        <v>3525</v>
      </c>
      <c r="C3528" s="6" t="s">
        <v>7636</v>
      </c>
      <c r="D3528" s="22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>E3528/D3528</f>
        <v>1.02</v>
      </c>
      <c r="P3528" s="8">
        <f>IF(L3528=0,0,E3528/L3528)</f>
        <v>99</v>
      </c>
      <c r="Q3528" s="5" t="str">
        <f>LEFT(N3528,(FIND("/",N3528)-1))</f>
        <v>theater</v>
      </c>
      <c r="R3528" s="5" t="str">
        <f>RIGHT(N3528,LEN(N3528)-(FIND("/",N3528)))</f>
        <v>plays</v>
      </c>
      <c r="S3528" s="13">
        <f>(J3528/86400)+25569+(-5/24)</f>
        <v>42460.126979166664</v>
      </c>
      <c r="T3528" s="13">
        <f>(I3528/86400)+25569+(-5/24)</f>
        <v>42488.040972222218</v>
      </c>
    </row>
    <row r="3529" spans="1:20" ht="14.75" customHeight="1" x14ac:dyDescent="0.2">
      <c r="A3529" s="5">
        <v>3527</v>
      </c>
      <c r="B3529" s="6" t="s">
        <v>3526</v>
      </c>
      <c r="C3529" s="6" t="s">
        <v>7637</v>
      </c>
      <c r="D3529" s="22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>E3529/D3529</f>
        <v>1.1691666666666667</v>
      </c>
      <c r="P3529" s="8">
        <f>IF(L3529=0,0,E3529/L3529)</f>
        <v>81.569767441860463</v>
      </c>
      <c r="Q3529" s="5" t="str">
        <f>LEFT(N3529,(FIND("/",N3529)-1))</f>
        <v>theater</v>
      </c>
      <c r="R3529" s="5" t="str">
        <f>RIGHT(N3529,LEN(N3529)-(FIND("/",N3529)))</f>
        <v>plays</v>
      </c>
      <c r="S3529" s="13">
        <f>(J3529/86400)+25569+(-5/24)</f>
        <v>42166.814872685187</v>
      </c>
      <c r="T3529" s="13">
        <f>(I3529/86400)+25569+(-5/24)</f>
        <v>42195.957638888889</v>
      </c>
    </row>
    <row r="3530" spans="1:20" ht="14.75" customHeight="1" x14ac:dyDescent="0.2">
      <c r="A3530" s="5">
        <v>3528</v>
      </c>
      <c r="B3530" s="6" t="s">
        <v>3527</v>
      </c>
      <c r="C3530" s="6" t="s">
        <v>7638</v>
      </c>
      <c r="D3530" s="22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>E3530/D3530</f>
        <v>1.0115151515151515</v>
      </c>
      <c r="P3530" s="8">
        <f>IF(L3530=0,0,E3530/L3530)</f>
        <v>45.108108108108105</v>
      </c>
      <c r="Q3530" s="5" t="str">
        <f>LEFT(N3530,(FIND("/",N3530)-1))</f>
        <v>theater</v>
      </c>
      <c r="R3530" s="5" t="str">
        <f>RIGHT(N3530,LEN(N3530)-(FIND("/",N3530)))</f>
        <v>plays</v>
      </c>
      <c r="S3530" s="13">
        <f>(J3530/86400)+25569+(-5/24)</f>
        <v>42733.293032407404</v>
      </c>
      <c r="T3530" s="13">
        <f>(I3530/86400)+25569+(-5/24)</f>
        <v>42753.293032407404</v>
      </c>
    </row>
    <row r="3531" spans="1:20" ht="14.75" customHeight="1" x14ac:dyDescent="0.2">
      <c r="A3531" s="5">
        <v>3529</v>
      </c>
      <c r="B3531" s="6" t="s">
        <v>3528</v>
      </c>
      <c r="C3531" s="6" t="s">
        <v>7639</v>
      </c>
      <c r="D3531" s="22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>E3531/D3531</f>
        <v>1.32</v>
      </c>
      <c r="P3531" s="8">
        <f>IF(L3531=0,0,E3531/L3531)</f>
        <v>36.666666666666664</v>
      </c>
      <c r="Q3531" s="5" t="str">
        <f>LEFT(N3531,(FIND("/",N3531)-1))</f>
        <v>theater</v>
      </c>
      <c r="R3531" s="5" t="str">
        <f>RIGHT(N3531,LEN(N3531)-(FIND("/",N3531)))</f>
        <v>plays</v>
      </c>
      <c r="S3531" s="13">
        <f>(J3531/86400)+25569+(-5/24)</f>
        <v>42177.553449074076</v>
      </c>
      <c r="T3531" s="13">
        <f>(I3531/86400)+25569+(-5/24)</f>
        <v>42197.833333333336</v>
      </c>
    </row>
    <row r="3532" spans="1:20" ht="14.75" customHeight="1" x14ac:dyDescent="0.2">
      <c r="A3532" s="5">
        <v>3530</v>
      </c>
      <c r="B3532" s="6" t="s">
        <v>3529</v>
      </c>
      <c r="C3532" s="6" t="s">
        <v>7640</v>
      </c>
      <c r="D3532" s="22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>E3532/D3532</f>
        <v>1</v>
      </c>
      <c r="P3532" s="8">
        <f>IF(L3532=0,0,E3532/L3532)</f>
        <v>125</v>
      </c>
      <c r="Q3532" s="5" t="str">
        <f>LEFT(N3532,(FIND("/",N3532)-1))</f>
        <v>theater</v>
      </c>
      <c r="R3532" s="5" t="str">
        <f>RIGHT(N3532,LEN(N3532)-(FIND("/",N3532)))</f>
        <v>plays</v>
      </c>
      <c r="S3532" s="13">
        <f>(J3532/86400)+25569+(-5/24)</f>
        <v>42442.41501157407</v>
      </c>
      <c r="T3532" s="13">
        <f>(I3532/86400)+25569+(-5/24)</f>
        <v>42470.624999999993</v>
      </c>
    </row>
    <row r="3533" spans="1:20" ht="14.75" customHeight="1" x14ac:dyDescent="0.2">
      <c r="A3533" s="5">
        <v>3531</v>
      </c>
      <c r="B3533" s="6" t="s">
        <v>3530</v>
      </c>
      <c r="C3533" s="6" t="s">
        <v>7641</v>
      </c>
      <c r="D3533" s="22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>E3533/D3533</f>
        <v>1.28</v>
      </c>
      <c r="P3533" s="8">
        <f>IF(L3533=0,0,E3533/L3533)</f>
        <v>49.230769230769234</v>
      </c>
      <c r="Q3533" s="5" t="str">
        <f>LEFT(N3533,(FIND("/",N3533)-1))</f>
        <v>theater</v>
      </c>
      <c r="R3533" s="5" t="str">
        <f>RIGHT(N3533,LEN(N3533)-(FIND("/",N3533)))</f>
        <v>plays</v>
      </c>
      <c r="S3533" s="13">
        <f>(J3533/86400)+25569+(-5/24)</f>
        <v>42521.44599537037</v>
      </c>
      <c r="T3533" s="13">
        <f>(I3533/86400)+25569+(-5/24)</f>
        <v>42551.44599537037</v>
      </c>
    </row>
    <row r="3534" spans="1:20" ht="14.75" customHeight="1" x14ac:dyDescent="0.2">
      <c r="A3534" s="5">
        <v>3532</v>
      </c>
      <c r="B3534" s="6" t="s">
        <v>3531</v>
      </c>
      <c r="C3534" s="6" t="s">
        <v>7642</v>
      </c>
      <c r="D3534" s="22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>E3534/D3534</f>
        <v>1.1895833333333334</v>
      </c>
      <c r="P3534" s="8">
        <f>IF(L3534=0,0,E3534/L3534)</f>
        <v>42.296296296296298</v>
      </c>
      <c r="Q3534" s="5" t="str">
        <f>LEFT(N3534,(FIND("/",N3534)-1))</f>
        <v>theater</v>
      </c>
      <c r="R3534" s="5" t="str">
        <f>RIGHT(N3534,LEN(N3534)-(FIND("/",N3534)))</f>
        <v>plays</v>
      </c>
      <c r="S3534" s="13">
        <f>(J3534/86400)+25569+(-5/24)</f>
        <v>41884.391516203701</v>
      </c>
      <c r="T3534" s="13">
        <f>(I3534/86400)+25569+(-5/24)</f>
        <v>41899.957638888889</v>
      </c>
    </row>
    <row r="3535" spans="1:20" ht="14.75" customHeight="1" x14ac:dyDescent="0.2">
      <c r="A3535" s="5">
        <v>3533</v>
      </c>
      <c r="B3535" s="6" t="s">
        <v>3532</v>
      </c>
      <c r="C3535" s="6" t="s">
        <v>7643</v>
      </c>
      <c r="D3535" s="22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>E3535/D3535</f>
        <v>1.262</v>
      </c>
      <c r="P3535" s="8">
        <f>IF(L3535=0,0,E3535/L3535)</f>
        <v>78.875</v>
      </c>
      <c r="Q3535" s="5" t="str">
        <f>LEFT(N3535,(FIND("/",N3535)-1))</f>
        <v>theater</v>
      </c>
      <c r="R3535" s="5" t="str">
        <f>RIGHT(N3535,LEN(N3535)-(FIND("/",N3535)))</f>
        <v>plays</v>
      </c>
      <c r="S3535" s="13">
        <f>(J3535/86400)+25569+(-5/24)</f>
        <v>42289.552858796298</v>
      </c>
      <c r="T3535" s="13">
        <f>(I3535/86400)+25569+(-5/24)</f>
        <v>42319.594525462962</v>
      </c>
    </row>
    <row r="3536" spans="1:20" ht="14.75" customHeight="1" x14ac:dyDescent="0.2">
      <c r="A3536" s="5">
        <v>3534</v>
      </c>
      <c r="B3536" s="6" t="s">
        <v>3533</v>
      </c>
      <c r="C3536" s="6" t="s">
        <v>7644</v>
      </c>
      <c r="D3536" s="22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>E3536/D3536</f>
        <v>1.5620000000000001</v>
      </c>
      <c r="P3536" s="8">
        <f>IF(L3536=0,0,E3536/L3536)</f>
        <v>38.284313725490193</v>
      </c>
      <c r="Q3536" s="5" t="str">
        <f>LEFT(N3536,(FIND("/",N3536)-1))</f>
        <v>theater</v>
      </c>
      <c r="R3536" s="5" t="str">
        <f>RIGHT(N3536,LEN(N3536)-(FIND("/",N3536)))</f>
        <v>plays</v>
      </c>
      <c r="S3536" s="13">
        <f>(J3536/86400)+25569+(-5/24)</f>
        <v>42243.416932870365</v>
      </c>
      <c r="T3536" s="13">
        <f>(I3536/86400)+25569+(-5/24)</f>
        <v>42278.416932870365</v>
      </c>
    </row>
    <row r="3537" spans="1:20" ht="14.75" customHeight="1" x14ac:dyDescent="0.2">
      <c r="A3537" s="5">
        <v>3535</v>
      </c>
      <c r="B3537" s="6" t="s">
        <v>3534</v>
      </c>
      <c r="C3537" s="6" t="s">
        <v>7645</v>
      </c>
      <c r="D3537" s="22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>E3537/D3537</f>
        <v>1.0315000000000001</v>
      </c>
      <c r="P3537" s="8">
        <f>IF(L3537=0,0,E3537/L3537)</f>
        <v>44.847826086956523</v>
      </c>
      <c r="Q3537" s="5" t="str">
        <f>LEFT(N3537,(FIND("/",N3537)-1))</f>
        <v>theater</v>
      </c>
      <c r="R3537" s="5" t="str">
        <f>RIGHT(N3537,LEN(N3537)-(FIND("/",N3537)))</f>
        <v>plays</v>
      </c>
      <c r="S3537" s="13">
        <f>(J3537/86400)+25569+(-5/24)</f>
        <v>42248.431828703702</v>
      </c>
      <c r="T3537" s="13">
        <f>(I3537/86400)+25569+(-5/24)</f>
        <v>42279.541666666664</v>
      </c>
    </row>
    <row r="3538" spans="1:20" ht="14.75" customHeight="1" x14ac:dyDescent="0.2">
      <c r="A3538" s="5">
        <v>3536</v>
      </c>
      <c r="B3538" s="6" t="s">
        <v>3535</v>
      </c>
      <c r="C3538" s="6" t="s">
        <v>7646</v>
      </c>
      <c r="D3538" s="22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>E3538/D3538</f>
        <v>1.5333333333333334</v>
      </c>
      <c r="P3538" s="8">
        <f>IF(L3538=0,0,E3538/L3538)</f>
        <v>13.529411764705882</v>
      </c>
      <c r="Q3538" s="5" t="str">
        <f>LEFT(N3538,(FIND("/",N3538)-1))</f>
        <v>theater</v>
      </c>
      <c r="R3538" s="5" t="str">
        <f>RIGHT(N3538,LEN(N3538)-(FIND("/",N3538)))</f>
        <v>plays</v>
      </c>
      <c r="S3538" s="13">
        <f>(J3538/86400)+25569+(-5/24)</f>
        <v>42328.518807870372</v>
      </c>
      <c r="T3538" s="13">
        <f>(I3538/86400)+25569+(-5/24)</f>
        <v>42358.290972222218</v>
      </c>
    </row>
    <row r="3539" spans="1:20" ht="14.75" customHeight="1" x14ac:dyDescent="0.2">
      <c r="A3539" s="5">
        <v>3537</v>
      </c>
      <c r="B3539" s="6" t="s">
        <v>3536</v>
      </c>
      <c r="C3539" s="6" t="s">
        <v>7647</v>
      </c>
      <c r="D3539" s="22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>E3539/D3539</f>
        <v>1.8044444444444445</v>
      </c>
      <c r="P3539" s="8">
        <f>IF(L3539=0,0,E3539/L3539)</f>
        <v>43.5</v>
      </c>
      <c r="Q3539" s="5" t="str">
        <f>LEFT(N3539,(FIND("/",N3539)-1))</f>
        <v>theater</v>
      </c>
      <c r="R3539" s="5" t="str">
        <f>RIGHT(N3539,LEN(N3539)-(FIND("/",N3539)))</f>
        <v>plays</v>
      </c>
      <c r="S3539" s="13">
        <f>(J3539/86400)+25569+(-5/24)</f>
        <v>41923.146018518521</v>
      </c>
      <c r="T3539" s="13">
        <f>(I3539/86400)+25569+(-5/24)</f>
        <v>41960.124305555553</v>
      </c>
    </row>
    <row r="3540" spans="1:20" ht="14.75" customHeight="1" x14ac:dyDescent="0.2">
      <c r="A3540" s="5">
        <v>3538</v>
      </c>
      <c r="B3540" s="6" t="s">
        <v>3537</v>
      </c>
      <c r="C3540" s="6" t="s">
        <v>7648</v>
      </c>
      <c r="D3540" s="22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>E3540/D3540</f>
        <v>1.2845</v>
      </c>
      <c r="P3540" s="8">
        <f>IF(L3540=0,0,E3540/L3540)</f>
        <v>30.951807228915662</v>
      </c>
      <c r="Q3540" s="5" t="str">
        <f>LEFT(N3540,(FIND("/",N3540)-1))</f>
        <v>theater</v>
      </c>
      <c r="R3540" s="5" t="str">
        <f>RIGHT(N3540,LEN(N3540)-(FIND("/",N3540)))</f>
        <v>plays</v>
      </c>
      <c r="S3540" s="13">
        <f>(J3540/86400)+25569+(-5/24)</f>
        <v>42571.212268518517</v>
      </c>
      <c r="T3540" s="13">
        <f>(I3540/86400)+25569+(-5/24)</f>
        <v>42599.212268518517</v>
      </c>
    </row>
    <row r="3541" spans="1:20" ht="14.75" customHeight="1" x14ac:dyDescent="0.2">
      <c r="A3541" s="5">
        <v>3539</v>
      </c>
      <c r="B3541" s="6" t="s">
        <v>3538</v>
      </c>
      <c r="C3541" s="6" t="s">
        <v>7649</v>
      </c>
      <c r="D3541" s="22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>E3541/D3541</f>
        <v>1.1966666666666668</v>
      </c>
      <c r="P3541" s="8">
        <f>IF(L3541=0,0,E3541/L3541)</f>
        <v>55.230769230769234</v>
      </c>
      <c r="Q3541" s="5" t="str">
        <f>LEFT(N3541,(FIND("/",N3541)-1))</f>
        <v>theater</v>
      </c>
      <c r="R3541" s="5" t="str">
        <f>RIGHT(N3541,LEN(N3541)-(FIND("/",N3541)))</f>
        <v>plays</v>
      </c>
      <c r="S3541" s="13">
        <f>(J3541/86400)+25569+(-5/24)</f>
        <v>42600.547708333332</v>
      </c>
      <c r="T3541" s="13">
        <f>(I3541/86400)+25569+(-5/24)</f>
        <v>42621.547708333332</v>
      </c>
    </row>
    <row r="3542" spans="1:20" ht="14.75" customHeight="1" x14ac:dyDescent="0.2">
      <c r="A3542" s="5">
        <v>3540</v>
      </c>
      <c r="B3542" s="6" t="s">
        <v>3539</v>
      </c>
      <c r="C3542" s="6" t="s">
        <v>7650</v>
      </c>
      <c r="D3542" s="22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>E3542/D3542</f>
        <v>1.23</v>
      </c>
      <c r="P3542" s="8">
        <f>IF(L3542=0,0,E3542/L3542)</f>
        <v>46.125</v>
      </c>
      <c r="Q3542" s="5" t="str">
        <f>LEFT(N3542,(FIND("/",N3542)-1))</f>
        <v>theater</v>
      </c>
      <c r="R3542" s="5" t="str">
        <f>RIGHT(N3542,LEN(N3542)-(FIND("/",N3542)))</f>
        <v>plays</v>
      </c>
      <c r="S3542" s="13">
        <f>(J3542/86400)+25569+(-5/24)</f>
        <v>42516.795034722221</v>
      </c>
      <c r="T3542" s="13">
        <f>(I3542/86400)+25569+(-5/24)</f>
        <v>42546.795034722221</v>
      </c>
    </row>
    <row r="3543" spans="1:20" ht="14.75" customHeight="1" x14ac:dyDescent="0.2">
      <c r="A3543" s="5">
        <v>3541</v>
      </c>
      <c r="B3543" s="6" t="s">
        <v>3540</v>
      </c>
      <c r="C3543" s="6" t="s">
        <v>7651</v>
      </c>
      <c r="D3543" s="22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>E3543/D3543</f>
        <v>1.05</v>
      </c>
      <c r="P3543" s="8">
        <f>IF(L3543=0,0,E3543/L3543)</f>
        <v>39.375</v>
      </c>
      <c r="Q3543" s="5" t="str">
        <f>LEFT(N3543,(FIND("/",N3543)-1))</f>
        <v>theater</v>
      </c>
      <c r="R3543" s="5" t="str">
        <f>RIGHT(N3543,LEN(N3543)-(FIND("/",N3543)))</f>
        <v>plays</v>
      </c>
      <c r="S3543" s="13">
        <f>(J3543/86400)+25569+(-5/24)</f>
        <v>42222.521701388883</v>
      </c>
      <c r="T3543" s="13">
        <f>(I3543/86400)+25569+(-5/24)</f>
        <v>42247.521701388883</v>
      </c>
    </row>
    <row r="3544" spans="1:20" ht="14.75" customHeight="1" x14ac:dyDescent="0.2">
      <c r="A3544" s="5">
        <v>3542</v>
      </c>
      <c r="B3544" s="6" t="s">
        <v>3541</v>
      </c>
      <c r="C3544" s="6" t="s">
        <v>7652</v>
      </c>
      <c r="D3544" s="22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>E3544/D3544</f>
        <v>1.0223636363636364</v>
      </c>
      <c r="P3544" s="8">
        <f>IF(L3544=0,0,E3544/L3544)</f>
        <v>66.152941176470591</v>
      </c>
      <c r="Q3544" s="5" t="str">
        <f>LEFT(N3544,(FIND("/",N3544)-1))</f>
        <v>theater</v>
      </c>
      <c r="R3544" s="5" t="str">
        <f>RIGHT(N3544,LEN(N3544)-(FIND("/",N3544)))</f>
        <v>plays</v>
      </c>
      <c r="S3544" s="13">
        <f>(J3544/86400)+25569+(-5/24)</f>
        <v>41829.391458333332</v>
      </c>
      <c r="T3544" s="13">
        <f>(I3544/86400)+25569+(-5/24)</f>
        <v>41889.391458333332</v>
      </c>
    </row>
    <row r="3545" spans="1:20" ht="14.75" customHeight="1" x14ac:dyDescent="0.2">
      <c r="A3545" s="5">
        <v>3543</v>
      </c>
      <c r="B3545" s="6" t="s">
        <v>3542</v>
      </c>
      <c r="C3545" s="6" t="s">
        <v>7653</v>
      </c>
      <c r="D3545" s="22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>E3545/D3545</f>
        <v>1.0466666666666666</v>
      </c>
      <c r="P3545" s="8">
        <f>IF(L3545=0,0,E3545/L3545)</f>
        <v>54.137931034482762</v>
      </c>
      <c r="Q3545" s="5" t="str">
        <f>LEFT(N3545,(FIND("/",N3545)-1))</f>
        <v>theater</v>
      </c>
      <c r="R3545" s="5" t="str">
        <f>RIGHT(N3545,LEN(N3545)-(FIND("/",N3545)))</f>
        <v>plays</v>
      </c>
      <c r="S3545" s="13">
        <f>(J3545/86400)+25569+(-5/24)</f>
        <v>42150.546979166662</v>
      </c>
      <c r="T3545" s="13">
        <f>(I3545/86400)+25569+(-5/24)</f>
        <v>42180.546979166662</v>
      </c>
    </row>
    <row r="3546" spans="1:20" ht="14.75" customHeight="1" x14ac:dyDescent="0.2">
      <c r="A3546" s="5">
        <v>3544</v>
      </c>
      <c r="B3546" s="6" t="s">
        <v>3543</v>
      </c>
      <c r="C3546" s="6" t="s">
        <v>7654</v>
      </c>
      <c r="D3546" s="22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>E3546/D3546</f>
        <v>1</v>
      </c>
      <c r="P3546" s="8">
        <f>IF(L3546=0,0,E3546/L3546)</f>
        <v>104.16666666666667</v>
      </c>
      <c r="Q3546" s="5" t="str">
        <f>LEFT(N3546,(FIND("/",N3546)-1))</f>
        <v>theater</v>
      </c>
      <c r="R3546" s="5" t="str">
        <f>RIGHT(N3546,LEN(N3546)-(FIND("/",N3546)))</f>
        <v>plays</v>
      </c>
      <c r="S3546" s="13">
        <f>(J3546/86400)+25569+(-5/24)</f>
        <v>42040.623344907406</v>
      </c>
      <c r="T3546" s="13">
        <f>(I3546/86400)+25569+(-5/24)</f>
        <v>42070.623344907406</v>
      </c>
    </row>
    <row r="3547" spans="1:20" ht="14.75" customHeight="1" x14ac:dyDescent="0.2">
      <c r="A3547" s="5">
        <v>3545</v>
      </c>
      <c r="B3547" s="6" t="s">
        <v>3544</v>
      </c>
      <c r="C3547" s="6" t="s">
        <v>7655</v>
      </c>
      <c r="D3547" s="22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>E3547/D3547</f>
        <v>1.004</v>
      </c>
      <c r="P3547" s="8">
        <f>IF(L3547=0,0,E3547/L3547)</f>
        <v>31.375</v>
      </c>
      <c r="Q3547" s="5" t="str">
        <f>LEFT(N3547,(FIND("/",N3547)-1))</f>
        <v>theater</v>
      </c>
      <c r="R3547" s="5" t="str">
        <f>RIGHT(N3547,LEN(N3547)-(FIND("/",N3547)))</f>
        <v>plays</v>
      </c>
      <c r="S3547" s="13">
        <f>(J3547/86400)+25569+(-5/24)</f>
        <v>42075.599062499998</v>
      </c>
      <c r="T3547" s="13">
        <f>(I3547/86400)+25569+(-5/24)</f>
        <v>42105.599062499998</v>
      </c>
    </row>
    <row r="3548" spans="1:20" ht="14.75" customHeight="1" x14ac:dyDescent="0.2">
      <c r="A3548" s="5">
        <v>3546</v>
      </c>
      <c r="B3548" s="6" t="s">
        <v>3545</v>
      </c>
      <c r="C3548" s="6" t="s">
        <v>7656</v>
      </c>
      <c r="D3548" s="22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>E3548/D3548</f>
        <v>1.0227272727272727</v>
      </c>
      <c r="P3548" s="8">
        <f>IF(L3548=0,0,E3548/L3548)</f>
        <v>59.210526315789473</v>
      </c>
      <c r="Q3548" s="5" t="str">
        <f>LEFT(N3548,(FIND("/",N3548)-1))</f>
        <v>theater</v>
      </c>
      <c r="R3548" s="5" t="str">
        <f>RIGHT(N3548,LEN(N3548)-(FIND("/",N3548)))</f>
        <v>plays</v>
      </c>
      <c r="S3548" s="13">
        <f>(J3548/86400)+25569+(-5/24)</f>
        <v>42073.452361111107</v>
      </c>
      <c r="T3548" s="13">
        <f>(I3548/86400)+25569+(-5/24)</f>
        <v>42094.957638888889</v>
      </c>
    </row>
    <row r="3549" spans="1:20" ht="14.75" customHeight="1" x14ac:dyDescent="0.2">
      <c r="A3549" s="5">
        <v>3547</v>
      </c>
      <c r="B3549" s="6" t="s">
        <v>3546</v>
      </c>
      <c r="C3549" s="6" t="s">
        <v>7657</v>
      </c>
      <c r="D3549" s="22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>E3549/D3549</f>
        <v>1.1440928571428572</v>
      </c>
      <c r="P3549" s="8">
        <f>IF(L3549=0,0,E3549/L3549)</f>
        <v>119.17633928571429</v>
      </c>
      <c r="Q3549" s="5" t="str">
        <f>LEFT(N3549,(FIND("/",N3549)-1))</f>
        <v>theater</v>
      </c>
      <c r="R3549" s="5" t="str">
        <f>RIGHT(N3549,LEN(N3549)-(FIND("/",N3549)))</f>
        <v>plays</v>
      </c>
      <c r="S3549" s="13">
        <f>(J3549/86400)+25569+(-5/24)</f>
        <v>42479.870381944442</v>
      </c>
      <c r="T3549" s="13">
        <f>(I3549/86400)+25569+(-5/24)</f>
        <v>42503.957638888889</v>
      </c>
    </row>
    <row r="3550" spans="1:20" ht="14.75" customHeight="1" x14ac:dyDescent="0.2">
      <c r="A3550" s="5">
        <v>3548</v>
      </c>
      <c r="B3550" s="6" t="s">
        <v>3547</v>
      </c>
      <c r="C3550" s="6" t="s">
        <v>7658</v>
      </c>
      <c r="D3550" s="22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>E3550/D3550</f>
        <v>1.019047619047619</v>
      </c>
      <c r="P3550" s="8">
        <f>IF(L3550=0,0,E3550/L3550)</f>
        <v>164.61538461538461</v>
      </c>
      <c r="Q3550" s="5" t="str">
        <f>LEFT(N3550,(FIND("/",N3550)-1))</f>
        <v>theater</v>
      </c>
      <c r="R3550" s="5" t="str">
        <f>RIGHT(N3550,LEN(N3550)-(FIND("/",N3550)))</f>
        <v>plays</v>
      </c>
      <c r="S3550" s="13">
        <f>(J3550/86400)+25569+(-5/24)</f>
        <v>42411.733958333331</v>
      </c>
      <c r="T3550" s="13">
        <f>(I3550/86400)+25569+(-5/24)</f>
        <v>42433.833333333336</v>
      </c>
    </row>
    <row r="3551" spans="1:20" ht="14.75" customHeight="1" x14ac:dyDescent="0.2">
      <c r="A3551" s="5">
        <v>3549</v>
      </c>
      <c r="B3551" s="6" t="s">
        <v>3548</v>
      </c>
      <c r="C3551" s="6" t="s">
        <v>7659</v>
      </c>
      <c r="D3551" s="22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>E3551/D3551</f>
        <v>1.02</v>
      </c>
      <c r="P3551" s="8">
        <f>IF(L3551=0,0,E3551/L3551)</f>
        <v>24.285714285714285</v>
      </c>
      <c r="Q3551" s="5" t="str">
        <f>LEFT(N3551,(FIND("/",N3551)-1))</f>
        <v>theater</v>
      </c>
      <c r="R3551" s="5" t="str">
        <f>RIGHT(N3551,LEN(N3551)-(FIND("/",N3551)))</f>
        <v>plays</v>
      </c>
      <c r="S3551" s="13">
        <f>(J3551/86400)+25569+(-5/24)</f>
        <v>42223.186030092591</v>
      </c>
      <c r="T3551" s="13">
        <f>(I3551/86400)+25569+(-5/24)</f>
        <v>42251.186030092591</v>
      </c>
    </row>
    <row r="3552" spans="1:20" ht="14.75" customHeight="1" x14ac:dyDescent="0.2">
      <c r="A3552" s="5">
        <v>3550</v>
      </c>
      <c r="B3552" s="6" t="s">
        <v>3549</v>
      </c>
      <c r="C3552" s="6" t="s">
        <v>7660</v>
      </c>
      <c r="D3552" s="22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>E3552/D3552</f>
        <v>1.048</v>
      </c>
      <c r="P3552" s="8">
        <f>IF(L3552=0,0,E3552/L3552)</f>
        <v>40.9375</v>
      </c>
      <c r="Q3552" s="5" t="str">
        <f>LEFT(N3552,(FIND("/",N3552)-1))</f>
        <v>theater</v>
      </c>
      <c r="R3552" s="5" t="str">
        <f>RIGHT(N3552,LEN(N3552)-(FIND("/",N3552)))</f>
        <v>plays</v>
      </c>
      <c r="S3552" s="13">
        <f>(J3552/86400)+25569+(-5/24)</f>
        <v>42462.685162037036</v>
      </c>
      <c r="T3552" s="13">
        <f>(I3552/86400)+25569+(-5/24)</f>
        <v>42492.685162037036</v>
      </c>
    </row>
    <row r="3553" spans="1:20" ht="14.75" customHeight="1" x14ac:dyDescent="0.2">
      <c r="A3553" s="5">
        <v>3551</v>
      </c>
      <c r="B3553" s="6" t="s">
        <v>3550</v>
      </c>
      <c r="C3553" s="6" t="s">
        <v>7661</v>
      </c>
      <c r="D3553" s="22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>E3553/D3553</f>
        <v>1.0183333333333333</v>
      </c>
      <c r="P3553" s="8">
        <f>IF(L3553=0,0,E3553/L3553)</f>
        <v>61.1</v>
      </c>
      <c r="Q3553" s="5" t="str">
        <f>LEFT(N3553,(FIND("/",N3553)-1))</f>
        <v>theater</v>
      </c>
      <c r="R3553" s="5" t="str">
        <f>RIGHT(N3553,LEN(N3553)-(FIND("/",N3553)))</f>
        <v>plays</v>
      </c>
      <c r="S3553" s="13">
        <f>(J3553/86400)+25569+(-5/24)</f>
        <v>41753.307523148142</v>
      </c>
      <c r="T3553" s="13">
        <f>(I3553/86400)+25569+(-5/24)</f>
        <v>41781.713194444441</v>
      </c>
    </row>
    <row r="3554" spans="1:20" ht="14.75" customHeight="1" x14ac:dyDescent="0.2">
      <c r="A3554" s="5">
        <v>3552</v>
      </c>
      <c r="B3554" s="6" t="s">
        <v>3551</v>
      </c>
      <c r="C3554" s="6" t="s">
        <v>7662</v>
      </c>
      <c r="D3554" s="22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>E3554/D3554</f>
        <v>1</v>
      </c>
      <c r="P3554" s="8">
        <f>IF(L3554=0,0,E3554/L3554)</f>
        <v>38.65</v>
      </c>
      <c r="Q3554" s="5" t="str">
        <f>LEFT(N3554,(FIND("/",N3554)-1))</f>
        <v>theater</v>
      </c>
      <c r="R3554" s="5" t="str">
        <f>RIGHT(N3554,LEN(N3554)-(FIND("/",N3554)))</f>
        <v>plays</v>
      </c>
      <c r="S3554" s="13">
        <f>(J3554/86400)+25569+(-5/24)</f>
        <v>41788.378749999996</v>
      </c>
      <c r="T3554" s="13">
        <f>(I3554/86400)+25569+(-5/24)</f>
        <v>41818.378749999996</v>
      </c>
    </row>
    <row r="3555" spans="1:20" ht="14.75" customHeight="1" x14ac:dyDescent="0.2">
      <c r="A3555" s="5">
        <v>3553</v>
      </c>
      <c r="B3555" s="6" t="s">
        <v>3552</v>
      </c>
      <c r="C3555" s="6" t="s">
        <v>7663</v>
      </c>
      <c r="D3555" s="22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>E3555/D3555</f>
        <v>1.0627272727272727</v>
      </c>
      <c r="P3555" s="8">
        <f>IF(L3555=0,0,E3555/L3555)</f>
        <v>56.20192307692308</v>
      </c>
      <c r="Q3555" s="5" t="str">
        <f>LEFT(N3555,(FIND("/",N3555)-1))</f>
        <v>theater</v>
      </c>
      <c r="R3555" s="5" t="str">
        <f>RIGHT(N3555,LEN(N3555)-(FIND("/",N3555)))</f>
        <v>plays</v>
      </c>
      <c r="S3555" s="13">
        <f>(J3555/86400)+25569+(-5/24)</f>
        <v>42195.820370370369</v>
      </c>
      <c r="T3555" s="13">
        <f>(I3555/86400)+25569+(-5/24)</f>
        <v>42227.791666666664</v>
      </c>
    </row>
    <row r="3556" spans="1:20" ht="14.75" customHeight="1" x14ac:dyDescent="0.2">
      <c r="A3556" s="5">
        <v>3554</v>
      </c>
      <c r="B3556" s="6" t="s">
        <v>3553</v>
      </c>
      <c r="C3556" s="6" t="s">
        <v>7664</v>
      </c>
      <c r="D3556" s="22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>E3556/D3556</f>
        <v>1.1342219999999998</v>
      </c>
      <c r="P3556" s="8">
        <f>IF(L3556=0,0,E3556/L3556)</f>
        <v>107.00207547169811</v>
      </c>
      <c r="Q3556" s="5" t="str">
        <f>LEFT(N3556,(FIND("/",N3556)-1))</f>
        <v>theater</v>
      </c>
      <c r="R3556" s="5" t="str">
        <f>RIGHT(N3556,LEN(N3556)-(FIND("/",N3556)))</f>
        <v>plays</v>
      </c>
      <c r="S3556" s="13">
        <f>(J3556/86400)+25569+(-5/24)</f>
        <v>42015.842118055552</v>
      </c>
      <c r="T3556" s="13">
        <f>(I3556/86400)+25569+(-5/24)</f>
        <v>42046.499999999993</v>
      </c>
    </row>
    <row r="3557" spans="1:20" ht="14.75" customHeight="1" x14ac:dyDescent="0.2">
      <c r="A3557" s="5">
        <v>3555</v>
      </c>
      <c r="B3557" s="6" t="s">
        <v>3554</v>
      </c>
      <c r="C3557" s="6" t="s">
        <v>7665</v>
      </c>
      <c r="D3557" s="22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>E3557/D3557</f>
        <v>1</v>
      </c>
      <c r="P3557" s="8">
        <f>IF(L3557=0,0,E3557/L3557)</f>
        <v>171.42857142857142</v>
      </c>
      <c r="Q3557" s="5" t="str">
        <f>LEFT(N3557,(FIND("/",N3557)-1))</f>
        <v>theater</v>
      </c>
      <c r="R3557" s="5" t="str">
        <f>RIGHT(N3557,LEN(N3557)-(FIND("/",N3557)))</f>
        <v>plays</v>
      </c>
      <c r="S3557" s="13">
        <f>(J3557/86400)+25569+(-5/24)</f>
        <v>42661.233726851853</v>
      </c>
      <c r="T3557" s="13">
        <f>(I3557/86400)+25569+(-5/24)</f>
        <v>42691.275393518517</v>
      </c>
    </row>
    <row r="3558" spans="1:20" ht="14.75" customHeight="1" x14ac:dyDescent="0.2">
      <c r="A3558" s="5">
        <v>3556</v>
      </c>
      <c r="B3558" s="6" t="s">
        <v>3555</v>
      </c>
      <c r="C3558" s="6" t="s">
        <v>7666</v>
      </c>
      <c r="D3558" s="22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>E3558/D3558</f>
        <v>1.0045454545454546</v>
      </c>
      <c r="P3558" s="8">
        <f>IF(L3558=0,0,E3558/L3558)</f>
        <v>110.5</v>
      </c>
      <c r="Q3558" s="5" t="str">
        <f>LEFT(N3558,(FIND("/",N3558)-1))</f>
        <v>theater</v>
      </c>
      <c r="R3558" s="5" t="str">
        <f>RIGHT(N3558,LEN(N3558)-(FIND("/",N3558)))</f>
        <v>plays</v>
      </c>
      <c r="S3558" s="13">
        <f>(J3558/86400)+25569+(-5/24)</f>
        <v>41808.441249999996</v>
      </c>
      <c r="T3558" s="13">
        <f>(I3558/86400)+25569+(-5/24)</f>
        <v>41868.441249999996</v>
      </c>
    </row>
    <row r="3559" spans="1:20" ht="14.75" customHeight="1" x14ac:dyDescent="0.2">
      <c r="A3559" s="5">
        <v>3557</v>
      </c>
      <c r="B3559" s="6" t="s">
        <v>3556</v>
      </c>
      <c r="C3559" s="6" t="s">
        <v>7667</v>
      </c>
      <c r="D3559" s="22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>E3559/D3559</f>
        <v>1.0003599999999999</v>
      </c>
      <c r="P3559" s="8">
        <f>IF(L3559=0,0,E3559/L3559)</f>
        <v>179.27598566308242</v>
      </c>
      <c r="Q3559" s="5" t="str">
        <f>LEFT(N3559,(FIND("/",N3559)-1))</f>
        <v>theater</v>
      </c>
      <c r="R3559" s="5" t="str">
        <f>RIGHT(N3559,LEN(N3559)-(FIND("/",N3559)))</f>
        <v>plays</v>
      </c>
      <c r="S3559" s="13">
        <f>(J3559/86400)+25569+(-5/24)</f>
        <v>41730.068414351852</v>
      </c>
      <c r="T3559" s="13">
        <f>(I3559/86400)+25569+(-5/24)</f>
        <v>41764.068414351852</v>
      </c>
    </row>
    <row r="3560" spans="1:20" ht="14.75" customHeight="1" x14ac:dyDescent="0.2">
      <c r="A3560" s="5">
        <v>3558</v>
      </c>
      <c r="B3560" s="6" t="s">
        <v>3557</v>
      </c>
      <c r="C3560" s="6" t="s">
        <v>7668</v>
      </c>
      <c r="D3560" s="22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>E3560/D3560</f>
        <v>1.44</v>
      </c>
      <c r="P3560" s="8">
        <f>IF(L3560=0,0,E3560/L3560)</f>
        <v>22.90909090909091</v>
      </c>
      <c r="Q3560" s="5" t="str">
        <f>LEFT(N3560,(FIND("/",N3560)-1))</f>
        <v>theater</v>
      </c>
      <c r="R3560" s="5" t="str">
        <f>RIGHT(N3560,LEN(N3560)-(FIND("/",N3560)))</f>
        <v>plays</v>
      </c>
      <c r="S3560" s="13">
        <f>(J3560/86400)+25569+(-5/24)</f>
        <v>42139.608506944445</v>
      </c>
      <c r="T3560" s="13">
        <f>(I3560/86400)+25569+(-5/24)</f>
        <v>42181.666666666664</v>
      </c>
    </row>
    <row r="3561" spans="1:20" ht="14.75" customHeight="1" x14ac:dyDescent="0.2">
      <c r="A3561" s="5">
        <v>3559</v>
      </c>
      <c r="B3561" s="6" t="s">
        <v>3558</v>
      </c>
      <c r="C3561" s="6" t="s">
        <v>7669</v>
      </c>
      <c r="D3561" s="22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>E3561/D3561</f>
        <v>1.0349999999999999</v>
      </c>
      <c r="P3561" s="8">
        <f>IF(L3561=0,0,E3561/L3561)</f>
        <v>43.125</v>
      </c>
      <c r="Q3561" s="5" t="str">
        <f>LEFT(N3561,(FIND("/",N3561)-1))</f>
        <v>theater</v>
      </c>
      <c r="R3561" s="5" t="str">
        <f>RIGHT(N3561,LEN(N3561)-(FIND("/",N3561)))</f>
        <v>plays</v>
      </c>
      <c r="S3561" s="13">
        <f>(J3561/86400)+25569+(-5/24)</f>
        <v>42193.887824074067</v>
      </c>
      <c r="T3561" s="13">
        <f>(I3561/86400)+25569+(-5/24)</f>
        <v>42216.165277777771</v>
      </c>
    </row>
    <row r="3562" spans="1:20" ht="14.75" customHeight="1" x14ac:dyDescent="0.2">
      <c r="A3562" s="5">
        <v>3560</v>
      </c>
      <c r="B3562" s="6" t="s">
        <v>3559</v>
      </c>
      <c r="C3562" s="6" t="s">
        <v>7670</v>
      </c>
      <c r="D3562" s="22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>E3562/D3562</f>
        <v>1.0843750000000001</v>
      </c>
      <c r="P3562" s="8">
        <f>IF(L3562=0,0,E3562/L3562)</f>
        <v>46.891891891891895</v>
      </c>
      <c r="Q3562" s="5" t="str">
        <f>LEFT(N3562,(FIND("/",N3562)-1))</f>
        <v>theater</v>
      </c>
      <c r="R3562" s="5" t="str">
        <f>RIGHT(N3562,LEN(N3562)-(FIND("/",N3562)))</f>
        <v>plays</v>
      </c>
      <c r="S3562" s="13">
        <f>(J3562/86400)+25569+(-5/24)</f>
        <v>42115.68131944444</v>
      </c>
      <c r="T3562" s="13">
        <f>(I3562/86400)+25569+(-5/24)</f>
        <v>42150.906249999993</v>
      </c>
    </row>
    <row r="3563" spans="1:20" ht="14.75" customHeight="1" x14ac:dyDescent="0.2">
      <c r="A3563" s="5">
        <v>3561</v>
      </c>
      <c r="B3563" s="6" t="s">
        <v>3560</v>
      </c>
      <c r="C3563" s="6" t="s">
        <v>7671</v>
      </c>
      <c r="D3563" s="22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>E3563/D3563</f>
        <v>1.024</v>
      </c>
      <c r="P3563" s="8">
        <f>IF(L3563=0,0,E3563/L3563)</f>
        <v>47.407407407407405</v>
      </c>
      <c r="Q3563" s="5" t="str">
        <f>LEFT(N3563,(FIND("/",N3563)-1))</f>
        <v>theater</v>
      </c>
      <c r="R3563" s="5" t="str">
        <f>RIGHT(N3563,LEN(N3563)-(FIND("/",N3563)))</f>
        <v>plays</v>
      </c>
      <c r="S3563" s="13">
        <f>(J3563/86400)+25569+(-5/24)</f>
        <v>42203.471967592595</v>
      </c>
      <c r="T3563" s="13">
        <f>(I3563/86400)+25569+(-5/24)</f>
        <v>42221.566666666666</v>
      </c>
    </row>
    <row r="3564" spans="1:20" ht="14.75" customHeight="1" x14ac:dyDescent="0.2">
      <c r="A3564" s="5">
        <v>3562</v>
      </c>
      <c r="B3564" s="6" t="s">
        <v>3561</v>
      </c>
      <c r="C3564" s="6" t="s">
        <v>7672</v>
      </c>
      <c r="D3564" s="22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>E3564/D3564</f>
        <v>1.4888888888888889</v>
      </c>
      <c r="P3564" s="8">
        <f>IF(L3564=0,0,E3564/L3564)</f>
        <v>15.129032258064516</v>
      </c>
      <c r="Q3564" s="5" t="str">
        <f>LEFT(N3564,(FIND("/",N3564)-1))</f>
        <v>theater</v>
      </c>
      <c r="R3564" s="5" t="str">
        <f>RIGHT(N3564,LEN(N3564)-(FIND("/",N3564)))</f>
        <v>plays</v>
      </c>
      <c r="S3564" s="13">
        <f>(J3564/86400)+25569+(-5/24)</f>
        <v>42433.553553240738</v>
      </c>
      <c r="T3564" s="13">
        <f>(I3564/86400)+25569+(-5/24)</f>
        <v>42442.708333333336</v>
      </c>
    </row>
    <row r="3565" spans="1:20" ht="14.75" customHeight="1" x14ac:dyDescent="0.2">
      <c r="A3565" s="5">
        <v>3563</v>
      </c>
      <c r="B3565" s="6" t="s">
        <v>3562</v>
      </c>
      <c r="C3565" s="6" t="s">
        <v>7673</v>
      </c>
      <c r="D3565" s="22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>E3565/D3565</f>
        <v>1.0549000000000002</v>
      </c>
      <c r="P3565" s="8">
        <f>IF(L3565=0,0,E3565/L3565)</f>
        <v>21.098000000000003</v>
      </c>
      <c r="Q3565" s="5" t="str">
        <f>LEFT(N3565,(FIND("/",N3565)-1))</f>
        <v>theater</v>
      </c>
      <c r="R3565" s="5" t="str">
        <f>RIGHT(N3565,LEN(N3565)-(FIND("/",N3565)))</f>
        <v>plays</v>
      </c>
      <c r="S3565" s="13">
        <f>(J3565/86400)+25569+(-5/24)</f>
        <v>42555.46361111111</v>
      </c>
      <c r="T3565" s="13">
        <f>(I3565/86400)+25569+(-5/24)</f>
        <v>42583.583333333336</v>
      </c>
    </row>
    <row r="3566" spans="1:20" ht="14.75" customHeight="1" x14ac:dyDescent="0.2">
      <c r="A3566" s="5">
        <v>3564</v>
      </c>
      <c r="B3566" s="6" t="s">
        <v>3563</v>
      </c>
      <c r="C3566" s="6" t="s">
        <v>7674</v>
      </c>
      <c r="D3566" s="22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>E3566/D3566</f>
        <v>1.0049999999999999</v>
      </c>
      <c r="P3566" s="8">
        <f>IF(L3566=0,0,E3566/L3566)</f>
        <v>59.117647058823529</v>
      </c>
      <c r="Q3566" s="5" t="str">
        <f>LEFT(N3566,(FIND("/",N3566)-1))</f>
        <v>theater</v>
      </c>
      <c r="R3566" s="5" t="str">
        <f>RIGHT(N3566,LEN(N3566)-(FIND("/",N3566)))</f>
        <v>plays</v>
      </c>
      <c r="S3566" s="13">
        <f>(J3566/86400)+25569+(-5/24)</f>
        <v>42236.414918981478</v>
      </c>
      <c r="T3566" s="13">
        <f>(I3566/86400)+25569+(-5/24)</f>
        <v>42282.458333333336</v>
      </c>
    </row>
    <row r="3567" spans="1:20" ht="14.75" customHeight="1" x14ac:dyDescent="0.2">
      <c r="A3567" s="5">
        <v>3565</v>
      </c>
      <c r="B3567" s="6" t="s">
        <v>3564</v>
      </c>
      <c r="C3567" s="6" t="s">
        <v>7675</v>
      </c>
      <c r="D3567" s="22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>E3567/D3567</f>
        <v>1.3055555555555556</v>
      </c>
      <c r="P3567" s="8">
        <f>IF(L3567=0,0,E3567/L3567)</f>
        <v>97.916666666666671</v>
      </c>
      <c r="Q3567" s="5" t="str">
        <f>LEFT(N3567,(FIND("/",N3567)-1))</f>
        <v>theater</v>
      </c>
      <c r="R3567" s="5" t="str">
        <f>RIGHT(N3567,LEN(N3567)-(FIND("/",N3567)))</f>
        <v>plays</v>
      </c>
      <c r="S3567" s="13">
        <f>(J3567/86400)+25569+(-5/24)</f>
        <v>41974.534814814811</v>
      </c>
      <c r="T3567" s="13">
        <f>(I3567/86400)+25569+(-5/24)</f>
        <v>42004.534814814811</v>
      </c>
    </row>
    <row r="3568" spans="1:20" ht="14.75" customHeight="1" x14ac:dyDescent="0.2">
      <c r="A3568" s="5">
        <v>3566</v>
      </c>
      <c r="B3568" s="6" t="s">
        <v>3565</v>
      </c>
      <c r="C3568" s="6" t="s">
        <v>7676</v>
      </c>
      <c r="D3568" s="22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>E3568/D3568</f>
        <v>1.0475000000000001</v>
      </c>
      <c r="P3568" s="8">
        <f>IF(L3568=0,0,E3568/L3568)</f>
        <v>55.131578947368418</v>
      </c>
      <c r="Q3568" s="5" t="str">
        <f>LEFT(N3568,(FIND("/",N3568)-1))</f>
        <v>theater</v>
      </c>
      <c r="R3568" s="5" t="str">
        <f>RIGHT(N3568,LEN(N3568)-(FIND("/",N3568)))</f>
        <v>plays</v>
      </c>
      <c r="S3568" s="13">
        <f>(J3568/86400)+25569+(-5/24)</f>
        <v>41997.299571759257</v>
      </c>
      <c r="T3568" s="13">
        <f>(I3568/86400)+25569+(-5/24)</f>
        <v>42027.299571759257</v>
      </c>
    </row>
    <row r="3569" spans="1:20" ht="14.75" customHeight="1" x14ac:dyDescent="0.2">
      <c r="A3569" s="5">
        <v>3567</v>
      </c>
      <c r="B3569" s="6" t="s">
        <v>3566</v>
      </c>
      <c r="C3569" s="6" t="s">
        <v>7677</v>
      </c>
      <c r="D3569" s="22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>E3569/D3569</f>
        <v>1.0880000000000001</v>
      </c>
      <c r="P3569" s="8">
        <f>IF(L3569=0,0,E3569/L3569)</f>
        <v>26.536585365853657</v>
      </c>
      <c r="Q3569" s="5" t="str">
        <f>LEFT(N3569,(FIND("/",N3569)-1))</f>
        <v>theater</v>
      </c>
      <c r="R3569" s="5" t="str">
        <f>RIGHT(N3569,LEN(N3569)-(FIND("/",N3569)))</f>
        <v>plays</v>
      </c>
      <c r="S3569" s="13">
        <f>(J3569/86400)+25569+(-5/24)</f>
        <v>42135.602361111109</v>
      </c>
      <c r="T3569" s="13">
        <f>(I3569/86400)+25569+(-5/24)</f>
        <v>42165.602361111109</v>
      </c>
    </row>
    <row r="3570" spans="1:20" ht="14.75" customHeight="1" x14ac:dyDescent="0.2">
      <c r="A3570" s="5">
        <v>3568</v>
      </c>
      <c r="B3570" s="6" t="s">
        <v>3567</v>
      </c>
      <c r="C3570" s="6" t="s">
        <v>7678</v>
      </c>
      <c r="D3570" s="22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>E3570/D3570</f>
        <v>1.1100000000000001</v>
      </c>
      <c r="P3570" s="8">
        <f>IF(L3570=0,0,E3570/L3570)</f>
        <v>58.421052631578945</v>
      </c>
      <c r="Q3570" s="5" t="str">
        <f>LEFT(N3570,(FIND("/",N3570)-1))</f>
        <v>theater</v>
      </c>
      <c r="R3570" s="5" t="str">
        <f>RIGHT(N3570,LEN(N3570)-(FIND("/",N3570)))</f>
        <v>plays</v>
      </c>
      <c r="S3570" s="13">
        <f>(J3570/86400)+25569+(-5/24)</f>
        <v>41869.532337962963</v>
      </c>
      <c r="T3570" s="13">
        <f>(I3570/86400)+25569+(-5/24)</f>
        <v>41899.532337962963</v>
      </c>
    </row>
    <row r="3571" spans="1:20" ht="14.75" customHeight="1" x14ac:dyDescent="0.2">
      <c r="A3571" s="5">
        <v>3569</v>
      </c>
      <c r="B3571" s="6" t="s">
        <v>3568</v>
      </c>
      <c r="C3571" s="6" t="s">
        <v>7679</v>
      </c>
      <c r="D3571" s="22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>E3571/D3571</f>
        <v>1.0047999999999999</v>
      </c>
      <c r="P3571" s="8">
        <f>IF(L3571=0,0,E3571/L3571)</f>
        <v>122.53658536585365</v>
      </c>
      <c r="Q3571" s="5" t="str">
        <f>LEFT(N3571,(FIND("/",N3571)-1))</f>
        <v>theater</v>
      </c>
      <c r="R3571" s="5" t="str">
        <f>RIGHT(N3571,LEN(N3571)-(FIND("/",N3571)))</f>
        <v>plays</v>
      </c>
      <c r="S3571" s="13">
        <f>(J3571/86400)+25569+(-5/24)</f>
        <v>41982.480277777773</v>
      </c>
      <c r="T3571" s="13">
        <f>(I3571/86400)+25569+(-5/24)</f>
        <v>42012.480277777773</v>
      </c>
    </row>
    <row r="3572" spans="1:20" ht="14.75" customHeight="1" x14ac:dyDescent="0.2">
      <c r="A3572" s="5">
        <v>3570</v>
      </c>
      <c r="B3572" s="6" t="s">
        <v>3569</v>
      </c>
      <c r="C3572" s="6" t="s">
        <v>7680</v>
      </c>
      <c r="D3572" s="22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>E3572/D3572</f>
        <v>1.1435</v>
      </c>
      <c r="P3572" s="8">
        <f>IF(L3572=0,0,E3572/L3572)</f>
        <v>87.961538461538467</v>
      </c>
      <c r="Q3572" s="5" t="str">
        <f>LEFT(N3572,(FIND("/",N3572)-1))</f>
        <v>theater</v>
      </c>
      <c r="R3572" s="5" t="str">
        <f>RIGHT(N3572,LEN(N3572)-(FIND("/",N3572)))</f>
        <v>plays</v>
      </c>
      <c r="S3572" s="13">
        <f>(J3572/86400)+25569+(-5/24)</f>
        <v>41976.12364583333</v>
      </c>
      <c r="T3572" s="13">
        <f>(I3572/86400)+25569+(-5/24)</f>
        <v>42004.083333333336</v>
      </c>
    </row>
    <row r="3573" spans="1:20" ht="14.75" customHeight="1" x14ac:dyDescent="0.2">
      <c r="A3573" s="5">
        <v>3571</v>
      </c>
      <c r="B3573" s="6" t="s">
        <v>3570</v>
      </c>
      <c r="C3573" s="6" t="s">
        <v>7681</v>
      </c>
      <c r="D3573" s="22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>E3573/D3573</f>
        <v>1.2206666666666666</v>
      </c>
      <c r="P3573" s="8">
        <f>IF(L3573=0,0,E3573/L3573)</f>
        <v>73.239999999999995</v>
      </c>
      <c r="Q3573" s="5" t="str">
        <f>LEFT(N3573,(FIND("/",N3573)-1))</f>
        <v>theater</v>
      </c>
      <c r="R3573" s="5" t="str">
        <f>RIGHT(N3573,LEN(N3573)-(FIND("/",N3573)))</f>
        <v>plays</v>
      </c>
      <c r="S3573" s="13">
        <f>(J3573/86400)+25569+(-5/24)</f>
        <v>41912.650613425925</v>
      </c>
      <c r="T3573" s="13">
        <f>(I3573/86400)+25569+(-5/24)</f>
        <v>41942.650613425925</v>
      </c>
    </row>
    <row r="3574" spans="1:20" ht="14.75" customHeight="1" x14ac:dyDescent="0.2">
      <c r="A3574" s="5">
        <v>3572</v>
      </c>
      <c r="B3574" s="6" t="s">
        <v>3571</v>
      </c>
      <c r="C3574" s="6" t="s">
        <v>7682</v>
      </c>
      <c r="D3574" s="22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>E3574/D3574</f>
        <v>1</v>
      </c>
      <c r="P3574" s="8">
        <f>IF(L3574=0,0,E3574/L3574)</f>
        <v>55.555555555555557</v>
      </c>
      <c r="Q3574" s="5" t="str">
        <f>LEFT(N3574,(FIND("/",N3574)-1))</f>
        <v>theater</v>
      </c>
      <c r="R3574" s="5" t="str">
        <f>RIGHT(N3574,LEN(N3574)-(FIND("/",N3574)))</f>
        <v>plays</v>
      </c>
      <c r="S3574" s="13">
        <f>(J3574/86400)+25569+(-5/24)</f>
        <v>42146.36206018518</v>
      </c>
      <c r="T3574" s="13">
        <f>(I3574/86400)+25569+(-5/24)</f>
        <v>42176.36206018518</v>
      </c>
    </row>
    <row r="3575" spans="1:20" ht="14.75" customHeight="1" x14ac:dyDescent="0.2">
      <c r="A3575" s="5">
        <v>3573</v>
      </c>
      <c r="B3575" s="6" t="s">
        <v>3572</v>
      </c>
      <c r="C3575" s="6" t="s">
        <v>7683</v>
      </c>
      <c r="D3575" s="22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>E3575/D3575</f>
        <v>1.028</v>
      </c>
      <c r="P3575" s="8">
        <f>IF(L3575=0,0,E3575/L3575)</f>
        <v>39.53846153846154</v>
      </c>
      <c r="Q3575" s="5" t="str">
        <f>LEFT(N3575,(FIND("/",N3575)-1))</f>
        <v>theater</v>
      </c>
      <c r="R3575" s="5" t="str">
        <f>RIGHT(N3575,LEN(N3575)-(FIND("/",N3575)))</f>
        <v>plays</v>
      </c>
      <c r="S3575" s="13">
        <f>(J3575/86400)+25569+(-5/24)</f>
        <v>41921.167199074072</v>
      </c>
      <c r="T3575" s="13">
        <f>(I3575/86400)+25569+(-5/24)</f>
        <v>41951.208865740737</v>
      </c>
    </row>
    <row r="3576" spans="1:20" ht="14.75" customHeight="1" x14ac:dyDescent="0.2">
      <c r="A3576" s="5">
        <v>3574</v>
      </c>
      <c r="B3576" s="6" t="s">
        <v>3573</v>
      </c>
      <c r="C3576" s="6" t="s">
        <v>7684</v>
      </c>
      <c r="D3576" s="22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>E3576/D3576</f>
        <v>1.0612068965517241</v>
      </c>
      <c r="P3576" s="8">
        <f>IF(L3576=0,0,E3576/L3576)</f>
        <v>136.77777777777777</v>
      </c>
      <c r="Q3576" s="5" t="str">
        <f>LEFT(N3576,(FIND("/",N3576)-1))</f>
        <v>theater</v>
      </c>
      <c r="R3576" s="5" t="str">
        <f>RIGHT(N3576,LEN(N3576)-(FIND("/",N3576)))</f>
        <v>plays</v>
      </c>
      <c r="S3576" s="13">
        <f>(J3576/86400)+25569+(-5/24)</f>
        <v>41926.734351851854</v>
      </c>
      <c r="T3576" s="13">
        <f>(I3576/86400)+25569+(-5/24)</f>
        <v>41956.776018518511</v>
      </c>
    </row>
    <row r="3577" spans="1:20" ht="14.75" customHeight="1" x14ac:dyDescent="0.2">
      <c r="A3577" s="5">
        <v>3575</v>
      </c>
      <c r="B3577" s="6" t="s">
        <v>3574</v>
      </c>
      <c r="C3577" s="6" t="s">
        <v>7685</v>
      </c>
      <c r="D3577" s="22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>E3577/D3577</f>
        <v>1.0133000000000001</v>
      </c>
      <c r="P3577" s="8">
        <f>IF(L3577=0,0,E3577/L3577)</f>
        <v>99.343137254901961</v>
      </c>
      <c r="Q3577" s="5" t="str">
        <f>LEFT(N3577,(FIND("/",N3577)-1))</f>
        <v>theater</v>
      </c>
      <c r="R3577" s="5" t="str">
        <f>RIGHT(N3577,LEN(N3577)-(FIND("/",N3577)))</f>
        <v>plays</v>
      </c>
      <c r="S3577" s="13">
        <f>(J3577/86400)+25569+(-5/24)</f>
        <v>42561.575543981475</v>
      </c>
      <c r="T3577" s="13">
        <f>(I3577/86400)+25569+(-5/24)</f>
        <v>42592.957638888889</v>
      </c>
    </row>
    <row r="3578" spans="1:20" ht="14.75" customHeight="1" x14ac:dyDescent="0.2">
      <c r="A3578" s="5">
        <v>3576</v>
      </c>
      <c r="B3578" s="6" t="s">
        <v>3575</v>
      </c>
      <c r="C3578" s="6" t="s">
        <v>7686</v>
      </c>
      <c r="D3578" s="22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>E3578/D3578</f>
        <v>1</v>
      </c>
      <c r="P3578" s="8">
        <f>IF(L3578=0,0,E3578/L3578)</f>
        <v>20</v>
      </c>
      <c r="Q3578" s="5" t="str">
        <f>LEFT(N3578,(FIND("/",N3578)-1))</f>
        <v>theater</v>
      </c>
      <c r="R3578" s="5" t="str">
        <f>RIGHT(N3578,LEN(N3578)-(FIND("/",N3578)))</f>
        <v>plays</v>
      </c>
      <c r="S3578" s="13">
        <f>(J3578/86400)+25569+(-5/24)</f>
        <v>42649.340902777774</v>
      </c>
      <c r="T3578" s="13">
        <f>(I3578/86400)+25569+(-5/24)</f>
        <v>42709.382569444446</v>
      </c>
    </row>
    <row r="3579" spans="1:20" ht="14.75" customHeight="1" x14ac:dyDescent="0.2">
      <c r="A3579" s="5">
        <v>3577</v>
      </c>
      <c r="B3579" s="6" t="s">
        <v>3576</v>
      </c>
      <c r="C3579" s="6" t="s">
        <v>7687</v>
      </c>
      <c r="D3579" s="22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>E3579/D3579</f>
        <v>1.3</v>
      </c>
      <c r="P3579" s="8">
        <f>IF(L3579=0,0,E3579/L3579)</f>
        <v>28.888888888888889</v>
      </c>
      <c r="Q3579" s="5" t="str">
        <f>LEFT(N3579,(FIND("/",N3579)-1))</f>
        <v>theater</v>
      </c>
      <c r="R3579" s="5" t="str">
        <f>RIGHT(N3579,LEN(N3579)-(FIND("/",N3579)))</f>
        <v>plays</v>
      </c>
      <c r="S3579" s="13">
        <f>(J3579/86400)+25569+(-5/24)</f>
        <v>42093.578506944446</v>
      </c>
      <c r="T3579" s="13">
        <f>(I3579/86400)+25569+(-5/24)</f>
        <v>42120.061111111114</v>
      </c>
    </row>
    <row r="3580" spans="1:20" ht="14.75" customHeight="1" x14ac:dyDescent="0.2">
      <c r="A3580" s="5">
        <v>3578</v>
      </c>
      <c r="B3580" s="6" t="s">
        <v>3577</v>
      </c>
      <c r="C3580" s="6" t="s">
        <v>7688</v>
      </c>
      <c r="D3580" s="22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>E3580/D3580</f>
        <v>1.0001333333333333</v>
      </c>
      <c r="P3580" s="8">
        <f>IF(L3580=0,0,E3580/L3580)</f>
        <v>40.545945945945945</v>
      </c>
      <c r="Q3580" s="5" t="str">
        <f>LEFT(N3580,(FIND("/",N3580)-1))</f>
        <v>theater</v>
      </c>
      <c r="R3580" s="5" t="str">
        <f>RIGHT(N3580,LEN(N3580)-(FIND("/",N3580)))</f>
        <v>plays</v>
      </c>
      <c r="S3580" s="13">
        <f>(J3580/86400)+25569+(-5/24)</f>
        <v>42460.525196759256</v>
      </c>
      <c r="T3580" s="13">
        <f>(I3580/86400)+25569+(-5/24)</f>
        <v>42490.525196759256</v>
      </c>
    </row>
    <row r="3581" spans="1:20" ht="14.75" customHeight="1" x14ac:dyDescent="0.2">
      <c r="A3581" s="5">
        <v>3579</v>
      </c>
      <c r="B3581" s="6" t="s">
        <v>3578</v>
      </c>
      <c r="C3581" s="6" t="s">
        <v>7689</v>
      </c>
      <c r="D3581" s="22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>E3581/D3581</f>
        <v>1</v>
      </c>
      <c r="P3581" s="8">
        <f>IF(L3581=0,0,E3581/L3581)</f>
        <v>35.714285714285715</v>
      </c>
      <c r="Q3581" s="5" t="str">
        <f>LEFT(N3581,(FIND("/",N3581)-1))</f>
        <v>theater</v>
      </c>
      <c r="R3581" s="5" t="str">
        <f>RIGHT(N3581,LEN(N3581)-(FIND("/",N3581)))</f>
        <v>plays</v>
      </c>
      <c r="S3581" s="13">
        <f>(J3581/86400)+25569+(-5/24)</f>
        <v>42430.553888888891</v>
      </c>
      <c r="T3581" s="13">
        <f>(I3581/86400)+25569+(-5/24)</f>
        <v>42460.51222222222</v>
      </c>
    </row>
    <row r="3582" spans="1:20" ht="14.75" customHeight="1" x14ac:dyDescent="0.2">
      <c r="A3582" s="5">
        <v>3580</v>
      </c>
      <c r="B3582" s="6" t="s">
        <v>3579</v>
      </c>
      <c r="C3582" s="6" t="s">
        <v>7690</v>
      </c>
      <c r="D3582" s="22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>E3582/D3582</f>
        <v>1.1388888888888888</v>
      </c>
      <c r="P3582" s="8">
        <f>IF(L3582=0,0,E3582/L3582)</f>
        <v>37.962962962962962</v>
      </c>
      <c r="Q3582" s="5" t="str">
        <f>LEFT(N3582,(FIND("/",N3582)-1))</f>
        <v>theater</v>
      </c>
      <c r="R3582" s="5" t="str">
        <f>RIGHT(N3582,LEN(N3582)-(FIND("/",N3582)))</f>
        <v>plays</v>
      </c>
      <c r="S3582" s="13">
        <f>(J3582/86400)+25569+(-5/24)</f>
        <v>42025.967847222222</v>
      </c>
      <c r="T3582" s="13">
        <f>(I3582/86400)+25569+(-5/24)</f>
        <v>42063.999305555553</v>
      </c>
    </row>
    <row r="3583" spans="1:20" ht="14.75" customHeight="1" x14ac:dyDescent="0.2">
      <c r="A3583" s="5">
        <v>3581</v>
      </c>
      <c r="B3583" s="6" t="s">
        <v>3580</v>
      </c>
      <c r="C3583" s="6" t="s">
        <v>7691</v>
      </c>
      <c r="D3583" s="22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>E3583/D3583</f>
        <v>1</v>
      </c>
      <c r="P3583" s="8">
        <f>IF(L3583=0,0,E3583/L3583)</f>
        <v>33.333333333333336</v>
      </c>
      <c r="Q3583" s="5" t="str">
        <f>LEFT(N3583,(FIND("/",N3583)-1))</f>
        <v>theater</v>
      </c>
      <c r="R3583" s="5" t="str">
        <f>RIGHT(N3583,LEN(N3583)-(FIND("/",N3583)))</f>
        <v>plays</v>
      </c>
      <c r="S3583" s="13">
        <f>(J3583/86400)+25569+(-5/24)</f>
        <v>41836.26284722222</v>
      </c>
      <c r="T3583" s="13">
        <f>(I3583/86400)+25569+(-5/24)</f>
        <v>41850.26284722222</v>
      </c>
    </row>
    <row r="3584" spans="1:20" ht="14.75" customHeight="1" x14ac:dyDescent="0.2">
      <c r="A3584" s="5">
        <v>3582</v>
      </c>
      <c r="B3584" s="6" t="s">
        <v>3581</v>
      </c>
      <c r="C3584" s="6" t="s">
        <v>7692</v>
      </c>
      <c r="D3584" s="22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>E3584/D3584</f>
        <v>2.87</v>
      </c>
      <c r="P3584" s="8">
        <f>IF(L3584=0,0,E3584/L3584)</f>
        <v>58.571428571428569</v>
      </c>
      <c r="Q3584" s="5" t="str">
        <f>LEFT(N3584,(FIND("/",N3584)-1))</f>
        <v>theater</v>
      </c>
      <c r="R3584" s="5" t="str">
        <f>RIGHT(N3584,LEN(N3584)-(FIND("/",N3584)))</f>
        <v>plays</v>
      </c>
      <c r="S3584" s="13">
        <f>(J3584/86400)+25569+(-5/24)</f>
        <v>42450.887523148143</v>
      </c>
      <c r="T3584" s="13">
        <f>(I3584/86400)+25569+(-5/24)</f>
        <v>42464.887523148143</v>
      </c>
    </row>
    <row r="3585" spans="1:20" ht="14.75" customHeight="1" x14ac:dyDescent="0.2">
      <c r="A3585" s="5">
        <v>3583</v>
      </c>
      <c r="B3585" s="6" t="s">
        <v>3582</v>
      </c>
      <c r="C3585" s="6" t="s">
        <v>7693</v>
      </c>
      <c r="D3585" s="22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>E3585/D3585</f>
        <v>1.085</v>
      </c>
      <c r="P3585" s="8">
        <f>IF(L3585=0,0,E3585/L3585)</f>
        <v>135.625</v>
      </c>
      <c r="Q3585" s="5" t="str">
        <f>LEFT(N3585,(FIND("/",N3585)-1))</f>
        <v>theater</v>
      </c>
      <c r="R3585" s="5" t="str">
        <f>RIGHT(N3585,LEN(N3585)-(FIND("/",N3585)))</f>
        <v>plays</v>
      </c>
      <c r="S3585" s="13">
        <f>(J3585/86400)+25569+(-5/24)</f>
        <v>42418.217650462961</v>
      </c>
      <c r="T3585" s="13">
        <f>(I3585/86400)+25569+(-5/24)</f>
        <v>42478.175983796296</v>
      </c>
    </row>
    <row r="3586" spans="1:20" ht="14.75" customHeight="1" x14ac:dyDescent="0.2">
      <c r="A3586" s="5">
        <v>3584</v>
      </c>
      <c r="B3586" s="6" t="s">
        <v>3583</v>
      </c>
      <c r="C3586" s="6" t="s">
        <v>7694</v>
      </c>
      <c r="D3586" s="22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>E3586/D3586</f>
        <v>1.155</v>
      </c>
      <c r="P3586" s="8">
        <f>IF(L3586=0,0,E3586/L3586)</f>
        <v>30.9375</v>
      </c>
      <c r="Q3586" s="5" t="str">
        <f>LEFT(N3586,(FIND("/",N3586)-1))</f>
        <v>theater</v>
      </c>
      <c r="R3586" s="5" t="str">
        <f>RIGHT(N3586,LEN(N3586)-(FIND("/",N3586)))</f>
        <v>plays</v>
      </c>
      <c r="S3586" s="13">
        <f>(J3586/86400)+25569+(-5/24)</f>
        <v>42168.108148148145</v>
      </c>
      <c r="T3586" s="13">
        <f>(I3586/86400)+25569+(-5/24)</f>
        <v>42198.108148148145</v>
      </c>
    </row>
    <row r="3587" spans="1:20" ht="14.75" customHeight="1" x14ac:dyDescent="0.2">
      <c r="A3587" s="5">
        <v>3585</v>
      </c>
      <c r="B3587" s="6" t="s">
        <v>3584</v>
      </c>
      <c r="C3587" s="6" t="s">
        <v>7695</v>
      </c>
      <c r="D3587" s="22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>E3587/D3587</f>
        <v>1.1911764705882353</v>
      </c>
      <c r="P3587" s="8">
        <f>IF(L3587=0,0,E3587/L3587)</f>
        <v>176.08695652173913</v>
      </c>
      <c r="Q3587" s="5" t="str">
        <f>LEFT(N3587,(FIND("/",N3587)-1))</f>
        <v>theater</v>
      </c>
      <c r="R3587" s="5" t="str">
        <f>RIGHT(N3587,LEN(N3587)-(FIND("/",N3587)))</f>
        <v>plays</v>
      </c>
      <c r="S3587" s="13">
        <f>(J3587/86400)+25569+(-5/24)</f>
        <v>41964.507986111108</v>
      </c>
      <c r="T3587" s="13">
        <f>(I3587/86400)+25569+(-5/24)</f>
        <v>41994.507986111108</v>
      </c>
    </row>
    <row r="3588" spans="1:20" ht="14.75" customHeight="1" x14ac:dyDescent="0.2">
      <c r="A3588" s="5">
        <v>3586</v>
      </c>
      <c r="B3588" s="6" t="s">
        <v>3585</v>
      </c>
      <c r="C3588" s="6" t="s">
        <v>7696</v>
      </c>
      <c r="D3588" s="22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>E3588/D3588</f>
        <v>1.0942666666666667</v>
      </c>
      <c r="P3588" s="8">
        <f>IF(L3588=0,0,E3588/L3588)</f>
        <v>151.9814814814815</v>
      </c>
      <c r="Q3588" s="5" t="str">
        <f>LEFT(N3588,(FIND("/",N3588)-1))</f>
        <v>theater</v>
      </c>
      <c r="R3588" s="5" t="str">
        <f>RIGHT(N3588,LEN(N3588)-(FIND("/",N3588)))</f>
        <v>plays</v>
      </c>
      <c r="S3588" s="13">
        <f>(J3588/86400)+25569+(-5/24)</f>
        <v>42576.489236111105</v>
      </c>
      <c r="T3588" s="13">
        <f>(I3588/86400)+25569+(-5/24)</f>
        <v>42636.489236111105</v>
      </c>
    </row>
    <row r="3589" spans="1:20" ht="14.75" customHeight="1" x14ac:dyDescent="0.2">
      <c r="A3589" s="5">
        <v>3587</v>
      </c>
      <c r="B3589" s="6" t="s">
        <v>3586</v>
      </c>
      <c r="C3589" s="6" t="s">
        <v>7697</v>
      </c>
      <c r="D3589" s="22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>E3589/D3589</f>
        <v>1.266</v>
      </c>
      <c r="P3589" s="8">
        <f>IF(L3589=0,0,E3589/L3589)</f>
        <v>22.607142857142858</v>
      </c>
      <c r="Q3589" s="5" t="str">
        <f>LEFT(N3589,(FIND("/",N3589)-1))</f>
        <v>theater</v>
      </c>
      <c r="R3589" s="5" t="str">
        <f>RIGHT(N3589,LEN(N3589)-(FIND("/",N3589)))</f>
        <v>plays</v>
      </c>
      <c r="S3589" s="13">
        <f>(J3589/86400)+25569+(-5/24)</f>
        <v>42503.331643518519</v>
      </c>
      <c r="T3589" s="13">
        <f>(I3589/86400)+25569+(-5/24)</f>
        <v>42548.583333333336</v>
      </c>
    </row>
    <row r="3590" spans="1:20" ht="14.75" customHeight="1" x14ac:dyDescent="0.2">
      <c r="A3590" s="5">
        <v>3588</v>
      </c>
      <c r="B3590" s="6" t="s">
        <v>3587</v>
      </c>
      <c r="C3590" s="6" t="s">
        <v>7698</v>
      </c>
      <c r="D3590" s="22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>E3590/D3590</f>
        <v>1.0049999999999999</v>
      </c>
      <c r="P3590" s="8">
        <f>IF(L3590=0,0,E3590/L3590)</f>
        <v>18.272727272727273</v>
      </c>
      <c r="Q3590" s="5" t="str">
        <f>LEFT(N3590,(FIND("/",N3590)-1))</f>
        <v>theater</v>
      </c>
      <c r="R3590" s="5" t="str">
        <f>RIGHT(N3590,LEN(N3590)-(FIND("/",N3590)))</f>
        <v>plays</v>
      </c>
      <c r="S3590" s="13">
        <f>(J3590/86400)+25569+(-5/24)</f>
        <v>42101.620486111111</v>
      </c>
      <c r="T3590" s="13">
        <f>(I3590/86400)+25569+(-5/24)</f>
        <v>42123.749999999993</v>
      </c>
    </row>
    <row r="3591" spans="1:20" ht="14.75" customHeight="1" x14ac:dyDescent="0.2">
      <c r="A3591" s="5">
        <v>3589</v>
      </c>
      <c r="B3591" s="6" t="s">
        <v>3588</v>
      </c>
      <c r="C3591" s="6" t="s">
        <v>7699</v>
      </c>
      <c r="D3591" s="22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>E3591/D3591</f>
        <v>1.2749999999999999</v>
      </c>
      <c r="P3591" s="8">
        <f>IF(L3591=0,0,E3591/L3591)</f>
        <v>82.258064516129039</v>
      </c>
      <c r="Q3591" s="5" t="str">
        <f>LEFT(N3591,(FIND("/",N3591)-1))</f>
        <v>theater</v>
      </c>
      <c r="R3591" s="5" t="str">
        <f>RIGHT(N3591,LEN(N3591)-(FIND("/",N3591)))</f>
        <v>plays</v>
      </c>
      <c r="S3591" s="13">
        <f>(J3591/86400)+25569+(-5/24)</f>
        <v>42125.439201388886</v>
      </c>
      <c r="T3591" s="13">
        <f>(I3591/86400)+25569+(-5/24)</f>
        <v>42150.439201388886</v>
      </c>
    </row>
    <row r="3592" spans="1:20" ht="14.75" customHeight="1" x14ac:dyDescent="0.2">
      <c r="A3592" s="5">
        <v>3590</v>
      </c>
      <c r="B3592" s="6" t="s">
        <v>3589</v>
      </c>
      <c r="C3592" s="6" t="s">
        <v>7700</v>
      </c>
      <c r="D3592" s="22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>E3592/D3592</f>
        <v>1.0005999999999999</v>
      </c>
      <c r="P3592" s="8">
        <f>IF(L3592=0,0,E3592/L3592)</f>
        <v>68.534246575342465</v>
      </c>
      <c r="Q3592" s="5" t="str">
        <f>LEFT(N3592,(FIND("/",N3592)-1))</f>
        <v>theater</v>
      </c>
      <c r="R3592" s="5" t="str">
        <f>RIGHT(N3592,LEN(N3592)-(FIND("/",N3592)))</f>
        <v>plays</v>
      </c>
      <c r="S3592" s="13">
        <f>(J3592/86400)+25569+(-5/24)</f>
        <v>41902.125393518516</v>
      </c>
      <c r="T3592" s="13">
        <f>(I3592/86400)+25569+(-5/24)</f>
        <v>41932.125393518516</v>
      </c>
    </row>
    <row r="3593" spans="1:20" ht="14.75" customHeight="1" x14ac:dyDescent="0.2">
      <c r="A3593" s="5">
        <v>3591</v>
      </c>
      <c r="B3593" s="6" t="s">
        <v>3590</v>
      </c>
      <c r="C3593" s="6" t="s">
        <v>7701</v>
      </c>
      <c r="D3593" s="22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>E3593/D3593</f>
        <v>1.75</v>
      </c>
      <c r="P3593" s="8">
        <f>IF(L3593=0,0,E3593/L3593)</f>
        <v>68.055555555555557</v>
      </c>
      <c r="Q3593" s="5" t="str">
        <f>LEFT(N3593,(FIND("/",N3593)-1))</f>
        <v>theater</v>
      </c>
      <c r="R3593" s="5" t="str">
        <f>RIGHT(N3593,LEN(N3593)-(FIND("/",N3593)))</f>
        <v>plays</v>
      </c>
      <c r="S3593" s="13">
        <f>(J3593/86400)+25569+(-5/24)</f>
        <v>42003.74009259259</v>
      </c>
      <c r="T3593" s="13">
        <f>(I3593/86400)+25569+(-5/24)</f>
        <v>42027.999305555553</v>
      </c>
    </row>
    <row r="3594" spans="1:20" ht="14.75" customHeight="1" x14ac:dyDescent="0.2">
      <c r="A3594" s="5">
        <v>3592</v>
      </c>
      <c r="B3594" s="6" t="s">
        <v>3591</v>
      </c>
      <c r="C3594" s="6" t="s">
        <v>7702</v>
      </c>
      <c r="D3594" s="22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>E3594/D3594</f>
        <v>1.2725</v>
      </c>
      <c r="P3594" s="8">
        <f>IF(L3594=0,0,E3594/L3594)</f>
        <v>72.714285714285708</v>
      </c>
      <c r="Q3594" s="5" t="str">
        <f>LEFT(N3594,(FIND("/",N3594)-1))</f>
        <v>theater</v>
      </c>
      <c r="R3594" s="5" t="str">
        <f>RIGHT(N3594,LEN(N3594)-(FIND("/",N3594)))</f>
        <v>plays</v>
      </c>
      <c r="S3594" s="13">
        <f>(J3594/86400)+25569+(-5/24)</f>
        <v>41988.621608796289</v>
      </c>
      <c r="T3594" s="13">
        <f>(I3594/86400)+25569+(-5/24)</f>
        <v>42045.999305555553</v>
      </c>
    </row>
    <row r="3595" spans="1:20" ht="14.75" customHeight="1" x14ac:dyDescent="0.2">
      <c r="A3595" s="5">
        <v>3593</v>
      </c>
      <c r="B3595" s="6" t="s">
        <v>3592</v>
      </c>
      <c r="C3595" s="6" t="s">
        <v>7703</v>
      </c>
      <c r="D3595" s="22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>E3595/D3595</f>
        <v>1.1063333333333334</v>
      </c>
      <c r="P3595" s="8">
        <f>IF(L3595=0,0,E3595/L3595)</f>
        <v>77.186046511627907</v>
      </c>
      <c r="Q3595" s="5" t="str">
        <f>LEFT(N3595,(FIND("/",N3595)-1))</f>
        <v>theater</v>
      </c>
      <c r="R3595" s="5" t="str">
        <f>RIGHT(N3595,LEN(N3595)-(FIND("/",N3595)))</f>
        <v>plays</v>
      </c>
      <c r="S3595" s="13">
        <f>(J3595/86400)+25569+(-5/24)</f>
        <v>41974.690266203703</v>
      </c>
      <c r="T3595" s="13">
        <f>(I3595/86400)+25569+(-5/24)</f>
        <v>42009.643055555549</v>
      </c>
    </row>
    <row r="3596" spans="1:20" ht="14.75" customHeight="1" x14ac:dyDescent="0.2">
      <c r="A3596" s="5">
        <v>3594</v>
      </c>
      <c r="B3596" s="6" t="s">
        <v>3593</v>
      </c>
      <c r="C3596" s="6" t="s">
        <v>7704</v>
      </c>
      <c r="D3596" s="22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>E3596/D3596</f>
        <v>1.2593749999999999</v>
      </c>
      <c r="P3596" s="8">
        <f>IF(L3596=0,0,E3596/L3596)</f>
        <v>55.972222222222221</v>
      </c>
      <c r="Q3596" s="5" t="str">
        <f>LEFT(N3596,(FIND("/",N3596)-1))</f>
        <v>theater</v>
      </c>
      <c r="R3596" s="5" t="str">
        <f>RIGHT(N3596,LEN(N3596)-(FIND("/",N3596)))</f>
        <v>plays</v>
      </c>
      <c r="S3596" s="13">
        <f>(J3596/86400)+25569+(-5/24)</f>
        <v>42591.858587962961</v>
      </c>
      <c r="T3596" s="13">
        <f>(I3596/86400)+25569+(-5/24)</f>
        <v>42616.858587962961</v>
      </c>
    </row>
    <row r="3597" spans="1:20" ht="14.75" customHeight="1" x14ac:dyDescent="0.2">
      <c r="A3597" s="5">
        <v>3595</v>
      </c>
      <c r="B3597" s="6" t="s">
        <v>3594</v>
      </c>
      <c r="C3597" s="6" t="s">
        <v>7705</v>
      </c>
      <c r="D3597" s="22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>E3597/D3597</f>
        <v>1.1850000000000001</v>
      </c>
      <c r="P3597" s="8">
        <f>IF(L3597=0,0,E3597/L3597)</f>
        <v>49.693548387096776</v>
      </c>
      <c r="Q3597" s="5" t="str">
        <f>LEFT(N3597,(FIND("/",N3597)-1))</f>
        <v>theater</v>
      </c>
      <c r="R3597" s="5" t="str">
        <f>RIGHT(N3597,LEN(N3597)-(FIND("/",N3597)))</f>
        <v>plays</v>
      </c>
      <c r="S3597" s="13">
        <f>(J3597/86400)+25569+(-5/24)</f>
        <v>42049.800034722219</v>
      </c>
      <c r="T3597" s="13">
        <f>(I3597/86400)+25569+(-5/24)</f>
        <v>42076.082638888889</v>
      </c>
    </row>
    <row r="3598" spans="1:20" ht="14.75" customHeight="1" x14ac:dyDescent="0.2">
      <c r="A3598" s="5">
        <v>3596</v>
      </c>
      <c r="B3598" s="6" t="s">
        <v>3595</v>
      </c>
      <c r="C3598" s="6" t="s">
        <v>7706</v>
      </c>
      <c r="D3598" s="22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>E3598/D3598</f>
        <v>1.0772727272727274</v>
      </c>
      <c r="P3598" s="8">
        <f>IF(L3598=0,0,E3598/L3598)</f>
        <v>79</v>
      </c>
      <c r="Q3598" s="5" t="str">
        <f>LEFT(N3598,(FIND("/",N3598)-1))</f>
        <v>theater</v>
      </c>
      <c r="R3598" s="5" t="str">
        <f>RIGHT(N3598,LEN(N3598)-(FIND("/",N3598)))</f>
        <v>plays</v>
      </c>
      <c r="S3598" s="13">
        <f>(J3598/86400)+25569+(-5/24)</f>
        <v>41856.506736111107</v>
      </c>
      <c r="T3598" s="13">
        <f>(I3598/86400)+25569+(-5/24)</f>
        <v>41877.506736111107</v>
      </c>
    </row>
    <row r="3599" spans="1:20" ht="14.75" customHeight="1" x14ac:dyDescent="0.2">
      <c r="A3599" s="5">
        <v>3597</v>
      </c>
      <c r="B3599" s="6" t="s">
        <v>3596</v>
      </c>
      <c r="C3599" s="6" t="s">
        <v>7707</v>
      </c>
      <c r="D3599" s="22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>E3599/D3599</f>
        <v>1.026</v>
      </c>
      <c r="P3599" s="8">
        <f>IF(L3599=0,0,E3599/L3599)</f>
        <v>77.727272727272734</v>
      </c>
      <c r="Q3599" s="5" t="str">
        <f>LEFT(N3599,(FIND("/",N3599)-1))</f>
        <v>theater</v>
      </c>
      <c r="R3599" s="5" t="str">
        <f>RIGHT(N3599,LEN(N3599)-(FIND("/",N3599)))</f>
        <v>plays</v>
      </c>
      <c r="S3599" s="13">
        <f>(J3599/86400)+25569+(-5/24)</f>
        <v>42417.377199074072</v>
      </c>
      <c r="T3599" s="13">
        <f>(I3599/86400)+25569+(-5/24)</f>
        <v>42432.040972222218</v>
      </c>
    </row>
    <row r="3600" spans="1:20" ht="14.75" customHeight="1" x14ac:dyDescent="0.2">
      <c r="A3600" s="5">
        <v>3598</v>
      </c>
      <c r="B3600" s="6" t="s">
        <v>3597</v>
      </c>
      <c r="C3600" s="6" t="s">
        <v>7708</v>
      </c>
      <c r="D3600" s="22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>E3600/D3600</f>
        <v>1.101</v>
      </c>
      <c r="P3600" s="8">
        <f>IF(L3600=0,0,E3600/L3600)</f>
        <v>40.777777777777779</v>
      </c>
      <c r="Q3600" s="5" t="str">
        <f>LEFT(N3600,(FIND("/",N3600)-1))</f>
        <v>theater</v>
      </c>
      <c r="R3600" s="5" t="str">
        <f>RIGHT(N3600,LEN(N3600)-(FIND("/",N3600)))</f>
        <v>plays</v>
      </c>
      <c r="S3600" s="13">
        <f>(J3600/86400)+25569+(-5/24)</f>
        <v>41866.590532407405</v>
      </c>
      <c r="T3600" s="13">
        <f>(I3600/86400)+25569+(-5/24)</f>
        <v>41884.999305555553</v>
      </c>
    </row>
    <row r="3601" spans="1:20" ht="14.75" customHeight="1" x14ac:dyDescent="0.2">
      <c r="A3601" s="5">
        <v>3599</v>
      </c>
      <c r="B3601" s="6" t="s">
        <v>3598</v>
      </c>
      <c r="C3601" s="6" t="s">
        <v>7709</v>
      </c>
      <c r="D3601" s="22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>E3601/D3601</f>
        <v>2.02</v>
      </c>
      <c r="P3601" s="8">
        <f>IF(L3601=0,0,E3601/L3601)</f>
        <v>59.411764705882355</v>
      </c>
      <c r="Q3601" s="5" t="str">
        <f>LEFT(N3601,(FIND("/",N3601)-1))</f>
        <v>theater</v>
      </c>
      <c r="R3601" s="5" t="str">
        <f>RIGHT(N3601,LEN(N3601)-(FIND("/",N3601)))</f>
        <v>plays</v>
      </c>
      <c r="S3601" s="13">
        <f>(J3601/86400)+25569+(-5/24)</f>
        <v>42220.586539351854</v>
      </c>
      <c r="T3601" s="13">
        <f>(I3601/86400)+25569+(-5/24)</f>
        <v>42245.791666666664</v>
      </c>
    </row>
    <row r="3602" spans="1:20" ht="14.75" customHeight="1" x14ac:dyDescent="0.2">
      <c r="A3602" s="5">
        <v>3600</v>
      </c>
      <c r="B3602" s="6" t="s">
        <v>3599</v>
      </c>
      <c r="C3602" s="6" t="s">
        <v>7710</v>
      </c>
      <c r="D3602" s="22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>E3602/D3602</f>
        <v>1.3</v>
      </c>
      <c r="P3602" s="8">
        <f>IF(L3602=0,0,E3602/L3602)</f>
        <v>3.25</v>
      </c>
      <c r="Q3602" s="5" t="str">
        <f>LEFT(N3602,(FIND("/",N3602)-1))</f>
        <v>theater</v>
      </c>
      <c r="R3602" s="5" t="str">
        <f>RIGHT(N3602,LEN(N3602)-(FIND("/",N3602)))</f>
        <v>plays</v>
      </c>
      <c r="S3602" s="13">
        <f>(J3602/86400)+25569+(-5/24)</f>
        <v>42628.640787037039</v>
      </c>
      <c r="T3602" s="13">
        <f>(I3602/86400)+25569+(-5/24)</f>
        <v>42656.640787037039</v>
      </c>
    </row>
    <row r="3603" spans="1:20" ht="14.75" customHeight="1" x14ac:dyDescent="0.2">
      <c r="A3603" s="5">
        <v>3601</v>
      </c>
      <c r="B3603" s="6" t="s">
        <v>3600</v>
      </c>
      <c r="C3603" s="6" t="s">
        <v>7711</v>
      </c>
      <c r="D3603" s="22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>E3603/D3603</f>
        <v>1.0435000000000001</v>
      </c>
      <c r="P3603" s="8">
        <f>IF(L3603=0,0,E3603/L3603)</f>
        <v>39.377358490566039</v>
      </c>
      <c r="Q3603" s="5" t="str">
        <f>LEFT(N3603,(FIND("/",N3603)-1))</f>
        <v>theater</v>
      </c>
      <c r="R3603" s="5" t="str">
        <f>RIGHT(N3603,LEN(N3603)-(FIND("/",N3603)))</f>
        <v>plays</v>
      </c>
      <c r="S3603" s="13">
        <f>(J3603/86400)+25569+(-5/24)</f>
        <v>41990.790300925924</v>
      </c>
      <c r="T3603" s="13">
        <f>(I3603/86400)+25569+(-5/24)</f>
        <v>42020.790300925924</v>
      </c>
    </row>
    <row r="3604" spans="1:20" ht="14.75" customHeight="1" x14ac:dyDescent="0.2">
      <c r="A3604" s="5">
        <v>3602</v>
      </c>
      <c r="B3604" s="6" t="s">
        <v>3601</v>
      </c>
      <c r="C3604" s="6" t="s">
        <v>7712</v>
      </c>
      <c r="D3604" s="22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>E3604/D3604</f>
        <v>1.0004999999999999</v>
      </c>
      <c r="P3604" s="8">
        <f>IF(L3604=0,0,E3604/L3604)</f>
        <v>81.673469387755105</v>
      </c>
      <c r="Q3604" s="5" t="str">
        <f>LEFT(N3604,(FIND("/",N3604)-1))</f>
        <v>theater</v>
      </c>
      <c r="R3604" s="5" t="str">
        <f>RIGHT(N3604,LEN(N3604)-(FIND("/",N3604)))</f>
        <v>plays</v>
      </c>
      <c r="S3604" s="13">
        <f>(J3604/86400)+25569+(-5/24)</f>
        <v>42447.68609953703</v>
      </c>
      <c r="T3604" s="13">
        <f>(I3604/86400)+25569+(-5/24)</f>
        <v>42507.68609953703</v>
      </c>
    </row>
    <row r="3605" spans="1:20" ht="14.75" customHeight="1" x14ac:dyDescent="0.2">
      <c r="A3605" s="5">
        <v>3603</v>
      </c>
      <c r="B3605" s="6" t="s">
        <v>3602</v>
      </c>
      <c r="C3605" s="6" t="s">
        <v>7713</v>
      </c>
      <c r="D3605" s="22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>E3605/D3605</f>
        <v>1.7066666666666668</v>
      </c>
      <c r="P3605" s="8">
        <f>IF(L3605=0,0,E3605/L3605)</f>
        <v>44.912280701754383</v>
      </c>
      <c r="Q3605" s="5" t="str">
        <f>LEFT(N3605,(FIND("/",N3605)-1))</f>
        <v>theater</v>
      </c>
      <c r="R3605" s="5" t="str">
        <f>RIGHT(N3605,LEN(N3605)-(FIND("/",N3605)))</f>
        <v>plays</v>
      </c>
      <c r="S3605" s="13">
        <f>(J3605/86400)+25569+(-5/24)</f>
        <v>42283.656018518515</v>
      </c>
      <c r="T3605" s="13">
        <f>(I3605/86400)+25569+(-5/24)</f>
        <v>42313.697685185187</v>
      </c>
    </row>
    <row r="3606" spans="1:20" ht="14.75" customHeight="1" x14ac:dyDescent="0.2">
      <c r="A3606" s="5">
        <v>3604</v>
      </c>
      <c r="B3606" s="6" t="s">
        <v>3603</v>
      </c>
      <c r="C3606" s="6" t="s">
        <v>7714</v>
      </c>
      <c r="D3606" s="22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>E3606/D3606</f>
        <v>1.1283333333333334</v>
      </c>
      <c r="P3606" s="8">
        <f>IF(L3606=0,0,E3606/L3606)</f>
        <v>49.05797101449275</v>
      </c>
      <c r="Q3606" s="5" t="str">
        <f>LEFT(N3606,(FIND("/",N3606)-1))</f>
        <v>theater</v>
      </c>
      <c r="R3606" s="5" t="str">
        <f>RIGHT(N3606,LEN(N3606)-(FIND("/",N3606)))</f>
        <v>plays</v>
      </c>
      <c r="S3606" s="13">
        <f>(J3606/86400)+25569+(-5/24)</f>
        <v>42482.80736111111</v>
      </c>
      <c r="T3606" s="13">
        <f>(I3606/86400)+25569+(-5/24)</f>
        <v>42489.082638888889</v>
      </c>
    </row>
    <row r="3607" spans="1:20" ht="14.75" customHeight="1" x14ac:dyDescent="0.2">
      <c r="A3607" s="5">
        <v>3605</v>
      </c>
      <c r="B3607" s="6" t="s">
        <v>3604</v>
      </c>
      <c r="C3607" s="6" t="s">
        <v>7715</v>
      </c>
      <c r="D3607" s="22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>E3607/D3607</f>
        <v>1.84</v>
      </c>
      <c r="P3607" s="8">
        <f>IF(L3607=0,0,E3607/L3607)</f>
        <v>30.666666666666668</v>
      </c>
      <c r="Q3607" s="5" t="str">
        <f>LEFT(N3607,(FIND("/",N3607)-1))</f>
        <v>theater</v>
      </c>
      <c r="R3607" s="5" t="str">
        <f>RIGHT(N3607,LEN(N3607)-(FIND("/",N3607)))</f>
        <v>plays</v>
      </c>
      <c r="S3607" s="13">
        <f>(J3607/86400)+25569+(-5/24)</f>
        <v>42383.584791666661</v>
      </c>
      <c r="T3607" s="13">
        <f>(I3607/86400)+25569+(-5/24)</f>
        <v>42413.584791666661</v>
      </c>
    </row>
    <row r="3608" spans="1:20" ht="14.75" customHeight="1" x14ac:dyDescent="0.2">
      <c r="A3608" s="5">
        <v>3606</v>
      </c>
      <c r="B3608" s="6" t="s">
        <v>3605</v>
      </c>
      <c r="C3608" s="6" t="s">
        <v>7716</v>
      </c>
      <c r="D3608" s="22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>E3608/D3608</f>
        <v>1.3026666666666666</v>
      </c>
      <c r="P3608" s="8">
        <f>IF(L3608=0,0,E3608/L3608)</f>
        <v>61.0625</v>
      </c>
      <c r="Q3608" s="5" t="str">
        <f>LEFT(N3608,(FIND("/",N3608)-1))</f>
        <v>theater</v>
      </c>
      <c r="R3608" s="5" t="str">
        <f>RIGHT(N3608,LEN(N3608)-(FIND("/",N3608)))</f>
        <v>plays</v>
      </c>
      <c r="S3608" s="13">
        <f>(J3608/86400)+25569+(-5/24)</f>
        <v>42566.396493055552</v>
      </c>
      <c r="T3608" s="13">
        <f>(I3608/86400)+25569+(-5/24)</f>
        <v>42596.396493055552</v>
      </c>
    </row>
    <row r="3609" spans="1:20" ht="14.75" customHeight="1" x14ac:dyDescent="0.2">
      <c r="A3609" s="5">
        <v>3607</v>
      </c>
      <c r="B3609" s="6" t="s">
        <v>3606</v>
      </c>
      <c r="C3609" s="6" t="s">
        <v>7717</v>
      </c>
      <c r="D3609" s="22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>E3609/D3609</f>
        <v>1.0545454545454545</v>
      </c>
      <c r="P3609" s="8">
        <f>IF(L3609=0,0,E3609/L3609)</f>
        <v>29</v>
      </c>
      <c r="Q3609" s="5" t="str">
        <f>LEFT(N3609,(FIND("/",N3609)-1))</f>
        <v>theater</v>
      </c>
      <c r="R3609" s="5" t="str">
        <f>RIGHT(N3609,LEN(N3609)-(FIND("/",N3609)))</f>
        <v>plays</v>
      </c>
      <c r="S3609" s="13">
        <f>(J3609/86400)+25569+(-5/24)</f>
        <v>42338.755578703705</v>
      </c>
      <c r="T3609" s="13">
        <f>(I3609/86400)+25569+(-5/24)</f>
        <v>42352.791666666664</v>
      </c>
    </row>
    <row r="3610" spans="1:20" ht="14.75" customHeight="1" x14ac:dyDescent="0.2">
      <c r="A3610" s="5">
        <v>3608</v>
      </c>
      <c r="B3610" s="6" t="s">
        <v>3607</v>
      </c>
      <c r="C3610" s="6" t="s">
        <v>7718</v>
      </c>
      <c r="D3610" s="22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>E3610/D3610</f>
        <v>1</v>
      </c>
      <c r="P3610" s="8">
        <f>IF(L3610=0,0,E3610/L3610)</f>
        <v>29.62962962962963</v>
      </c>
      <c r="Q3610" s="5" t="str">
        <f>LEFT(N3610,(FIND("/",N3610)-1))</f>
        <v>theater</v>
      </c>
      <c r="R3610" s="5" t="str">
        <f>RIGHT(N3610,LEN(N3610)-(FIND("/",N3610)))</f>
        <v>plays</v>
      </c>
      <c r="S3610" s="13">
        <f>(J3610/86400)+25569+(-5/24)</f>
        <v>42506.501041666663</v>
      </c>
      <c r="T3610" s="13">
        <f>(I3610/86400)+25569+(-5/24)</f>
        <v>42538.374999999993</v>
      </c>
    </row>
    <row r="3611" spans="1:20" ht="14.75" customHeight="1" x14ac:dyDescent="0.2">
      <c r="A3611" s="5">
        <v>3609</v>
      </c>
      <c r="B3611" s="6" t="s">
        <v>3608</v>
      </c>
      <c r="C3611" s="6" t="s">
        <v>7719</v>
      </c>
      <c r="D3611" s="22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>E3611/D3611</f>
        <v>1.5331632653061225</v>
      </c>
      <c r="P3611" s="8">
        <f>IF(L3611=0,0,E3611/L3611)</f>
        <v>143.0952380952381</v>
      </c>
      <c r="Q3611" s="5" t="str">
        <f>LEFT(N3611,(FIND("/",N3611)-1))</f>
        <v>theater</v>
      </c>
      <c r="R3611" s="5" t="str">
        <f>RIGHT(N3611,LEN(N3611)-(FIND("/",N3611)))</f>
        <v>plays</v>
      </c>
      <c r="S3611" s="13">
        <f>(J3611/86400)+25569+(-5/24)</f>
        <v>42429.783391203702</v>
      </c>
      <c r="T3611" s="13">
        <f>(I3611/86400)+25569+(-5/24)</f>
        <v>42459.741724537038</v>
      </c>
    </row>
    <row r="3612" spans="1:20" ht="14.75" customHeight="1" x14ac:dyDescent="0.2">
      <c r="A3612" s="5">
        <v>3610</v>
      </c>
      <c r="B3612" s="6" t="s">
        <v>3609</v>
      </c>
      <c r="C3612" s="6" t="s">
        <v>7720</v>
      </c>
      <c r="D3612" s="22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>E3612/D3612</f>
        <v>1.623</v>
      </c>
      <c r="P3612" s="8">
        <f>IF(L3612=0,0,E3612/L3612)</f>
        <v>52.354838709677416</v>
      </c>
      <c r="Q3612" s="5" t="str">
        <f>LEFT(N3612,(FIND("/",N3612)-1))</f>
        <v>theater</v>
      </c>
      <c r="R3612" s="5" t="str">
        <f>RIGHT(N3612,LEN(N3612)-(FIND("/",N3612)))</f>
        <v>plays</v>
      </c>
      <c r="S3612" s="13">
        <f>(J3612/86400)+25569+(-5/24)</f>
        <v>42203.22379629629</v>
      </c>
      <c r="T3612" s="13">
        <f>(I3612/86400)+25569+(-5/24)</f>
        <v>42233.22379629629</v>
      </c>
    </row>
    <row r="3613" spans="1:20" ht="14.75" customHeight="1" x14ac:dyDescent="0.2">
      <c r="A3613" s="5">
        <v>3611</v>
      </c>
      <c r="B3613" s="6" t="s">
        <v>3610</v>
      </c>
      <c r="C3613" s="6" t="s">
        <v>7721</v>
      </c>
      <c r="D3613" s="22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>E3613/D3613</f>
        <v>1.36</v>
      </c>
      <c r="P3613" s="8">
        <f>IF(L3613=0,0,E3613/L3613)</f>
        <v>66.666666666666671</v>
      </c>
      <c r="Q3613" s="5" t="str">
        <f>LEFT(N3613,(FIND("/",N3613)-1))</f>
        <v>theater</v>
      </c>
      <c r="R3613" s="5" t="str">
        <f>RIGHT(N3613,LEN(N3613)-(FIND("/",N3613)))</f>
        <v>plays</v>
      </c>
      <c r="S3613" s="13">
        <f>(J3613/86400)+25569+(-5/24)</f>
        <v>42072.162048611113</v>
      </c>
      <c r="T3613" s="13">
        <f>(I3613/86400)+25569+(-5/24)</f>
        <v>42102.162048611113</v>
      </c>
    </row>
    <row r="3614" spans="1:20" ht="14.75" customHeight="1" x14ac:dyDescent="0.2">
      <c r="A3614" s="5">
        <v>3612</v>
      </c>
      <c r="B3614" s="6" t="s">
        <v>3611</v>
      </c>
      <c r="C3614" s="6" t="s">
        <v>7722</v>
      </c>
      <c r="D3614" s="22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>E3614/D3614</f>
        <v>1.444</v>
      </c>
      <c r="P3614" s="8">
        <f>IF(L3614=0,0,E3614/L3614)</f>
        <v>126.66666666666667</v>
      </c>
      <c r="Q3614" s="5" t="str">
        <f>LEFT(N3614,(FIND("/",N3614)-1))</f>
        <v>theater</v>
      </c>
      <c r="R3614" s="5" t="str">
        <f>RIGHT(N3614,LEN(N3614)-(FIND("/",N3614)))</f>
        <v>plays</v>
      </c>
      <c r="S3614" s="13">
        <f>(J3614/86400)+25569+(-5/24)</f>
        <v>41789.518645833326</v>
      </c>
      <c r="T3614" s="13">
        <f>(I3614/86400)+25569+(-5/24)</f>
        <v>41799.518645833326</v>
      </c>
    </row>
    <row r="3615" spans="1:20" ht="14.75" customHeight="1" x14ac:dyDescent="0.2">
      <c r="A3615" s="5">
        <v>3613</v>
      </c>
      <c r="B3615" s="6" t="s">
        <v>3612</v>
      </c>
      <c r="C3615" s="6" t="s">
        <v>7723</v>
      </c>
      <c r="D3615" s="22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>E3615/D3615</f>
        <v>1</v>
      </c>
      <c r="P3615" s="8">
        <f>IF(L3615=0,0,E3615/L3615)</f>
        <v>62.5</v>
      </c>
      <c r="Q3615" s="5" t="str">
        <f>LEFT(N3615,(FIND("/",N3615)-1))</f>
        <v>theater</v>
      </c>
      <c r="R3615" s="5" t="str">
        <f>RIGHT(N3615,LEN(N3615)-(FIND("/",N3615)))</f>
        <v>plays</v>
      </c>
      <c r="S3615" s="13">
        <f>(J3615/86400)+25569+(-5/24)</f>
        <v>41788.381643518514</v>
      </c>
      <c r="T3615" s="13">
        <f>(I3615/86400)+25569+(-5/24)</f>
        <v>41818.381643518514</v>
      </c>
    </row>
    <row r="3616" spans="1:20" ht="14.75" customHeight="1" x14ac:dyDescent="0.2">
      <c r="A3616" s="5">
        <v>3614</v>
      </c>
      <c r="B3616" s="6" t="s">
        <v>3439</v>
      </c>
      <c r="C3616" s="6" t="s">
        <v>7724</v>
      </c>
      <c r="D3616" s="22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>E3616/D3616</f>
        <v>1.008</v>
      </c>
      <c r="P3616" s="8">
        <f>IF(L3616=0,0,E3616/L3616)</f>
        <v>35.492957746478872</v>
      </c>
      <c r="Q3616" s="5" t="str">
        <f>LEFT(N3616,(FIND("/",N3616)-1))</f>
        <v>theater</v>
      </c>
      <c r="R3616" s="5" t="str">
        <f>RIGHT(N3616,LEN(N3616)-(FIND("/",N3616)))</f>
        <v>plays</v>
      </c>
      <c r="S3616" s="13">
        <f>(J3616/86400)+25569+(-5/24)</f>
        <v>42143.833518518521</v>
      </c>
      <c r="T3616" s="13">
        <f>(I3616/86400)+25569+(-5/24)</f>
        <v>42173.833518518521</v>
      </c>
    </row>
    <row r="3617" spans="1:20" ht="14.75" customHeight="1" x14ac:dyDescent="0.2">
      <c r="A3617" s="5">
        <v>3615</v>
      </c>
      <c r="B3617" s="6" t="s">
        <v>3613</v>
      </c>
      <c r="C3617" s="6" t="s">
        <v>7725</v>
      </c>
      <c r="D3617" s="22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>E3617/D3617</f>
        <v>1.0680000000000001</v>
      </c>
      <c r="P3617" s="8">
        <f>IF(L3617=0,0,E3617/L3617)</f>
        <v>37.083333333333336</v>
      </c>
      <c r="Q3617" s="5" t="str">
        <f>LEFT(N3617,(FIND("/",N3617)-1))</f>
        <v>theater</v>
      </c>
      <c r="R3617" s="5" t="str">
        <f>RIGHT(N3617,LEN(N3617)-(FIND("/",N3617)))</f>
        <v>plays</v>
      </c>
      <c r="S3617" s="13">
        <f>(J3617/86400)+25569+(-5/24)</f>
        <v>42318.385370370372</v>
      </c>
      <c r="T3617" s="13">
        <f>(I3617/86400)+25569+(-5/24)</f>
        <v>42348.385370370372</v>
      </c>
    </row>
    <row r="3618" spans="1:20" ht="14.75" customHeight="1" x14ac:dyDescent="0.2">
      <c r="A3618" s="5">
        <v>3616</v>
      </c>
      <c r="B3618" s="6" t="s">
        <v>3614</v>
      </c>
      <c r="C3618" s="6" t="s">
        <v>7726</v>
      </c>
      <c r="D3618" s="22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>E3618/D3618</f>
        <v>1.248</v>
      </c>
      <c r="P3618" s="8">
        <f>IF(L3618=0,0,E3618/L3618)</f>
        <v>69.333333333333329</v>
      </c>
      <c r="Q3618" s="5" t="str">
        <f>LEFT(N3618,(FIND("/",N3618)-1))</f>
        <v>theater</v>
      </c>
      <c r="R3618" s="5" t="str">
        <f>RIGHT(N3618,LEN(N3618)-(FIND("/",N3618)))</f>
        <v>plays</v>
      </c>
      <c r="S3618" s="13">
        <f>(J3618/86400)+25569+(-5/24)</f>
        <v>42052.741481481477</v>
      </c>
      <c r="T3618" s="13">
        <f>(I3618/86400)+25569+(-5/24)</f>
        <v>42082.699814814812</v>
      </c>
    </row>
    <row r="3619" spans="1:20" ht="14.75" customHeight="1" x14ac:dyDescent="0.2">
      <c r="A3619" s="5">
        <v>3617</v>
      </c>
      <c r="B3619" s="6" t="s">
        <v>3615</v>
      </c>
      <c r="C3619" s="6" t="s">
        <v>7727</v>
      </c>
      <c r="D3619" s="22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>E3619/D3619</f>
        <v>1.1891891891891893</v>
      </c>
      <c r="P3619" s="8">
        <f>IF(L3619=0,0,E3619/L3619)</f>
        <v>17.254901960784313</v>
      </c>
      <c r="Q3619" s="5" t="str">
        <f>LEFT(N3619,(FIND("/",N3619)-1))</f>
        <v>theater</v>
      </c>
      <c r="R3619" s="5" t="str">
        <f>RIGHT(N3619,LEN(N3619)-(FIND("/",N3619)))</f>
        <v>plays</v>
      </c>
      <c r="S3619" s="13">
        <f>(J3619/86400)+25569+(-5/24)</f>
        <v>42779.401956018519</v>
      </c>
      <c r="T3619" s="13">
        <f>(I3619/86400)+25569+(-5/24)</f>
        <v>42793.791666666664</v>
      </c>
    </row>
    <row r="3620" spans="1:20" ht="14.75" customHeight="1" x14ac:dyDescent="0.2">
      <c r="A3620" s="5">
        <v>3618</v>
      </c>
      <c r="B3620" s="6" t="s">
        <v>3616</v>
      </c>
      <c r="C3620" s="6" t="s">
        <v>7728</v>
      </c>
      <c r="D3620" s="22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>E3620/D3620</f>
        <v>1.01</v>
      </c>
      <c r="P3620" s="8">
        <f>IF(L3620=0,0,E3620/L3620)</f>
        <v>36.071428571428569</v>
      </c>
      <c r="Q3620" s="5" t="str">
        <f>LEFT(N3620,(FIND("/",N3620)-1))</f>
        <v>theater</v>
      </c>
      <c r="R3620" s="5" t="str">
        <f>RIGHT(N3620,LEN(N3620)-(FIND("/",N3620)))</f>
        <v>plays</v>
      </c>
      <c r="S3620" s="13">
        <f>(J3620/86400)+25569+(-5/24)</f>
        <v>42128.419560185182</v>
      </c>
      <c r="T3620" s="13">
        <f>(I3620/86400)+25569+(-5/24)</f>
        <v>42158.419560185182</v>
      </c>
    </row>
    <row r="3621" spans="1:20" ht="14.75" customHeight="1" x14ac:dyDescent="0.2">
      <c r="A3621" s="5">
        <v>3619</v>
      </c>
      <c r="B3621" s="6" t="s">
        <v>3617</v>
      </c>
      <c r="C3621" s="6" t="s">
        <v>7729</v>
      </c>
      <c r="D3621" s="22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>E3621/D3621</f>
        <v>1.1299999999999999</v>
      </c>
      <c r="P3621" s="8">
        <f>IF(L3621=0,0,E3621/L3621)</f>
        <v>66.470588235294116</v>
      </c>
      <c r="Q3621" s="5" t="str">
        <f>LEFT(N3621,(FIND("/",N3621)-1))</f>
        <v>theater</v>
      </c>
      <c r="R3621" s="5" t="str">
        <f>RIGHT(N3621,LEN(N3621)-(FIND("/",N3621)))</f>
        <v>plays</v>
      </c>
      <c r="S3621" s="13">
        <f>(J3621/86400)+25569+(-5/24)</f>
        <v>42660.923912037033</v>
      </c>
      <c r="T3621" s="13">
        <f>(I3621/86400)+25569+(-5/24)</f>
        <v>42693.708333333336</v>
      </c>
    </row>
    <row r="3622" spans="1:20" ht="14.75" customHeight="1" x14ac:dyDescent="0.2">
      <c r="A3622" s="5">
        <v>3620</v>
      </c>
      <c r="B3622" s="6" t="s">
        <v>3618</v>
      </c>
      <c r="C3622" s="6" t="s">
        <v>7730</v>
      </c>
      <c r="D3622" s="22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>E3622/D3622</f>
        <v>1.0519047619047619</v>
      </c>
      <c r="P3622" s="8">
        <f>IF(L3622=0,0,E3622/L3622)</f>
        <v>56.065989847715734</v>
      </c>
      <c r="Q3622" s="5" t="str">
        <f>LEFT(N3622,(FIND("/",N3622)-1))</f>
        <v>theater</v>
      </c>
      <c r="R3622" s="5" t="str">
        <f>RIGHT(N3622,LEN(N3622)-(FIND("/",N3622)))</f>
        <v>plays</v>
      </c>
      <c r="S3622" s="13">
        <f>(J3622/86400)+25569+(-5/24)</f>
        <v>42037.72987268518</v>
      </c>
      <c r="T3622" s="13">
        <f>(I3622/86400)+25569+(-5/24)</f>
        <v>42067.958333333336</v>
      </c>
    </row>
    <row r="3623" spans="1:20" ht="14.75" customHeight="1" x14ac:dyDescent="0.2">
      <c r="A3623" s="5">
        <v>3621</v>
      </c>
      <c r="B3623" s="6" t="s">
        <v>3619</v>
      </c>
      <c r="C3623" s="6" t="s">
        <v>7731</v>
      </c>
      <c r="D3623" s="22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>E3623/D3623</f>
        <v>1.0973333333333333</v>
      </c>
      <c r="P3623" s="8">
        <f>IF(L3623=0,0,E3623/L3623)</f>
        <v>47.028571428571432</v>
      </c>
      <c r="Q3623" s="5" t="str">
        <f>LEFT(N3623,(FIND("/",N3623)-1))</f>
        <v>theater</v>
      </c>
      <c r="R3623" s="5" t="str">
        <f>RIGHT(N3623,LEN(N3623)-(FIND("/",N3623)))</f>
        <v>plays</v>
      </c>
      <c r="S3623" s="13">
        <f>(J3623/86400)+25569+(-5/24)</f>
        <v>42619.727361111109</v>
      </c>
      <c r="T3623" s="13">
        <f>(I3623/86400)+25569+(-5/24)</f>
        <v>42643.666666666664</v>
      </c>
    </row>
    <row r="3624" spans="1:20" ht="14.75" customHeight="1" x14ac:dyDescent="0.2">
      <c r="A3624" s="5">
        <v>3622</v>
      </c>
      <c r="B3624" s="6" t="s">
        <v>3620</v>
      </c>
      <c r="C3624" s="6" t="s">
        <v>7732</v>
      </c>
      <c r="D3624" s="22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>E3624/D3624</f>
        <v>1.00099</v>
      </c>
      <c r="P3624" s="8">
        <f>IF(L3624=0,0,E3624/L3624)</f>
        <v>47.666190476190479</v>
      </c>
      <c r="Q3624" s="5" t="str">
        <f>LEFT(N3624,(FIND("/",N3624)-1))</f>
        <v>theater</v>
      </c>
      <c r="R3624" s="5" t="str">
        <f>RIGHT(N3624,LEN(N3624)-(FIND("/",N3624)))</f>
        <v>plays</v>
      </c>
      <c r="S3624" s="13">
        <f>(J3624/86400)+25569+(-5/24)</f>
        <v>41877.013553240737</v>
      </c>
      <c r="T3624" s="13">
        <f>(I3624/86400)+25569+(-5/24)</f>
        <v>41909.932638888888</v>
      </c>
    </row>
    <row r="3625" spans="1:20" ht="14.75" customHeight="1" x14ac:dyDescent="0.2">
      <c r="A3625" s="5">
        <v>3623</v>
      </c>
      <c r="B3625" s="6" t="s">
        <v>3621</v>
      </c>
      <c r="C3625" s="6" t="s">
        <v>7733</v>
      </c>
      <c r="D3625" s="22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>E3625/D3625</f>
        <v>1.2</v>
      </c>
      <c r="P3625" s="8">
        <f>IF(L3625=0,0,E3625/L3625)</f>
        <v>88.235294117647058</v>
      </c>
      <c r="Q3625" s="5" t="str">
        <f>LEFT(N3625,(FIND("/",N3625)-1))</f>
        <v>theater</v>
      </c>
      <c r="R3625" s="5" t="str">
        <f>RIGHT(N3625,LEN(N3625)-(FIND("/",N3625)))</f>
        <v>plays</v>
      </c>
      <c r="S3625" s="13">
        <f>(J3625/86400)+25569+(-5/24)</f>
        <v>41828.528587962959</v>
      </c>
      <c r="T3625" s="13">
        <f>(I3625/86400)+25569+(-5/24)</f>
        <v>41846.083333333328</v>
      </c>
    </row>
    <row r="3626" spans="1:20" ht="14.75" customHeight="1" x14ac:dyDescent="0.2">
      <c r="A3626" s="5">
        <v>3624</v>
      </c>
      <c r="B3626" s="6" t="s">
        <v>3622</v>
      </c>
      <c r="C3626" s="6" t="s">
        <v>7734</v>
      </c>
      <c r="D3626" s="22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>E3626/D3626</f>
        <v>1.0493333333333332</v>
      </c>
      <c r="P3626" s="8">
        <f>IF(L3626=0,0,E3626/L3626)</f>
        <v>80.717948717948715</v>
      </c>
      <c r="Q3626" s="5" t="str">
        <f>LEFT(N3626,(FIND("/",N3626)-1))</f>
        <v>theater</v>
      </c>
      <c r="R3626" s="5" t="str">
        <f>RIGHT(N3626,LEN(N3626)-(FIND("/",N3626)))</f>
        <v>plays</v>
      </c>
      <c r="S3626" s="13">
        <f>(J3626/86400)+25569+(-5/24)</f>
        <v>42545.56585648148</v>
      </c>
      <c r="T3626" s="13">
        <f>(I3626/86400)+25569+(-5/24)</f>
        <v>42605.56585648148</v>
      </c>
    </row>
    <row r="3627" spans="1:20" ht="14.75" customHeight="1" x14ac:dyDescent="0.2">
      <c r="A3627" s="5">
        <v>3625</v>
      </c>
      <c r="B3627" s="6" t="s">
        <v>3623</v>
      </c>
      <c r="C3627" s="6" t="s">
        <v>7735</v>
      </c>
      <c r="D3627" s="22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>E3627/D3627</f>
        <v>1.0266666666666666</v>
      </c>
      <c r="P3627" s="8">
        <f>IF(L3627=0,0,E3627/L3627)</f>
        <v>39.487179487179489</v>
      </c>
      <c r="Q3627" s="5" t="str">
        <f>LEFT(N3627,(FIND("/",N3627)-1))</f>
        <v>theater</v>
      </c>
      <c r="R3627" s="5" t="str">
        <f>RIGHT(N3627,LEN(N3627)-(FIND("/",N3627)))</f>
        <v>plays</v>
      </c>
      <c r="S3627" s="13">
        <f>(J3627/86400)+25569+(-5/24)</f>
        <v>42157.444178240738</v>
      </c>
      <c r="T3627" s="13">
        <f>(I3627/86400)+25569+(-5/24)</f>
        <v>42187.444178240738</v>
      </c>
    </row>
    <row r="3628" spans="1:20" ht="14.75" customHeight="1" x14ac:dyDescent="0.2">
      <c r="A3628" s="5">
        <v>3626</v>
      </c>
      <c r="B3628" s="6" t="s">
        <v>3624</v>
      </c>
      <c r="C3628" s="6" t="s">
        <v>7736</v>
      </c>
      <c r="D3628" s="22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>E3628/D3628</f>
        <v>1.0182500000000001</v>
      </c>
      <c r="P3628" s="8">
        <f>IF(L3628=0,0,E3628/L3628)</f>
        <v>84.854166666666671</v>
      </c>
      <c r="Q3628" s="5" t="str">
        <f>LEFT(N3628,(FIND("/",N3628)-1))</f>
        <v>theater</v>
      </c>
      <c r="R3628" s="5" t="str">
        <f>RIGHT(N3628,LEN(N3628)-(FIND("/",N3628)))</f>
        <v>plays</v>
      </c>
      <c r="S3628" s="13">
        <f>(J3628/86400)+25569+(-5/24)</f>
        <v>41846.458993055552</v>
      </c>
      <c r="T3628" s="13">
        <f>(I3628/86400)+25569+(-5/24)</f>
        <v>41867.458993055552</v>
      </c>
    </row>
    <row r="3629" spans="1:20" ht="14.75" customHeight="1" x14ac:dyDescent="0.2">
      <c r="A3629" s="5">
        <v>3627</v>
      </c>
      <c r="B3629" s="6" t="s">
        <v>3625</v>
      </c>
      <c r="C3629" s="6" t="s">
        <v>7737</v>
      </c>
      <c r="D3629" s="22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>E3629/D3629</f>
        <v>1</v>
      </c>
      <c r="P3629" s="8">
        <f>IF(L3629=0,0,E3629/L3629)</f>
        <v>68.965517241379317</v>
      </c>
      <c r="Q3629" s="5" t="str">
        <f>LEFT(N3629,(FIND("/",N3629)-1))</f>
        <v>theater</v>
      </c>
      <c r="R3629" s="5" t="str">
        <f>RIGHT(N3629,LEN(N3629)-(FIND("/",N3629)))</f>
        <v>plays</v>
      </c>
      <c r="S3629" s="13">
        <f>(J3629/86400)+25569+(-5/24)</f>
        <v>42460.533414351848</v>
      </c>
      <c r="T3629" s="13">
        <f>(I3629/86400)+25569+(-5/24)</f>
        <v>42510.957638888889</v>
      </c>
    </row>
    <row r="3630" spans="1:20" ht="14.75" customHeight="1" x14ac:dyDescent="0.2">
      <c r="A3630" s="5">
        <v>3628</v>
      </c>
      <c r="B3630" s="6" t="s">
        <v>3626</v>
      </c>
      <c r="C3630" s="6" t="s">
        <v>7738</v>
      </c>
      <c r="D3630" s="22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>E3630/D3630</f>
        <v>0</v>
      </c>
      <c r="P3630" s="8">
        <f>IF(L3630=0,0,E3630/L3630)</f>
        <v>0</v>
      </c>
      <c r="Q3630" s="5" t="str">
        <f>LEFT(N3630,(FIND("/",N3630)-1))</f>
        <v>theater</v>
      </c>
      <c r="R3630" s="5" t="str">
        <f>RIGHT(N3630,LEN(N3630)-(FIND("/",N3630)))</f>
        <v>musical</v>
      </c>
      <c r="S3630" s="13">
        <f>(J3630/86400)+25569+(-5/24)</f>
        <v>42291.6249537037</v>
      </c>
      <c r="T3630" s="13">
        <f>(I3630/86400)+25569+(-5/24)</f>
        <v>42351.666620370372</v>
      </c>
    </row>
    <row r="3631" spans="1:20" ht="14.75" customHeight="1" x14ac:dyDescent="0.2">
      <c r="A3631" s="5">
        <v>3629</v>
      </c>
      <c r="B3631" s="6" t="s">
        <v>3627</v>
      </c>
      <c r="C3631" s="6" t="s">
        <v>7739</v>
      </c>
      <c r="D3631" s="22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>E3631/D3631</f>
        <v>1.9999999999999999E-6</v>
      </c>
      <c r="P3631" s="8">
        <f>IF(L3631=0,0,E3631/L3631)</f>
        <v>1</v>
      </c>
      <c r="Q3631" s="5" t="str">
        <f>LEFT(N3631,(FIND("/",N3631)-1))</f>
        <v>theater</v>
      </c>
      <c r="R3631" s="5" t="str">
        <f>RIGHT(N3631,LEN(N3631)-(FIND("/",N3631)))</f>
        <v>musical</v>
      </c>
      <c r="S3631" s="13">
        <f>(J3631/86400)+25569+(-5/24)</f>
        <v>42436.886157407404</v>
      </c>
      <c r="T3631" s="13">
        <f>(I3631/86400)+25569+(-5/24)</f>
        <v>42495.499999999993</v>
      </c>
    </row>
    <row r="3632" spans="1:20" ht="14.75" customHeight="1" x14ac:dyDescent="0.2">
      <c r="A3632" s="5">
        <v>3630</v>
      </c>
      <c r="B3632" s="6" t="s">
        <v>3628</v>
      </c>
      <c r="C3632" s="6" t="s">
        <v>7740</v>
      </c>
      <c r="D3632" s="22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>E3632/D3632</f>
        <v>3.3333333333333332E-4</v>
      </c>
      <c r="P3632" s="8">
        <f>IF(L3632=0,0,E3632/L3632)</f>
        <v>1</v>
      </c>
      <c r="Q3632" s="5" t="str">
        <f>LEFT(N3632,(FIND("/",N3632)-1))</f>
        <v>theater</v>
      </c>
      <c r="R3632" s="5" t="str">
        <f>RIGHT(N3632,LEN(N3632)-(FIND("/",N3632)))</f>
        <v>musical</v>
      </c>
      <c r="S3632" s="13">
        <f>(J3632/86400)+25569+(-5/24)</f>
        <v>41942.638773148145</v>
      </c>
      <c r="T3632" s="13">
        <f>(I3632/86400)+25569+(-5/24)</f>
        <v>41972.680439814816</v>
      </c>
    </row>
    <row r="3633" spans="1:20" ht="14.75" customHeight="1" x14ac:dyDescent="0.2">
      <c r="A3633" s="5">
        <v>3631</v>
      </c>
      <c r="B3633" s="6" t="s">
        <v>3629</v>
      </c>
      <c r="C3633" s="6" t="s">
        <v>7741</v>
      </c>
      <c r="D3633" s="22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>E3633/D3633</f>
        <v>0.51023391812865493</v>
      </c>
      <c r="P3633" s="8">
        <f>IF(L3633=0,0,E3633/L3633)</f>
        <v>147.88135593220338</v>
      </c>
      <c r="Q3633" s="5" t="str">
        <f>LEFT(N3633,(FIND("/",N3633)-1))</f>
        <v>theater</v>
      </c>
      <c r="R3633" s="5" t="str">
        <f>RIGHT(N3633,LEN(N3633)-(FIND("/",N3633)))</f>
        <v>musical</v>
      </c>
      <c r="S3633" s="13">
        <f>(J3633/86400)+25569+(-5/24)</f>
        <v>41880.54510416666</v>
      </c>
      <c r="T3633" s="13">
        <f>(I3633/86400)+25569+(-5/24)</f>
        <v>41904.957638888889</v>
      </c>
    </row>
    <row r="3634" spans="1:20" ht="14.75" customHeight="1" x14ac:dyDescent="0.2">
      <c r="A3634" s="5">
        <v>3632</v>
      </c>
      <c r="B3634" s="6" t="s">
        <v>3630</v>
      </c>
      <c r="C3634" s="6" t="s">
        <v>7742</v>
      </c>
      <c r="D3634" s="22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>E3634/D3634</f>
        <v>0.2</v>
      </c>
      <c r="P3634" s="8">
        <f>IF(L3634=0,0,E3634/L3634)</f>
        <v>100</v>
      </c>
      <c r="Q3634" s="5" t="str">
        <f>LEFT(N3634,(FIND("/",N3634)-1))</f>
        <v>theater</v>
      </c>
      <c r="R3634" s="5" t="str">
        <f>RIGHT(N3634,LEN(N3634)-(FIND("/",N3634)))</f>
        <v>musical</v>
      </c>
      <c r="S3634" s="13">
        <f>(J3634/86400)+25569+(-5/24)</f>
        <v>41946.728576388887</v>
      </c>
      <c r="T3634" s="13">
        <f>(I3634/86400)+25569+(-5/24)</f>
        <v>41966.728576388887</v>
      </c>
    </row>
    <row r="3635" spans="1:20" ht="14.75" customHeight="1" x14ac:dyDescent="0.2">
      <c r="A3635" s="5">
        <v>3633</v>
      </c>
      <c r="B3635" s="6" t="s">
        <v>3631</v>
      </c>
      <c r="C3635" s="6" t="s">
        <v>7743</v>
      </c>
      <c r="D3635" s="22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>E3635/D3635</f>
        <v>0.35239999999999999</v>
      </c>
      <c r="P3635" s="8">
        <f>IF(L3635=0,0,E3635/L3635)</f>
        <v>56.838709677419352</v>
      </c>
      <c r="Q3635" s="5" t="str">
        <f>LEFT(N3635,(FIND("/",N3635)-1))</f>
        <v>theater</v>
      </c>
      <c r="R3635" s="5" t="str">
        <f>RIGHT(N3635,LEN(N3635)-(FIND("/",N3635)))</f>
        <v>musical</v>
      </c>
      <c r="S3635" s="13">
        <f>(J3635/86400)+25569+(-5/24)</f>
        <v>42649.415127314809</v>
      </c>
      <c r="T3635" s="13">
        <f>(I3635/86400)+25569+(-5/24)</f>
        <v>42692.833333333336</v>
      </c>
    </row>
    <row r="3636" spans="1:20" ht="14.75" customHeight="1" x14ac:dyDescent="0.2">
      <c r="A3636" s="5">
        <v>3634</v>
      </c>
      <c r="B3636" s="6" t="s">
        <v>3632</v>
      </c>
      <c r="C3636" s="6" t="s">
        <v>7744</v>
      </c>
      <c r="D3636" s="22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>E3636/D3636</f>
        <v>4.2466666666666666E-2</v>
      </c>
      <c r="P3636" s="8">
        <f>IF(L3636=0,0,E3636/L3636)</f>
        <v>176.94444444444446</v>
      </c>
      <c r="Q3636" s="5" t="str">
        <f>LEFT(N3636,(FIND("/",N3636)-1))</f>
        <v>theater</v>
      </c>
      <c r="R3636" s="5" t="str">
        <f>RIGHT(N3636,LEN(N3636)-(FIND("/",N3636)))</f>
        <v>musical</v>
      </c>
      <c r="S3636" s="13">
        <f>(J3636/86400)+25569+(-5/24)</f>
        <v>42700.958032407405</v>
      </c>
      <c r="T3636" s="13">
        <f>(I3636/86400)+25569+(-5/24)</f>
        <v>42748.957638888889</v>
      </c>
    </row>
    <row r="3637" spans="1:20" ht="14.75" customHeight="1" x14ac:dyDescent="0.2">
      <c r="A3637" s="5">
        <v>3635</v>
      </c>
      <c r="B3637" s="6" t="s">
        <v>3633</v>
      </c>
      <c r="C3637" s="6" t="s">
        <v>7745</v>
      </c>
      <c r="D3637" s="22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>E3637/D3637</f>
        <v>0.36457142857142855</v>
      </c>
      <c r="P3637" s="8">
        <f>IF(L3637=0,0,E3637/L3637)</f>
        <v>127.6</v>
      </c>
      <c r="Q3637" s="5" t="str">
        <f>LEFT(N3637,(FIND("/",N3637)-1))</f>
        <v>theater</v>
      </c>
      <c r="R3637" s="5" t="str">
        <f>RIGHT(N3637,LEN(N3637)-(FIND("/",N3637)))</f>
        <v>musical</v>
      </c>
      <c r="S3637" s="13">
        <f>(J3637/86400)+25569+(-5/24)</f>
        <v>42450.674490740734</v>
      </c>
      <c r="T3637" s="13">
        <f>(I3637/86400)+25569+(-5/24)</f>
        <v>42480.674490740734</v>
      </c>
    </row>
    <row r="3638" spans="1:20" ht="14.75" customHeight="1" x14ac:dyDescent="0.2">
      <c r="A3638" s="5">
        <v>3636</v>
      </c>
      <c r="B3638" s="6" t="s">
        <v>3634</v>
      </c>
      <c r="C3638" s="6" t="s">
        <v>7746</v>
      </c>
      <c r="D3638" s="22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>E3638/D3638</f>
        <v>0</v>
      </c>
      <c r="P3638" s="8">
        <f>IF(L3638=0,0,E3638/L3638)</f>
        <v>0</v>
      </c>
      <c r="Q3638" s="5" t="str">
        <f>LEFT(N3638,(FIND("/",N3638)-1))</f>
        <v>theater</v>
      </c>
      <c r="R3638" s="5" t="str">
        <f>RIGHT(N3638,LEN(N3638)-(FIND("/",N3638)))</f>
        <v>musical</v>
      </c>
      <c r="S3638" s="13">
        <f>(J3638/86400)+25569+(-5/24)</f>
        <v>42226.486446759256</v>
      </c>
      <c r="T3638" s="13">
        <f>(I3638/86400)+25569+(-5/24)</f>
        <v>42261.486446759256</v>
      </c>
    </row>
    <row r="3639" spans="1:20" ht="14.75" customHeight="1" x14ac:dyDescent="0.2">
      <c r="A3639" s="5">
        <v>3637</v>
      </c>
      <c r="B3639" s="6" t="s">
        <v>3635</v>
      </c>
      <c r="C3639" s="6" t="s">
        <v>7747</v>
      </c>
      <c r="D3639" s="22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>E3639/D3639</f>
        <v>0.30866666666666664</v>
      </c>
      <c r="P3639" s="8">
        <f>IF(L3639=0,0,E3639/L3639)</f>
        <v>66.142857142857139</v>
      </c>
      <c r="Q3639" s="5" t="str">
        <f>LEFT(N3639,(FIND("/",N3639)-1))</f>
        <v>theater</v>
      </c>
      <c r="R3639" s="5" t="str">
        <f>RIGHT(N3639,LEN(N3639)-(FIND("/",N3639)))</f>
        <v>musical</v>
      </c>
      <c r="S3639" s="13">
        <f>(J3639/86400)+25569+(-5/24)</f>
        <v>41975.492303240739</v>
      </c>
      <c r="T3639" s="13">
        <f>(I3639/86400)+25569+(-5/24)</f>
        <v>42005.492303240739</v>
      </c>
    </row>
    <row r="3640" spans="1:20" ht="14.75" customHeight="1" x14ac:dyDescent="0.2">
      <c r="A3640" s="5">
        <v>3638</v>
      </c>
      <c r="B3640" s="6" t="s">
        <v>3636</v>
      </c>
      <c r="C3640" s="6" t="s">
        <v>7748</v>
      </c>
      <c r="D3640" s="22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>E3640/D3640</f>
        <v>6.545454545454546E-2</v>
      </c>
      <c r="P3640" s="8">
        <f>IF(L3640=0,0,E3640/L3640)</f>
        <v>108</v>
      </c>
      <c r="Q3640" s="5" t="str">
        <f>LEFT(N3640,(FIND("/",N3640)-1))</f>
        <v>theater</v>
      </c>
      <c r="R3640" s="5" t="str">
        <f>RIGHT(N3640,LEN(N3640)-(FIND("/",N3640)))</f>
        <v>musical</v>
      </c>
      <c r="S3640" s="13">
        <f>(J3640/86400)+25569+(-5/24)</f>
        <v>42053.464490740742</v>
      </c>
      <c r="T3640" s="13">
        <f>(I3640/86400)+25569+(-5/24)</f>
        <v>42113.42282407407</v>
      </c>
    </row>
    <row r="3641" spans="1:20" ht="14.75" customHeight="1" x14ac:dyDescent="0.2">
      <c r="A3641" s="5">
        <v>3639</v>
      </c>
      <c r="B3641" s="6" t="s">
        <v>3637</v>
      </c>
      <c r="C3641" s="6" t="s">
        <v>7749</v>
      </c>
      <c r="D3641" s="22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>E3641/D3641</f>
        <v>4.0000000000000003E-5</v>
      </c>
      <c r="P3641" s="8">
        <f>IF(L3641=0,0,E3641/L3641)</f>
        <v>1</v>
      </c>
      <c r="Q3641" s="5" t="str">
        <f>LEFT(N3641,(FIND("/",N3641)-1))</f>
        <v>theater</v>
      </c>
      <c r="R3641" s="5" t="str">
        <f>RIGHT(N3641,LEN(N3641)-(FIND("/",N3641)))</f>
        <v>musical</v>
      </c>
      <c r="S3641" s="13">
        <f>(J3641/86400)+25569+(-5/24)</f>
        <v>42590.468819444439</v>
      </c>
      <c r="T3641" s="13">
        <f>(I3641/86400)+25569+(-5/24)</f>
        <v>42650.424305555549</v>
      </c>
    </row>
    <row r="3642" spans="1:20" ht="14.75" customHeight="1" x14ac:dyDescent="0.2">
      <c r="A3642" s="5">
        <v>3640</v>
      </c>
      <c r="B3642" s="6" t="s">
        <v>3638</v>
      </c>
      <c r="C3642" s="6" t="s">
        <v>7750</v>
      </c>
      <c r="D3642" s="22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>E3642/D3642</f>
        <v>5.5E-2</v>
      </c>
      <c r="P3642" s="8">
        <f>IF(L3642=0,0,E3642/L3642)</f>
        <v>18.333333333333332</v>
      </c>
      <c r="Q3642" s="5" t="str">
        <f>LEFT(N3642,(FIND("/",N3642)-1))</f>
        <v>theater</v>
      </c>
      <c r="R3642" s="5" t="str">
        <f>RIGHT(N3642,LEN(N3642)-(FIND("/",N3642)))</f>
        <v>musical</v>
      </c>
      <c r="S3642" s="13">
        <f>(J3642/86400)+25569+(-5/24)</f>
        <v>42104.573263888888</v>
      </c>
      <c r="T3642" s="13">
        <f>(I3642/86400)+25569+(-5/24)</f>
        <v>42134.573263888888</v>
      </c>
    </row>
    <row r="3643" spans="1:20" ht="14.75" customHeight="1" x14ac:dyDescent="0.2">
      <c r="A3643" s="5">
        <v>3641</v>
      </c>
      <c r="B3643" s="6" t="s">
        <v>3639</v>
      </c>
      <c r="C3643" s="6" t="s">
        <v>7751</v>
      </c>
      <c r="D3643" s="22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>E3643/D3643</f>
        <v>0</v>
      </c>
      <c r="P3643" s="8">
        <f>IF(L3643=0,0,E3643/L3643)</f>
        <v>0</v>
      </c>
      <c r="Q3643" s="5" t="str">
        <f>LEFT(N3643,(FIND("/",N3643)-1))</f>
        <v>theater</v>
      </c>
      <c r="R3643" s="5" t="str">
        <f>RIGHT(N3643,LEN(N3643)-(FIND("/",N3643)))</f>
        <v>musical</v>
      </c>
      <c r="S3643" s="13">
        <f>(J3643/86400)+25569+(-5/24)</f>
        <v>41899.41873842592</v>
      </c>
      <c r="T3643" s="13">
        <f>(I3643/86400)+25569+(-5/24)</f>
        <v>41917</v>
      </c>
    </row>
    <row r="3644" spans="1:20" ht="14.75" customHeight="1" x14ac:dyDescent="0.2">
      <c r="A3644" s="5">
        <v>3642</v>
      </c>
      <c r="B3644" s="6" t="s">
        <v>3640</v>
      </c>
      <c r="C3644" s="6" t="s">
        <v>7752</v>
      </c>
      <c r="D3644" s="22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>E3644/D3644</f>
        <v>2.1428571428571429E-2</v>
      </c>
      <c r="P3644" s="8">
        <f>IF(L3644=0,0,E3644/L3644)</f>
        <v>7.5</v>
      </c>
      <c r="Q3644" s="5" t="str">
        <f>LEFT(N3644,(FIND("/",N3644)-1))</f>
        <v>theater</v>
      </c>
      <c r="R3644" s="5" t="str">
        <f>RIGHT(N3644,LEN(N3644)-(FIND("/",N3644)))</f>
        <v>musical</v>
      </c>
      <c r="S3644" s="13">
        <f>(J3644/86400)+25569+(-5/24)</f>
        <v>42297.607951388891</v>
      </c>
      <c r="T3644" s="13">
        <f>(I3644/86400)+25569+(-5/24)</f>
        <v>42338.499999999993</v>
      </c>
    </row>
    <row r="3645" spans="1:20" ht="14.75" customHeight="1" x14ac:dyDescent="0.2">
      <c r="A3645" s="5">
        <v>3643</v>
      </c>
      <c r="B3645" s="6" t="s">
        <v>3641</v>
      </c>
      <c r="C3645" s="6" t="s">
        <v>7753</v>
      </c>
      <c r="D3645" s="22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>E3645/D3645</f>
        <v>0</v>
      </c>
      <c r="P3645" s="8">
        <f>IF(L3645=0,0,E3645/L3645)</f>
        <v>0</v>
      </c>
      <c r="Q3645" s="5" t="str">
        <f>LEFT(N3645,(FIND("/",N3645)-1))</f>
        <v>theater</v>
      </c>
      <c r="R3645" s="5" t="str">
        <f>RIGHT(N3645,LEN(N3645)-(FIND("/",N3645)))</f>
        <v>musical</v>
      </c>
      <c r="S3645" s="13">
        <f>(J3645/86400)+25569+(-5/24)</f>
        <v>42284.935636574075</v>
      </c>
      <c r="T3645" s="13">
        <f>(I3645/86400)+25569+(-5/24)</f>
        <v>42324.977303240739</v>
      </c>
    </row>
    <row r="3646" spans="1:20" ht="14.75" customHeight="1" x14ac:dyDescent="0.2">
      <c r="A3646" s="5">
        <v>3644</v>
      </c>
      <c r="B3646" s="6" t="s">
        <v>3642</v>
      </c>
      <c r="C3646" s="6" t="s">
        <v>7754</v>
      </c>
      <c r="D3646" s="22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>E3646/D3646</f>
        <v>0.16420000000000001</v>
      </c>
      <c r="P3646" s="8">
        <f>IF(L3646=0,0,E3646/L3646)</f>
        <v>68.416666666666671</v>
      </c>
      <c r="Q3646" s="5" t="str">
        <f>LEFT(N3646,(FIND("/",N3646)-1))</f>
        <v>theater</v>
      </c>
      <c r="R3646" s="5" t="str">
        <f>RIGHT(N3646,LEN(N3646)-(FIND("/",N3646)))</f>
        <v>musical</v>
      </c>
      <c r="S3646" s="13">
        <f>(J3646/86400)+25569+(-5/24)</f>
        <v>42409.033414351848</v>
      </c>
      <c r="T3646" s="13">
        <f>(I3646/86400)+25569+(-5/24)</f>
        <v>42436.999305555553</v>
      </c>
    </row>
    <row r="3647" spans="1:20" ht="14.75" customHeight="1" x14ac:dyDescent="0.2">
      <c r="A3647" s="5">
        <v>3645</v>
      </c>
      <c r="B3647" s="6" t="s">
        <v>3643</v>
      </c>
      <c r="C3647" s="6" t="s">
        <v>7755</v>
      </c>
      <c r="D3647" s="22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>E3647/D3647</f>
        <v>1E-3</v>
      </c>
      <c r="P3647" s="8">
        <f>IF(L3647=0,0,E3647/L3647)</f>
        <v>1</v>
      </c>
      <c r="Q3647" s="5" t="str">
        <f>LEFT(N3647,(FIND("/",N3647)-1))</f>
        <v>theater</v>
      </c>
      <c r="R3647" s="5" t="str">
        <f>RIGHT(N3647,LEN(N3647)-(FIND("/",N3647)))</f>
        <v>musical</v>
      </c>
      <c r="S3647" s="13">
        <f>(J3647/86400)+25569+(-5/24)</f>
        <v>42665.762013888881</v>
      </c>
      <c r="T3647" s="13">
        <f>(I3647/86400)+25569+(-5/24)</f>
        <v>42695.803680555553</v>
      </c>
    </row>
    <row r="3648" spans="1:20" ht="14.75" customHeight="1" x14ac:dyDescent="0.2">
      <c r="A3648" s="5">
        <v>3646</v>
      </c>
      <c r="B3648" s="6" t="s">
        <v>3644</v>
      </c>
      <c r="C3648" s="6" t="s">
        <v>7756</v>
      </c>
      <c r="D3648" s="22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>E3648/D3648</f>
        <v>4.8099999999999997E-2</v>
      </c>
      <c r="P3648" s="8">
        <f>IF(L3648=0,0,E3648/L3648)</f>
        <v>60.125</v>
      </c>
      <c r="Q3648" s="5" t="str">
        <f>LEFT(N3648,(FIND("/",N3648)-1))</f>
        <v>theater</v>
      </c>
      <c r="R3648" s="5" t="str">
        <f>RIGHT(N3648,LEN(N3648)-(FIND("/",N3648)))</f>
        <v>musical</v>
      </c>
      <c r="S3648" s="13">
        <f>(J3648/86400)+25569+(-5/24)</f>
        <v>42140.21298611111</v>
      </c>
      <c r="T3648" s="13">
        <f>(I3648/86400)+25569+(-5/24)</f>
        <v>42171.770833333336</v>
      </c>
    </row>
    <row r="3649" spans="1:20" ht="14.75" customHeight="1" x14ac:dyDescent="0.2">
      <c r="A3649" s="5">
        <v>3647</v>
      </c>
      <c r="B3649" s="6" t="s">
        <v>3645</v>
      </c>
      <c r="C3649" s="6" t="s">
        <v>7757</v>
      </c>
      <c r="D3649" s="22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>E3649/D3649</f>
        <v>0.06</v>
      </c>
      <c r="P3649" s="8">
        <f>IF(L3649=0,0,E3649/L3649)</f>
        <v>15</v>
      </c>
      <c r="Q3649" s="5" t="str">
        <f>LEFT(N3649,(FIND("/",N3649)-1))</f>
        <v>theater</v>
      </c>
      <c r="R3649" s="5" t="str">
        <f>RIGHT(N3649,LEN(N3649)-(FIND("/",N3649)))</f>
        <v>musical</v>
      </c>
      <c r="S3649" s="13">
        <f>(J3649/86400)+25569+(-5/24)</f>
        <v>42598.540821759256</v>
      </c>
      <c r="T3649" s="13">
        <f>(I3649/86400)+25569+(-5/24)</f>
        <v>42643.540821759256</v>
      </c>
    </row>
    <row r="3650" spans="1:20" ht="14.75" customHeight="1" x14ac:dyDescent="0.2">
      <c r="A3650" s="5">
        <v>3648</v>
      </c>
      <c r="B3650" s="6" t="s">
        <v>3646</v>
      </c>
      <c r="C3650" s="6" t="s">
        <v>7758</v>
      </c>
      <c r="D3650" s="22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>E3650/D3650</f>
        <v>1.003825</v>
      </c>
      <c r="P3650" s="8">
        <f>IF(L3650=0,0,E3650/L3650)</f>
        <v>550.04109589041093</v>
      </c>
      <c r="Q3650" s="5" t="str">
        <f>LEFT(N3650,(FIND("/",N3650)-1))</f>
        <v>theater</v>
      </c>
      <c r="R3650" s="5" t="str">
        <f>RIGHT(N3650,LEN(N3650)-(FIND("/",N3650)))</f>
        <v>plays</v>
      </c>
      <c r="S3650" s="13">
        <f>(J3650/86400)+25569+(-5/24)</f>
        <v>41887.083854166667</v>
      </c>
      <c r="T3650" s="13">
        <f>(I3650/86400)+25569+(-5/24)</f>
        <v>41917.083854166667</v>
      </c>
    </row>
    <row r="3651" spans="1:20" ht="14.75" customHeight="1" x14ac:dyDescent="0.2">
      <c r="A3651" s="5">
        <v>3649</v>
      </c>
      <c r="B3651" s="6" t="s">
        <v>3647</v>
      </c>
      <c r="C3651" s="6" t="s">
        <v>7759</v>
      </c>
      <c r="D3651" s="22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>E3651/D3651</f>
        <v>1.04</v>
      </c>
      <c r="P3651" s="8">
        <f>IF(L3651=0,0,E3651/L3651)</f>
        <v>97.5</v>
      </c>
      <c r="Q3651" s="5" t="str">
        <f>LEFT(N3651,(FIND("/",N3651)-1))</f>
        <v>theater</v>
      </c>
      <c r="R3651" s="5" t="str">
        <f>RIGHT(N3651,LEN(N3651)-(FIND("/",N3651)))</f>
        <v>plays</v>
      </c>
      <c r="S3651" s="13">
        <f>(J3651/86400)+25569+(-5/24)</f>
        <v>41780.504560185182</v>
      </c>
      <c r="T3651" s="13">
        <f>(I3651/86400)+25569+(-5/24)</f>
        <v>41806.504560185182</v>
      </c>
    </row>
    <row r="3652" spans="1:20" ht="14.75" customHeight="1" x14ac:dyDescent="0.2">
      <c r="A3652" s="5">
        <v>3650</v>
      </c>
      <c r="B3652" s="6" t="s">
        <v>3648</v>
      </c>
      <c r="C3652" s="6" t="s">
        <v>7760</v>
      </c>
      <c r="D3652" s="22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>E3652/D3652</f>
        <v>1</v>
      </c>
      <c r="P3652" s="8">
        <f>IF(L3652=0,0,E3652/L3652)</f>
        <v>29.411764705882351</v>
      </c>
      <c r="Q3652" s="5" t="str">
        <f>LEFT(N3652,(FIND("/",N3652)-1))</f>
        <v>theater</v>
      </c>
      <c r="R3652" s="5" t="str">
        <f>RIGHT(N3652,LEN(N3652)-(FIND("/",N3652)))</f>
        <v>plays</v>
      </c>
      <c r="S3652" s="13">
        <f>(J3652/86400)+25569+(-5/24)</f>
        <v>42381.270648148151</v>
      </c>
      <c r="T3652" s="13">
        <f>(I3652/86400)+25569+(-5/24)</f>
        <v>42402.270648148151</v>
      </c>
    </row>
    <row r="3653" spans="1:20" ht="14.75" customHeight="1" x14ac:dyDescent="0.2">
      <c r="A3653" s="5">
        <v>3651</v>
      </c>
      <c r="B3653" s="6" t="s">
        <v>3649</v>
      </c>
      <c r="C3653" s="6" t="s">
        <v>7761</v>
      </c>
      <c r="D3653" s="22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>E3653/D3653</f>
        <v>1.04</v>
      </c>
      <c r="P3653" s="8">
        <f>IF(L3653=0,0,E3653/L3653)</f>
        <v>57.777777777777779</v>
      </c>
      <c r="Q3653" s="5" t="str">
        <f>LEFT(N3653,(FIND("/",N3653)-1))</f>
        <v>theater</v>
      </c>
      <c r="R3653" s="5" t="str">
        <f>RIGHT(N3653,LEN(N3653)-(FIND("/",N3653)))</f>
        <v>plays</v>
      </c>
      <c r="S3653" s="13">
        <f>(J3653/86400)+25569+(-5/24)</f>
        <v>41828.437986111108</v>
      </c>
      <c r="T3653" s="13">
        <f>(I3653/86400)+25569+(-5/24)</f>
        <v>41861.457638888889</v>
      </c>
    </row>
    <row r="3654" spans="1:20" ht="14.75" customHeight="1" x14ac:dyDescent="0.2">
      <c r="A3654" s="5">
        <v>3652</v>
      </c>
      <c r="B3654" s="6" t="s">
        <v>2867</v>
      </c>
      <c r="C3654" s="6" t="s">
        <v>7762</v>
      </c>
      <c r="D3654" s="22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>E3654/D3654</f>
        <v>2.5066666666666668</v>
      </c>
      <c r="P3654" s="8">
        <f>IF(L3654=0,0,E3654/L3654)</f>
        <v>44.235294117647058</v>
      </c>
      <c r="Q3654" s="5" t="str">
        <f>LEFT(N3654,(FIND("/",N3654)-1))</f>
        <v>theater</v>
      </c>
      <c r="R3654" s="5" t="str">
        <f>RIGHT(N3654,LEN(N3654)-(FIND("/",N3654)))</f>
        <v>plays</v>
      </c>
      <c r="S3654" s="13">
        <f>(J3654/86400)+25569+(-5/24)</f>
        <v>42596.436365740738</v>
      </c>
      <c r="T3654" s="13">
        <f>(I3654/86400)+25569+(-5/24)</f>
        <v>42606.957638888889</v>
      </c>
    </row>
    <row r="3655" spans="1:20" ht="14.75" customHeight="1" x14ac:dyDescent="0.2">
      <c r="A3655" s="5">
        <v>3653</v>
      </c>
      <c r="B3655" s="6" t="s">
        <v>3650</v>
      </c>
      <c r="C3655" s="6" t="s">
        <v>7763</v>
      </c>
      <c r="D3655" s="22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>E3655/D3655</f>
        <v>1.0049999999999999</v>
      </c>
      <c r="P3655" s="8">
        <f>IF(L3655=0,0,E3655/L3655)</f>
        <v>60.909090909090907</v>
      </c>
      <c r="Q3655" s="5" t="str">
        <f>LEFT(N3655,(FIND("/",N3655)-1))</f>
        <v>theater</v>
      </c>
      <c r="R3655" s="5" t="str">
        <f>RIGHT(N3655,LEN(N3655)-(FIND("/",N3655)))</f>
        <v>plays</v>
      </c>
      <c r="S3655" s="13">
        <f>(J3655/86400)+25569+(-5/24)</f>
        <v>42191.155173611107</v>
      </c>
      <c r="T3655" s="13">
        <f>(I3655/86400)+25569+(-5/24)</f>
        <v>42221.155173611107</v>
      </c>
    </row>
    <row r="3656" spans="1:20" ht="14.75" customHeight="1" x14ac:dyDescent="0.2">
      <c r="A3656" s="5">
        <v>3654</v>
      </c>
      <c r="B3656" s="6" t="s">
        <v>3651</v>
      </c>
      <c r="C3656" s="6" t="s">
        <v>7764</v>
      </c>
      <c r="D3656" s="22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>E3656/D3656</f>
        <v>1.744</v>
      </c>
      <c r="P3656" s="8">
        <f>IF(L3656=0,0,E3656/L3656)</f>
        <v>68.84210526315789</v>
      </c>
      <c r="Q3656" s="5" t="str">
        <f>LEFT(N3656,(FIND("/",N3656)-1))</f>
        <v>theater</v>
      </c>
      <c r="R3656" s="5" t="str">
        <f>RIGHT(N3656,LEN(N3656)-(FIND("/",N3656)))</f>
        <v>plays</v>
      </c>
      <c r="S3656" s="13">
        <f>(J3656/86400)+25569+(-5/24)</f>
        <v>42440.20817129629</v>
      </c>
      <c r="T3656" s="13">
        <f>(I3656/86400)+25569+(-5/24)</f>
        <v>42463.499999999993</v>
      </c>
    </row>
    <row r="3657" spans="1:20" ht="14.75" customHeight="1" x14ac:dyDescent="0.2">
      <c r="A3657" s="5">
        <v>3655</v>
      </c>
      <c r="B3657" s="6" t="s">
        <v>3652</v>
      </c>
      <c r="C3657" s="6" t="s">
        <v>7765</v>
      </c>
      <c r="D3657" s="22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>E3657/D3657</f>
        <v>1.1626000000000001</v>
      </c>
      <c r="P3657" s="8">
        <f>IF(L3657=0,0,E3657/L3657)</f>
        <v>73.582278481012665</v>
      </c>
      <c r="Q3657" s="5" t="str">
        <f>LEFT(N3657,(FIND("/",N3657)-1))</f>
        <v>theater</v>
      </c>
      <c r="R3657" s="5" t="str">
        <f>RIGHT(N3657,LEN(N3657)-(FIND("/",N3657)))</f>
        <v>plays</v>
      </c>
      <c r="S3657" s="13">
        <f>(J3657/86400)+25569+(-5/24)</f>
        <v>42173.594884259255</v>
      </c>
      <c r="T3657" s="13">
        <f>(I3657/86400)+25569+(-5/24)</f>
        <v>42203.082638888889</v>
      </c>
    </row>
    <row r="3658" spans="1:20" ht="14.75" customHeight="1" x14ac:dyDescent="0.2">
      <c r="A3658" s="5">
        <v>3656</v>
      </c>
      <c r="B3658" s="6" t="s">
        <v>3653</v>
      </c>
      <c r="C3658" s="6" t="s">
        <v>7766</v>
      </c>
      <c r="D3658" s="22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>E3658/D3658</f>
        <v>1.0582</v>
      </c>
      <c r="P3658" s="8">
        <f>IF(L3658=0,0,E3658/L3658)</f>
        <v>115.02173913043478</v>
      </c>
      <c r="Q3658" s="5" t="str">
        <f>LEFT(N3658,(FIND("/",N3658)-1))</f>
        <v>theater</v>
      </c>
      <c r="R3658" s="5" t="str">
        <f>RIGHT(N3658,LEN(N3658)-(FIND("/",N3658)))</f>
        <v>plays</v>
      </c>
      <c r="S3658" s="13">
        <f>(J3658/86400)+25569+(-5/24)</f>
        <v>42737.701805555553</v>
      </c>
      <c r="T3658" s="13">
        <f>(I3658/86400)+25569+(-5/24)</f>
        <v>42767.749305555553</v>
      </c>
    </row>
    <row r="3659" spans="1:20" ht="14.75" customHeight="1" x14ac:dyDescent="0.2">
      <c r="A3659" s="5">
        <v>3657</v>
      </c>
      <c r="B3659" s="6" t="s">
        <v>3654</v>
      </c>
      <c r="C3659" s="6" t="s">
        <v>7767</v>
      </c>
      <c r="D3659" s="22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>E3659/D3659</f>
        <v>1.1074999999999999</v>
      </c>
      <c r="P3659" s="8">
        <f>IF(L3659=0,0,E3659/L3659)</f>
        <v>110.75</v>
      </c>
      <c r="Q3659" s="5" t="str">
        <f>LEFT(N3659,(FIND("/",N3659)-1))</f>
        <v>theater</v>
      </c>
      <c r="R3659" s="5" t="str">
        <f>RIGHT(N3659,LEN(N3659)-(FIND("/",N3659)))</f>
        <v>plays</v>
      </c>
      <c r="S3659" s="13">
        <f>(J3659/86400)+25569+(-5/24)</f>
        <v>42499.4215162037</v>
      </c>
      <c r="T3659" s="13">
        <f>(I3659/86400)+25569+(-5/24)</f>
        <v>42522.695833333331</v>
      </c>
    </row>
    <row r="3660" spans="1:20" ht="14.75" customHeight="1" x14ac:dyDescent="0.2">
      <c r="A3660" s="5">
        <v>3658</v>
      </c>
      <c r="B3660" s="6" t="s">
        <v>3655</v>
      </c>
      <c r="C3660" s="6" t="s">
        <v>7768</v>
      </c>
      <c r="D3660" s="22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>E3660/D3660</f>
        <v>1.0066666666666666</v>
      </c>
      <c r="P3660" s="8">
        <f>IF(L3660=0,0,E3660/L3660)</f>
        <v>75.5</v>
      </c>
      <c r="Q3660" s="5" t="str">
        <f>LEFT(N3660,(FIND("/",N3660)-1))</f>
        <v>theater</v>
      </c>
      <c r="R3660" s="5" t="str">
        <f>RIGHT(N3660,LEN(N3660)-(FIND("/",N3660)))</f>
        <v>plays</v>
      </c>
      <c r="S3660" s="13">
        <f>(J3660/86400)+25569+(-5/24)</f>
        <v>41775.650231481479</v>
      </c>
      <c r="T3660" s="13">
        <f>(I3660/86400)+25569+(-5/24)</f>
        <v>41821.957638888889</v>
      </c>
    </row>
    <row r="3661" spans="1:20" ht="14.75" customHeight="1" x14ac:dyDescent="0.2">
      <c r="A3661" s="5">
        <v>3659</v>
      </c>
      <c r="B3661" s="6" t="s">
        <v>3656</v>
      </c>
      <c r="C3661" s="6" t="s">
        <v>7769</v>
      </c>
      <c r="D3661" s="22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>E3661/D3661</f>
        <v>1.0203333333333333</v>
      </c>
      <c r="P3661" s="8">
        <f>IF(L3661=0,0,E3661/L3661)</f>
        <v>235.46153846153845</v>
      </c>
      <c r="Q3661" s="5" t="str">
        <f>LEFT(N3661,(FIND("/",N3661)-1))</f>
        <v>theater</v>
      </c>
      <c r="R3661" s="5" t="str">
        <f>RIGHT(N3661,LEN(N3661)-(FIND("/",N3661)))</f>
        <v>plays</v>
      </c>
      <c r="S3661" s="13">
        <f>(J3661/86400)+25569+(-5/24)</f>
        <v>42055.068865740737</v>
      </c>
      <c r="T3661" s="13">
        <f>(I3661/86400)+25569+(-5/24)</f>
        <v>42082.402083333327</v>
      </c>
    </row>
    <row r="3662" spans="1:20" ht="14.75" customHeight="1" x14ac:dyDescent="0.2">
      <c r="A3662" s="5">
        <v>3660</v>
      </c>
      <c r="B3662" s="6" t="s">
        <v>3657</v>
      </c>
      <c r="C3662" s="6" t="s">
        <v>7770</v>
      </c>
      <c r="D3662" s="22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>E3662/D3662</f>
        <v>1</v>
      </c>
      <c r="P3662" s="8">
        <f>IF(L3662=0,0,E3662/L3662)</f>
        <v>11.363636363636363</v>
      </c>
      <c r="Q3662" s="5" t="str">
        <f>LEFT(N3662,(FIND("/",N3662)-1))</f>
        <v>theater</v>
      </c>
      <c r="R3662" s="5" t="str">
        <f>RIGHT(N3662,LEN(N3662)-(FIND("/",N3662)))</f>
        <v>plays</v>
      </c>
      <c r="S3662" s="13">
        <f>(J3662/86400)+25569+(-5/24)</f>
        <v>41971.672743055555</v>
      </c>
      <c r="T3662" s="13">
        <f>(I3662/86400)+25569+(-5/24)</f>
        <v>41996.672743055555</v>
      </c>
    </row>
    <row r="3663" spans="1:20" ht="14.75" customHeight="1" x14ac:dyDescent="0.2">
      <c r="A3663" s="5">
        <v>3661</v>
      </c>
      <c r="B3663" s="6" t="s">
        <v>3658</v>
      </c>
      <c r="C3663" s="6" t="s">
        <v>7771</v>
      </c>
      <c r="D3663" s="22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>E3663/D3663</f>
        <v>1.1100000000000001</v>
      </c>
      <c r="P3663" s="8">
        <f>IF(L3663=0,0,E3663/L3663)</f>
        <v>92.5</v>
      </c>
      <c r="Q3663" s="5" t="str">
        <f>LEFT(N3663,(FIND("/",N3663)-1))</f>
        <v>theater</v>
      </c>
      <c r="R3663" s="5" t="str">
        <f>RIGHT(N3663,LEN(N3663)-(FIND("/",N3663)))</f>
        <v>plays</v>
      </c>
      <c r="S3663" s="13">
        <f>(J3663/86400)+25569+(-5/24)</f>
        <v>42447.688333333332</v>
      </c>
      <c r="T3663" s="13">
        <f>(I3663/86400)+25569+(-5/24)</f>
        <v>42469.958333333336</v>
      </c>
    </row>
    <row r="3664" spans="1:20" ht="14.75" customHeight="1" x14ac:dyDescent="0.2">
      <c r="A3664" s="5">
        <v>3662</v>
      </c>
      <c r="B3664" s="6" t="s">
        <v>3659</v>
      </c>
      <c r="C3664" s="6" t="s">
        <v>7772</v>
      </c>
      <c r="D3664" s="22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>E3664/D3664</f>
        <v>1.0142500000000001</v>
      </c>
      <c r="P3664" s="8">
        <f>IF(L3664=0,0,E3664/L3664)</f>
        <v>202.85</v>
      </c>
      <c r="Q3664" s="5" t="str">
        <f>LEFT(N3664,(FIND("/",N3664)-1))</f>
        <v>theater</v>
      </c>
      <c r="R3664" s="5" t="str">
        <f>RIGHT(N3664,LEN(N3664)-(FIND("/",N3664)))</f>
        <v>plays</v>
      </c>
      <c r="S3664" s="13">
        <f>(J3664/86400)+25569+(-5/24)</f>
        <v>42064.011736111112</v>
      </c>
      <c r="T3664" s="13">
        <f>(I3664/86400)+25569+(-5/24)</f>
        <v>42093.97006944444</v>
      </c>
    </row>
    <row r="3665" spans="1:20" ht="14.75" customHeight="1" x14ac:dyDescent="0.2">
      <c r="A3665" s="5">
        <v>3663</v>
      </c>
      <c r="B3665" s="6" t="s">
        <v>3660</v>
      </c>
      <c r="C3665" s="6" t="s">
        <v>7773</v>
      </c>
      <c r="D3665" s="22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>E3665/D3665</f>
        <v>1.04</v>
      </c>
      <c r="P3665" s="8">
        <f>IF(L3665=0,0,E3665/L3665)</f>
        <v>26</v>
      </c>
      <c r="Q3665" s="5" t="str">
        <f>LEFT(N3665,(FIND("/",N3665)-1))</f>
        <v>theater</v>
      </c>
      <c r="R3665" s="5" t="str">
        <f>RIGHT(N3665,LEN(N3665)-(FIND("/",N3665)))</f>
        <v>plays</v>
      </c>
      <c r="S3665" s="13">
        <f>(J3665/86400)+25569+(-5/24)</f>
        <v>42665.243402777771</v>
      </c>
      <c r="T3665" s="13">
        <f>(I3665/86400)+25569+(-5/24)</f>
        <v>42725.285069444442</v>
      </c>
    </row>
    <row r="3666" spans="1:20" ht="14.75" customHeight="1" x14ac:dyDescent="0.2">
      <c r="A3666" s="5">
        <v>3664</v>
      </c>
      <c r="B3666" s="6" t="s">
        <v>3661</v>
      </c>
      <c r="C3666" s="6" t="s">
        <v>7774</v>
      </c>
      <c r="D3666" s="22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>E3666/D3666</f>
        <v>1.09375</v>
      </c>
      <c r="P3666" s="8">
        <f>IF(L3666=0,0,E3666/L3666)</f>
        <v>46.05263157894737</v>
      </c>
      <c r="Q3666" s="5" t="str">
        <f>LEFT(N3666,(FIND("/",N3666)-1))</f>
        <v>theater</v>
      </c>
      <c r="R3666" s="5" t="str">
        <f>RIGHT(N3666,LEN(N3666)-(FIND("/",N3666)))</f>
        <v>plays</v>
      </c>
      <c r="S3666" s="13">
        <f>(J3666/86400)+25569+(-5/24)</f>
        <v>42523.04038194444</v>
      </c>
      <c r="T3666" s="13">
        <f>(I3666/86400)+25569+(-5/24)</f>
        <v>42537.04038194444</v>
      </c>
    </row>
    <row r="3667" spans="1:20" ht="14.75" customHeight="1" x14ac:dyDescent="0.2">
      <c r="A3667" s="5">
        <v>3665</v>
      </c>
      <c r="B3667" s="6" t="s">
        <v>3662</v>
      </c>
      <c r="C3667" s="6" t="s">
        <v>7775</v>
      </c>
      <c r="D3667" s="22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>E3667/D3667</f>
        <v>1.1516129032258065</v>
      </c>
      <c r="P3667" s="8">
        <f>IF(L3667=0,0,E3667/L3667)</f>
        <v>51</v>
      </c>
      <c r="Q3667" s="5" t="str">
        <f>LEFT(N3667,(FIND("/",N3667)-1))</f>
        <v>theater</v>
      </c>
      <c r="R3667" s="5" t="str">
        <f>RIGHT(N3667,LEN(N3667)-(FIND("/",N3667)))</f>
        <v>plays</v>
      </c>
      <c r="S3667" s="13">
        <f>(J3667/86400)+25569+(-5/24)</f>
        <v>42294.59979166666</v>
      </c>
      <c r="T3667" s="13">
        <f>(I3667/86400)+25569+(-5/24)</f>
        <v>42305.620833333327</v>
      </c>
    </row>
    <row r="3668" spans="1:20" ht="14.75" customHeight="1" x14ac:dyDescent="0.2">
      <c r="A3668" s="5">
        <v>3666</v>
      </c>
      <c r="B3668" s="6" t="s">
        <v>3663</v>
      </c>
      <c r="C3668" s="6" t="s">
        <v>7776</v>
      </c>
      <c r="D3668" s="22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>E3668/D3668</f>
        <v>1</v>
      </c>
      <c r="P3668" s="8">
        <f>IF(L3668=0,0,E3668/L3668)</f>
        <v>31.578947368421051</v>
      </c>
      <c r="Q3668" s="5" t="str">
        <f>LEFT(N3668,(FIND("/",N3668)-1))</f>
        <v>theater</v>
      </c>
      <c r="R3668" s="5" t="str">
        <f>RIGHT(N3668,LEN(N3668)-(FIND("/",N3668)))</f>
        <v>plays</v>
      </c>
      <c r="S3668" s="13">
        <f>(J3668/86400)+25569+(-5/24)</f>
        <v>41822.696550925924</v>
      </c>
      <c r="T3668" s="13">
        <f>(I3668/86400)+25569+(-5/24)</f>
        <v>41844.083333333328</v>
      </c>
    </row>
    <row r="3669" spans="1:20" ht="14.75" customHeight="1" x14ac:dyDescent="0.2">
      <c r="A3669" s="5">
        <v>3667</v>
      </c>
      <c r="B3669" s="6" t="s">
        <v>3664</v>
      </c>
      <c r="C3669" s="6" t="s">
        <v>7777</v>
      </c>
      <c r="D3669" s="22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>E3669/D3669</f>
        <v>1.0317033333333334</v>
      </c>
      <c r="P3669" s="8">
        <f>IF(L3669=0,0,E3669/L3669)</f>
        <v>53.363965517241382</v>
      </c>
      <c r="Q3669" s="5" t="str">
        <f>LEFT(N3669,(FIND("/",N3669)-1))</f>
        <v>theater</v>
      </c>
      <c r="R3669" s="5" t="str">
        <f>RIGHT(N3669,LEN(N3669)-(FIND("/",N3669)))</f>
        <v>plays</v>
      </c>
      <c r="S3669" s="13">
        <f>(J3669/86400)+25569+(-5/24)</f>
        <v>42173.761793981474</v>
      </c>
      <c r="T3669" s="13">
        <f>(I3669/86400)+25569+(-5/24)</f>
        <v>42203.761793981474</v>
      </c>
    </row>
    <row r="3670" spans="1:20" ht="14.75" customHeight="1" x14ac:dyDescent="0.2">
      <c r="A3670" s="5">
        <v>3668</v>
      </c>
      <c r="B3670" s="6" t="s">
        <v>3665</v>
      </c>
      <c r="C3670" s="6" t="s">
        <v>7778</v>
      </c>
      <c r="D3670" s="22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>E3670/D3670</f>
        <v>1.0349999999999999</v>
      </c>
      <c r="P3670" s="8">
        <f>IF(L3670=0,0,E3670/L3670)</f>
        <v>36.964285714285715</v>
      </c>
      <c r="Q3670" s="5" t="str">
        <f>LEFT(N3670,(FIND("/",N3670)-1))</f>
        <v>theater</v>
      </c>
      <c r="R3670" s="5" t="str">
        <f>RIGHT(N3670,LEN(N3670)-(FIND("/",N3670)))</f>
        <v>plays</v>
      </c>
      <c r="S3670" s="13">
        <f>(J3670/86400)+25569+(-5/24)</f>
        <v>42185.347824074073</v>
      </c>
      <c r="T3670" s="13">
        <f>(I3670/86400)+25569+(-5/24)</f>
        <v>42208.564583333333</v>
      </c>
    </row>
    <row r="3671" spans="1:20" ht="14.75" customHeight="1" x14ac:dyDescent="0.2">
      <c r="A3671" s="5">
        <v>3669</v>
      </c>
      <c r="B3671" s="6" t="s">
        <v>3666</v>
      </c>
      <c r="C3671" s="6" t="s">
        <v>7779</v>
      </c>
      <c r="D3671" s="22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>E3671/D3671</f>
        <v>1.3819999999999999</v>
      </c>
      <c r="P3671" s="8">
        <f>IF(L3671=0,0,E3671/L3671)</f>
        <v>81.294117647058826</v>
      </c>
      <c r="Q3671" s="5" t="str">
        <f>LEFT(N3671,(FIND("/",N3671)-1))</f>
        <v>theater</v>
      </c>
      <c r="R3671" s="5" t="str">
        <f>RIGHT(N3671,LEN(N3671)-(FIND("/",N3671)))</f>
        <v>plays</v>
      </c>
      <c r="S3671" s="13">
        <f>(J3671/86400)+25569+(-5/24)</f>
        <v>42136.466863425921</v>
      </c>
      <c r="T3671" s="13">
        <f>(I3671/86400)+25569+(-5/24)</f>
        <v>42166.466863425921</v>
      </c>
    </row>
    <row r="3672" spans="1:20" ht="14.75" customHeight="1" x14ac:dyDescent="0.2">
      <c r="A3672" s="5">
        <v>3670</v>
      </c>
      <c r="B3672" s="6" t="s">
        <v>3667</v>
      </c>
      <c r="C3672" s="6" t="s">
        <v>7780</v>
      </c>
      <c r="D3672" s="22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>E3672/D3672</f>
        <v>1.0954545454545455</v>
      </c>
      <c r="P3672" s="8">
        <f>IF(L3672=0,0,E3672/L3672)</f>
        <v>20.083333333333332</v>
      </c>
      <c r="Q3672" s="5" t="str">
        <f>LEFT(N3672,(FIND("/",N3672)-1))</f>
        <v>theater</v>
      </c>
      <c r="R3672" s="5" t="str">
        <f>RIGHT(N3672,LEN(N3672)-(FIND("/",N3672)))</f>
        <v>plays</v>
      </c>
      <c r="S3672" s="13">
        <f>(J3672/86400)+25569+(-5/24)</f>
        <v>42142.305682870363</v>
      </c>
      <c r="T3672" s="13">
        <f>(I3672/86400)+25569+(-5/24)</f>
        <v>42155.749999999993</v>
      </c>
    </row>
    <row r="3673" spans="1:20" ht="14.75" customHeight="1" x14ac:dyDescent="0.2">
      <c r="A3673" s="5">
        <v>3671</v>
      </c>
      <c r="B3673" s="6" t="s">
        <v>3668</v>
      </c>
      <c r="C3673" s="6" t="s">
        <v>7781</v>
      </c>
      <c r="D3673" s="22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>E3673/D3673</f>
        <v>1.0085714285714287</v>
      </c>
      <c r="P3673" s="8">
        <f>IF(L3673=0,0,E3673/L3673)</f>
        <v>88.25</v>
      </c>
      <c r="Q3673" s="5" t="str">
        <f>LEFT(N3673,(FIND("/",N3673)-1))</f>
        <v>theater</v>
      </c>
      <c r="R3673" s="5" t="str">
        <f>RIGHT(N3673,LEN(N3673)-(FIND("/",N3673)))</f>
        <v>plays</v>
      </c>
      <c r="S3673" s="13">
        <f>(J3673/86400)+25569+(-5/24)</f>
        <v>41820.419756944444</v>
      </c>
      <c r="T3673" s="13">
        <f>(I3673/86400)+25569+(-5/24)</f>
        <v>41840.957638888889</v>
      </c>
    </row>
    <row r="3674" spans="1:20" ht="14.75" customHeight="1" x14ac:dyDescent="0.2">
      <c r="A3674" s="5">
        <v>3672</v>
      </c>
      <c r="B3674" s="6" t="s">
        <v>3669</v>
      </c>
      <c r="C3674" s="6" t="s">
        <v>7782</v>
      </c>
      <c r="D3674" s="22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>E3674/D3674</f>
        <v>1.0153333333333334</v>
      </c>
      <c r="P3674" s="8">
        <f>IF(L3674=0,0,E3674/L3674)</f>
        <v>53.438596491228068</v>
      </c>
      <c r="Q3674" s="5" t="str">
        <f>LEFT(N3674,(FIND("/",N3674)-1))</f>
        <v>theater</v>
      </c>
      <c r="R3674" s="5" t="str">
        <f>RIGHT(N3674,LEN(N3674)-(FIND("/",N3674)))</f>
        <v>plays</v>
      </c>
      <c r="S3674" s="13">
        <f>(J3674/86400)+25569+(-5/24)</f>
        <v>41878.738240740735</v>
      </c>
      <c r="T3674" s="13">
        <f>(I3674/86400)+25569+(-5/24)</f>
        <v>41908.738240740735</v>
      </c>
    </row>
    <row r="3675" spans="1:20" ht="14.75" customHeight="1" x14ac:dyDescent="0.2">
      <c r="A3675" s="5">
        <v>3673</v>
      </c>
      <c r="B3675" s="6" t="s">
        <v>3670</v>
      </c>
      <c r="C3675" s="6" t="s">
        <v>7783</v>
      </c>
      <c r="D3675" s="22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>E3675/D3675</f>
        <v>1.13625</v>
      </c>
      <c r="P3675" s="8">
        <f>IF(L3675=0,0,E3675/L3675)</f>
        <v>39.868421052631582</v>
      </c>
      <c r="Q3675" s="5" t="str">
        <f>LEFT(N3675,(FIND("/",N3675)-1))</f>
        <v>theater</v>
      </c>
      <c r="R3675" s="5" t="str">
        <f>RIGHT(N3675,LEN(N3675)-(FIND("/",N3675)))</f>
        <v>plays</v>
      </c>
      <c r="S3675" s="13">
        <f>(J3675/86400)+25569+(-5/24)</f>
        <v>41914.086770833332</v>
      </c>
      <c r="T3675" s="13">
        <f>(I3675/86400)+25569+(-5/24)</f>
        <v>41948.327777777777</v>
      </c>
    </row>
    <row r="3676" spans="1:20" ht="14.75" customHeight="1" x14ac:dyDescent="0.2">
      <c r="A3676" s="5">
        <v>3674</v>
      </c>
      <c r="B3676" s="6" t="s">
        <v>3671</v>
      </c>
      <c r="C3676" s="6" t="s">
        <v>7784</v>
      </c>
      <c r="D3676" s="22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>E3676/D3676</f>
        <v>1</v>
      </c>
      <c r="P3676" s="8">
        <f>IF(L3676=0,0,E3676/L3676)</f>
        <v>145.16129032258064</v>
      </c>
      <c r="Q3676" s="5" t="str">
        <f>LEFT(N3676,(FIND("/",N3676)-1))</f>
        <v>theater</v>
      </c>
      <c r="R3676" s="5" t="str">
        <f>RIGHT(N3676,LEN(N3676)-(FIND("/",N3676)))</f>
        <v>plays</v>
      </c>
      <c r="S3676" s="13">
        <f>(J3676/86400)+25569+(-5/24)</f>
        <v>42556.664687499993</v>
      </c>
      <c r="T3676" s="13">
        <f>(I3676/86400)+25569+(-5/24)</f>
        <v>42616.664687499993</v>
      </c>
    </row>
    <row r="3677" spans="1:20" ht="14.75" customHeight="1" x14ac:dyDescent="0.2">
      <c r="A3677" s="5">
        <v>3675</v>
      </c>
      <c r="B3677" s="6" t="s">
        <v>3672</v>
      </c>
      <c r="C3677" s="6" t="s">
        <v>7785</v>
      </c>
      <c r="D3677" s="22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>E3677/D3677</f>
        <v>1.4</v>
      </c>
      <c r="P3677" s="8">
        <f>IF(L3677=0,0,E3677/L3677)</f>
        <v>23.333333333333332</v>
      </c>
      <c r="Q3677" s="5" t="str">
        <f>LEFT(N3677,(FIND("/",N3677)-1))</f>
        <v>theater</v>
      </c>
      <c r="R3677" s="5" t="str">
        <f>RIGHT(N3677,LEN(N3677)-(FIND("/",N3677)))</f>
        <v>plays</v>
      </c>
      <c r="S3677" s="13">
        <f>(J3677/86400)+25569+(-5/24)</f>
        <v>42493.388680555552</v>
      </c>
      <c r="T3677" s="13">
        <f>(I3677/86400)+25569+(-5/24)</f>
        <v>42505.749999999993</v>
      </c>
    </row>
    <row r="3678" spans="1:20" ht="14.75" customHeight="1" x14ac:dyDescent="0.2">
      <c r="A3678" s="5">
        <v>3676</v>
      </c>
      <c r="B3678" s="6" t="s">
        <v>3673</v>
      </c>
      <c r="C3678" s="6" t="s">
        <v>7786</v>
      </c>
      <c r="D3678" s="22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>E3678/D3678</f>
        <v>1.2875000000000001</v>
      </c>
      <c r="P3678" s="8">
        <f>IF(L3678=0,0,E3678/L3678)</f>
        <v>64.375</v>
      </c>
      <c r="Q3678" s="5" t="str">
        <f>LEFT(N3678,(FIND("/",N3678)-1))</f>
        <v>theater</v>
      </c>
      <c r="R3678" s="5" t="str">
        <f>RIGHT(N3678,LEN(N3678)-(FIND("/",N3678)))</f>
        <v>plays</v>
      </c>
      <c r="S3678" s="13">
        <f>(J3678/86400)+25569+(-5/24)</f>
        <v>41876.607453703698</v>
      </c>
      <c r="T3678" s="13">
        <f>(I3678/86400)+25569+(-5/24)</f>
        <v>41894.607453703698</v>
      </c>
    </row>
    <row r="3679" spans="1:20" ht="14.75" customHeight="1" x14ac:dyDescent="0.2">
      <c r="A3679" s="5">
        <v>3677</v>
      </c>
      <c r="B3679" s="6" t="s">
        <v>3674</v>
      </c>
      <c r="C3679" s="6" t="s">
        <v>7787</v>
      </c>
      <c r="D3679" s="22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>E3679/D3679</f>
        <v>1.0290416666666666</v>
      </c>
      <c r="P3679" s="8">
        <f>IF(L3679=0,0,E3679/L3679)</f>
        <v>62.052763819095475</v>
      </c>
      <c r="Q3679" s="5" t="str">
        <f>LEFT(N3679,(FIND("/",N3679)-1))</f>
        <v>theater</v>
      </c>
      <c r="R3679" s="5" t="str">
        <f>RIGHT(N3679,LEN(N3679)-(FIND("/",N3679)))</f>
        <v>plays</v>
      </c>
      <c r="S3679" s="13">
        <f>(J3679/86400)+25569+(-5/24)</f>
        <v>41802.365949074076</v>
      </c>
      <c r="T3679" s="13">
        <f>(I3679/86400)+25569+(-5/24)</f>
        <v>41822.957638888889</v>
      </c>
    </row>
    <row r="3680" spans="1:20" ht="14.75" customHeight="1" x14ac:dyDescent="0.2">
      <c r="A3680" s="5">
        <v>3678</v>
      </c>
      <c r="B3680" s="6" t="s">
        <v>3675</v>
      </c>
      <c r="C3680" s="6" t="s">
        <v>7788</v>
      </c>
      <c r="D3680" s="22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>E3680/D3680</f>
        <v>1.0249999999999999</v>
      </c>
      <c r="P3680" s="8">
        <f>IF(L3680=0,0,E3680/L3680)</f>
        <v>66.129032258064512</v>
      </c>
      <c r="Q3680" s="5" t="str">
        <f>LEFT(N3680,(FIND("/",N3680)-1))</f>
        <v>theater</v>
      </c>
      <c r="R3680" s="5" t="str">
        <f>RIGHT(N3680,LEN(N3680)-(FIND("/",N3680)))</f>
        <v>plays</v>
      </c>
      <c r="S3680" s="13">
        <f>(J3680/86400)+25569+(-5/24)</f>
        <v>42120.322893518511</v>
      </c>
      <c r="T3680" s="13">
        <f>(I3680/86400)+25569+(-5/24)</f>
        <v>42155.322893518511</v>
      </c>
    </row>
    <row r="3681" spans="1:20" ht="14.75" customHeight="1" x14ac:dyDescent="0.2">
      <c r="A3681" s="5">
        <v>3679</v>
      </c>
      <c r="B3681" s="6" t="s">
        <v>3676</v>
      </c>
      <c r="C3681" s="6" t="s">
        <v>7789</v>
      </c>
      <c r="D3681" s="22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>E3681/D3681</f>
        <v>1.101</v>
      </c>
      <c r="P3681" s="8">
        <f>IF(L3681=0,0,E3681/L3681)</f>
        <v>73.400000000000006</v>
      </c>
      <c r="Q3681" s="5" t="str">
        <f>LEFT(N3681,(FIND("/",N3681)-1))</f>
        <v>theater</v>
      </c>
      <c r="R3681" s="5" t="str">
        <f>RIGHT(N3681,LEN(N3681)-(FIND("/",N3681)))</f>
        <v>plays</v>
      </c>
      <c r="S3681" s="13">
        <f>(J3681/86400)+25569+(-5/24)</f>
        <v>41786.553020833329</v>
      </c>
      <c r="T3681" s="13">
        <f>(I3681/86400)+25569+(-5/24)</f>
        <v>41820.999305555553</v>
      </c>
    </row>
    <row r="3682" spans="1:20" ht="14.75" customHeight="1" x14ac:dyDescent="0.2">
      <c r="A3682" s="5">
        <v>3680</v>
      </c>
      <c r="B3682" s="6" t="s">
        <v>3677</v>
      </c>
      <c r="C3682" s="6" t="s">
        <v>7790</v>
      </c>
      <c r="D3682" s="22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>E3682/D3682</f>
        <v>1.1276666666666666</v>
      </c>
      <c r="P3682" s="8">
        <f>IF(L3682=0,0,E3682/L3682)</f>
        <v>99.5</v>
      </c>
      <c r="Q3682" s="5" t="str">
        <f>LEFT(N3682,(FIND("/",N3682)-1))</f>
        <v>theater</v>
      </c>
      <c r="R3682" s="5" t="str">
        <f>RIGHT(N3682,LEN(N3682)-(FIND("/",N3682)))</f>
        <v>plays</v>
      </c>
      <c r="S3682" s="13">
        <f>(J3682/86400)+25569+(-5/24)</f>
        <v>42627.245763888888</v>
      </c>
      <c r="T3682" s="13">
        <f>(I3682/86400)+25569+(-5/24)</f>
        <v>42648.245763888888</v>
      </c>
    </row>
    <row r="3683" spans="1:20" ht="14.75" customHeight="1" x14ac:dyDescent="0.2">
      <c r="A3683" s="5">
        <v>3681</v>
      </c>
      <c r="B3683" s="6" t="s">
        <v>3678</v>
      </c>
      <c r="C3683" s="6" t="s">
        <v>7791</v>
      </c>
      <c r="D3683" s="22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>E3683/D3683</f>
        <v>1.119</v>
      </c>
      <c r="P3683" s="8">
        <f>IF(L3683=0,0,E3683/L3683)</f>
        <v>62.166666666666664</v>
      </c>
      <c r="Q3683" s="5" t="str">
        <f>LEFT(N3683,(FIND("/",N3683)-1))</f>
        <v>theater</v>
      </c>
      <c r="R3683" s="5" t="str">
        <f>RIGHT(N3683,LEN(N3683)-(FIND("/",N3683)))</f>
        <v>plays</v>
      </c>
      <c r="S3683" s="13">
        <f>(J3683/86400)+25569+(-5/24)</f>
        <v>42374.443171296291</v>
      </c>
      <c r="T3683" s="13">
        <f>(I3683/86400)+25569+(-5/24)</f>
        <v>42384.443171296291</v>
      </c>
    </row>
    <row r="3684" spans="1:20" ht="14.75" customHeight="1" x14ac:dyDescent="0.2">
      <c r="A3684" s="5">
        <v>3682</v>
      </c>
      <c r="B3684" s="6" t="s">
        <v>3679</v>
      </c>
      <c r="C3684" s="6" t="s">
        <v>7792</v>
      </c>
      <c r="D3684" s="22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>E3684/D3684</f>
        <v>1.3919999999999999</v>
      </c>
      <c r="P3684" s="8">
        <f>IF(L3684=0,0,E3684/L3684)</f>
        <v>62.328358208955223</v>
      </c>
      <c r="Q3684" s="5" t="str">
        <f>LEFT(N3684,(FIND("/",N3684)-1))</f>
        <v>theater</v>
      </c>
      <c r="R3684" s="5" t="str">
        <f>RIGHT(N3684,LEN(N3684)-(FIND("/",N3684)))</f>
        <v>plays</v>
      </c>
      <c r="S3684" s="13">
        <f>(J3684/86400)+25569+(-5/24)</f>
        <v>41772.477060185185</v>
      </c>
      <c r="T3684" s="13">
        <f>(I3684/86400)+25569+(-5/24)</f>
        <v>41806.082638888889</v>
      </c>
    </row>
    <row r="3685" spans="1:20" ht="14.75" customHeight="1" x14ac:dyDescent="0.2">
      <c r="A3685" s="5">
        <v>3683</v>
      </c>
      <c r="B3685" s="6" t="s">
        <v>3680</v>
      </c>
      <c r="C3685" s="6" t="s">
        <v>7793</v>
      </c>
      <c r="D3685" s="22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>E3685/D3685</f>
        <v>1.1085714285714285</v>
      </c>
      <c r="P3685" s="8">
        <f>IF(L3685=0,0,E3685/L3685)</f>
        <v>58.787878787878789</v>
      </c>
      <c r="Q3685" s="5" t="str">
        <f>LEFT(N3685,(FIND("/",N3685)-1))</f>
        <v>theater</v>
      </c>
      <c r="R3685" s="5" t="str">
        <f>RIGHT(N3685,LEN(N3685)-(FIND("/",N3685)))</f>
        <v>plays</v>
      </c>
      <c r="S3685" s="13">
        <f>(J3685/86400)+25569+(-5/24)</f>
        <v>42632.908518518518</v>
      </c>
      <c r="T3685" s="13">
        <f>(I3685/86400)+25569+(-5/24)</f>
        <v>42662.908518518518</v>
      </c>
    </row>
    <row r="3686" spans="1:20" ht="14.75" customHeight="1" x14ac:dyDescent="0.2">
      <c r="A3686" s="5">
        <v>3684</v>
      </c>
      <c r="B3686" s="6" t="s">
        <v>3681</v>
      </c>
      <c r="C3686" s="6" t="s">
        <v>7794</v>
      </c>
      <c r="D3686" s="22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>E3686/D3686</f>
        <v>1.3906666666666667</v>
      </c>
      <c r="P3686" s="8">
        <f>IF(L3686=0,0,E3686/L3686)</f>
        <v>45.347826086956523</v>
      </c>
      <c r="Q3686" s="5" t="str">
        <f>LEFT(N3686,(FIND("/",N3686)-1))</f>
        <v>theater</v>
      </c>
      <c r="R3686" s="5" t="str">
        <f>RIGHT(N3686,LEN(N3686)-(FIND("/",N3686)))</f>
        <v>plays</v>
      </c>
      <c r="S3686" s="13">
        <f>(J3686/86400)+25569+(-5/24)</f>
        <v>42218.97206018518</v>
      </c>
      <c r="T3686" s="13">
        <f>(I3686/86400)+25569+(-5/24)</f>
        <v>42248.97206018518</v>
      </c>
    </row>
    <row r="3687" spans="1:20" ht="14.75" customHeight="1" x14ac:dyDescent="0.2">
      <c r="A3687" s="5">
        <v>3685</v>
      </c>
      <c r="B3687" s="6" t="s">
        <v>3682</v>
      </c>
      <c r="C3687" s="6" t="s">
        <v>7795</v>
      </c>
      <c r="D3687" s="22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>E3687/D3687</f>
        <v>1.0569999999999999</v>
      </c>
      <c r="P3687" s="8">
        <f>IF(L3687=0,0,E3687/L3687)</f>
        <v>41.944444444444443</v>
      </c>
      <c r="Q3687" s="5" t="str">
        <f>LEFT(N3687,(FIND("/",N3687)-1))</f>
        <v>theater</v>
      </c>
      <c r="R3687" s="5" t="str">
        <f>RIGHT(N3687,LEN(N3687)-(FIND("/",N3687)))</f>
        <v>plays</v>
      </c>
      <c r="S3687" s="13">
        <f>(J3687/86400)+25569+(-5/24)</f>
        <v>41753.384942129625</v>
      </c>
      <c r="T3687" s="13">
        <f>(I3687/86400)+25569+(-5/24)</f>
        <v>41778.666666666664</v>
      </c>
    </row>
    <row r="3688" spans="1:20" ht="14.75" customHeight="1" x14ac:dyDescent="0.2">
      <c r="A3688" s="5">
        <v>3686</v>
      </c>
      <c r="B3688" s="6" t="s">
        <v>3683</v>
      </c>
      <c r="C3688" s="6" t="s">
        <v>7796</v>
      </c>
      <c r="D3688" s="22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>E3688/D3688</f>
        <v>1.0142857142857142</v>
      </c>
      <c r="P3688" s="8">
        <f>IF(L3688=0,0,E3688/L3688)</f>
        <v>59.166666666666664</v>
      </c>
      <c r="Q3688" s="5" t="str">
        <f>LEFT(N3688,(FIND("/",N3688)-1))</f>
        <v>theater</v>
      </c>
      <c r="R3688" s="5" t="str">
        <f>RIGHT(N3688,LEN(N3688)-(FIND("/",N3688)))</f>
        <v>plays</v>
      </c>
      <c r="S3688" s="13">
        <f>(J3688/86400)+25569+(-5/24)</f>
        <v>42230.454398148147</v>
      </c>
      <c r="T3688" s="13">
        <f>(I3688/86400)+25569+(-5/24)</f>
        <v>42244.957638888889</v>
      </c>
    </row>
    <row r="3689" spans="1:20" ht="14.75" customHeight="1" x14ac:dyDescent="0.2">
      <c r="A3689" s="5">
        <v>3687</v>
      </c>
      <c r="B3689" s="6" t="s">
        <v>3684</v>
      </c>
      <c r="C3689" s="6" t="s">
        <v>7797</v>
      </c>
      <c r="D3689" s="22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>E3689/D3689</f>
        <v>1.0024500000000001</v>
      </c>
      <c r="P3689" s="8">
        <f>IF(L3689=0,0,E3689/L3689)</f>
        <v>200.49</v>
      </c>
      <c r="Q3689" s="5" t="str">
        <f>LEFT(N3689,(FIND("/",N3689)-1))</f>
        <v>theater</v>
      </c>
      <c r="R3689" s="5" t="str">
        <f>RIGHT(N3689,LEN(N3689)-(FIND("/",N3689)))</f>
        <v>plays</v>
      </c>
      <c r="S3689" s="13">
        <f>(J3689/86400)+25569+(-5/24)</f>
        <v>41787.009895833333</v>
      </c>
      <c r="T3689" s="13">
        <f>(I3689/86400)+25569+(-5/24)</f>
        <v>41817.009895833333</v>
      </c>
    </row>
    <row r="3690" spans="1:20" ht="14.75" customHeight="1" x14ac:dyDescent="0.2">
      <c r="A3690" s="5">
        <v>3688</v>
      </c>
      <c r="B3690" s="6" t="s">
        <v>3685</v>
      </c>
      <c r="C3690" s="6" t="s">
        <v>7798</v>
      </c>
      <c r="D3690" s="22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>E3690/D3690</f>
        <v>1.0916666666666666</v>
      </c>
      <c r="P3690" s="8">
        <f>IF(L3690=0,0,E3690/L3690)</f>
        <v>83.974358974358978</v>
      </c>
      <c r="Q3690" s="5" t="str">
        <f>LEFT(N3690,(FIND("/",N3690)-1))</f>
        <v>theater</v>
      </c>
      <c r="R3690" s="5" t="str">
        <f>RIGHT(N3690,LEN(N3690)-(FIND("/",N3690)))</f>
        <v>plays</v>
      </c>
      <c r="S3690" s="13">
        <f>(J3690/86400)+25569+(-5/24)</f>
        <v>41829.578749999993</v>
      </c>
      <c r="T3690" s="13">
        <f>(I3690/86400)+25569+(-5/24)</f>
        <v>41859.578749999993</v>
      </c>
    </row>
    <row r="3691" spans="1:20" ht="14.75" customHeight="1" x14ac:dyDescent="0.2">
      <c r="A3691" s="5">
        <v>3689</v>
      </c>
      <c r="B3691" s="6" t="s">
        <v>3686</v>
      </c>
      <c r="C3691" s="6" t="s">
        <v>7799</v>
      </c>
      <c r="D3691" s="22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>E3691/D3691</f>
        <v>1.1833333333333333</v>
      </c>
      <c r="P3691" s="8">
        <f>IF(L3691=0,0,E3691/L3691)</f>
        <v>57.258064516129032</v>
      </c>
      <c r="Q3691" s="5" t="str">
        <f>LEFT(N3691,(FIND("/",N3691)-1))</f>
        <v>theater</v>
      </c>
      <c r="R3691" s="5" t="str">
        <f>RIGHT(N3691,LEN(N3691)-(FIND("/",N3691)))</f>
        <v>plays</v>
      </c>
      <c r="S3691" s="13">
        <f>(J3691/86400)+25569+(-5/24)</f>
        <v>42147.61850694444</v>
      </c>
      <c r="T3691" s="13">
        <f>(I3691/86400)+25569+(-5/24)</f>
        <v>42176.725694444445</v>
      </c>
    </row>
    <row r="3692" spans="1:20" ht="14.75" customHeight="1" x14ac:dyDescent="0.2">
      <c r="A3692" s="5">
        <v>3690</v>
      </c>
      <c r="B3692" s="6" t="s">
        <v>3687</v>
      </c>
      <c r="C3692" s="6" t="s">
        <v>7800</v>
      </c>
      <c r="D3692" s="22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>E3692/D3692</f>
        <v>1.2</v>
      </c>
      <c r="P3692" s="8">
        <f>IF(L3692=0,0,E3692/L3692)</f>
        <v>58.064516129032256</v>
      </c>
      <c r="Q3692" s="5" t="str">
        <f>LEFT(N3692,(FIND("/",N3692)-1))</f>
        <v>theater</v>
      </c>
      <c r="R3692" s="5" t="str">
        <f>RIGHT(N3692,LEN(N3692)-(FIND("/",N3692)))</f>
        <v>plays</v>
      </c>
      <c r="S3692" s="13">
        <f>(J3692/86400)+25569+(-5/24)</f>
        <v>41940.38984953703</v>
      </c>
      <c r="T3692" s="13">
        <f>(I3692/86400)+25569+(-5/24)</f>
        <v>41970.431516203702</v>
      </c>
    </row>
    <row r="3693" spans="1:20" ht="14.75" customHeight="1" x14ac:dyDescent="0.2">
      <c r="A3693" s="5">
        <v>3691</v>
      </c>
      <c r="B3693" s="6" t="s">
        <v>3688</v>
      </c>
      <c r="C3693" s="6" t="s">
        <v>7801</v>
      </c>
      <c r="D3693" s="22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>E3693/D3693</f>
        <v>1.2796000000000001</v>
      </c>
      <c r="P3693" s="8">
        <f>IF(L3693=0,0,E3693/L3693)</f>
        <v>186.80291970802921</v>
      </c>
      <c r="Q3693" s="5" t="str">
        <f>LEFT(N3693,(FIND("/",N3693)-1))</f>
        <v>theater</v>
      </c>
      <c r="R3693" s="5" t="str">
        <f>RIGHT(N3693,LEN(N3693)-(FIND("/",N3693)))</f>
        <v>plays</v>
      </c>
      <c r="S3693" s="13">
        <f>(J3693/86400)+25569+(-5/24)</f>
        <v>42020.492233796293</v>
      </c>
      <c r="T3693" s="13">
        <f>(I3693/86400)+25569+(-5/24)</f>
        <v>42064.999305555553</v>
      </c>
    </row>
    <row r="3694" spans="1:20" ht="14.75" customHeight="1" x14ac:dyDescent="0.2">
      <c r="A3694" s="5">
        <v>3692</v>
      </c>
      <c r="B3694" s="6" t="s">
        <v>3689</v>
      </c>
      <c r="C3694" s="6" t="s">
        <v>7802</v>
      </c>
      <c r="D3694" s="22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>E3694/D3694</f>
        <v>1.26</v>
      </c>
      <c r="P3694" s="8">
        <f>IF(L3694=0,0,E3694/L3694)</f>
        <v>74.117647058823536</v>
      </c>
      <c r="Q3694" s="5" t="str">
        <f>LEFT(N3694,(FIND("/",N3694)-1))</f>
        <v>theater</v>
      </c>
      <c r="R3694" s="5" t="str">
        <f>RIGHT(N3694,LEN(N3694)-(FIND("/",N3694)))</f>
        <v>plays</v>
      </c>
      <c r="S3694" s="13">
        <f>(J3694/86400)+25569+(-5/24)</f>
        <v>41891.756701388884</v>
      </c>
      <c r="T3694" s="13">
        <f>(I3694/86400)+25569+(-5/24)</f>
        <v>41900.791666666664</v>
      </c>
    </row>
    <row r="3695" spans="1:20" ht="14.75" customHeight="1" x14ac:dyDescent="0.2">
      <c r="A3695" s="5">
        <v>3693</v>
      </c>
      <c r="B3695" s="6" t="s">
        <v>3690</v>
      </c>
      <c r="C3695" s="6" t="s">
        <v>7803</v>
      </c>
      <c r="D3695" s="22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>E3695/D3695</f>
        <v>1.2912912912912913</v>
      </c>
      <c r="P3695" s="8">
        <f>IF(L3695=0,0,E3695/L3695)</f>
        <v>30.714285714285715</v>
      </c>
      <c r="Q3695" s="5" t="str">
        <f>LEFT(N3695,(FIND("/",N3695)-1))</f>
        <v>theater</v>
      </c>
      <c r="R3695" s="5" t="str">
        <f>RIGHT(N3695,LEN(N3695)-(FIND("/",N3695)))</f>
        <v>plays</v>
      </c>
      <c r="S3695" s="13">
        <f>(J3695/86400)+25569+(-5/24)</f>
        <v>42308.98297453703</v>
      </c>
      <c r="T3695" s="13">
        <f>(I3695/86400)+25569+(-5/24)</f>
        <v>42338.729166666664</v>
      </c>
    </row>
    <row r="3696" spans="1:20" ht="14.75" customHeight="1" x14ac:dyDescent="0.2">
      <c r="A3696" s="5">
        <v>3694</v>
      </c>
      <c r="B3696" s="6" t="s">
        <v>3691</v>
      </c>
      <c r="C3696" s="6" t="s">
        <v>7804</v>
      </c>
      <c r="D3696" s="22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>E3696/D3696</f>
        <v>1.0742857142857143</v>
      </c>
      <c r="P3696" s="8">
        <f>IF(L3696=0,0,E3696/L3696)</f>
        <v>62.666666666666664</v>
      </c>
      <c r="Q3696" s="5" t="str">
        <f>LEFT(N3696,(FIND("/",N3696)-1))</f>
        <v>theater</v>
      </c>
      <c r="R3696" s="5" t="str">
        <f>RIGHT(N3696,LEN(N3696)-(FIND("/",N3696)))</f>
        <v>plays</v>
      </c>
      <c r="S3696" s="13">
        <f>(J3696/86400)+25569+(-5/24)</f>
        <v>42489.925543981481</v>
      </c>
      <c r="T3696" s="13">
        <f>(I3696/86400)+25569+(-5/24)</f>
        <v>42526.874999999993</v>
      </c>
    </row>
    <row r="3697" spans="1:20" ht="14.75" customHeight="1" x14ac:dyDescent="0.2">
      <c r="A3697" s="5">
        <v>3695</v>
      </c>
      <c r="B3697" s="6" t="s">
        <v>3692</v>
      </c>
      <c r="C3697" s="6" t="s">
        <v>7805</v>
      </c>
      <c r="D3697" s="22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>E3697/D3697</f>
        <v>1.00125</v>
      </c>
      <c r="P3697" s="8">
        <f>IF(L3697=0,0,E3697/L3697)</f>
        <v>121.36363636363636</v>
      </c>
      <c r="Q3697" s="5" t="str">
        <f>LEFT(N3697,(FIND("/",N3697)-1))</f>
        <v>theater</v>
      </c>
      <c r="R3697" s="5" t="str">
        <f>RIGHT(N3697,LEN(N3697)-(FIND("/",N3697)))</f>
        <v>plays</v>
      </c>
      <c r="S3697" s="13">
        <f>(J3697/86400)+25569+(-5/24)</f>
        <v>41995.662152777775</v>
      </c>
      <c r="T3697" s="13">
        <f>(I3697/86400)+25569+(-5/24)</f>
        <v>42015.662152777775</v>
      </c>
    </row>
    <row r="3698" spans="1:20" ht="14.75" customHeight="1" x14ac:dyDescent="0.2">
      <c r="A3698" s="5">
        <v>3696</v>
      </c>
      <c r="B3698" s="6" t="s">
        <v>3693</v>
      </c>
      <c r="C3698" s="6" t="s">
        <v>7806</v>
      </c>
      <c r="D3698" s="22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>E3698/D3698</f>
        <v>1.55</v>
      </c>
      <c r="P3698" s="8">
        <f>IF(L3698=0,0,E3698/L3698)</f>
        <v>39.743589743589745</v>
      </c>
      <c r="Q3698" s="5" t="str">
        <f>LEFT(N3698,(FIND("/",N3698)-1))</f>
        <v>theater</v>
      </c>
      <c r="R3698" s="5" t="str">
        <f>RIGHT(N3698,LEN(N3698)-(FIND("/",N3698)))</f>
        <v>plays</v>
      </c>
      <c r="S3698" s="13">
        <f>(J3698/86400)+25569+(-5/24)</f>
        <v>41988.408749999995</v>
      </c>
      <c r="T3698" s="13">
        <f>(I3698/86400)+25569+(-5/24)</f>
        <v>42048.408749999995</v>
      </c>
    </row>
    <row r="3699" spans="1:20" ht="14.75" customHeight="1" x14ac:dyDescent="0.2">
      <c r="A3699" s="5">
        <v>3697</v>
      </c>
      <c r="B3699" s="6" t="s">
        <v>3694</v>
      </c>
      <c r="C3699" s="6" t="s">
        <v>7807</v>
      </c>
      <c r="D3699" s="22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>E3699/D3699</f>
        <v>1.08</v>
      </c>
      <c r="P3699" s="8">
        <f>IF(L3699=0,0,E3699/L3699)</f>
        <v>72</v>
      </c>
      <c r="Q3699" s="5" t="str">
        <f>LEFT(N3699,(FIND("/",N3699)-1))</f>
        <v>theater</v>
      </c>
      <c r="R3699" s="5" t="str">
        <f>RIGHT(N3699,LEN(N3699)-(FIND("/",N3699)))</f>
        <v>plays</v>
      </c>
      <c r="S3699" s="13">
        <f>(J3699/86400)+25569+(-5/24)</f>
        <v>42479.2575</v>
      </c>
      <c r="T3699" s="13">
        <f>(I3699/86400)+25569+(-5/24)</f>
        <v>42500.2575</v>
      </c>
    </row>
    <row r="3700" spans="1:20" ht="14.75" customHeight="1" x14ac:dyDescent="0.2">
      <c r="A3700" s="5">
        <v>3698</v>
      </c>
      <c r="B3700" s="6" t="s">
        <v>3695</v>
      </c>
      <c r="C3700" s="6" t="s">
        <v>7808</v>
      </c>
      <c r="D3700" s="22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>E3700/D3700</f>
        <v>1.1052</v>
      </c>
      <c r="P3700" s="8">
        <f>IF(L3700=0,0,E3700/L3700)</f>
        <v>40.632352941176471</v>
      </c>
      <c r="Q3700" s="5" t="str">
        <f>LEFT(N3700,(FIND("/",N3700)-1))</f>
        <v>theater</v>
      </c>
      <c r="R3700" s="5" t="str">
        <f>RIGHT(N3700,LEN(N3700)-(FIND("/",N3700)))</f>
        <v>plays</v>
      </c>
      <c r="S3700" s="13">
        <f>(J3700/86400)+25569+(-5/24)</f>
        <v>42401.598229166666</v>
      </c>
      <c r="T3700" s="13">
        <f>(I3700/86400)+25569+(-5/24)</f>
        <v>42431.598229166666</v>
      </c>
    </row>
    <row r="3701" spans="1:20" ht="14.75" customHeight="1" x14ac:dyDescent="0.2">
      <c r="A3701" s="5">
        <v>3699</v>
      </c>
      <c r="B3701" s="6" t="s">
        <v>3696</v>
      </c>
      <c r="C3701" s="6" t="s">
        <v>7809</v>
      </c>
      <c r="D3701" s="22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>E3701/D3701</f>
        <v>1.008</v>
      </c>
      <c r="P3701" s="8">
        <f>IF(L3701=0,0,E3701/L3701)</f>
        <v>63</v>
      </c>
      <c r="Q3701" s="5" t="str">
        <f>LEFT(N3701,(FIND("/",N3701)-1))</f>
        <v>theater</v>
      </c>
      <c r="R3701" s="5" t="str">
        <f>RIGHT(N3701,LEN(N3701)-(FIND("/",N3701)))</f>
        <v>plays</v>
      </c>
      <c r="S3701" s="13">
        <f>(J3701/86400)+25569+(-5/24)</f>
        <v>41897.393703703703</v>
      </c>
      <c r="T3701" s="13">
        <f>(I3701/86400)+25569+(-5/24)</f>
        <v>41927.393703703703</v>
      </c>
    </row>
    <row r="3702" spans="1:20" ht="14.75" customHeight="1" x14ac:dyDescent="0.2">
      <c r="A3702" s="5">
        <v>3700</v>
      </c>
      <c r="B3702" s="6" t="s">
        <v>3697</v>
      </c>
      <c r="C3702" s="6" t="s">
        <v>7810</v>
      </c>
      <c r="D3702" s="22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>E3702/D3702</f>
        <v>1.212</v>
      </c>
      <c r="P3702" s="8">
        <f>IF(L3702=0,0,E3702/L3702)</f>
        <v>33.666666666666664</v>
      </c>
      <c r="Q3702" s="5" t="str">
        <f>LEFT(N3702,(FIND("/",N3702)-1))</f>
        <v>theater</v>
      </c>
      <c r="R3702" s="5" t="str">
        <f>RIGHT(N3702,LEN(N3702)-(FIND("/",N3702)))</f>
        <v>plays</v>
      </c>
      <c r="S3702" s="13">
        <f>(J3702/86400)+25569+(-5/24)</f>
        <v>41882.37731481481</v>
      </c>
      <c r="T3702" s="13">
        <f>(I3702/86400)+25569+(-5/24)</f>
        <v>41912.458333333328</v>
      </c>
    </row>
    <row r="3703" spans="1:20" ht="14.75" customHeight="1" x14ac:dyDescent="0.2">
      <c r="A3703" s="5">
        <v>3701</v>
      </c>
      <c r="B3703" s="6" t="s">
        <v>3698</v>
      </c>
      <c r="C3703" s="6" t="s">
        <v>7811</v>
      </c>
      <c r="D3703" s="22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>E3703/D3703</f>
        <v>1.0033333333333334</v>
      </c>
      <c r="P3703" s="8">
        <f>IF(L3703=0,0,E3703/L3703)</f>
        <v>38.589743589743591</v>
      </c>
      <c r="Q3703" s="5" t="str">
        <f>LEFT(N3703,(FIND("/",N3703)-1))</f>
        <v>theater</v>
      </c>
      <c r="R3703" s="5" t="str">
        <f>RIGHT(N3703,LEN(N3703)-(FIND("/",N3703)))</f>
        <v>plays</v>
      </c>
      <c r="S3703" s="13">
        <f>(J3703/86400)+25569+(-5/24)</f>
        <v>42129.333252314813</v>
      </c>
      <c r="T3703" s="13">
        <f>(I3703/86400)+25569+(-5/24)</f>
        <v>42159.333252314813</v>
      </c>
    </row>
    <row r="3704" spans="1:20" ht="14.75" customHeight="1" x14ac:dyDescent="0.2">
      <c r="A3704" s="5">
        <v>3702</v>
      </c>
      <c r="B3704" s="6" t="s">
        <v>3699</v>
      </c>
      <c r="C3704" s="6" t="s">
        <v>7812</v>
      </c>
      <c r="D3704" s="22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>E3704/D3704</f>
        <v>1.0916666666666666</v>
      </c>
      <c r="P3704" s="8">
        <f>IF(L3704=0,0,E3704/L3704)</f>
        <v>155.95238095238096</v>
      </c>
      <c r="Q3704" s="5" t="str">
        <f>LEFT(N3704,(FIND("/",N3704)-1))</f>
        <v>theater</v>
      </c>
      <c r="R3704" s="5" t="str">
        <f>RIGHT(N3704,LEN(N3704)-(FIND("/",N3704)))</f>
        <v>plays</v>
      </c>
      <c r="S3704" s="13">
        <f>(J3704/86400)+25569+(-5/24)</f>
        <v>42524.329675925925</v>
      </c>
      <c r="T3704" s="13">
        <f>(I3704/86400)+25569+(-5/24)</f>
        <v>42561.749305555553</v>
      </c>
    </row>
    <row r="3705" spans="1:20" ht="14.75" customHeight="1" x14ac:dyDescent="0.2">
      <c r="A3705" s="5">
        <v>3703</v>
      </c>
      <c r="B3705" s="6" t="s">
        <v>3700</v>
      </c>
      <c r="C3705" s="6" t="s">
        <v>7813</v>
      </c>
      <c r="D3705" s="22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>E3705/D3705</f>
        <v>1.2342857142857142</v>
      </c>
      <c r="P3705" s="8">
        <f>IF(L3705=0,0,E3705/L3705)</f>
        <v>43.2</v>
      </c>
      <c r="Q3705" s="5" t="str">
        <f>LEFT(N3705,(FIND("/",N3705)-1))</f>
        <v>theater</v>
      </c>
      <c r="R3705" s="5" t="str">
        <f>RIGHT(N3705,LEN(N3705)-(FIND("/",N3705)))</f>
        <v>plays</v>
      </c>
      <c r="S3705" s="13">
        <f>(J3705/86400)+25569+(-5/24)</f>
        <v>42556.296157407407</v>
      </c>
      <c r="T3705" s="13">
        <f>(I3705/86400)+25569+(-5/24)</f>
        <v>42595.082638888889</v>
      </c>
    </row>
    <row r="3706" spans="1:20" ht="14.75" customHeight="1" x14ac:dyDescent="0.2">
      <c r="A3706" s="5">
        <v>3704</v>
      </c>
      <c r="B3706" s="6" t="s">
        <v>3701</v>
      </c>
      <c r="C3706" s="6" t="s">
        <v>7814</v>
      </c>
      <c r="D3706" s="22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>E3706/D3706</f>
        <v>1.3633666666666666</v>
      </c>
      <c r="P3706" s="8">
        <f>IF(L3706=0,0,E3706/L3706)</f>
        <v>15.148518518518518</v>
      </c>
      <c r="Q3706" s="5" t="str">
        <f>LEFT(N3706,(FIND("/",N3706)-1))</f>
        <v>theater</v>
      </c>
      <c r="R3706" s="5" t="str">
        <f>RIGHT(N3706,LEN(N3706)-(FIND("/",N3706)))</f>
        <v>plays</v>
      </c>
      <c r="S3706" s="13">
        <f>(J3706/86400)+25569+(-5/24)</f>
        <v>42461.481412037036</v>
      </c>
      <c r="T3706" s="13">
        <f>(I3706/86400)+25569+(-5/24)</f>
        <v>42521.481412037036</v>
      </c>
    </row>
    <row r="3707" spans="1:20" ht="14.75" customHeight="1" x14ac:dyDescent="0.2">
      <c r="A3707" s="5">
        <v>3705</v>
      </c>
      <c r="B3707" s="6" t="s">
        <v>3702</v>
      </c>
      <c r="C3707" s="6" t="s">
        <v>7815</v>
      </c>
      <c r="D3707" s="22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>E3707/D3707</f>
        <v>1.0346657233816767</v>
      </c>
      <c r="P3707" s="8">
        <f>IF(L3707=0,0,E3707/L3707)</f>
        <v>83.571428571428569</v>
      </c>
      <c r="Q3707" s="5" t="str">
        <f>LEFT(N3707,(FIND("/",N3707)-1))</f>
        <v>theater</v>
      </c>
      <c r="R3707" s="5" t="str">
        <f>RIGHT(N3707,LEN(N3707)-(FIND("/",N3707)))</f>
        <v>plays</v>
      </c>
      <c r="S3707" s="13">
        <f>(J3707/86400)+25569+(-5/24)</f>
        <v>41792.334652777776</v>
      </c>
      <c r="T3707" s="13">
        <f>(I3707/86400)+25569+(-5/24)</f>
        <v>41813.541666666664</v>
      </c>
    </row>
    <row r="3708" spans="1:20" ht="14.75" customHeight="1" x14ac:dyDescent="0.2">
      <c r="A3708" s="5">
        <v>3706</v>
      </c>
      <c r="B3708" s="6" t="s">
        <v>3703</v>
      </c>
      <c r="C3708" s="6" t="s">
        <v>7816</v>
      </c>
      <c r="D3708" s="22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>E3708/D3708</f>
        <v>1.2133333333333334</v>
      </c>
      <c r="P3708" s="8">
        <f>IF(L3708=0,0,E3708/L3708)</f>
        <v>140</v>
      </c>
      <c r="Q3708" s="5" t="str">
        <f>LEFT(N3708,(FIND("/",N3708)-1))</f>
        <v>theater</v>
      </c>
      <c r="R3708" s="5" t="str">
        <f>RIGHT(N3708,LEN(N3708)-(FIND("/",N3708)))</f>
        <v>plays</v>
      </c>
      <c r="S3708" s="13">
        <f>(J3708/86400)+25569+(-5/24)</f>
        <v>41879.705428240741</v>
      </c>
      <c r="T3708" s="13">
        <f>(I3708/86400)+25569+(-5/24)</f>
        <v>41894.705428240741</v>
      </c>
    </row>
    <row r="3709" spans="1:20" ht="14.75" customHeight="1" x14ac:dyDescent="0.2">
      <c r="A3709" s="5">
        <v>3707</v>
      </c>
      <c r="B3709" s="6" t="s">
        <v>3704</v>
      </c>
      <c r="C3709" s="6" t="s">
        <v>7817</v>
      </c>
      <c r="D3709" s="22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>E3709/D3709</f>
        <v>1.86</v>
      </c>
      <c r="P3709" s="8">
        <f>IF(L3709=0,0,E3709/L3709)</f>
        <v>80.869565217391298</v>
      </c>
      <c r="Q3709" s="5" t="str">
        <f>LEFT(N3709,(FIND("/",N3709)-1))</f>
        <v>theater</v>
      </c>
      <c r="R3709" s="5" t="str">
        <f>RIGHT(N3709,LEN(N3709)-(FIND("/",N3709)))</f>
        <v>plays</v>
      </c>
      <c r="S3709" s="13">
        <f>(J3709/86400)+25569+(-5/24)</f>
        <v>42551.840023148143</v>
      </c>
      <c r="T3709" s="13">
        <f>(I3709/86400)+25569+(-5/24)</f>
        <v>42573.018055555549</v>
      </c>
    </row>
    <row r="3710" spans="1:20" ht="14.75" customHeight="1" x14ac:dyDescent="0.2">
      <c r="A3710" s="5">
        <v>3708</v>
      </c>
      <c r="B3710" s="6" t="s">
        <v>3705</v>
      </c>
      <c r="C3710" s="6" t="s">
        <v>7818</v>
      </c>
      <c r="D3710" s="22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>E3710/D3710</f>
        <v>3</v>
      </c>
      <c r="P3710" s="8">
        <f>IF(L3710=0,0,E3710/L3710)</f>
        <v>53.846153846153847</v>
      </c>
      <c r="Q3710" s="5" t="str">
        <f>LEFT(N3710,(FIND("/",N3710)-1))</f>
        <v>theater</v>
      </c>
      <c r="R3710" s="5" t="str">
        <f>RIGHT(N3710,LEN(N3710)-(FIND("/",N3710)))</f>
        <v>plays</v>
      </c>
      <c r="S3710" s="13">
        <f>(J3710/86400)+25569+(-5/24)</f>
        <v>41809.933865740742</v>
      </c>
      <c r="T3710" s="13">
        <f>(I3710/86400)+25569+(-5/24)</f>
        <v>41823.933865740742</v>
      </c>
    </row>
    <row r="3711" spans="1:20" ht="14.75" customHeight="1" x14ac:dyDescent="0.2">
      <c r="A3711" s="5">
        <v>3709</v>
      </c>
      <c r="B3711" s="6" t="s">
        <v>3706</v>
      </c>
      <c r="C3711" s="6" t="s">
        <v>7819</v>
      </c>
      <c r="D3711" s="22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>E3711/D3711</f>
        <v>1.0825</v>
      </c>
      <c r="P3711" s="8">
        <f>IF(L3711=0,0,E3711/L3711)</f>
        <v>30.928571428571427</v>
      </c>
      <c r="Q3711" s="5" t="str">
        <f>LEFT(N3711,(FIND("/",N3711)-1))</f>
        <v>theater</v>
      </c>
      <c r="R3711" s="5" t="str">
        <f>RIGHT(N3711,LEN(N3711)-(FIND("/",N3711)))</f>
        <v>plays</v>
      </c>
      <c r="S3711" s="13">
        <f>(J3711/86400)+25569+(-5/24)</f>
        <v>41785.499374999999</v>
      </c>
      <c r="T3711" s="13">
        <f>(I3711/86400)+25569+(-5/24)</f>
        <v>41815.499374999999</v>
      </c>
    </row>
    <row r="3712" spans="1:20" ht="14.75" customHeight="1" x14ac:dyDescent="0.2">
      <c r="A3712" s="5">
        <v>3710</v>
      </c>
      <c r="B3712" s="6" t="s">
        <v>3707</v>
      </c>
      <c r="C3712" s="6" t="s">
        <v>7820</v>
      </c>
      <c r="D3712" s="22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>E3712/D3712</f>
        <v>1.4115384615384616</v>
      </c>
      <c r="P3712" s="8">
        <f>IF(L3712=0,0,E3712/L3712)</f>
        <v>67.962962962962962</v>
      </c>
      <c r="Q3712" s="5" t="str">
        <f>LEFT(N3712,(FIND("/",N3712)-1))</f>
        <v>theater</v>
      </c>
      <c r="R3712" s="5" t="str">
        <f>RIGHT(N3712,LEN(N3712)-(FIND("/",N3712)))</f>
        <v>plays</v>
      </c>
      <c r="S3712" s="13">
        <f>(J3712/86400)+25569+(-5/24)</f>
        <v>42072.367916666662</v>
      </c>
      <c r="T3712" s="13">
        <f>(I3712/86400)+25569+(-5/24)</f>
        <v>42097.367916666662</v>
      </c>
    </row>
    <row r="3713" spans="1:20" ht="14.75" customHeight="1" x14ac:dyDescent="0.2">
      <c r="A3713" s="5">
        <v>3711</v>
      </c>
      <c r="B3713" s="6" t="s">
        <v>3708</v>
      </c>
      <c r="C3713" s="6" t="s">
        <v>7821</v>
      </c>
      <c r="D3713" s="22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>E3713/D3713</f>
        <v>1.1399999999999999</v>
      </c>
      <c r="P3713" s="8">
        <f>IF(L3713=0,0,E3713/L3713)</f>
        <v>27.142857142857142</v>
      </c>
      <c r="Q3713" s="5" t="str">
        <f>LEFT(N3713,(FIND("/",N3713)-1))</f>
        <v>theater</v>
      </c>
      <c r="R3713" s="5" t="str">
        <f>RIGHT(N3713,LEN(N3713)-(FIND("/",N3713)))</f>
        <v>plays</v>
      </c>
      <c r="S3713" s="13">
        <f>(J3713/86400)+25569+(-5/24)</f>
        <v>41779.5158912037</v>
      </c>
      <c r="T3713" s="13">
        <f>(I3713/86400)+25569+(-5/24)</f>
        <v>41805.458333333328</v>
      </c>
    </row>
    <row r="3714" spans="1:20" ht="14.75" customHeight="1" x14ac:dyDescent="0.2">
      <c r="A3714" s="5">
        <v>3712</v>
      </c>
      <c r="B3714" s="6" t="s">
        <v>3709</v>
      </c>
      <c r="C3714" s="6" t="s">
        <v>7822</v>
      </c>
      <c r="D3714" s="22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>E3714/D3714</f>
        <v>1.5373333333333334</v>
      </c>
      <c r="P3714" s="8">
        <f>IF(L3714=0,0,E3714/L3714)</f>
        <v>110.86538461538461</v>
      </c>
      <c r="Q3714" s="5" t="str">
        <f>LEFT(N3714,(FIND("/",N3714)-1))</f>
        <v>theater</v>
      </c>
      <c r="R3714" s="5" t="str">
        <f>RIGHT(N3714,LEN(N3714)-(FIND("/",N3714)))</f>
        <v>plays</v>
      </c>
      <c r="S3714" s="13">
        <f>(J3714/86400)+25569+(-5/24)</f>
        <v>42133.963738425919</v>
      </c>
      <c r="T3714" s="13">
        <f>(I3714/86400)+25569+(-5/24)</f>
        <v>42155.082638888889</v>
      </c>
    </row>
    <row r="3715" spans="1:20" ht="14.75" customHeight="1" x14ac:dyDescent="0.2">
      <c r="A3715" s="5">
        <v>3713</v>
      </c>
      <c r="B3715" s="6" t="s">
        <v>3710</v>
      </c>
      <c r="C3715" s="6" t="s">
        <v>7823</v>
      </c>
      <c r="D3715" s="22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>E3715/D3715</f>
        <v>1.0149999999999999</v>
      </c>
      <c r="P3715" s="8">
        <f>IF(L3715=0,0,E3715/L3715)</f>
        <v>106.84210526315789</v>
      </c>
      <c r="Q3715" s="5" t="str">
        <f>LEFT(N3715,(FIND("/",N3715)-1))</f>
        <v>theater</v>
      </c>
      <c r="R3715" s="5" t="str">
        <f>RIGHT(N3715,LEN(N3715)-(FIND("/",N3715)))</f>
        <v>plays</v>
      </c>
      <c r="S3715" s="13">
        <f>(J3715/86400)+25569+(-5/24)</f>
        <v>42505.529699074068</v>
      </c>
      <c r="T3715" s="13">
        <f>(I3715/86400)+25569+(-5/24)</f>
        <v>42525.529699074068</v>
      </c>
    </row>
    <row r="3716" spans="1:20" ht="14.75" customHeight="1" x14ac:dyDescent="0.2">
      <c r="A3716" s="5">
        <v>3714</v>
      </c>
      <c r="B3716" s="6" t="s">
        <v>3711</v>
      </c>
      <c r="C3716" s="6" t="s">
        <v>7824</v>
      </c>
      <c r="D3716" s="22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>E3716/D3716</f>
        <v>1.0235000000000001</v>
      </c>
      <c r="P3716" s="8">
        <f>IF(L3716=0,0,E3716/L3716)</f>
        <v>105.51546391752578</v>
      </c>
      <c r="Q3716" s="5" t="str">
        <f>LEFT(N3716,(FIND("/",N3716)-1))</f>
        <v>theater</v>
      </c>
      <c r="R3716" s="5" t="str">
        <f>RIGHT(N3716,LEN(N3716)-(FIND("/",N3716)))</f>
        <v>plays</v>
      </c>
      <c r="S3716" s="13">
        <f>(J3716/86400)+25569+(-5/24)</f>
        <v>42118.347997685181</v>
      </c>
      <c r="T3716" s="13">
        <f>(I3716/86400)+25569+(-5/24)</f>
        <v>42149.957638888889</v>
      </c>
    </row>
    <row r="3717" spans="1:20" ht="14.75" customHeight="1" x14ac:dyDescent="0.2">
      <c r="A3717" s="5">
        <v>3715</v>
      </c>
      <c r="B3717" s="6" t="s">
        <v>3712</v>
      </c>
      <c r="C3717" s="6" t="s">
        <v>7825</v>
      </c>
      <c r="D3717" s="22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>E3717/D3717</f>
        <v>1.0257142857142858</v>
      </c>
      <c r="P3717" s="8">
        <f>IF(L3717=0,0,E3717/L3717)</f>
        <v>132.96296296296296</v>
      </c>
      <c r="Q3717" s="5" t="str">
        <f>LEFT(N3717,(FIND("/",N3717)-1))</f>
        <v>theater</v>
      </c>
      <c r="R3717" s="5" t="str">
        <f>RIGHT(N3717,LEN(N3717)-(FIND("/",N3717)))</f>
        <v>plays</v>
      </c>
      <c r="S3717" s="13">
        <f>(J3717/86400)+25569+(-5/24)</f>
        <v>42036.787256944437</v>
      </c>
      <c r="T3717" s="13">
        <f>(I3717/86400)+25569+(-5/24)</f>
        <v>42094.327777777777</v>
      </c>
    </row>
    <row r="3718" spans="1:20" ht="14.75" customHeight="1" x14ac:dyDescent="0.2">
      <c r="A3718" s="5">
        <v>3716</v>
      </c>
      <c r="B3718" s="6" t="s">
        <v>3713</v>
      </c>
      <c r="C3718" s="6" t="s">
        <v>7826</v>
      </c>
      <c r="D3718" s="22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>E3718/D3718</f>
        <v>1.5575000000000001</v>
      </c>
      <c r="P3718" s="8">
        <f>IF(L3718=0,0,E3718/L3718)</f>
        <v>51.916666666666664</v>
      </c>
      <c r="Q3718" s="5" t="str">
        <f>LEFT(N3718,(FIND("/",N3718)-1))</f>
        <v>theater</v>
      </c>
      <c r="R3718" s="5" t="str">
        <f>RIGHT(N3718,LEN(N3718)-(FIND("/",N3718)))</f>
        <v>plays</v>
      </c>
      <c r="S3718" s="13">
        <f>(J3718/86400)+25569+(-5/24)</f>
        <v>42360.679502314808</v>
      </c>
      <c r="T3718" s="13">
        <f>(I3718/86400)+25569+(-5/24)</f>
        <v>42390.679502314808</v>
      </c>
    </row>
    <row r="3719" spans="1:20" ht="14.75" customHeight="1" x14ac:dyDescent="0.2">
      <c r="A3719" s="5">
        <v>3717</v>
      </c>
      <c r="B3719" s="6" t="s">
        <v>3714</v>
      </c>
      <c r="C3719" s="6" t="s">
        <v>7827</v>
      </c>
      <c r="D3719" s="22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>E3719/D3719</f>
        <v>1.0075000000000001</v>
      </c>
      <c r="P3719" s="8">
        <f>IF(L3719=0,0,E3719/L3719)</f>
        <v>310</v>
      </c>
      <c r="Q3719" s="5" t="str">
        <f>LEFT(N3719,(FIND("/",N3719)-1))</f>
        <v>theater</v>
      </c>
      <c r="R3719" s="5" t="str">
        <f>RIGHT(N3719,LEN(N3719)-(FIND("/",N3719)))</f>
        <v>plays</v>
      </c>
      <c r="S3719" s="13">
        <f>(J3719/86400)+25569+(-5/24)</f>
        <v>42102.657974537033</v>
      </c>
      <c r="T3719" s="13">
        <f>(I3719/86400)+25569+(-5/24)</f>
        <v>42133.657974537033</v>
      </c>
    </row>
    <row r="3720" spans="1:20" ht="14.75" customHeight="1" x14ac:dyDescent="0.2">
      <c r="A3720" s="5">
        <v>3718</v>
      </c>
      <c r="B3720" s="6" t="s">
        <v>3715</v>
      </c>
      <c r="C3720" s="6" t="s">
        <v>7828</v>
      </c>
      <c r="D3720" s="22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>E3720/D3720</f>
        <v>2.3940000000000001</v>
      </c>
      <c r="P3720" s="8">
        <f>IF(L3720=0,0,E3720/L3720)</f>
        <v>26.021739130434781</v>
      </c>
      <c r="Q3720" s="5" t="str">
        <f>LEFT(N3720,(FIND("/",N3720)-1))</f>
        <v>theater</v>
      </c>
      <c r="R3720" s="5" t="str">
        <f>RIGHT(N3720,LEN(N3720)-(FIND("/",N3720)))</f>
        <v>plays</v>
      </c>
      <c r="S3720" s="13">
        <f>(J3720/86400)+25569+(-5/24)</f>
        <v>42032.507812499993</v>
      </c>
      <c r="T3720" s="13">
        <f>(I3720/86400)+25569+(-5/24)</f>
        <v>42062.507812499993</v>
      </c>
    </row>
    <row r="3721" spans="1:20" ht="14.75" customHeight="1" x14ac:dyDescent="0.2">
      <c r="A3721" s="5">
        <v>3719</v>
      </c>
      <c r="B3721" s="6" t="s">
        <v>3716</v>
      </c>
      <c r="C3721" s="6" t="s">
        <v>7829</v>
      </c>
      <c r="D3721" s="22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>E3721/D3721</f>
        <v>2.1</v>
      </c>
      <c r="P3721" s="8">
        <f>IF(L3721=0,0,E3721/L3721)</f>
        <v>105</v>
      </c>
      <c r="Q3721" s="5" t="str">
        <f>LEFT(N3721,(FIND("/",N3721)-1))</f>
        <v>theater</v>
      </c>
      <c r="R3721" s="5" t="str">
        <f>RIGHT(N3721,LEN(N3721)-(FIND("/",N3721)))</f>
        <v>plays</v>
      </c>
      <c r="S3721" s="13">
        <f>(J3721/86400)+25569+(-5/24)</f>
        <v>42147.521597222221</v>
      </c>
      <c r="T3721" s="13">
        <f>(I3721/86400)+25569+(-5/24)</f>
        <v>42177.521597222221</v>
      </c>
    </row>
    <row r="3722" spans="1:20" ht="14.75" customHeight="1" x14ac:dyDescent="0.2">
      <c r="A3722" s="5">
        <v>3720</v>
      </c>
      <c r="B3722" s="6" t="s">
        <v>3717</v>
      </c>
      <c r="C3722" s="6" t="s">
        <v>7830</v>
      </c>
      <c r="D3722" s="22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>E3722/D3722</f>
        <v>1.0451515151515152</v>
      </c>
      <c r="P3722" s="8">
        <f>IF(L3722=0,0,E3722/L3722)</f>
        <v>86.224999999999994</v>
      </c>
      <c r="Q3722" s="5" t="str">
        <f>LEFT(N3722,(FIND("/",N3722)-1))</f>
        <v>theater</v>
      </c>
      <c r="R3722" s="5" t="str">
        <f>RIGHT(N3722,LEN(N3722)-(FIND("/",N3722)))</f>
        <v>plays</v>
      </c>
      <c r="S3722" s="13">
        <f>(J3722/86400)+25569+(-5/24)</f>
        <v>42165.784791666665</v>
      </c>
      <c r="T3722" s="13">
        <f>(I3722/86400)+25569+(-5/24)</f>
        <v>42187.784791666665</v>
      </c>
    </row>
    <row r="3723" spans="1:20" ht="14.75" customHeight="1" x14ac:dyDescent="0.2">
      <c r="A3723" s="5">
        <v>3721</v>
      </c>
      <c r="B3723" s="6" t="s">
        <v>3718</v>
      </c>
      <c r="C3723" s="6" t="s">
        <v>7831</v>
      </c>
      <c r="D3723" s="22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>E3723/D3723</f>
        <v>1.008</v>
      </c>
      <c r="P3723" s="8">
        <f>IF(L3723=0,0,E3723/L3723)</f>
        <v>114.54545454545455</v>
      </c>
      <c r="Q3723" s="5" t="str">
        <f>LEFT(N3723,(FIND("/",N3723)-1))</f>
        <v>theater</v>
      </c>
      <c r="R3723" s="5" t="str">
        <f>RIGHT(N3723,LEN(N3723)-(FIND("/",N3723)))</f>
        <v>plays</v>
      </c>
      <c r="S3723" s="13">
        <f>(J3723/86400)+25569+(-5/24)</f>
        <v>41927.727824074071</v>
      </c>
      <c r="T3723" s="13">
        <f>(I3723/86400)+25569+(-5/24)</f>
        <v>41948.769490740735</v>
      </c>
    </row>
    <row r="3724" spans="1:20" ht="14.75" customHeight="1" x14ac:dyDescent="0.2">
      <c r="A3724" s="5">
        <v>3722</v>
      </c>
      <c r="B3724" s="6" t="s">
        <v>3719</v>
      </c>
      <c r="C3724" s="6" t="s">
        <v>7832</v>
      </c>
      <c r="D3724" s="22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>E3724/D3724</f>
        <v>1.1120000000000001</v>
      </c>
      <c r="P3724" s="8">
        <f>IF(L3724=0,0,E3724/L3724)</f>
        <v>47.657142857142858</v>
      </c>
      <c r="Q3724" s="5" t="str">
        <f>LEFT(N3724,(FIND("/",N3724)-1))</f>
        <v>theater</v>
      </c>
      <c r="R3724" s="5" t="str">
        <f>RIGHT(N3724,LEN(N3724)-(FIND("/",N3724)))</f>
        <v>plays</v>
      </c>
      <c r="S3724" s="13">
        <f>(J3724/86400)+25569+(-5/24)</f>
        <v>42381.463506944441</v>
      </c>
      <c r="T3724" s="13">
        <f>(I3724/86400)+25569+(-5/24)</f>
        <v>42411.749305555553</v>
      </c>
    </row>
    <row r="3725" spans="1:20" ht="14.75" customHeight="1" x14ac:dyDescent="0.2">
      <c r="A3725" s="5">
        <v>3723</v>
      </c>
      <c r="B3725" s="6" t="s">
        <v>3720</v>
      </c>
      <c r="C3725" s="6" t="s">
        <v>7833</v>
      </c>
      <c r="D3725" s="22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>E3725/D3725</f>
        <v>1.0204444444444445</v>
      </c>
      <c r="P3725" s="8">
        <f>IF(L3725=0,0,E3725/L3725)</f>
        <v>72.888888888888886</v>
      </c>
      <c r="Q3725" s="5" t="str">
        <f>LEFT(N3725,(FIND("/",N3725)-1))</f>
        <v>theater</v>
      </c>
      <c r="R3725" s="5" t="str">
        <f>RIGHT(N3725,LEN(N3725)-(FIND("/",N3725)))</f>
        <v>plays</v>
      </c>
      <c r="S3725" s="13">
        <f>(J3725/86400)+25569+(-5/24)</f>
        <v>41943.544699074067</v>
      </c>
      <c r="T3725" s="13">
        <f>(I3725/86400)+25569+(-5/24)</f>
        <v>41973.586365740739</v>
      </c>
    </row>
    <row r="3726" spans="1:20" ht="14.75" customHeight="1" x14ac:dyDescent="0.2">
      <c r="A3726" s="5">
        <v>3724</v>
      </c>
      <c r="B3726" s="6" t="s">
        <v>3721</v>
      </c>
      <c r="C3726" s="6" t="s">
        <v>7834</v>
      </c>
      <c r="D3726" s="22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>E3726/D3726</f>
        <v>1.0254767441860466</v>
      </c>
      <c r="P3726" s="8">
        <f>IF(L3726=0,0,E3726/L3726)</f>
        <v>49.545505617977533</v>
      </c>
      <c r="Q3726" s="5" t="str">
        <f>LEFT(N3726,(FIND("/",N3726)-1))</f>
        <v>theater</v>
      </c>
      <c r="R3726" s="5" t="str">
        <f>RIGHT(N3726,LEN(N3726)-(FIND("/",N3726)))</f>
        <v>plays</v>
      </c>
      <c r="S3726" s="13">
        <f>(J3726/86400)+25569+(-5/24)</f>
        <v>42465.283101851848</v>
      </c>
      <c r="T3726" s="13">
        <f>(I3726/86400)+25569+(-5/24)</f>
        <v>42494.749999999993</v>
      </c>
    </row>
    <row r="3727" spans="1:20" ht="14.75" customHeight="1" x14ac:dyDescent="0.2">
      <c r="A3727" s="5">
        <v>3725</v>
      </c>
      <c r="B3727" s="6" t="s">
        <v>3722</v>
      </c>
      <c r="C3727" s="6" t="s">
        <v>7835</v>
      </c>
      <c r="D3727" s="22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>E3727/D3727</f>
        <v>1.27</v>
      </c>
      <c r="P3727" s="8">
        <f>IF(L3727=0,0,E3727/L3727)</f>
        <v>25.4</v>
      </c>
      <c r="Q3727" s="5" t="str">
        <f>LEFT(N3727,(FIND("/",N3727)-1))</f>
        <v>theater</v>
      </c>
      <c r="R3727" s="5" t="str">
        <f>RIGHT(N3727,LEN(N3727)-(FIND("/",N3727)))</f>
        <v>plays</v>
      </c>
      <c r="S3727" s="13">
        <f>(J3727/86400)+25569+(-5/24)</f>
        <v>42401.736886574072</v>
      </c>
      <c r="T3727" s="13">
        <f>(I3727/86400)+25569+(-5/24)</f>
        <v>42418.687499999993</v>
      </c>
    </row>
    <row r="3728" spans="1:20" ht="14.75" customHeight="1" x14ac:dyDescent="0.2">
      <c r="A3728" s="5">
        <v>3726</v>
      </c>
      <c r="B3728" s="6" t="s">
        <v>3723</v>
      </c>
      <c r="C3728" s="6" t="s">
        <v>7836</v>
      </c>
      <c r="D3728" s="22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>E3728/D3728</f>
        <v>3.3870588235294119</v>
      </c>
      <c r="P3728" s="8">
        <f>IF(L3728=0,0,E3728/L3728)</f>
        <v>62.586956521739133</v>
      </c>
      <c r="Q3728" s="5" t="str">
        <f>LEFT(N3728,(FIND("/",N3728)-1))</f>
        <v>theater</v>
      </c>
      <c r="R3728" s="5" t="str">
        <f>RIGHT(N3728,LEN(N3728)-(FIND("/",N3728)))</f>
        <v>plays</v>
      </c>
      <c r="S3728" s="13">
        <f>(J3728/86400)+25569+(-5/24)</f>
        <v>42461.932534722218</v>
      </c>
      <c r="T3728" s="13">
        <f>(I3728/86400)+25569+(-5/24)</f>
        <v>42489.666666666664</v>
      </c>
    </row>
    <row r="3729" spans="1:20" ht="14.75" customHeight="1" x14ac:dyDescent="0.2">
      <c r="A3729" s="5">
        <v>3727</v>
      </c>
      <c r="B3729" s="6" t="s">
        <v>3724</v>
      </c>
      <c r="C3729" s="6" t="s">
        <v>7837</v>
      </c>
      <c r="D3729" s="22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>E3729/D3729</f>
        <v>1.0075000000000001</v>
      </c>
      <c r="P3729" s="8">
        <f>IF(L3729=0,0,E3729/L3729)</f>
        <v>61.060606060606062</v>
      </c>
      <c r="Q3729" s="5" t="str">
        <f>LEFT(N3729,(FIND("/",N3729)-1))</f>
        <v>theater</v>
      </c>
      <c r="R3729" s="5" t="str">
        <f>RIGHT(N3729,LEN(N3729)-(FIND("/",N3729)))</f>
        <v>plays</v>
      </c>
      <c r="S3729" s="13">
        <f>(J3729/86400)+25569+(-5/24)</f>
        <v>42632.139976851853</v>
      </c>
      <c r="T3729" s="13">
        <f>(I3729/86400)+25569+(-5/24)</f>
        <v>42662.996527777774</v>
      </c>
    </row>
    <row r="3730" spans="1:20" ht="14.75" customHeight="1" x14ac:dyDescent="0.2">
      <c r="A3730" s="5">
        <v>3728</v>
      </c>
      <c r="B3730" s="6" t="s">
        <v>3725</v>
      </c>
      <c r="C3730" s="6" t="s">
        <v>7838</v>
      </c>
      <c r="D3730" s="22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>E3730/D3730</f>
        <v>9.3100000000000002E-2</v>
      </c>
      <c r="P3730" s="8">
        <f>IF(L3730=0,0,E3730/L3730)</f>
        <v>60.064516129032256</v>
      </c>
      <c r="Q3730" s="5" t="str">
        <f>LEFT(N3730,(FIND("/",N3730)-1))</f>
        <v>theater</v>
      </c>
      <c r="R3730" s="5" t="str">
        <f>RIGHT(N3730,LEN(N3730)-(FIND("/",N3730)))</f>
        <v>plays</v>
      </c>
      <c r="S3730" s="13">
        <f>(J3730/86400)+25569+(-5/24)</f>
        <v>42204.962685185186</v>
      </c>
      <c r="T3730" s="13">
        <f>(I3730/86400)+25569+(-5/24)</f>
        <v>42234.962685185186</v>
      </c>
    </row>
    <row r="3731" spans="1:20" ht="14.75" customHeight="1" x14ac:dyDescent="0.2">
      <c r="A3731" s="5">
        <v>3729</v>
      </c>
      <c r="B3731" s="6" t="s">
        <v>3726</v>
      </c>
      <c r="C3731" s="6" t="s">
        <v>7839</v>
      </c>
      <c r="D3731" s="22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>E3731/D3731</f>
        <v>7.2400000000000006E-2</v>
      </c>
      <c r="P3731" s="8">
        <f>IF(L3731=0,0,E3731/L3731)</f>
        <v>72.400000000000006</v>
      </c>
      <c r="Q3731" s="5" t="str">
        <f>LEFT(N3731,(FIND("/",N3731)-1))</f>
        <v>theater</v>
      </c>
      <c r="R3731" s="5" t="str">
        <f>RIGHT(N3731,LEN(N3731)-(FIND("/",N3731)))</f>
        <v>plays</v>
      </c>
      <c r="S3731" s="13">
        <f>(J3731/86400)+25569+(-5/24)</f>
        <v>42040.996666666666</v>
      </c>
      <c r="T3731" s="13">
        <f>(I3731/86400)+25569+(-5/24)</f>
        <v>42085.954999999994</v>
      </c>
    </row>
    <row r="3732" spans="1:20" ht="14.75" customHeight="1" x14ac:dyDescent="0.2">
      <c r="A3732" s="5">
        <v>3730</v>
      </c>
      <c r="B3732" s="6" t="s">
        <v>3727</v>
      </c>
      <c r="C3732" s="6" t="s">
        <v>7840</v>
      </c>
      <c r="D3732" s="22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>E3732/D3732</f>
        <v>0.1</v>
      </c>
      <c r="P3732" s="8">
        <f>IF(L3732=0,0,E3732/L3732)</f>
        <v>100</v>
      </c>
      <c r="Q3732" s="5" t="str">
        <f>LEFT(N3732,(FIND("/",N3732)-1))</f>
        <v>theater</v>
      </c>
      <c r="R3732" s="5" t="str">
        <f>RIGHT(N3732,LEN(N3732)-(FIND("/",N3732)))</f>
        <v>plays</v>
      </c>
      <c r="S3732" s="13">
        <f>(J3732/86400)+25569+(-5/24)</f>
        <v>42203.46943287037</v>
      </c>
      <c r="T3732" s="13">
        <f>(I3732/86400)+25569+(-5/24)</f>
        <v>42233.46943287037</v>
      </c>
    </row>
    <row r="3733" spans="1:20" ht="14.75" customHeight="1" x14ac:dyDescent="0.2">
      <c r="A3733" s="5">
        <v>3731</v>
      </c>
      <c r="B3733" s="6" t="s">
        <v>3728</v>
      </c>
      <c r="C3733" s="6" t="s">
        <v>7841</v>
      </c>
      <c r="D3733" s="22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>E3733/D3733</f>
        <v>0.11272727272727273</v>
      </c>
      <c r="P3733" s="8">
        <f>IF(L3733=0,0,E3733/L3733)</f>
        <v>51.666666666666664</v>
      </c>
      <c r="Q3733" s="5" t="str">
        <f>LEFT(N3733,(FIND("/",N3733)-1))</f>
        <v>theater</v>
      </c>
      <c r="R3733" s="5" t="str">
        <f>RIGHT(N3733,LEN(N3733)-(FIND("/",N3733)))</f>
        <v>plays</v>
      </c>
      <c r="S3733" s="13">
        <f>(J3733/86400)+25569+(-5/24)</f>
        <v>41983.544513888883</v>
      </c>
      <c r="T3733" s="13">
        <f>(I3733/86400)+25569+(-5/24)</f>
        <v>42013.932638888888</v>
      </c>
    </row>
    <row r="3734" spans="1:20" ht="14.75" customHeight="1" x14ac:dyDescent="0.2">
      <c r="A3734" s="5">
        <v>3732</v>
      </c>
      <c r="B3734" s="6" t="s">
        <v>3729</v>
      </c>
      <c r="C3734" s="6" t="s">
        <v>7842</v>
      </c>
      <c r="D3734" s="22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>E3734/D3734</f>
        <v>0.15411764705882353</v>
      </c>
      <c r="P3734" s="8">
        <f>IF(L3734=0,0,E3734/L3734)</f>
        <v>32.75</v>
      </c>
      <c r="Q3734" s="5" t="str">
        <f>LEFT(N3734,(FIND("/",N3734)-1))</f>
        <v>theater</v>
      </c>
      <c r="R3734" s="5" t="str">
        <f>RIGHT(N3734,LEN(N3734)-(FIND("/",N3734)))</f>
        <v>plays</v>
      </c>
      <c r="S3734" s="13">
        <f>(J3734/86400)+25569+(-5/24)</f>
        <v>41968.469131944446</v>
      </c>
      <c r="T3734" s="13">
        <f>(I3734/86400)+25569+(-5/24)</f>
        <v>42028.291666666664</v>
      </c>
    </row>
    <row r="3735" spans="1:20" ht="14.75" customHeight="1" x14ac:dyDescent="0.2">
      <c r="A3735" s="5">
        <v>3733</v>
      </c>
      <c r="B3735" s="6" t="s">
        <v>3730</v>
      </c>
      <c r="C3735" s="6" t="s">
        <v>7843</v>
      </c>
      <c r="D3735" s="22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>E3735/D3735</f>
        <v>0</v>
      </c>
      <c r="P3735" s="8">
        <f>IF(L3735=0,0,E3735/L3735)</f>
        <v>0</v>
      </c>
      <c r="Q3735" s="5" t="str">
        <f>LEFT(N3735,(FIND("/",N3735)-1))</f>
        <v>theater</v>
      </c>
      <c r="R3735" s="5" t="str">
        <f>RIGHT(N3735,LEN(N3735)-(FIND("/",N3735)))</f>
        <v>plays</v>
      </c>
      <c r="S3735" s="13">
        <f>(J3735/86400)+25569+(-5/24)</f>
        <v>42102.816064814811</v>
      </c>
      <c r="T3735" s="13">
        <f>(I3735/86400)+25569+(-5/24)</f>
        <v>42112.729166666664</v>
      </c>
    </row>
    <row r="3736" spans="1:20" ht="14.75" customHeight="1" x14ac:dyDescent="0.2">
      <c r="A3736" s="5">
        <v>3734</v>
      </c>
      <c r="B3736" s="6" t="s">
        <v>3731</v>
      </c>
      <c r="C3736" s="6" t="s">
        <v>7844</v>
      </c>
      <c r="D3736" s="22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>E3736/D3736</f>
        <v>0.28466666666666668</v>
      </c>
      <c r="P3736" s="8">
        <f>IF(L3736=0,0,E3736/L3736)</f>
        <v>61</v>
      </c>
      <c r="Q3736" s="5" t="str">
        <f>LEFT(N3736,(FIND("/",N3736)-1))</f>
        <v>theater</v>
      </c>
      <c r="R3736" s="5" t="str">
        <f>RIGHT(N3736,LEN(N3736)-(FIND("/",N3736)))</f>
        <v>plays</v>
      </c>
      <c r="S3736" s="13">
        <f>(J3736/86400)+25569+(-5/24)</f>
        <v>42089.693240740737</v>
      </c>
      <c r="T3736" s="13">
        <f>(I3736/86400)+25569+(-5/24)</f>
        <v>42149.693240740737</v>
      </c>
    </row>
    <row r="3737" spans="1:20" ht="14.75" customHeight="1" x14ac:dyDescent="0.2">
      <c r="A3737" s="5">
        <v>3735</v>
      </c>
      <c r="B3737" s="6" t="s">
        <v>3732</v>
      </c>
      <c r="C3737" s="6" t="s">
        <v>7845</v>
      </c>
      <c r="D3737" s="22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>E3737/D3737</f>
        <v>0.13333333333333333</v>
      </c>
      <c r="P3737" s="8">
        <f>IF(L3737=0,0,E3737/L3737)</f>
        <v>10</v>
      </c>
      <c r="Q3737" s="5" t="str">
        <f>LEFT(N3737,(FIND("/",N3737)-1))</f>
        <v>theater</v>
      </c>
      <c r="R3737" s="5" t="str">
        <f>RIGHT(N3737,LEN(N3737)-(FIND("/",N3737)))</f>
        <v>plays</v>
      </c>
      <c r="S3737" s="13">
        <f>(J3737/86400)+25569+(-5/24)</f>
        <v>42122.484826388885</v>
      </c>
      <c r="T3737" s="13">
        <f>(I3737/86400)+25569+(-5/24)</f>
        <v>42152.484826388885</v>
      </c>
    </row>
    <row r="3738" spans="1:20" ht="14.75" customHeight="1" x14ac:dyDescent="0.2">
      <c r="A3738" s="5">
        <v>3736</v>
      </c>
      <c r="B3738" s="6" t="s">
        <v>3733</v>
      </c>
      <c r="C3738" s="6" t="s">
        <v>7846</v>
      </c>
      <c r="D3738" s="22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>E3738/D3738</f>
        <v>6.6666666666666671E-3</v>
      </c>
      <c r="P3738" s="8">
        <f>IF(L3738=0,0,E3738/L3738)</f>
        <v>10</v>
      </c>
      <c r="Q3738" s="5" t="str">
        <f>LEFT(N3738,(FIND("/",N3738)-1))</f>
        <v>theater</v>
      </c>
      <c r="R3738" s="5" t="str">
        <f>RIGHT(N3738,LEN(N3738)-(FIND("/",N3738)))</f>
        <v>plays</v>
      </c>
      <c r="S3738" s="13">
        <f>(J3738/86400)+25569+(-5/24)</f>
        <v>42048.503391203696</v>
      </c>
      <c r="T3738" s="13">
        <f>(I3738/86400)+25569+(-5/24)</f>
        <v>42086.541666666664</v>
      </c>
    </row>
    <row r="3739" spans="1:20" ht="14.75" customHeight="1" x14ac:dyDescent="0.2">
      <c r="A3739" s="5">
        <v>3737</v>
      </c>
      <c r="B3739" s="6" t="s">
        <v>3734</v>
      </c>
      <c r="C3739" s="6" t="s">
        <v>7847</v>
      </c>
      <c r="D3739" s="22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>E3739/D3739</f>
        <v>0.21428571428571427</v>
      </c>
      <c r="P3739" s="8">
        <f>IF(L3739=0,0,E3739/L3739)</f>
        <v>37.5</v>
      </c>
      <c r="Q3739" s="5" t="str">
        <f>LEFT(N3739,(FIND("/",N3739)-1))</f>
        <v>theater</v>
      </c>
      <c r="R3739" s="5" t="str">
        <f>RIGHT(N3739,LEN(N3739)-(FIND("/",N3739)))</f>
        <v>plays</v>
      </c>
      <c r="S3739" s="13">
        <f>(J3739/86400)+25569+(-5/24)</f>
        <v>42297.482673611106</v>
      </c>
      <c r="T3739" s="13">
        <f>(I3739/86400)+25569+(-5/24)</f>
        <v>42320.082638888889</v>
      </c>
    </row>
    <row r="3740" spans="1:20" ht="14.75" customHeight="1" x14ac:dyDescent="0.2">
      <c r="A3740" s="5">
        <v>3738</v>
      </c>
      <c r="B3740" s="6" t="s">
        <v>3735</v>
      </c>
      <c r="C3740" s="6" t="s">
        <v>7848</v>
      </c>
      <c r="D3740" s="22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>E3740/D3740</f>
        <v>0.18</v>
      </c>
      <c r="P3740" s="8">
        <f>IF(L3740=0,0,E3740/L3740)</f>
        <v>45</v>
      </c>
      <c r="Q3740" s="5" t="str">
        <f>LEFT(N3740,(FIND("/",N3740)-1))</f>
        <v>theater</v>
      </c>
      <c r="R3740" s="5" t="str">
        <f>RIGHT(N3740,LEN(N3740)-(FIND("/",N3740)))</f>
        <v>plays</v>
      </c>
      <c r="S3740" s="13">
        <f>(J3740/86400)+25569+(-5/24)</f>
        <v>41813.730381944442</v>
      </c>
      <c r="T3740" s="13">
        <f>(I3740/86400)+25569+(-5/24)</f>
        <v>41835.708333333328</v>
      </c>
    </row>
    <row r="3741" spans="1:20" ht="14.75" customHeight="1" x14ac:dyDescent="0.2">
      <c r="A3741" s="5">
        <v>3739</v>
      </c>
      <c r="B3741" s="6" t="s">
        <v>3736</v>
      </c>
      <c r="C3741" s="6" t="s">
        <v>7849</v>
      </c>
      <c r="D3741" s="22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>E3741/D3741</f>
        <v>0.20125000000000001</v>
      </c>
      <c r="P3741" s="8">
        <f>IF(L3741=0,0,E3741/L3741)</f>
        <v>100.625</v>
      </c>
      <c r="Q3741" s="5" t="str">
        <f>LEFT(N3741,(FIND("/",N3741)-1))</f>
        <v>theater</v>
      </c>
      <c r="R3741" s="5" t="str">
        <f>RIGHT(N3741,LEN(N3741)-(FIND("/",N3741)))</f>
        <v>plays</v>
      </c>
      <c r="S3741" s="13">
        <f>(J3741/86400)+25569+(-5/24)</f>
        <v>42548.241527777776</v>
      </c>
      <c r="T3741" s="13">
        <f>(I3741/86400)+25569+(-5/24)</f>
        <v>42568.241527777776</v>
      </c>
    </row>
    <row r="3742" spans="1:20" ht="14.75" customHeight="1" x14ac:dyDescent="0.2">
      <c r="A3742" s="5">
        <v>3740</v>
      </c>
      <c r="B3742" s="6" t="s">
        <v>3737</v>
      </c>
      <c r="C3742" s="6" t="s">
        <v>7850</v>
      </c>
      <c r="D3742" s="22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>E3742/D3742</f>
        <v>0.17899999999999999</v>
      </c>
      <c r="P3742" s="8">
        <f>IF(L3742=0,0,E3742/L3742)</f>
        <v>25.571428571428573</v>
      </c>
      <c r="Q3742" s="5" t="str">
        <f>LEFT(N3742,(FIND("/",N3742)-1))</f>
        <v>theater</v>
      </c>
      <c r="R3742" s="5" t="str">
        <f>RIGHT(N3742,LEN(N3742)-(FIND("/",N3742)))</f>
        <v>plays</v>
      </c>
      <c r="S3742" s="13">
        <f>(J3742/86400)+25569+(-5/24)</f>
        <v>41832.881423611107</v>
      </c>
      <c r="T3742" s="13">
        <f>(I3742/86400)+25569+(-5/24)</f>
        <v>41862.870810185181</v>
      </c>
    </row>
    <row r="3743" spans="1:20" ht="14.75" customHeight="1" x14ac:dyDescent="0.2">
      <c r="A3743" s="5">
        <v>3741</v>
      </c>
      <c r="B3743" s="6" t="s">
        <v>3738</v>
      </c>
      <c r="C3743" s="6" t="s">
        <v>7851</v>
      </c>
      <c r="D3743" s="22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>E3743/D3743</f>
        <v>0</v>
      </c>
      <c r="P3743" s="8">
        <f>IF(L3743=0,0,E3743/L3743)</f>
        <v>0</v>
      </c>
      <c r="Q3743" s="5" t="str">
        <f>LEFT(N3743,(FIND("/",N3743)-1))</f>
        <v>theater</v>
      </c>
      <c r="R3743" s="5" t="str">
        <f>RIGHT(N3743,LEN(N3743)-(FIND("/",N3743)))</f>
        <v>plays</v>
      </c>
      <c r="S3743" s="13">
        <f>(J3743/86400)+25569+(-5/24)</f>
        <v>42325.712384259255</v>
      </c>
      <c r="T3743" s="13">
        <f>(I3743/86400)+25569+(-5/24)</f>
        <v>42355.712384259255</v>
      </c>
    </row>
    <row r="3744" spans="1:20" ht="14.75" customHeight="1" x14ac:dyDescent="0.2">
      <c r="A3744" s="5">
        <v>3742</v>
      </c>
      <c r="B3744" s="6" t="s">
        <v>3739</v>
      </c>
      <c r="C3744" s="6" t="s">
        <v>7852</v>
      </c>
      <c r="D3744" s="22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>E3744/D3744</f>
        <v>0.02</v>
      </c>
      <c r="P3744" s="8">
        <f>IF(L3744=0,0,E3744/L3744)</f>
        <v>25</v>
      </c>
      <c r="Q3744" s="5" t="str">
        <f>LEFT(N3744,(FIND("/",N3744)-1))</f>
        <v>theater</v>
      </c>
      <c r="R3744" s="5" t="str">
        <f>RIGHT(N3744,LEN(N3744)-(FIND("/",N3744)))</f>
        <v>plays</v>
      </c>
      <c r="S3744" s="13">
        <f>(J3744/86400)+25569+(-5/24)</f>
        <v>41858.006296296291</v>
      </c>
      <c r="T3744" s="13">
        <f>(I3744/86400)+25569+(-5/24)</f>
        <v>41888.006296296291</v>
      </c>
    </row>
    <row r="3745" spans="1:20" ht="14.75" customHeight="1" x14ac:dyDescent="0.2">
      <c r="A3745" s="5">
        <v>3743</v>
      </c>
      <c r="B3745" s="6" t="s">
        <v>3740</v>
      </c>
      <c r="C3745" s="6" t="s">
        <v>7853</v>
      </c>
      <c r="D3745" s="22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>E3745/D3745</f>
        <v>0</v>
      </c>
      <c r="P3745" s="8">
        <f>IF(L3745=0,0,E3745/L3745)</f>
        <v>0</v>
      </c>
      <c r="Q3745" s="5" t="str">
        <f>LEFT(N3745,(FIND("/",N3745)-1))</f>
        <v>theater</v>
      </c>
      <c r="R3745" s="5" t="str">
        <f>RIGHT(N3745,LEN(N3745)-(FIND("/",N3745)))</f>
        <v>plays</v>
      </c>
      <c r="S3745" s="13">
        <f>(J3745/86400)+25569+(-5/24)</f>
        <v>41793.501898148148</v>
      </c>
      <c r="T3745" s="13">
        <f>(I3745/86400)+25569+(-5/24)</f>
        <v>41823.501898148148</v>
      </c>
    </row>
    <row r="3746" spans="1:20" ht="14.75" customHeight="1" x14ac:dyDescent="0.2">
      <c r="A3746" s="5">
        <v>3744</v>
      </c>
      <c r="B3746" s="6" t="s">
        <v>3741</v>
      </c>
      <c r="C3746" s="6" t="s">
        <v>7854</v>
      </c>
      <c r="D3746" s="22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>E3746/D3746</f>
        <v>0</v>
      </c>
      <c r="P3746" s="8">
        <f>IF(L3746=0,0,E3746/L3746)</f>
        <v>0</v>
      </c>
      <c r="Q3746" s="5" t="str">
        <f>LEFT(N3746,(FIND("/",N3746)-1))</f>
        <v>theater</v>
      </c>
      <c r="R3746" s="5" t="str">
        <f>RIGHT(N3746,LEN(N3746)-(FIND("/",N3746)))</f>
        <v>plays</v>
      </c>
      <c r="S3746" s="13">
        <f>(J3746/86400)+25569+(-5/24)</f>
        <v>41793.605925925927</v>
      </c>
      <c r="T3746" s="13">
        <f>(I3746/86400)+25569+(-5/24)</f>
        <v>41824.957638888889</v>
      </c>
    </row>
    <row r="3747" spans="1:20" ht="14.75" customHeight="1" x14ac:dyDescent="0.2">
      <c r="A3747" s="5">
        <v>3745</v>
      </c>
      <c r="B3747" s="6" t="s">
        <v>3742</v>
      </c>
      <c r="C3747" s="6" t="s">
        <v>7855</v>
      </c>
      <c r="D3747" s="22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>E3747/D3747</f>
        <v>0.1</v>
      </c>
      <c r="P3747" s="8">
        <f>IF(L3747=0,0,E3747/L3747)</f>
        <v>10</v>
      </c>
      <c r="Q3747" s="5" t="str">
        <f>LEFT(N3747,(FIND("/",N3747)-1))</f>
        <v>theater</v>
      </c>
      <c r="R3747" s="5" t="str">
        <f>RIGHT(N3747,LEN(N3747)-(FIND("/",N3747)))</f>
        <v>plays</v>
      </c>
      <c r="S3747" s="13">
        <f>(J3747/86400)+25569+(-5/24)</f>
        <v>41831.489606481475</v>
      </c>
      <c r="T3747" s="13">
        <f>(I3747/86400)+25569+(-5/24)</f>
        <v>41861.489606481475</v>
      </c>
    </row>
    <row r="3748" spans="1:20" ht="14.75" customHeight="1" x14ac:dyDescent="0.2">
      <c r="A3748" s="5">
        <v>3746</v>
      </c>
      <c r="B3748" s="6" t="s">
        <v>3743</v>
      </c>
      <c r="C3748" s="6" t="s">
        <v>7856</v>
      </c>
      <c r="D3748" s="22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>E3748/D3748</f>
        <v>2.3764705882352941E-2</v>
      </c>
      <c r="P3748" s="8">
        <f>IF(L3748=0,0,E3748/L3748)</f>
        <v>202</v>
      </c>
      <c r="Q3748" s="5" t="str">
        <f>LEFT(N3748,(FIND("/",N3748)-1))</f>
        <v>theater</v>
      </c>
      <c r="R3748" s="5" t="str">
        <f>RIGHT(N3748,LEN(N3748)-(FIND("/",N3748)))</f>
        <v>plays</v>
      </c>
      <c r="S3748" s="13">
        <f>(J3748/86400)+25569+(-5/24)</f>
        <v>42621.18100694444</v>
      </c>
      <c r="T3748" s="13">
        <f>(I3748/86400)+25569+(-5/24)</f>
        <v>42651.18100694444</v>
      </c>
    </row>
    <row r="3749" spans="1:20" ht="14.75" customHeight="1" x14ac:dyDescent="0.2">
      <c r="A3749" s="5">
        <v>3747</v>
      </c>
      <c r="B3749" s="6" t="s">
        <v>3744</v>
      </c>
      <c r="C3749" s="6" t="s">
        <v>7857</v>
      </c>
      <c r="D3749" s="22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>E3749/D3749</f>
        <v>0.01</v>
      </c>
      <c r="P3749" s="8">
        <f>IF(L3749=0,0,E3749/L3749)</f>
        <v>25</v>
      </c>
      <c r="Q3749" s="5" t="str">
        <f>LEFT(N3749,(FIND("/",N3749)-1))</f>
        <v>theater</v>
      </c>
      <c r="R3749" s="5" t="str">
        <f>RIGHT(N3749,LEN(N3749)-(FIND("/",N3749)))</f>
        <v>plays</v>
      </c>
      <c r="S3749" s="13">
        <f>(J3749/86400)+25569+(-5/24)</f>
        <v>42164.091388888883</v>
      </c>
      <c r="T3749" s="13">
        <f>(I3749/86400)+25569+(-5/24)</f>
        <v>42190.749305555553</v>
      </c>
    </row>
    <row r="3750" spans="1:20" ht="14.75" customHeight="1" x14ac:dyDescent="0.2">
      <c r="A3750" s="5">
        <v>3748</v>
      </c>
      <c r="B3750" s="6" t="s">
        <v>3745</v>
      </c>
      <c r="C3750" s="6" t="s">
        <v>7858</v>
      </c>
      <c r="D3750" s="22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>E3750/D3750</f>
        <v>1.0351999999999999</v>
      </c>
      <c r="P3750" s="8">
        <f>IF(L3750=0,0,E3750/L3750)</f>
        <v>99.538461538461533</v>
      </c>
      <c r="Q3750" s="5" t="str">
        <f>LEFT(N3750,(FIND("/",N3750)-1))</f>
        <v>theater</v>
      </c>
      <c r="R3750" s="5" t="str">
        <f>RIGHT(N3750,LEN(N3750)-(FIND("/",N3750)))</f>
        <v>musical</v>
      </c>
      <c r="S3750" s="13">
        <f>(J3750/86400)+25569+(-5/24)</f>
        <v>42395.498101851852</v>
      </c>
      <c r="T3750" s="13">
        <f>(I3750/86400)+25569+(-5/24)</f>
        <v>42416.040972222218</v>
      </c>
    </row>
    <row r="3751" spans="1:20" ht="14.75" customHeight="1" x14ac:dyDescent="0.2">
      <c r="A3751" s="5">
        <v>3749</v>
      </c>
      <c r="B3751" s="6" t="s">
        <v>3746</v>
      </c>
      <c r="C3751" s="6" t="s">
        <v>7859</v>
      </c>
      <c r="D3751" s="22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>E3751/D3751</f>
        <v>1.05</v>
      </c>
      <c r="P3751" s="8">
        <f>IF(L3751=0,0,E3751/L3751)</f>
        <v>75</v>
      </c>
      <c r="Q3751" s="5" t="str">
        <f>LEFT(N3751,(FIND("/",N3751)-1))</f>
        <v>theater</v>
      </c>
      <c r="R3751" s="5" t="str">
        <f>RIGHT(N3751,LEN(N3751)-(FIND("/",N3751)))</f>
        <v>musical</v>
      </c>
      <c r="S3751" s="13">
        <f>(J3751/86400)+25569+(-5/24)</f>
        <v>42457.918842592589</v>
      </c>
      <c r="T3751" s="13">
        <f>(I3751/86400)+25569+(-5/24)</f>
        <v>42488.957638888889</v>
      </c>
    </row>
    <row r="3752" spans="1:20" ht="14.75" customHeight="1" x14ac:dyDescent="0.2">
      <c r="A3752" s="5">
        <v>3750</v>
      </c>
      <c r="B3752" s="6" t="s">
        <v>3747</v>
      </c>
      <c r="C3752" s="6" t="s">
        <v>7860</v>
      </c>
      <c r="D3752" s="22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>E3752/D3752</f>
        <v>1.0044999999999999</v>
      </c>
      <c r="P3752" s="8">
        <f>IF(L3752=0,0,E3752/L3752)</f>
        <v>215.25</v>
      </c>
      <c r="Q3752" s="5" t="str">
        <f>LEFT(N3752,(FIND("/",N3752)-1))</f>
        <v>theater</v>
      </c>
      <c r="R3752" s="5" t="str">
        <f>RIGHT(N3752,LEN(N3752)-(FIND("/",N3752)))</f>
        <v>musical</v>
      </c>
      <c r="S3752" s="13">
        <f>(J3752/86400)+25569+(-5/24)</f>
        <v>42016.773240740738</v>
      </c>
      <c r="T3752" s="13">
        <f>(I3752/86400)+25569+(-5/24)</f>
        <v>42045.124305555553</v>
      </c>
    </row>
    <row r="3753" spans="1:20" ht="14.75" customHeight="1" x14ac:dyDescent="0.2">
      <c r="A3753" s="5">
        <v>3751</v>
      </c>
      <c r="B3753" s="6" t="s">
        <v>3748</v>
      </c>
      <c r="C3753" s="6" t="s">
        <v>7861</v>
      </c>
      <c r="D3753" s="22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>E3753/D3753</f>
        <v>1.3260000000000001</v>
      </c>
      <c r="P3753" s="8">
        <f>IF(L3753=0,0,E3753/L3753)</f>
        <v>120.54545454545455</v>
      </c>
      <c r="Q3753" s="5" t="str">
        <f>LEFT(N3753,(FIND("/",N3753)-1))</f>
        <v>theater</v>
      </c>
      <c r="R3753" s="5" t="str">
        <f>RIGHT(N3753,LEN(N3753)-(FIND("/",N3753)))</f>
        <v>musical</v>
      </c>
      <c r="S3753" s="13">
        <f>(J3753/86400)+25569+(-5/24)</f>
        <v>42402.827233796292</v>
      </c>
      <c r="T3753" s="13">
        <f>(I3753/86400)+25569+(-5/24)</f>
        <v>42462.785567129627</v>
      </c>
    </row>
    <row r="3754" spans="1:20" ht="14.75" customHeight="1" x14ac:dyDescent="0.2">
      <c r="A3754" s="5">
        <v>3752</v>
      </c>
      <c r="B3754" s="6" t="s">
        <v>3749</v>
      </c>
      <c r="C3754" s="6" t="s">
        <v>7862</v>
      </c>
      <c r="D3754" s="22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>E3754/D3754</f>
        <v>1.1299999999999999</v>
      </c>
      <c r="P3754" s="8">
        <f>IF(L3754=0,0,E3754/L3754)</f>
        <v>37.666666666666664</v>
      </c>
      <c r="Q3754" s="5" t="str">
        <f>LEFT(N3754,(FIND("/",N3754)-1))</f>
        <v>theater</v>
      </c>
      <c r="R3754" s="5" t="str">
        <f>RIGHT(N3754,LEN(N3754)-(FIND("/",N3754)))</f>
        <v>musical</v>
      </c>
      <c r="S3754" s="13">
        <f>(J3754/86400)+25569+(-5/24)</f>
        <v>42619.594155092585</v>
      </c>
      <c r="T3754" s="13">
        <f>(I3754/86400)+25569+(-5/24)</f>
        <v>42659.666666666664</v>
      </c>
    </row>
    <row r="3755" spans="1:20" ht="14.75" customHeight="1" x14ac:dyDescent="0.2">
      <c r="A3755" s="5">
        <v>3753</v>
      </c>
      <c r="B3755" s="6" t="s">
        <v>3750</v>
      </c>
      <c r="C3755" s="6" t="s">
        <v>7863</v>
      </c>
      <c r="D3755" s="22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>E3755/D3755</f>
        <v>1.0334000000000001</v>
      </c>
      <c r="P3755" s="8">
        <f>IF(L3755=0,0,E3755/L3755)</f>
        <v>172.23333333333332</v>
      </c>
      <c r="Q3755" s="5" t="str">
        <f>LEFT(N3755,(FIND("/",N3755)-1))</f>
        <v>theater</v>
      </c>
      <c r="R3755" s="5" t="str">
        <f>RIGHT(N3755,LEN(N3755)-(FIND("/",N3755)))</f>
        <v>musical</v>
      </c>
      <c r="S3755" s="13">
        <f>(J3755/86400)+25569+(-5/24)</f>
        <v>42128.615740740737</v>
      </c>
      <c r="T3755" s="13">
        <f>(I3755/86400)+25569+(-5/24)</f>
        <v>42157.791666666664</v>
      </c>
    </row>
    <row r="3756" spans="1:20" ht="14.75" customHeight="1" x14ac:dyDescent="0.2">
      <c r="A3756" s="5">
        <v>3754</v>
      </c>
      <c r="B3756" s="6" t="s">
        <v>3751</v>
      </c>
      <c r="C3756" s="6" t="s">
        <v>7864</v>
      </c>
      <c r="D3756" s="22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>E3756/D3756</f>
        <v>1.2</v>
      </c>
      <c r="P3756" s="8">
        <f>IF(L3756=0,0,E3756/L3756)</f>
        <v>111.11111111111111</v>
      </c>
      <c r="Q3756" s="5" t="str">
        <f>LEFT(N3756,(FIND("/",N3756)-1))</f>
        <v>theater</v>
      </c>
      <c r="R3756" s="5" t="str">
        <f>RIGHT(N3756,LEN(N3756)-(FIND("/",N3756)))</f>
        <v>musical</v>
      </c>
      <c r="S3756" s="13">
        <f>(J3756/86400)+25569+(-5/24)</f>
        <v>41808.67288194444</v>
      </c>
      <c r="T3756" s="13">
        <f>(I3756/86400)+25569+(-5/24)</f>
        <v>41845.999305555553</v>
      </c>
    </row>
    <row r="3757" spans="1:20" ht="14.75" customHeight="1" x14ac:dyDescent="0.2">
      <c r="A3757" s="5">
        <v>3755</v>
      </c>
      <c r="B3757" s="6" t="s">
        <v>3752</v>
      </c>
      <c r="C3757" s="6" t="s">
        <v>7865</v>
      </c>
      <c r="D3757" s="22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>E3757/D3757</f>
        <v>1.2963636363636364</v>
      </c>
      <c r="P3757" s="8">
        <f>IF(L3757=0,0,E3757/L3757)</f>
        <v>25.464285714285715</v>
      </c>
      <c r="Q3757" s="5" t="str">
        <f>LEFT(N3757,(FIND("/",N3757)-1))</f>
        <v>theater</v>
      </c>
      <c r="R3757" s="5" t="str">
        <f>RIGHT(N3757,LEN(N3757)-(FIND("/",N3757)))</f>
        <v>musical</v>
      </c>
      <c r="S3757" s="13">
        <f>(J3757/86400)+25569+(-5/24)</f>
        <v>42445.658645833326</v>
      </c>
      <c r="T3757" s="13">
        <f>(I3757/86400)+25569+(-5/24)</f>
        <v>42475.658645833326</v>
      </c>
    </row>
    <row r="3758" spans="1:20" ht="14.75" customHeight="1" x14ac:dyDescent="0.2">
      <c r="A3758" s="5">
        <v>3756</v>
      </c>
      <c r="B3758" s="6" t="s">
        <v>3753</v>
      </c>
      <c r="C3758" s="6" t="s">
        <v>7866</v>
      </c>
      <c r="D3758" s="22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>E3758/D3758</f>
        <v>1.0111111111111111</v>
      </c>
      <c r="P3758" s="8">
        <f>IF(L3758=0,0,E3758/L3758)</f>
        <v>267.64705882352939</v>
      </c>
      <c r="Q3758" s="5" t="str">
        <f>LEFT(N3758,(FIND("/",N3758)-1))</f>
        <v>theater</v>
      </c>
      <c r="R3758" s="5" t="str">
        <f>RIGHT(N3758,LEN(N3758)-(FIND("/",N3758)))</f>
        <v>musical</v>
      </c>
      <c r="S3758" s="13">
        <f>(J3758/86400)+25569+(-5/24)</f>
        <v>41771.606458333328</v>
      </c>
      <c r="T3758" s="13">
        <f>(I3758/86400)+25569+(-5/24)</f>
        <v>41801.606458333328</v>
      </c>
    </row>
    <row r="3759" spans="1:20" ht="14.75" customHeight="1" x14ac:dyDescent="0.2">
      <c r="A3759" s="5">
        <v>3757</v>
      </c>
      <c r="B3759" s="6" t="s">
        <v>3754</v>
      </c>
      <c r="C3759" s="6" t="s">
        <v>7867</v>
      </c>
      <c r="D3759" s="22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>E3759/D3759</f>
        <v>1.0851428571428572</v>
      </c>
      <c r="P3759" s="8">
        <f>IF(L3759=0,0,E3759/L3759)</f>
        <v>75.959999999999994</v>
      </c>
      <c r="Q3759" s="5" t="str">
        <f>LEFT(N3759,(FIND("/",N3759)-1))</f>
        <v>theater</v>
      </c>
      <c r="R3759" s="5" t="str">
        <f>RIGHT(N3759,LEN(N3759)-(FIND("/",N3759)))</f>
        <v>musical</v>
      </c>
      <c r="S3759" s="13">
        <f>(J3759/86400)+25569+(-5/24)</f>
        <v>41954.642534722218</v>
      </c>
      <c r="T3759" s="13">
        <f>(I3759/86400)+25569+(-5/24)</f>
        <v>41974.642534722218</v>
      </c>
    </row>
    <row r="3760" spans="1:20" ht="14.75" customHeight="1" x14ac:dyDescent="0.2">
      <c r="A3760" s="5">
        <v>3758</v>
      </c>
      <c r="B3760" s="6" t="s">
        <v>3755</v>
      </c>
      <c r="C3760" s="6" t="s">
        <v>7868</v>
      </c>
      <c r="D3760" s="22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>E3760/D3760</f>
        <v>1.0233333333333334</v>
      </c>
      <c r="P3760" s="8">
        <f>IF(L3760=0,0,E3760/L3760)</f>
        <v>59.03846153846154</v>
      </c>
      <c r="Q3760" s="5" t="str">
        <f>LEFT(N3760,(FIND("/",N3760)-1))</f>
        <v>theater</v>
      </c>
      <c r="R3760" s="5" t="str">
        <f>RIGHT(N3760,LEN(N3760)-(FIND("/",N3760)))</f>
        <v>musical</v>
      </c>
      <c r="S3760" s="13">
        <f>(J3760/86400)+25569+(-5/24)</f>
        <v>41747.263171296298</v>
      </c>
      <c r="T3760" s="13">
        <f>(I3760/86400)+25569+(-5/24)</f>
        <v>41778</v>
      </c>
    </row>
    <row r="3761" spans="1:20" ht="14.75" customHeight="1" x14ac:dyDescent="0.2">
      <c r="A3761" s="5">
        <v>3759</v>
      </c>
      <c r="B3761" s="6" t="s">
        <v>3756</v>
      </c>
      <c r="C3761" s="6" t="s">
        <v>7869</v>
      </c>
      <c r="D3761" s="22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>E3761/D3761</f>
        <v>1.1024425000000002</v>
      </c>
      <c r="P3761" s="8">
        <f>IF(L3761=0,0,E3761/L3761)</f>
        <v>50.111022727272733</v>
      </c>
      <c r="Q3761" s="5" t="str">
        <f>LEFT(N3761,(FIND("/",N3761)-1))</f>
        <v>theater</v>
      </c>
      <c r="R3761" s="5" t="str">
        <f>RIGHT(N3761,LEN(N3761)-(FIND("/",N3761)))</f>
        <v>musical</v>
      </c>
      <c r="S3761" s="13">
        <f>(J3761/86400)+25569+(-5/24)</f>
        <v>42181.899918981479</v>
      </c>
      <c r="T3761" s="13">
        <f>(I3761/86400)+25569+(-5/24)</f>
        <v>42241.899918981479</v>
      </c>
    </row>
    <row r="3762" spans="1:20" ht="14.75" customHeight="1" x14ac:dyDescent="0.2">
      <c r="A3762" s="5">
        <v>3760</v>
      </c>
      <c r="B3762" s="6" t="s">
        <v>3757</v>
      </c>
      <c r="C3762" s="6" t="s">
        <v>7870</v>
      </c>
      <c r="D3762" s="22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>E3762/D3762</f>
        <v>1.010154</v>
      </c>
      <c r="P3762" s="8">
        <f>IF(L3762=0,0,E3762/L3762)</f>
        <v>55.502967032967035</v>
      </c>
      <c r="Q3762" s="5" t="str">
        <f>LEFT(N3762,(FIND("/",N3762)-1))</f>
        <v>theater</v>
      </c>
      <c r="R3762" s="5" t="str">
        <f>RIGHT(N3762,LEN(N3762)-(FIND("/",N3762)))</f>
        <v>musical</v>
      </c>
      <c r="S3762" s="13">
        <f>(J3762/86400)+25569+(-5/24)</f>
        <v>41739.316967592589</v>
      </c>
      <c r="T3762" s="13">
        <f>(I3762/86400)+25569+(-5/24)</f>
        <v>41764.316967592589</v>
      </c>
    </row>
    <row r="3763" spans="1:20" ht="14.75" customHeight="1" x14ac:dyDescent="0.2">
      <c r="A3763" s="5">
        <v>3761</v>
      </c>
      <c r="B3763" s="6" t="s">
        <v>3758</v>
      </c>
      <c r="C3763" s="6" t="s">
        <v>7871</v>
      </c>
      <c r="D3763" s="22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>E3763/D3763</f>
        <v>1</v>
      </c>
      <c r="P3763" s="8">
        <f>IF(L3763=0,0,E3763/L3763)</f>
        <v>166.66666666666666</v>
      </c>
      <c r="Q3763" s="5" t="str">
        <f>LEFT(N3763,(FIND("/",N3763)-1))</f>
        <v>theater</v>
      </c>
      <c r="R3763" s="5" t="str">
        <f>RIGHT(N3763,LEN(N3763)-(FIND("/",N3763)))</f>
        <v>musical</v>
      </c>
      <c r="S3763" s="13">
        <f>(J3763/86400)+25569+(-5/24)</f>
        <v>42173.258530092593</v>
      </c>
      <c r="T3763" s="13">
        <f>(I3763/86400)+25569+(-5/24)</f>
        <v>42226.749999999993</v>
      </c>
    </row>
    <row r="3764" spans="1:20" ht="14.75" customHeight="1" x14ac:dyDescent="0.2">
      <c r="A3764" s="5">
        <v>3762</v>
      </c>
      <c r="B3764" s="6" t="s">
        <v>3759</v>
      </c>
      <c r="C3764" s="6" t="s">
        <v>7872</v>
      </c>
      <c r="D3764" s="22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>E3764/D3764</f>
        <v>1.0624</v>
      </c>
      <c r="P3764" s="8">
        <f>IF(L3764=0,0,E3764/L3764)</f>
        <v>47.428571428571431</v>
      </c>
      <c r="Q3764" s="5" t="str">
        <f>LEFT(N3764,(FIND("/",N3764)-1))</f>
        <v>theater</v>
      </c>
      <c r="R3764" s="5" t="str">
        <f>RIGHT(N3764,LEN(N3764)-(FIND("/",N3764)))</f>
        <v>musical</v>
      </c>
      <c r="S3764" s="13">
        <f>(J3764/86400)+25569+(-5/24)</f>
        <v>42193.605196759258</v>
      </c>
      <c r="T3764" s="13">
        <f>(I3764/86400)+25569+(-5/24)</f>
        <v>42218.605196759258</v>
      </c>
    </row>
    <row r="3765" spans="1:20" ht="14.75" customHeight="1" x14ac:dyDescent="0.2">
      <c r="A3765" s="5">
        <v>3763</v>
      </c>
      <c r="B3765" s="6" t="s">
        <v>3760</v>
      </c>
      <c r="C3765" s="6" t="s">
        <v>7873</v>
      </c>
      <c r="D3765" s="22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>E3765/D3765</f>
        <v>1</v>
      </c>
      <c r="P3765" s="8">
        <f>IF(L3765=0,0,E3765/L3765)</f>
        <v>64.935064935064929</v>
      </c>
      <c r="Q3765" s="5" t="str">
        <f>LEFT(N3765,(FIND("/",N3765)-1))</f>
        <v>theater</v>
      </c>
      <c r="R3765" s="5" t="str">
        <f>RIGHT(N3765,LEN(N3765)-(FIND("/",N3765)))</f>
        <v>musical</v>
      </c>
      <c r="S3765" s="13">
        <f>(J3765/86400)+25569+(-5/24)</f>
        <v>42065.541967592588</v>
      </c>
      <c r="T3765" s="13">
        <f>(I3765/86400)+25569+(-5/24)</f>
        <v>42095.500300925924</v>
      </c>
    </row>
    <row r="3766" spans="1:20" ht="14.75" customHeight="1" x14ac:dyDescent="0.2">
      <c r="A3766" s="5">
        <v>3764</v>
      </c>
      <c r="B3766" s="6" t="s">
        <v>3761</v>
      </c>
      <c r="C3766" s="6" t="s">
        <v>7874</v>
      </c>
      <c r="D3766" s="22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>E3766/D3766</f>
        <v>1</v>
      </c>
      <c r="P3766" s="8">
        <f>IF(L3766=0,0,E3766/L3766)</f>
        <v>55.555555555555557</v>
      </c>
      <c r="Q3766" s="5" t="str">
        <f>LEFT(N3766,(FIND("/",N3766)-1))</f>
        <v>theater</v>
      </c>
      <c r="R3766" s="5" t="str">
        <f>RIGHT(N3766,LEN(N3766)-(FIND("/",N3766)))</f>
        <v>musical</v>
      </c>
      <c r="S3766" s="13">
        <f>(J3766/86400)+25569+(-5/24)</f>
        <v>42499.634629629632</v>
      </c>
      <c r="T3766" s="13">
        <f>(I3766/86400)+25569+(-5/24)</f>
        <v>42518.816666666666</v>
      </c>
    </row>
    <row r="3767" spans="1:20" ht="14.75" customHeight="1" x14ac:dyDescent="0.2">
      <c r="A3767" s="5">
        <v>3765</v>
      </c>
      <c r="B3767" s="6" t="s">
        <v>3762</v>
      </c>
      <c r="C3767" s="6" t="s">
        <v>7875</v>
      </c>
      <c r="D3767" s="22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>E3767/D3767</f>
        <v>1.1345714285714286</v>
      </c>
      <c r="P3767" s="8">
        <f>IF(L3767=0,0,E3767/L3767)</f>
        <v>74.224299065420567</v>
      </c>
      <c r="Q3767" s="5" t="str">
        <f>LEFT(N3767,(FIND("/",N3767)-1))</f>
        <v>theater</v>
      </c>
      <c r="R3767" s="5" t="str">
        <f>RIGHT(N3767,LEN(N3767)-(FIND("/",N3767)))</f>
        <v>musical</v>
      </c>
      <c r="S3767" s="13">
        <f>(J3767/86400)+25569+(-5/24)</f>
        <v>41820.568078703705</v>
      </c>
      <c r="T3767" s="13">
        <f>(I3767/86400)+25569+(-5/24)</f>
        <v>41850.568078703705</v>
      </c>
    </row>
    <row r="3768" spans="1:20" ht="14.75" customHeight="1" x14ac:dyDescent="0.2">
      <c r="A3768" s="5">
        <v>3766</v>
      </c>
      <c r="B3768" s="6" t="s">
        <v>3763</v>
      </c>
      <c r="C3768" s="6" t="s">
        <v>7876</v>
      </c>
      <c r="D3768" s="22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>E3768/D3768</f>
        <v>1.0265010000000001</v>
      </c>
      <c r="P3768" s="8">
        <f>IF(L3768=0,0,E3768/L3768)</f>
        <v>106.9271875</v>
      </c>
      <c r="Q3768" s="5" t="str">
        <f>LEFT(N3768,(FIND("/",N3768)-1))</f>
        <v>theater</v>
      </c>
      <c r="R3768" s="5" t="str">
        <f>RIGHT(N3768,LEN(N3768)-(FIND("/",N3768)))</f>
        <v>musical</v>
      </c>
      <c r="S3768" s="13">
        <f>(J3768/86400)+25569+(-5/24)</f>
        <v>41787.958854166667</v>
      </c>
      <c r="T3768" s="13">
        <f>(I3768/86400)+25569+(-5/24)</f>
        <v>41822.958854166667</v>
      </c>
    </row>
    <row r="3769" spans="1:20" ht="14.75" customHeight="1" x14ac:dyDescent="0.2">
      <c r="A3769" s="5">
        <v>3767</v>
      </c>
      <c r="B3769" s="6" t="s">
        <v>3764</v>
      </c>
      <c r="C3769" s="6" t="s">
        <v>7877</v>
      </c>
      <c r="D3769" s="22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>E3769/D3769</f>
        <v>1.1675</v>
      </c>
      <c r="P3769" s="8">
        <f>IF(L3769=0,0,E3769/L3769)</f>
        <v>41.696428571428569</v>
      </c>
      <c r="Q3769" s="5" t="str">
        <f>LEFT(N3769,(FIND("/",N3769)-1))</f>
        <v>theater</v>
      </c>
      <c r="R3769" s="5" t="str">
        <f>RIGHT(N3769,LEN(N3769)-(FIND("/",N3769)))</f>
        <v>musical</v>
      </c>
      <c r="S3769" s="13">
        <f>(J3769/86400)+25569+(-5/24)</f>
        <v>42049.811307870368</v>
      </c>
      <c r="T3769" s="13">
        <f>(I3769/86400)+25569+(-5/24)</f>
        <v>42063.999305555553</v>
      </c>
    </row>
    <row r="3770" spans="1:20" ht="14.75" customHeight="1" x14ac:dyDescent="0.2">
      <c r="A3770" s="5">
        <v>3768</v>
      </c>
      <c r="B3770" s="6" t="s">
        <v>3765</v>
      </c>
      <c r="C3770" s="6" t="s">
        <v>7878</v>
      </c>
      <c r="D3770" s="22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>E3770/D3770</f>
        <v>1.0765274999999999</v>
      </c>
      <c r="P3770" s="8">
        <f>IF(L3770=0,0,E3770/L3770)</f>
        <v>74.243275862068955</v>
      </c>
      <c r="Q3770" s="5" t="str">
        <f>LEFT(N3770,(FIND("/",N3770)-1))</f>
        <v>theater</v>
      </c>
      <c r="R3770" s="5" t="str">
        <f>RIGHT(N3770,LEN(N3770)-(FIND("/",N3770)))</f>
        <v>musical</v>
      </c>
      <c r="S3770" s="13">
        <f>(J3770/86400)+25569+(-5/24)</f>
        <v>41772.519560185181</v>
      </c>
      <c r="T3770" s="13">
        <f>(I3770/86400)+25569+(-5/24)</f>
        <v>41802.519560185181</v>
      </c>
    </row>
    <row r="3771" spans="1:20" ht="14.75" customHeight="1" x14ac:dyDescent="0.2">
      <c r="A3771" s="5">
        <v>3769</v>
      </c>
      <c r="B3771" s="6" t="s">
        <v>3766</v>
      </c>
      <c r="C3771" s="6" t="s">
        <v>7879</v>
      </c>
      <c r="D3771" s="22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>E3771/D3771</f>
        <v>1</v>
      </c>
      <c r="P3771" s="8">
        <f>IF(L3771=0,0,E3771/L3771)</f>
        <v>73.333333333333329</v>
      </c>
      <c r="Q3771" s="5" t="str">
        <f>LEFT(N3771,(FIND("/",N3771)-1))</f>
        <v>theater</v>
      </c>
      <c r="R3771" s="5" t="str">
        <f>RIGHT(N3771,LEN(N3771)-(FIND("/",N3771)))</f>
        <v>musical</v>
      </c>
      <c r="S3771" s="13">
        <f>(J3771/86400)+25569+(-5/24)</f>
        <v>42445.389803240738</v>
      </c>
      <c r="T3771" s="13">
        <f>(I3771/86400)+25569+(-5/24)</f>
        <v>42475.389803240738</v>
      </c>
    </row>
    <row r="3772" spans="1:20" ht="14.75" customHeight="1" x14ac:dyDescent="0.2">
      <c r="A3772" s="5">
        <v>3770</v>
      </c>
      <c r="B3772" s="6" t="s">
        <v>3767</v>
      </c>
      <c r="C3772" s="6" t="s">
        <v>7880</v>
      </c>
      <c r="D3772" s="22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>E3772/D3772</f>
        <v>1</v>
      </c>
      <c r="P3772" s="8">
        <f>IF(L3772=0,0,E3772/L3772)</f>
        <v>100</v>
      </c>
      <c r="Q3772" s="5" t="str">
        <f>LEFT(N3772,(FIND("/",N3772)-1))</f>
        <v>theater</v>
      </c>
      <c r="R3772" s="5" t="str">
        <f>RIGHT(N3772,LEN(N3772)-(FIND("/",N3772)))</f>
        <v>musical</v>
      </c>
      <c r="S3772" s="13">
        <f>(J3772/86400)+25569+(-5/24)</f>
        <v>42138.722337962965</v>
      </c>
      <c r="T3772" s="13">
        <f>(I3772/86400)+25569+(-5/24)</f>
        <v>42168.722337962965</v>
      </c>
    </row>
    <row r="3773" spans="1:20" ht="14.75" customHeight="1" x14ac:dyDescent="0.2">
      <c r="A3773" s="5">
        <v>3771</v>
      </c>
      <c r="B3773" s="6" t="s">
        <v>3768</v>
      </c>
      <c r="C3773" s="6" t="s">
        <v>7881</v>
      </c>
      <c r="D3773" s="22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>E3773/D3773</f>
        <v>1.46</v>
      </c>
      <c r="P3773" s="8">
        <f>IF(L3773=0,0,E3773/L3773)</f>
        <v>38.421052631578945</v>
      </c>
      <c r="Q3773" s="5" t="str">
        <f>LEFT(N3773,(FIND("/",N3773)-1))</f>
        <v>theater</v>
      </c>
      <c r="R3773" s="5" t="str">
        <f>RIGHT(N3773,LEN(N3773)-(FIND("/",N3773)))</f>
        <v>musical</v>
      </c>
      <c r="S3773" s="13">
        <f>(J3773/86400)+25569+(-5/24)</f>
        <v>42493.64875</v>
      </c>
      <c r="T3773" s="13">
        <f>(I3773/86400)+25569+(-5/24)</f>
        <v>42507.791666666664</v>
      </c>
    </row>
    <row r="3774" spans="1:20" ht="14.75" customHeight="1" x14ac:dyDescent="0.2">
      <c r="A3774" s="5">
        <v>3772</v>
      </c>
      <c r="B3774" s="6" t="s">
        <v>3769</v>
      </c>
      <c r="C3774" s="6" t="s">
        <v>7882</v>
      </c>
      <c r="D3774" s="22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>E3774/D3774</f>
        <v>1.1020000000000001</v>
      </c>
      <c r="P3774" s="8">
        <f>IF(L3774=0,0,E3774/L3774)</f>
        <v>166.96969696969697</v>
      </c>
      <c r="Q3774" s="5" t="str">
        <f>LEFT(N3774,(FIND("/",N3774)-1))</f>
        <v>theater</v>
      </c>
      <c r="R3774" s="5" t="str">
        <f>RIGHT(N3774,LEN(N3774)-(FIND("/",N3774)))</f>
        <v>musical</v>
      </c>
      <c r="S3774" s="13">
        <f>(J3774/86400)+25569+(-5/24)</f>
        <v>42682.408634259256</v>
      </c>
      <c r="T3774" s="13">
        <f>(I3774/86400)+25569+(-5/24)</f>
        <v>42703.041666666664</v>
      </c>
    </row>
    <row r="3775" spans="1:20" ht="14.75" customHeight="1" x14ac:dyDescent="0.2">
      <c r="A3775" s="5">
        <v>3773</v>
      </c>
      <c r="B3775" s="6" t="s">
        <v>3770</v>
      </c>
      <c r="C3775" s="6" t="s">
        <v>7883</v>
      </c>
      <c r="D3775" s="22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>E3775/D3775</f>
        <v>1.0820000000000001</v>
      </c>
      <c r="P3775" s="8">
        <f>IF(L3775=0,0,E3775/L3775)</f>
        <v>94.912280701754383</v>
      </c>
      <c r="Q3775" s="5" t="str">
        <f>LEFT(N3775,(FIND("/",N3775)-1))</f>
        <v>theater</v>
      </c>
      <c r="R3775" s="5" t="str">
        <f>RIGHT(N3775,LEN(N3775)-(FIND("/",N3775)))</f>
        <v>musical</v>
      </c>
      <c r="S3775" s="13">
        <f>(J3775/86400)+25569+(-5/24)</f>
        <v>42655.796840277777</v>
      </c>
      <c r="T3775" s="13">
        <f>(I3775/86400)+25569+(-5/24)</f>
        <v>42688.880555555552</v>
      </c>
    </row>
    <row r="3776" spans="1:20" ht="14.75" customHeight="1" x14ac:dyDescent="0.2">
      <c r="A3776" s="5">
        <v>3774</v>
      </c>
      <c r="B3776" s="6" t="s">
        <v>3771</v>
      </c>
      <c r="C3776" s="6" t="s">
        <v>7884</v>
      </c>
      <c r="D3776" s="22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>E3776/D3776</f>
        <v>1</v>
      </c>
      <c r="P3776" s="8">
        <f>IF(L3776=0,0,E3776/L3776)</f>
        <v>100</v>
      </c>
      <c r="Q3776" s="5" t="str">
        <f>LEFT(N3776,(FIND("/",N3776)-1))</f>
        <v>theater</v>
      </c>
      <c r="R3776" s="5" t="str">
        <f>RIGHT(N3776,LEN(N3776)-(FIND("/",N3776)))</f>
        <v>musical</v>
      </c>
      <c r="S3776" s="13">
        <f>(J3776/86400)+25569+(-5/24)</f>
        <v>42087.583969907406</v>
      </c>
      <c r="T3776" s="13">
        <f>(I3776/86400)+25569+(-5/24)</f>
        <v>42103.583969907406</v>
      </c>
    </row>
    <row r="3777" spans="1:20" ht="14.75" customHeight="1" x14ac:dyDescent="0.2">
      <c r="A3777" s="5">
        <v>3775</v>
      </c>
      <c r="B3777" s="6" t="s">
        <v>3772</v>
      </c>
      <c r="C3777" s="6" t="s">
        <v>7885</v>
      </c>
      <c r="D3777" s="22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>E3777/D3777</f>
        <v>1.0024999999999999</v>
      </c>
      <c r="P3777" s="8">
        <f>IF(L3777=0,0,E3777/L3777)</f>
        <v>143.21428571428572</v>
      </c>
      <c r="Q3777" s="5" t="str">
        <f>LEFT(N3777,(FIND("/",N3777)-1))</f>
        <v>theater</v>
      </c>
      <c r="R3777" s="5" t="str">
        <f>RIGHT(N3777,LEN(N3777)-(FIND("/",N3777)))</f>
        <v>musical</v>
      </c>
      <c r="S3777" s="13">
        <f>(J3777/86400)+25569+(-5/24)</f>
        <v>42075.734293981477</v>
      </c>
      <c r="T3777" s="13">
        <f>(I3777/86400)+25569+(-5/24)</f>
        <v>42102.958333333336</v>
      </c>
    </row>
    <row r="3778" spans="1:20" ht="14.75" customHeight="1" x14ac:dyDescent="0.2">
      <c r="A3778" s="5">
        <v>3776</v>
      </c>
      <c r="B3778" s="6" t="s">
        <v>3773</v>
      </c>
      <c r="C3778" s="6" t="s">
        <v>7886</v>
      </c>
      <c r="D3778" s="22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>E3778/D3778</f>
        <v>1.0671250000000001</v>
      </c>
      <c r="P3778" s="8">
        <f>IF(L3778=0,0,E3778/L3778)</f>
        <v>90.819148936170208</v>
      </c>
      <c r="Q3778" s="5" t="str">
        <f>LEFT(N3778,(FIND("/",N3778)-1))</f>
        <v>theater</v>
      </c>
      <c r="R3778" s="5" t="str">
        <f>RIGHT(N3778,LEN(N3778)-(FIND("/",N3778)))</f>
        <v>musical</v>
      </c>
      <c r="S3778" s="13">
        <f>(J3778/86400)+25569+(-5/24)</f>
        <v>41814.159467592588</v>
      </c>
      <c r="T3778" s="13">
        <f>(I3778/86400)+25569+(-5/24)</f>
        <v>41851.833333333328</v>
      </c>
    </row>
    <row r="3779" spans="1:20" ht="14.75" customHeight="1" x14ac:dyDescent="0.2">
      <c r="A3779" s="5">
        <v>3777</v>
      </c>
      <c r="B3779" s="6" t="s">
        <v>3774</v>
      </c>
      <c r="C3779" s="6" t="s">
        <v>7887</v>
      </c>
      <c r="D3779" s="22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>E3779/D3779</f>
        <v>1.4319999999999999</v>
      </c>
      <c r="P3779" s="8">
        <f>IF(L3779=0,0,E3779/L3779)</f>
        <v>48.542372881355931</v>
      </c>
      <c r="Q3779" s="5" t="str">
        <f>LEFT(N3779,(FIND("/",N3779)-1))</f>
        <v>theater</v>
      </c>
      <c r="R3779" s="5" t="str">
        <f>RIGHT(N3779,LEN(N3779)-(FIND("/",N3779)))</f>
        <v>musical</v>
      </c>
      <c r="S3779" s="13">
        <f>(J3779/86400)+25569+(-5/24)</f>
        <v>41886.903020833335</v>
      </c>
      <c r="T3779" s="13">
        <f>(I3779/86400)+25569+(-5/24)</f>
        <v>41908.958333333328</v>
      </c>
    </row>
    <row r="3780" spans="1:20" ht="14.75" customHeight="1" x14ac:dyDescent="0.2">
      <c r="A3780" s="5">
        <v>3778</v>
      </c>
      <c r="B3780" s="6" t="s">
        <v>3775</v>
      </c>
      <c r="C3780" s="6" t="s">
        <v>7888</v>
      </c>
      <c r="D3780" s="22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>E3780/D3780</f>
        <v>1.0504166666666668</v>
      </c>
      <c r="P3780" s="8">
        <f>IF(L3780=0,0,E3780/L3780)</f>
        <v>70.027777777777771</v>
      </c>
      <c r="Q3780" s="5" t="str">
        <f>LEFT(N3780,(FIND("/",N3780)-1))</f>
        <v>theater</v>
      </c>
      <c r="R3780" s="5" t="str">
        <f>RIGHT(N3780,LEN(N3780)-(FIND("/",N3780)))</f>
        <v>musical</v>
      </c>
      <c r="S3780" s="13">
        <f>(J3780/86400)+25569+(-5/24)</f>
        <v>41989.610879629625</v>
      </c>
      <c r="T3780" s="13">
        <f>(I3780/86400)+25569+(-5/24)</f>
        <v>42049.610879629625</v>
      </c>
    </row>
    <row r="3781" spans="1:20" ht="14.75" customHeight="1" x14ac:dyDescent="0.2">
      <c r="A3781" s="5">
        <v>3779</v>
      </c>
      <c r="B3781" s="6" t="s">
        <v>3776</v>
      </c>
      <c r="C3781" s="6" t="s">
        <v>7889</v>
      </c>
      <c r="D3781" s="22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>E3781/D3781</f>
        <v>1.0398000000000001</v>
      </c>
      <c r="P3781" s="8">
        <f>IF(L3781=0,0,E3781/L3781)</f>
        <v>135.62608695652173</v>
      </c>
      <c r="Q3781" s="5" t="str">
        <f>LEFT(N3781,(FIND("/",N3781)-1))</f>
        <v>theater</v>
      </c>
      <c r="R3781" s="5" t="str">
        <f>RIGHT(N3781,LEN(N3781)-(FIND("/",N3781)))</f>
        <v>musical</v>
      </c>
      <c r="S3781" s="13">
        <f>(J3781/86400)+25569+(-5/24)</f>
        <v>42425.527083333327</v>
      </c>
      <c r="T3781" s="13">
        <f>(I3781/86400)+25569+(-5/24)</f>
        <v>42455.485416666663</v>
      </c>
    </row>
    <row r="3782" spans="1:20" ht="14.75" customHeight="1" x14ac:dyDescent="0.2">
      <c r="A3782" s="5">
        <v>3780</v>
      </c>
      <c r="B3782" s="6" t="s">
        <v>3777</v>
      </c>
      <c r="C3782" s="6" t="s">
        <v>7890</v>
      </c>
      <c r="D3782" s="22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>E3782/D3782</f>
        <v>1.2</v>
      </c>
      <c r="P3782" s="8">
        <f>IF(L3782=0,0,E3782/L3782)</f>
        <v>100</v>
      </c>
      <c r="Q3782" s="5" t="str">
        <f>LEFT(N3782,(FIND("/",N3782)-1))</f>
        <v>theater</v>
      </c>
      <c r="R3782" s="5" t="str">
        <f>RIGHT(N3782,LEN(N3782)-(FIND("/",N3782)))</f>
        <v>musical</v>
      </c>
      <c r="S3782" s="13">
        <f>(J3782/86400)+25569+(-5/24)</f>
        <v>42166.011400462965</v>
      </c>
      <c r="T3782" s="13">
        <f>(I3782/86400)+25569+(-5/24)</f>
        <v>42198.629166666666</v>
      </c>
    </row>
    <row r="3783" spans="1:20" ht="14.75" customHeight="1" x14ac:dyDescent="0.2">
      <c r="A3783" s="5">
        <v>3781</v>
      </c>
      <c r="B3783" s="6" t="s">
        <v>3778</v>
      </c>
      <c r="C3783" s="6" t="s">
        <v>7891</v>
      </c>
      <c r="D3783" s="22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>E3783/D3783</f>
        <v>1.0966666666666667</v>
      </c>
      <c r="P3783" s="8">
        <f>IF(L3783=0,0,E3783/L3783)</f>
        <v>94.90384615384616</v>
      </c>
      <c r="Q3783" s="5" t="str">
        <f>LEFT(N3783,(FIND("/",N3783)-1))</f>
        <v>theater</v>
      </c>
      <c r="R3783" s="5" t="str">
        <f>RIGHT(N3783,LEN(N3783)-(FIND("/",N3783)))</f>
        <v>musical</v>
      </c>
      <c r="S3783" s="13">
        <f>(J3783/86400)+25569+(-5/24)</f>
        <v>41865.674594907403</v>
      </c>
      <c r="T3783" s="13">
        <f>(I3783/86400)+25569+(-5/24)</f>
        <v>41890.674594907403</v>
      </c>
    </row>
    <row r="3784" spans="1:20" ht="14.75" customHeight="1" x14ac:dyDescent="0.2">
      <c r="A3784" s="5">
        <v>3782</v>
      </c>
      <c r="B3784" s="6" t="s">
        <v>3779</v>
      </c>
      <c r="C3784" s="6" t="s">
        <v>7892</v>
      </c>
      <c r="D3784" s="22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>E3784/D3784</f>
        <v>1.0175000000000001</v>
      </c>
      <c r="P3784" s="8">
        <f>IF(L3784=0,0,E3784/L3784)</f>
        <v>75.370370370370367</v>
      </c>
      <c r="Q3784" s="5" t="str">
        <f>LEFT(N3784,(FIND("/",N3784)-1))</f>
        <v>theater</v>
      </c>
      <c r="R3784" s="5" t="str">
        <f>RIGHT(N3784,LEN(N3784)-(FIND("/",N3784)))</f>
        <v>musical</v>
      </c>
      <c r="S3784" s="13">
        <f>(J3784/86400)+25569+(-5/24)</f>
        <v>42546.653900462959</v>
      </c>
      <c r="T3784" s="13">
        <f>(I3784/86400)+25569+(-5/24)</f>
        <v>42575.749999999993</v>
      </c>
    </row>
    <row r="3785" spans="1:20" ht="14.75" customHeight="1" x14ac:dyDescent="0.2">
      <c r="A3785" s="5">
        <v>3783</v>
      </c>
      <c r="B3785" s="6" t="s">
        <v>3780</v>
      </c>
      <c r="C3785" s="6" t="s">
        <v>7893</v>
      </c>
      <c r="D3785" s="22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>E3785/D3785</f>
        <v>1.2891666666666666</v>
      </c>
      <c r="P3785" s="8">
        <f>IF(L3785=0,0,E3785/L3785)</f>
        <v>64.458333333333329</v>
      </c>
      <c r="Q3785" s="5" t="str">
        <f>LEFT(N3785,(FIND("/",N3785)-1))</f>
        <v>theater</v>
      </c>
      <c r="R3785" s="5" t="str">
        <f>RIGHT(N3785,LEN(N3785)-(FIND("/",N3785)))</f>
        <v>musical</v>
      </c>
      <c r="S3785" s="13">
        <f>(J3785/86400)+25569+(-5/24)</f>
        <v>42419.931944444441</v>
      </c>
      <c r="T3785" s="13">
        <f>(I3785/86400)+25569+(-5/24)</f>
        <v>42444.458333333336</v>
      </c>
    </row>
    <row r="3786" spans="1:20" ht="14.75" customHeight="1" x14ac:dyDescent="0.2">
      <c r="A3786" s="5">
        <v>3784</v>
      </c>
      <c r="B3786" s="6" t="s">
        <v>3781</v>
      </c>
      <c r="C3786" s="6" t="s">
        <v>7894</v>
      </c>
      <c r="D3786" s="22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>E3786/D3786</f>
        <v>1.1499999999999999</v>
      </c>
      <c r="P3786" s="8">
        <f>IF(L3786=0,0,E3786/L3786)</f>
        <v>115</v>
      </c>
      <c r="Q3786" s="5" t="str">
        <f>LEFT(N3786,(FIND("/",N3786)-1))</f>
        <v>theater</v>
      </c>
      <c r="R3786" s="5" t="str">
        <f>RIGHT(N3786,LEN(N3786)-(FIND("/",N3786)))</f>
        <v>musical</v>
      </c>
      <c r="S3786" s="13">
        <f>(J3786/86400)+25569+(-5/24)</f>
        <v>42531.772361111107</v>
      </c>
      <c r="T3786" s="13">
        <f>(I3786/86400)+25569+(-5/24)</f>
        <v>42561.772361111107</v>
      </c>
    </row>
    <row r="3787" spans="1:20" ht="14.75" customHeight="1" x14ac:dyDescent="0.2">
      <c r="A3787" s="5">
        <v>3785</v>
      </c>
      <c r="B3787" s="6" t="s">
        <v>3782</v>
      </c>
      <c r="C3787" s="6" t="s">
        <v>7895</v>
      </c>
      <c r="D3787" s="22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>E3787/D3787</f>
        <v>1.5075000000000001</v>
      </c>
      <c r="P3787" s="8">
        <f>IF(L3787=0,0,E3787/L3787)</f>
        <v>100.5</v>
      </c>
      <c r="Q3787" s="5" t="str">
        <f>LEFT(N3787,(FIND("/",N3787)-1))</f>
        <v>theater</v>
      </c>
      <c r="R3787" s="5" t="str">
        <f>RIGHT(N3787,LEN(N3787)-(FIND("/",N3787)))</f>
        <v>musical</v>
      </c>
      <c r="S3787" s="13">
        <f>(J3787/86400)+25569+(-5/24)</f>
        <v>42548.430196759255</v>
      </c>
      <c r="T3787" s="13">
        <f>(I3787/86400)+25569+(-5/24)</f>
        <v>42584.210416666661</v>
      </c>
    </row>
    <row r="3788" spans="1:20" ht="14.75" customHeight="1" x14ac:dyDescent="0.2">
      <c r="A3788" s="5">
        <v>3786</v>
      </c>
      <c r="B3788" s="6" t="s">
        <v>3783</v>
      </c>
      <c r="C3788" s="6" t="s">
        <v>7896</v>
      </c>
      <c r="D3788" s="22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>E3788/D3788</f>
        <v>1.1096666666666666</v>
      </c>
      <c r="P3788" s="8">
        <f>IF(L3788=0,0,E3788/L3788)</f>
        <v>93.774647887323937</v>
      </c>
      <c r="Q3788" s="5" t="str">
        <f>LEFT(N3788,(FIND("/",N3788)-1))</f>
        <v>theater</v>
      </c>
      <c r="R3788" s="5" t="str">
        <f>RIGHT(N3788,LEN(N3788)-(FIND("/",N3788)))</f>
        <v>musical</v>
      </c>
      <c r="S3788" s="13">
        <f>(J3788/86400)+25569+(-5/24)</f>
        <v>42486.829571759255</v>
      </c>
      <c r="T3788" s="13">
        <f>(I3788/86400)+25569+(-5/24)</f>
        <v>42516.829571759255</v>
      </c>
    </row>
    <row r="3789" spans="1:20" ht="14.75" customHeight="1" x14ac:dyDescent="0.2">
      <c r="A3789" s="5">
        <v>3787</v>
      </c>
      <c r="B3789" s="6" t="s">
        <v>3784</v>
      </c>
      <c r="C3789" s="6" t="s">
        <v>7897</v>
      </c>
      <c r="D3789" s="22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>E3789/D3789</f>
        <v>1.0028571428571429</v>
      </c>
      <c r="P3789" s="8">
        <f>IF(L3789=0,0,E3789/L3789)</f>
        <v>35.1</v>
      </c>
      <c r="Q3789" s="5" t="str">
        <f>LEFT(N3789,(FIND("/",N3789)-1))</f>
        <v>theater</v>
      </c>
      <c r="R3789" s="5" t="str">
        <f>RIGHT(N3789,LEN(N3789)-(FIND("/",N3789)))</f>
        <v>musical</v>
      </c>
      <c r="S3789" s="13">
        <f>(J3789/86400)+25569+(-5/24)</f>
        <v>42167.326458333329</v>
      </c>
      <c r="T3789" s="13">
        <f>(I3789/86400)+25569+(-5/24)</f>
        <v>42195.957638888889</v>
      </c>
    </row>
    <row r="3790" spans="1:20" ht="14.75" customHeight="1" x14ac:dyDescent="0.2">
      <c r="A3790" s="5">
        <v>3788</v>
      </c>
      <c r="B3790" s="6" t="s">
        <v>3785</v>
      </c>
      <c r="C3790" s="6" t="s">
        <v>7898</v>
      </c>
      <c r="D3790" s="22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>E3790/D3790</f>
        <v>6.6666666666666671E-3</v>
      </c>
      <c r="P3790" s="8">
        <f>IF(L3790=0,0,E3790/L3790)</f>
        <v>500</v>
      </c>
      <c r="Q3790" s="5" t="str">
        <f>LEFT(N3790,(FIND("/",N3790)-1))</f>
        <v>theater</v>
      </c>
      <c r="R3790" s="5" t="str">
        <f>RIGHT(N3790,LEN(N3790)-(FIND("/",N3790)))</f>
        <v>musical</v>
      </c>
      <c r="S3790" s="13">
        <f>(J3790/86400)+25569+(-5/24)</f>
        <v>42333.487488425926</v>
      </c>
      <c r="T3790" s="13">
        <f>(I3790/86400)+25569+(-5/24)</f>
        <v>42361.470833333333</v>
      </c>
    </row>
    <row r="3791" spans="1:20" ht="14.75" customHeight="1" x14ac:dyDescent="0.2">
      <c r="A3791" s="5">
        <v>3789</v>
      </c>
      <c r="B3791" s="6" t="s">
        <v>3786</v>
      </c>
      <c r="C3791" s="6" t="s">
        <v>7899</v>
      </c>
      <c r="D3791" s="22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>E3791/D3791</f>
        <v>3.267605633802817E-2</v>
      </c>
      <c r="P3791" s="8">
        <f>IF(L3791=0,0,E3791/L3791)</f>
        <v>29</v>
      </c>
      <c r="Q3791" s="5" t="str">
        <f>LEFT(N3791,(FIND("/",N3791)-1))</f>
        <v>theater</v>
      </c>
      <c r="R3791" s="5" t="str">
        <f>RIGHT(N3791,LEN(N3791)-(FIND("/",N3791)))</f>
        <v>musical</v>
      </c>
      <c r="S3791" s="13">
        <f>(J3791/86400)+25569+(-5/24)</f>
        <v>42138.590486111112</v>
      </c>
      <c r="T3791" s="13">
        <f>(I3791/86400)+25569+(-5/24)</f>
        <v>42170.590486111112</v>
      </c>
    </row>
    <row r="3792" spans="1:20" ht="14.75" customHeight="1" x14ac:dyDescent="0.2">
      <c r="A3792" s="5">
        <v>3790</v>
      </c>
      <c r="B3792" s="6" t="s">
        <v>3787</v>
      </c>
      <c r="C3792" s="6" t="s">
        <v>7900</v>
      </c>
      <c r="D3792" s="22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>E3792/D3792</f>
        <v>0</v>
      </c>
      <c r="P3792" s="8">
        <f>IF(L3792=0,0,E3792/L3792)</f>
        <v>0</v>
      </c>
      <c r="Q3792" s="5" t="str">
        <f>LEFT(N3792,(FIND("/",N3792)-1))</f>
        <v>theater</v>
      </c>
      <c r="R3792" s="5" t="str">
        <f>RIGHT(N3792,LEN(N3792)-(FIND("/",N3792)))</f>
        <v>musical</v>
      </c>
      <c r="S3792" s="13">
        <f>(J3792/86400)+25569+(-5/24)</f>
        <v>42666.458599537036</v>
      </c>
      <c r="T3792" s="13">
        <f>(I3792/86400)+25569+(-5/24)</f>
        <v>42696.5002662037</v>
      </c>
    </row>
    <row r="3793" spans="1:20" ht="14.75" customHeight="1" x14ac:dyDescent="0.2">
      <c r="A3793" s="5">
        <v>3791</v>
      </c>
      <c r="B3793" s="6" t="s">
        <v>3788</v>
      </c>
      <c r="C3793" s="6" t="s">
        <v>7901</v>
      </c>
      <c r="D3793" s="22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>E3793/D3793</f>
        <v>0</v>
      </c>
      <c r="P3793" s="8">
        <f>IF(L3793=0,0,E3793/L3793)</f>
        <v>0</v>
      </c>
      <c r="Q3793" s="5" t="str">
        <f>LEFT(N3793,(FIND("/",N3793)-1))</f>
        <v>theater</v>
      </c>
      <c r="R3793" s="5" t="str">
        <f>RIGHT(N3793,LEN(N3793)-(FIND("/",N3793)))</f>
        <v>musical</v>
      </c>
      <c r="S3793" s="13">
        <f>(J3793/86400)+25569+(-5/24)</f>
        <v>41766.4837037037</v>
      </c>
      <c r="T3793" s="13">
        <f>(I3793/86400)+25569+(-5/24)</f>
        <v>41826.4837037037</v>
      </c>
    </row>
    <row r="3794" spans="1:20" ht="14.75" customHeight="1" x14ac:dyDescent="0.2">
      <c r="A3794" s="5">
        <v>3792</v>
      </c>
      <c r="B3794" s="6" t="s">
        <v>3789</v>
      </c>
      <c r="C3794" s="6" t="s">
        <v>7902</v>
      </c>
      <c r="D3794" s="22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>E3794/D3794</f>
        <v>2.8E-3</v>
      </c>
      <c r="P3794" s="8">
        <f>IF(L3794=0,0,E3794/L3794)</f>
        <v>17.5</v>
      </c>
      <c r="Q3794" s="5" t="str">
        <f>LEFT(N3794,(FIND("/",N3794)-1))</f>
        <v>theater</v>
      </c>
      <c r="R3794" s="5" t="str">
        <f>RIGHT(N3794,LEN(N3794)-(FIND("/",N3794)))</f>
        <v>musical</v>
      </c>
      <c r="S3794" s="13">
        <f>(J3794/86400)+25569+(-5/24)</f>
        <v>42170.238680555551</v>
      </c>
      <c r="T3794" s="13">
        <f>(I3794/86400)+25569+(-5/24)</f>
        <v>42200.238680555551</v>
      </c>
    </row>
    <row r="3795" spans="1:20" ht="14.75" customHeight="1" x14ac:dyDescent="0.2">
      <c r="A3795" s="5">
        <v>3793</v>
      </c>
      <c r="B3795" s="6" t="s">
        <v>3790</v>
      </c>
      <c r="C3795" s="6" t="s">
        <v>7903</v>
      </c>
      <c r="D3795" s="22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>E3795/D3795</f>
        <v>0.59657142857142853</v>
      </c>
      <c r="P3795" s="8">
        <f>IF(L3795=0,0,E3795/L3795)</f>
        <v>174</v>
      </c>
      <c r="Q3795" s="5" t="str">
        <f>LEFT(N3795,(FIND("/",N3795)-1))</f>
        <v>theater</v>
      </c>
      <c r="R3795" s="5" t="str">
        <f>RIGHT(N3795,LEN(N3795)-(FIND("/",N3795)))</f>
        <v>musical</v>
      </c>
      <c r="S3795" s="13">
        <f>(J3795/86400)+25569+(-5/24)</f>
        <v>41968.73065972222</v>
      </c>
      <c r="T3795" s="13">
        <f>(I3795/86400)+25569+(-5/24)</f>
        <v>41989.73065972222</v>
      </c>
    </row>
    <row r="3796" spans="1:20" ht="14.75" customHeight="1" x14ac:dyDescent="0.2">
      <c r="A3796" s="5">
        <v>3794</v>
      </c>
      <c r="B3796" s="6" t="s">
        <v>3791</v>
      </c>
      <c r="C3796" s="6" t="s">
        <v>7904</v>
      </c>
      <c r="D3796" s="22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>E3796/D3796</f>
        <v>0.01</v>
      </c>
      <c r="P3796" s="8">
        <f>IF(L3796=0,0,E3796/L3796)</f>
        <v>50</v>
      </c>
      <c r="Q3796" s="5" t="str">
        <f>LEFT(N3796,(FIND("/",N3796)-1))</f>
        <v>theater</v>
      </c>
      <c r="R3796" s="5" t="str">
        <f>RIGHT(N3796,LEN(N3796)-(FIND("/",N3796)))</f>
        <v>musical</v>
      </c>
      <c r="S3796" s="13">
        <f>(J3796/86400)+25569+(-5/24)</f>
        <v>42132.372152777774</v>
      </c>
      <c r="T3796" s="13">
        <f>(I3796/86400)+25569+(-5/24)</f>
        <v>42162.372152777774</v>
      </c>
    </row>
    <row r="3797" spans="1:20" ht="14.75" customHeight="1" x14ac:dyDescent="0.2">
      <c r="A3797" s="5">
        <v>3795</v>
      </c>
      <c r="B3797" s="6" t="s">
        <v>3792</v>
      </c>
      <c r="C3797" s="6" t="s">
        <v>7905</v>
      </c>
      <c r="D3797" s="22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>E3797/D3797</f>
        <v>1.6666666666666666E-2</v>
      </c>
      <c r="P3797" s="8">
        <f>IF(L3797=0,0,E3797/L3797)</f>
        <v>5</v>
      </c>
      <c r="Q3797" s="5" t="str">
        <f>LEFT(N3797,(FIND("/",N3797)-1))</f>
        <v>theater</v>
      </c>
      <c r="R3797" s="5" t="str">
        <f>RIGHT(N3797,LEN(N3797)-(FIND("/",N3797)))</f>
        <v>musical</v>
      </c>
      <c r="S3797" s="13">
        <f>(J3797/86400)+25569+(-5/24)</f>
        <v>42201.227893518517</v>
      </c>
      <c r="T3797" s="13">
        <f>(I3797/86400)+25569+(-5/24)</f>
        <v>42244.729166666664</v>
      </c>
    </row>
    <row r="3798" spans="1:20" ht="14.75" customHeight="1" x14ac:dyDescent="0.2">
      <c r="A3798" s="5">
        <v>3796</v>
      </c>
      <c r="B3798" s="6" t="s">
        <v>3793</v>
      </c>
      <c r="C3798" s="6" t="s">
        <v>7906</v>
      </c>
      <c r="D3798" s="22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>E3798/D3798</f>
        <v>4.4444444444444447E-5</v>
      </c>
      <c r="P3798" s="8">
        <f>IF(L3798=0,0,E3798/L3798)</f>
        <v>1</v>
      </c>
      <c r="Q3798" s="5" t="str">
        <f>LEFT(N3798,(FIND("/",N3798)-1))</f>
        <v>theater</v>
      </c>
      <c r="R3798" s="5" t="str">
        <f>RIGHT(N3798,LEN(N3798)-(FIND("/",N3798)))</f>
        <v>musical</v>
      </c>
      <c r="S3798" s="13">
        <f>(J3798/86400)+25569+(-5/24)</f>
        <v>42688.821250000001</v>
      </c>
      <c r="T3798" s="13">
        <f>(I3798/86400)+25569+(-5/24)</f>
        <v>42748.821250000001</v>
      </c>
    </row>
    <row r="3799" spans="1:20" ht="14.75" customHeight="1" x14ac:dyDescent="0.2">
      <c r="A3799" s="5">
        <v>3797</v>
      </c>
      <c r="B3799" s="6" t="s">
        <v>3794</v>
      </c>
      <c r="C3799" s="6" t="s">
        <v>7907</v>
      </c>
      <c r="D3799" s="22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>E3799/D3799</f>
        <v>0.89666666666666661</v>
      </c>
      <c r="P3799" s="8">
        <f>IF(L3799=0,0,E3799/L3799)</f>
        <v>145.40540540540542</v>
      </c>
      <c r="Q3799" s="5" t="str">
        <f>LEFT(N3799,(FIND("/",N3799)-1))</f>
        <v>theater</v>
      </c>
      <c r="R3799" s="5" t="str">
        <f>RIGHT(N3799,LEN(N3799)-(FIND("/",N3799)))</f>
        <v>musical</v>
      </c>
      <c r="S3799" s="13">
        <f>(J3799/86400)+25569+(-5/24)</f>
        <v>42084.673206018517</v>
      </c>
      <c r="T3799" s="13">
        <f>(I3799/86400)+25569+(-5/24)</f>
        <v>42114.673206018517</v>
      </c>
    </row>
    <row r="3800" spans="1:20" ht="14.75" customHeight="1" x14ac:dyDescent="0.2">
      <c r="A3800" s="5">
        <v>3798</v>
      </c>
      <c r="B3800" s="6" t="s">
        <v>3795</v>
      </c>
      <c r="C3800" s="6" t="s">
        <v>7908</v>
      </c>
      <c r="D3800" s="22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>E3800/D3800</f>
        <v>1.4642857142857143E-2</v>
      </c>
      <c r="P3800" s="8">
        <f>IF(L3800=0,0,E3800/L3800)</f>
        <v>205</v>
      </c>
      <c r="Q3800" s="5" t="str">
        <f>LEFT(N3800,(FIND("/",N3800)-1))</f>
        <v>theater</v>
      </c>
      <c r="R3800" s="5" t="str">
        <f>RIGHT(N3800,LEN(N3800)-(FIND("/",N3800)))</f>
        <v>musical</v>
      </c>
      <c r="S3800" s="13">
        <f>(J3800/86400)+25569+(-5/24)</f>
        <v>41831.514444444438</v>
      </c>
      <c r="T3800" s="13">
        <f>(I3800/86400)+25569+(-5/24)</f>
        <v>41861.514444444438</v>
      </c>
    </row>
    <row r="3801" spans="1:20" ht="14.75" customHeight="1" x14ac:dyDescent="0.2">
      <c r="A3801" s="5">
        <v>3799</v>
      </c>
      <c r="B3801" s="6" t="s">
        <v>3796</v>
      </c>
      <c r="C3801" s="6" t="s">
        <v>7909</v>
      </c>
      <c r="D3801" s="22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>E3801/D3801</f>
        <v>4.02E-2</v>
      </c>
      <c r="P3801" s="8">
        <f>IF(L3801=0,0,E3801/L3801)</f>
        <v>100.5</v>
      </c>
      <c r="Q3801" s="5" t="str">
        <f>LEFT(N3801,(FIND("/",N3801)-1))</f>
        <v>theater</v>
      </c>
      <c r="R3801" s="5" t="str">
        <f>RIGHT(N3801,LEN(N3801)-(FIND("/",N3801)))</f>
        <v>musical</v>
      </c>
      <c r="S3801" s="13">
        <f>(J3801/86400)+25569+(-5/24)</f>
        <v>42410.722719907404</v>
      </c>
      <c r="T3801" s="13">
        <f>(I3801/86400)+25569+(-5/24)</f>
        <v>42440.722719907404</v>
      </c>
    </row>
    <row r="3802" spans="1:20" ht="14.75" customHeight="1" x14ac:dyDescent="0.2">
      <c r="A3802" s="5">
        <v>3800</v>
      </c>
      <c r="B3802" s="6" t="s">
        <v>3797</v>
      </c>
      <c r="C3802" s="6" t="s">
        <v>7910</v>
      </c>
      <c r="D3802" s="22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>E3802/D3802</f>
        <v>4.0045454545454544E-2</v>
      </c>
      <c r="P3802" s="8">
        <f>IF(L3802=0,0,E3802/L3802)</f>
        <v>55.0625</v>
      </c>
      <c r="Q3802" s="5" t="str">
        <f>LEFT(N3802,(FIND("/",N3802)-1))</f>
        <v>theater</v>
      </c>
      <c r="R3802" s="5" t="str">
        <f>RIGHT(N3802,LEN(N3802)-(FIND("/",N3802)))</f>
        <v>musical</v>
      </c>
      <c r="S3802" s="13">
        <f>(J3802/86400)+25569+(-5/24)</f>
        <v>41982.528738425921</v>
      </c>
      <c r="T3802" s="13">
        <f>(I3802/86400)+25569+(-5/24)</f>
        <v>42014.999305555553</v>
      </c>
    </row>
    <row r="3803" spans="1:20" ht="14.75" customHeight="1" x14ac:dyDescent="0.2">
      <c r="A3803" s="5">
        <v>3801</v>
      </c>
      <c r="B3803" s="6" t="s">
        <v>3798</v>
      </c>
      <c r="C3803" s="6" t="s">
        <v>7911</v>
      </c>
      <c r="D3803" s="22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>E3803/D3803</f>
        <v>8.5199999999999998E-2</v>
      </c>
      <c r="P3803" s="8">
        <f>IF(L3803=0,0,E3803/L3803)</f>
        <v>47.333333333333336</v>
      </c>
      <c r="Q3803" s="5" t="str">
        <f>LEFT(N3803,(FIND("/",N3803)-1))</f>
        <v>theater</v>
      </c>
      <c r="R3803" s="5" t="str">
        <f>RIGHT(N3803,LEN(N3803)-(FIND("/",N3803)))</f>
        <v>musical</v>
      </c>
      <c r="S3803" s="13">
        <f>(J3803/86400)+25569+(-5/24)</f>
        <v>41975.467777777776</v>
      </c>
      <c r="T3803" s="13">
        <f>(I3803/86400)+25569+(-5/24)</f>
        <v>42006.467777777776</v>
      </c>
    </row>
    <row r="3804" spans="1:20" ht="14.75" customHeight="1" x14ac:dyDescent="0.2">
      <c r="A3804" s="5">
        <v>3802</v>
      </c>
      <c r="B3804" s="6" t="s">
        <v>3799</v>
      </c>
      <c r="C3804" s="6" t="s">
        <v>7912</v>
      </c>
      <c r="D3804" s="22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>E3804/D3804</f>
        <v>0</v>
      </c>
      <c r="P3804" s="8">
        <f>IF(L3804=0,0,E3804/L3804)</f>
        <v>0</v>
      </c>
      <c r="Q3804" s="5" t="str">
        <f>LEFT(N3804,(FIND("/",N3804)-1))</f>
        <v>theater</v>
      </c>
      <c r="R3804" s="5" t="str">
        <f>RIGHT(N3804,LEN(N3804)-(FIND("/",N3804)))</f>
        <v>musical</v>
      </c>
      <c r="S3804" s="13">
        <f>(J3804/86400)+25569+(-5/24)</f>
        <v>42268.917893518512</v>
      </c>
      <c r="T3804" s="13">
        <f>(I3804/86400)+25569+(-5/24)</f>
        <v>42298.917893518512</v>
      </c>
    </row>
    <row r="3805" spans="1:20" ht="14.75" customHeight="1" x14ac:dyDescent="0.2">
      <c r="A3805" s="5">
        <v>3803</v>
      </c>
      <c r="B3805" s="6" t="s">
        <v>3800</v>
      </c>
      <c r="C3805" s="6" t="s">
        <v>7913</v>
      </c>
      <c r="D3805" s="22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>E3805/D3805</f>
        <v>0.19650000000000001</v>
      </c>
      <c r="P3805" s="8">
        <f>IF(L3805=0,0,E3805/L3805)</f>
        <v>58.95</v>
      </c>
      <c r="Q3805" s="5" t="str">
        <f>LEFT(N3805,(FIND("/",N3805)-1))</f>
        <v>theater</v>
      </c>
      <c r="R3805" s="5" t="str">
        <f>RIGHT(N3805,LEN(N3805)-(FIND("/",N3805)))</f>
        <v>musical</v>
      </c>
      <c r="S3805" s="13">
        <f>(J3805/86400)+25569+(-5/24)</f>
        <v>42403.763518518514</v>
      </c>
      <c r="T3805" s="13">
        <f>(I3805/86400)+25569+(-5/24)</f>
        <v>42433.763518518514</v>
      </c>
    </row>
    <row r="3806" spans="1:20" ht="14.75" customHeight="1" x14ac:dyDescent="0.2">
      <c r="A3806" s="5">
        <v>3804</v>
      </c>
      <c r="B3806" s="6" t="s">
        <v>3801</v>
      </c>
      <c r="C3806" s="6" t="s">
        <v>7914</v>
      </c>
      <c r="D3806" s="22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>E3806/D3806</f>
        <v>0</v>
      </c>
      <c r="P3806" s="8">
        <f>IF(L3806=0,0,E3806/L3806)</f>
        <v>0</v>
      </c>
      <c r="Q3806" s="5" t="str">
        <f>LEFT(N3806,(FIND("/",N3806)-1))</f>
        <v>theater</v>
      </c>
      <c r="R3806" s="5" t="str">
        <f>RIGHT(N3806,LEN(N3806)-(FIND("/",N3806)))</f>
        <v>musical</v>
      </c>
      <c r="S3806" s="13">
        <f>(J3806/86400)+25569+(-5/24)</f>
        <v>42526.801203703704</v>
      </c>
      <c r="T3806" s="13">
        <f>(I3806/86400)+25569+(-5/24)</f>
        <v>42582.083333333336</v>
      </c>
    </row>
    <row r="3807" spans="1:20" ht="14.75" customHeight="1" x14ac:dyDescent="0.2">
      <c r="A3807" s="5">
        <v>3805</v>
      </c>
      <c r="B3807" s="6" t="s">
        <v>3802</v>
      </c>
      <c r="C3807" s="6" t="s">
        <v>7915</v>
      </c>
      <c r="D3807" s="22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>E3807/D3807</f>
        <v>2.0000000000000002E-5</v>
      </c>
      <c r="P3807" s="8">
        <f>IF(L3807=0,0,E3807/L3807)</f>
        <v>1.5</v>
      </c>
      <c r="Q3807" s="5" t="str">
        <f>LEFT(N3807,(FIND("/",N3807)-1))</f>
        <v>theater</v>
      </c>
      <c r="R3807" s="5" t="str">
        <f>RIGHT(N3807,LEN(N3807)-(FIND("/",N3807)))</f>
        <v>musical</v>
      </c>
      <c r="S3807" s="13">
        <f>(J3807/86400)+25569+(-5/24)</f>
        <v>41849.678703703699</v>
      </c>
      <c r="T3807" s="13">
        <f>(I3807/86400)+25569+(-5/24)</f>
        <v>41909.678703703699</v>
      </c>
    </row>
    <row r="3808" spans="1:20" ht="14.75" customHeight="1" x14ac:dyDescent="0.2">
      <c r="A3808" s="5">
        <v>3806</v>
      </c>
      <c r="B3808" s="6" t="s">
        <v>3803</v>
      </c>
      <c r="C3808" s="6" t="s">
        <v>7916</v>
      </c>
      <c r="D3808" s="22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>E3808/D3808</f>
        <v>6.6666666666666664E-4</v>
      </c>
      <c r="P3808" s="8">
        <f>IF(L3808=0,0,E3808/L3808)</f>
        <v>5</v>
      </c>
      <c r="Q3808" s="5" t="str">
        <f>LEFT(N3808,(FIND("/",N3808)-1))</f>
        <v>theater</v>
      </c>
      <c r="R3808" s="5" t="str">
        <f>RIGHT(N3808,LEN(N3808)-(FIND("/",N3808)))</f>
        <v>musical</v>
      </c>
      <c r="S3808" s="13">
        <f>(J3808/86400)+25569+(-5/24)</f>
        <v>41799.050706018512</v>
      </c>
      <c r="T3808" s="13">
        <f>(I3808/86400)+25569+(-5/24)</f>
        <v>41819.050706018512</v>
      </c>
    </row>
    <row r="3809" spans="1:20" ht="14.75" customHeight="1" x14ac:dyDescent="0.2">
      <c r="A3809" s="5">
        <v>3807</v>
      </c>
      <c r="B3809" s="6" t="s">
        <v>3804</v>
      </c>
      <c r="C3809" s="6" t="s">
        <v>7917</v>
      </c>
      <c r="D3809" s="22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>E3809/D3809</f>
        <v>0.30333333333333334</v>
      </c>
      <c r="P3809" s="8">
        <f>IF(L3809=0,0,E3809/L3809)</f>
        <v>50.555555555555557</v>
      </c>
      <c r="Q3809" s="5" t="str">
        <f>LEFT(N3809,(FIND("/",N3809)-1))</f>
        <v>theater</v>
      </c>
      <c r="R3809" s="5" t="str">
        <f>RIGHT(N3809,LEN(N3809)-(FIND("/",N3809)))</f>
        <v>musical</v>
      </c>
      <c r="S3809" s="13">
        <f>(J3809/86400)+25569+(-5/24)</f>
        <v>42090.700682870367</v>
      </c>
      <c r="T3809" s="13">
        <f>(I3809/86400)+25569+(-5/24)</f>
        <v>42097.700682870367</v>
      </c>
    </row>
    <row r="3810" spans="1:20" ht="14.75" customHeight="1" x14ac:dyDescent="0.2">
      <c r="A3810" s="5">
        <v>3808</v>
      </c>
      <c r="B3810" s="6" t="s">
        <v>3805</v>
      </c>
      <c r="C3810" s="6" t="s">
        <v>7918</v>
      </c>
      <c r="D3810" s="22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>E3810/D3810</f>
        <v>1</v>
      </c>
      <c r="P3810" s="8">
        <f>IF(L3810=0,0,E3810/L3810)</f>
        <v>41.666666666666664</v>
      </c>
      <c r="Q3810" s="5" t="str">
        <f>LEFT(N3810,(FIND("/",N3810)-1))</f>
        <v>theater</v>
      </c>
      <c r="R3810" s="5" t="str">
        <f>RIGHT(N3810,LEN(N3810)-(FIND("/",N3810)))</f>
        <v>plays</v>
      </c>
      <c r="S3810" s="13">
        <f>(J3810/86400)+25569+(-5/24)</f>
        <v>42059.24559027778</v>
      </c>
      <c r="T3810" s="13">
        <f>(I3810/86400)+25569+(-5/24)</f>
        <v>42119.203923611109</v>
      </c>
    </row>
    <row r="3811" spans="1:20" ht="14.75" customHeight="1" x14ac:dyDescent="0.2">
      <c r="A3811" s="5">
        <v>3809</v>
      </c>
      <c r="B3811" s="6" t="s">
        <v>3806</v>
      </c>
      <c r="C3811" s="6" t="s">
        <v>7919</v>
      </c>
      <c r="D3811" s="22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>E3811/D3811</f>
        <v>1.0125</v>
      </c>
      <c r="P3811" s="8">
        <f>IF(L3811=0,0,E3811/L3811)</f>
        <v>53.289473684210527</v>
      </c>
      <c r="Q3811" s="5" t="str">
        <f>LEFT(N3811,(FIND("/",N3811)-1))</f>
        <v>theater</v>
      </c>
      <c r="R3811" s="5" t="str">
        <f>RIGHT(N3811,LEN(N3811)-(FIND("/",N3811)))</f>
        <v>plays</v>
      </c>
      <c r="S3811" s="13">
        <f>(J3811/86400)+25569+(-5/24)</f>
        <v>41800.318368055552</v>
      </c>
      <c r="T3811" s="13">
        <f>(I3811/86400)+25569+(-5/24)</f>
        <v>41850.75</v>
      </c>
    </row>
    <row r="3812" spans="1:20" ht="14.75" customHeight="1" x14ac:dyDescent="0.2">
      <c r="A3812" s="5">
        <v>3810</v>
      </c>
      <c r="B3812" s="6" t="s">
        <v>3807</v>
      </c>
      <c r="C3812" s="6" t="s">
        <v>7920</v>
      </c>
      <c r="D3812" s="22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>E3812/D3812</f>
        <v>1.2173333333333334</v>
      </c>
      <c r="P3812" s="8">
        <f>IF(L3812=0,0,E3812/L3812)</f>
        <v>70.230769230769226</v>
      </c>
      <c r="Q3812" s="5" t="str">
        <f>LEFT(N3812,(FIND("/",N3812)-1))</f>
        <v>theater</v>
      </c>
      <c r="R3812" s="5" t="str">
        <f>RIGHT(N3812,LEN(N3812)-(FIND("/",N3812)))</f>
        <v>plays</v>
      </c>
      <c r="S3812" s="13">
        <f>(J3812/86400)+25569+(-5/24)</f>
        <v>42054.640717592592</v>
      </c>
      <c r="T3812" s="13">
        <f>(I3812/86400)+25569+(-5/24)</f>
        <v>42084.599050925921</v>
      </c>
    </row>
    <row r="3813" spans="1:20" ht="14.75" customHeight="1" x14ac:dyDescent="0.2">
      <c r="A3813" s="5">
        <v>3811</v>
      </c>
      <c r="B3813" s="6" t="s">
        <v>3808</v>
      </c>
      <c r="C3813" s="6" t="s">
        <v>7921</v>
      </c>
      <c r="D3813" s="22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>E3813/D3813</f>
        <v>3.3</v>
      </c>
      <c r="P3813" s="8">
        <f>IF(L3813=0,0,E3813/L3813)</f>
        <v>43.421052631578945</v>
      </c>
      <c r="Q3813" s="5" t="str">
        <f>LEFT(N3813,(FIND("/",N3813)-1))</f>
        <v>theater</v>
      </c>
      <c r="R3813" s="5" t="str">
        <f>RIGHT(N3813,LEN(N3813)-(FIND("/",N3813)))</f>
        <v>plays</v>
      </c>
      <c r="S3813" s="13">
        <f>(J3813/86400)+25569+(-5/24)</f>
        <v>42487.418668981474</v>
      </c>
      <c r="T3813" s="13">
        <f>(I3813/86400)+25569+(-5/24)</f>
        <v>42521.249999999993</v>
      </c>
    </row>
    <row r="3814" spans="1:20" ht="14.75" customHeight="1" x14ac:dyDescent="0.2">
      <c r="A3814" s="5">
        <v>3812</v>
      </c>
      <c r="B3814" s="6" t="s">
        <v>3809</v>
      </c>
      <c r="C3814" s="6" t="s">
        <v>7922</v>
      </c>
      <c r="D3814" s="22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>E3814/D3814</f>
        <v>1.0954999999999999</v>
      </c>
      <c r="P3814" s="8">
        <f>IF(L3814=0,0,E3814/L3814)</f>
        <v>199.18181818181819</v>
      </c>
      <c r="Q3814" s="5" t="str">
        <f>LEFT(N3814,(FIND("/",N3814)-1))</f>
        <v>theater</v>
      </c>
      <c r="R3814" s="5" t="str">
        <f>RIGHT(N3814,LEN(N3814)-(FIND("/",N3814)))</f>
        <v>plays</v>
      </c>
      <c r="S3814" s="13">
        <f>(J3814/86400)+25569+(-5/24)</f>
        <v>42109.542916666665</v>
      </c>
      <c r="T3814" s="13">
        <f>(I3814/86400)+25569+(-5/24)</f>
        <v>42155.957638888889</v>
      </c>
    </row>
    <row r="3815" spans="1:20" ht="14.75" customHeight="1" x14ac:dyDescent="0.2">
      <c r="A3815" s="5">
        <v>3813</v>
      </c>
      <c r="B3815" s="6" t="s">
        <v>3810</v>
      </c>
      <c r="C3815" s="6" t="s">
        <v>7923</v>
      </c>
      <c r="D3815" s="22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>E3815/D3815</f>
        <v>1.0095190476190474</v>
      </c>
      <c r="P3815" s="8">
        <f>IF(L3815=0,0,E3815/L3815)</f>
        <v>78.518148148148143</v>
      </c>
      <c r="Q3815" s="5" t="str">
        <f>LEFT(N3815,(FIND("/",N3815)-1))</f>
        <v>theater</v>
      </c>
      <c r="R3815" s="5" t="str">
        <f>RIGHT(N3815,LEN(N3815)-(FIND("/",N3815)))</f>
        <v>plays</v>
      </c>
      <c r="S3815" s="13">
        <f>(J3815/86400)+25569+(-5/24)</f>
        <v>42497.067372685182</v>
      </c>
      <c r="T3815" s="13">
        <f>(I3815/86400)+25569+(-5/24)</f>
        <v>42535.696527777771</v>
      </c>
    </row>
    <row r="3816" spans="1:20" ht="14.75" customHeight="1" x14ac:dyDescent="0.2">
      <c r="A3816" s="5">
        <v>3814</v>
      </c>
      <c r="B3816" s="6" t="s">
        <v>3811</v>
      </c>
      <c r="C3816" s="6" t="s">
        <v>7924</v>
      </c>
      <c r="D3816" s="22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>E3816/D3816</f>
        <v>1.4013333333333333</v>
      </c>
      <c r="P3816" s="8">
        <f>IF(L3816=0,0,E3816/L3816)</f>
        <v>61.823529411764703</v>
      </c>
      <c r="Q3816" s="5" t="str">
        <f>LEFT(N3816,(FIND("/",N3816)-1))</f>
        <v>theater</v>
      </c>
      <c r="R3816" s="5" t="str">
        <f>RIGHT(N3816,LEN(N3816)-(FIND("/",N3816)))</f>
        <v>plays</v>
      </c>
      <c r="S3816" s="13">
        <f>(J3816/86400)+25569+(-5/24)</f>
        <v>42058.695740740739</v>
      </c>
      <c r="T3816" s="13">
        <f>(I3816/86400)+25569+(-5/24)</f>
        <v>42094.957638888889</v>
      </c>
    </row>
    <row r="3817" spans="1:20" ht="14.75" customHeight="1" x14ac:dyDescent="0.2">
      <c r="A3817" s="5">
        <v>3815</v>
      </c>
      <c r="B3817" s="6" t="s">
        <v>3812</v>
      </c>
      <c r="C3817" s="6" t="s">
        <v>7925</v>
      </c>
      <c r="D3817" s="22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>E3817/D3817</f>
        <v>1.0000100000000001</v>
      </c>
      <c r="P3817" s="8">
        <f>IF(L3817=0,0,E3817/L3817)</f>
        <v>50.000500000000002</v>
      </c>
      <c r="Q3817" s="5" t="str">
        <f>LEFT(N3817,(FIND("/",N3817)-1))</f>
        <v>theater</v>
      </c>
      <c r="R3817" s="5" t="str">
        <f>RIGHT(N3817,LEN(N3817)-(FIND("/",N3817)))</f>
        <v>plays</v>
      </c>
      <c r="S3817" s="13">
        <f>(J3817/86400)+25569+(-5/24)</f>
        <v>42207.051585648143</v>
      </c>
      <c r="T3817" s="13">
        <f>(I3817/86400)+25569+(-5/24)</f>
        <v>42236.749999999993</v>
      </c>
    </row>
    <row r="3818" spans="1:20" ht="14.75" customHeight="1" x14ac:dyDescent="0.2">
      <c r="A3818" s="5">
        <v>3816</v>
      </c>
      <c r="B3818" s="6" t="s">
        <v>3813</v>
      </c>
      <c r="C3818" s="6" t="s">
        <v>7926</v>
      </c>
      <c r="D3818" s="22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>E3818/D3818</f>
        <v>1.19238</v>
      </c>
      <c r="P3818" s="8">
        <f>IF(L3818=0,0,E3818/L3818)</f>
        <v>48.339729729729726</v>
      </c>
      <c r="Q3818" s="5" t="str">
        <f>LEFT(N3818,(FIND("/",N3818)-1))</f>
        <v>theater</v>
      </c>
      <c r="R3818" s="5" t="str">
        <f>RIGHT(N3818,LEN(N3818)-(FIND("/",N3818)))</f>
        <v>plays</v>
      </c>
      <c r="S3818" s="13">
        <f>(J3818/86400)+25569+(-5/24)</f>
        <v>41807.481747685182</v>
      </c>
      <c r="T3818" s="13">
        <f>(I3818/86400)+25569+(-5/24)</f>
        <v>41837.481747685182</v>
      </c>
    </row>
    <row r="3819" spans="1:20" ht="14.75" customHeight="1" x14ac:dyDescent="0.2">
      <c r="A3819" s="5">
        <v>3817</v>
      </c>
      <c r="B3819" s="6" t="s">
        <v>3814</v>
      </c>
      <c r="C3819" s="6" t="s">
        <v>7927</v>
      </c>
      <c r="D3819" s="22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>E3819/D3819</f>
        <v>1.0725</v>
      </c>
      <c r="P3819" s="8">
        <f>IF(L3819=0,0,E3819/L3819)</f>
        <v>107.25</v>
      </c>
      <c r="Q3819" s="5" t="str">
        <f>LEFT(N3819,(FIND("/",N3819)-1))</f>
        <v>theater</v>
      </c>
      <c r="R3819" s="5" t="str">
        <f>RIGHT(N3819,LEN(N3819)-(FIND("/",N3819)))</f>
        <v>plays</v>
      </c>
      <c r="S3819" s="13">
        <f>(J3819/86400)+25569+(-5/24)</f>
        <v>42284.488611111105</v>
      </c>
      <c r="T3819" s="13">
        <f>(I3819/86400)+25569+(-5/24)</f>
        <v>42300.957638888889</v>
      </c>
    </row>
    <row r="3820" spans="1:20" ht="14.75" customHeight="1" x14ac:dyDescent="0.2">
      <c r="A3820" s="5">
        <v>3818</v>
      </c>
      <c r="B3820" s="6" t="s">
        <v>3815</v>
      </c>
      <c r="C3820" s="6" t="s">
        <v>7928</v>
      </c>
      <c r="D3820" s="22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>E3820/D3820</f>
        <v>2.2799999999999998</v>
      </c>
      <c r="P3820" s="8">
        <f>IF(L3820=0,0,E3820/L3820)</f>
        <v>57</v>
      </c>
      <c r="Q3820" s="5" t="str">
        <f>LEFT(N3820,(FIND("/",N3820)-1))</f>
        <v>theater</v>
      </c>
      <c r="R3820" s="5" t="str">
        <f>RIGHT(N3820,LEN(N3820)-(FIND("/",N3820)))</f>
        <v>plays</v>
      </c>
      <c r="S3820" s="13">
        <f>(J3820/86400)+25569+(-5/24)</f>
        <v>42045.634050925924</v>
      </c>
      <c r="T3820" s="13">
        <f>(I3820/86400)+25569+(-5/24)</f>
        <v>42075.592384259253</v>
      </c>
    </row>
    <row r="3821" spans="1:20" ht="14.75" customHeight="1" x14ac:dyDescent="0.2">
      <c r="A3821" s="5">
        <v>3819</v>
      </c>
      <c r="B3821" s="6" t="s">
        <v>3816</v>
      </c>
      <c r="C3821" s="6" t="s">
        <v>7817</v>
      </c>
      <c r="D3821" s="22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>E3821/D3821</f>
        <v>1.0640000000000001</v>
      </c>
      <c r="P3821" s="8">
        <f>IF(L3821=0,0,E3821/L3821)</f>
        <v>40.92307692307692</v>
      </c>
      <c r="Q3821" s="5" t="str">
        <f>LEFT(N3821,(FIND("/",N3821)-1))</f>
        <v>theater</v>
      </c>
      <c r="R3821" s="5" t="str">
        <f>RIGHT(N3821,LEN(N3821)-(FIND("/",N3821)))</f>
        <v>plays</v>
      </c>
      <c r="S3821" s="13">
        <f>(J3821/86400)+25569+(-5/24)</f>
        <v>42184.001203703701</v>
      </c>
      <c r="T3821" s="13">
        <f>(I3821/86400)+25569+(-5/24)</f>
        <v>42202.668055555558</v>
      </c>
    </row>
    <row r="3822" spans="1:20" ht="14.75" customHeight="1" x14ac:dyDescent="0.2">
      <c r="A3822" s="5">
        <v>3820</v>
      </c>
      <c r="B3822" s="6" t="s">
        <v>3817</v>
      </c>
      <c r="C3822" s="6" t="s">
        <v>7929</v>
      </c>
      <c r="D3822" s="22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>E3822/D3822</f>
        <v>1.4333333333333333</v>
      </c>
      <c r="P3822" s="8">
        <f>IF(L3822=0,0,E3822/L3822)</f>
        <v>21.5</v>
      </c>
      <c r="Q3822" s="5" t="str">
        <f>LEFT(N3822,(FIND("/",N3822)-1))</f>
        <v>theater</v>
      </c>
      <c r="R3822" s="5" t="str">
        <f>RIGHT(N3822,LEN(N3822)-(FIND("/",N3822)))</f>
        <v>plays</v>
      </c>
      <c r="S3822" s="13">
        <f>(J3822/86400)+25569+(-5/24)</f>
        <v>42160.443483796298</v>
      </c>
      <c r="T3822" s="13">
        <f>(I3822/86400)+25569+(-5/24)</f>
        <v>42190.443483796298</v>
      </c>
    </row>
    <row r="3823" spans="1:20" ht="14.75" customHeight="1" x14ac:dyDescent="0.2">
      <c r="A3823" s="5">
        <v>3821</v>
      </c>
      <c r="B3823" s="6" t="s">
        <v>3818</v>
      </c>
      <c r="C3823" s="6" t="s">
        <v>7930</v>
      </c>
      <c r="D3823" s="22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>E3823/D3823</f>
        <v>1.0454285714285714</v>
      </c>
      <c r="P3823" s="8">
        <f>IF(L3823=0,0,E3823/L3823)</f>
        <v>79.543478260869563</v>
      </c>
      <c r="Q3823" s="5" t="str">
        <f>LEFT(N3823,(FIND("/",N3823)-1))</f>
        <v>theater</v>
      </c>
      <c r="R3823" s="5" t="str">
        <f>RIGHT(N3823,LEN(N3823)-(FIND("/",N3823)))</f>
        <v>plays</v>
      </c>
      <c r="S3823" s="13">
        <f>(J3823/86400)+25569+(-5/24)</f>
        <v>42340.972303240742</v>
      </c>
      <c r="T3823" s="13">
        <f>(I3823/86400)+25569+(-5/24)</f>
        <v>42372.972303240742</v>
      </c>
    </row>
    <row r="3824" spans="1:20" ht="14.75" customHeight="1" x14ac:dyDescent="0.2">
      <c r="A3824" s="5">
        <v>3822</v>
      </c>
      <c r="B3824" s="6" t="s">
        <v>3819</v>
      </c>
      <c r="C3824" s="6" t="s">
        <v>7931</v>
      </c>
      <c r="D3824" s="22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>E3824/D3824</f>
        <v>1.1002000000000001</v>
      </c>
      <c r="P3824" s="8">
        <f>IF(L3824=0,0,E3824/L3824)</f>
        <v>72.381578947368425</v>
      </c>
      <c r="Q3824" s="5" t="str">
        <f>LEFT(N3824,(FIND("/",N3824)-1))</f>
        <v>theater</v>
      </c>
      <c r="R3824" s="5" t="str">
        <f>RIGHT(N3824,LEN(N3824)-(FIND("/",N3824)))</f>
        <v>plays</v>
      </c>
      <c r="S3824" s="13">
        <f>(J3824/86400)+25569+(-5/24)</f>
        <v>42329.629826388882</v>
      </c>
      <c r="T3824" s="13">
        <f>(I3824/86400)+25569+(-5/24)</f>
        <v>42388.749305555553</v>
      </c>
    </row>
    <row r="3825" spans="1:20" ht="14.75" customHeight="1" x14ac:dyDescent="0.2">
      <c r="A3825" s="5">
        <v>3823</v>
      </c>
      <c r="B3825" s="6" t="s">
        <v>3820</v>
      </c>
      <c r="C3825" s="6" t="s">
        <v>7932</v>
      </c>
      <c r="D3825" s="22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>E3825/D3825</f>
        <v>1.06</v>
      </c>
      <c r="P3825" s="8">
        <f>IF(L3825=0,0,E3825/L3825)</f>
        <v>64.634146341463421</v>
      </c>
      <c r="Q3825" s="5" t="str">
        <f>LEFT(N3825,(FIND("/",N3825)-1))</f>
        <v>theater</v>
      </c>
      <c r="R3825" s="5" t="str">
        <f>RIGHT(N3825,LEN(N3825)-(FIND("/",N3825)))</f>
        <v>plays</v>
      </c>
      <c r="S3825" s="13">
        <f>(J3825/86400)+25569+(-5/24)</f>
        <v>42170.701898148145</v>
      </c>
      <c r="T3825" s="13">
        <f>(I3825/86400)+25569+(-5/24)</f>
        <v>42204.957638888889</v>
      </c>
    </row>
    <row r="3826" spans="1:20" ht="14.75" customHeight="1" x14ac:dyDescent="0.2">
      <c r="A3826" s="5">
        <v>3824</v>
      </c>
      <c r="B3826" s="6" t="s">
        <v>3821</v>
      </c>
      <c r="C3826" s="6" t="s">
        <v>7933</v>
      </c>
      <c r="D3826" s="22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>E3826/D3826</f>
        <v>1.08</v>
      </c>
      <c r="P3826" s="8">
        <f>IF(L3826=0,0,E3826/L3826)</f>
        <v>38.571428571428569</v>
      </c>
      <c r="Q3826" s="5" t="str">
        <f>LEFT(N3826,(FIND("/",N3826)-1))</f>
        <v>theater</v>
      </c>
      <c r="R3826" s="5" t="str">
        <f>RIGHT(N3826,LEN(N3826)-(FIND("/",N3826)))</f>
        <v>plays</v>
      </c>
      <c r="S3826" s="13">
        <f>(J3826/86400)+25569+(-5/24)</f>
        <v>42571.417858796289</v>
      </c>
      <c r="T3826" s="13">
        <f>(I3826/86400)+25569+(-5/24)</f>
        <v>42583.361805555549</v>
      </c>
    </row>
    <row r="3827" spans="1:20" ht="14.75" customHeight="1" x14ac:dyDescent="0.2">
      <c r="A3827" s="5">
        <v>3825</v>
      </c>
      <c r="B3827" s="6" t="s">
        <v>3822</v>
      </c>
      <c r="C3827" s="6" t="s">
        <v>7934</v>
      </c>
      <c r="D3827" s="22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>E3827/D3827</f>
        <v>1.0542</v>
      </c>
      <c r="P3827" s="8">
        <f>IF(L3827=0,0,E3827/L3827)</f>
        <v>107.57142857142857</v>
      </c>
      <c r="Q3827" s="5" t="str">
        <f>LEFT(N3827,(FIND("/",N3827)-1))</f>
        <v>theater</v>
      </c>
      <c r="R3827" s="5" t="str">
        <f>RIGHT(N3827,LEN(N3827)-(FIND("/",N3827)))</f>
        <v>plays</v>
      </c>
      <c r="S3827" s="13">
        <f>(J3827/86400)+25569+(-5/24)</f>
        <v>42150.861273148148</v>
      </c>
      <c r="T3827" s="13">
        <f>(I3827/86400)+25569+(-5/24)</f>
        <v>42171.861273148148</v>
      </c>
    </row>
    <row r="3828" spans="1:20" ht="14.75" customHeight="1" x14ac:dyDescent="0.2">
      <c r="A3828" s="5">
        <v>3826</v>
      </c>
      <c r="B3828" s="6" t="s">
        <v>3823</v>
      </c>
      <c r="C3828" s="6" t="s">
        <v>7935</v>
      </c>
      <c r="D3828" s="22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>E3828/D3828</f>
        <v>1.1916666666666667</v>
      </c>
      <c r="P3828" s="8">
        <f>IF(L3828=0,0,E3828/L3828)</f>
        <v>27.5</v>
      </c>
      <c r="Q3828" s="5" t="str">
        <f>LEFT(N3828,(FIND("/",N3828)-1))</f>
        <v>theater</v>
      </c>
      <c r="R3828" s="5" t="str">
        <f>RIGHT(N3828,LEN(N3828)-(FIND("/",N3828)))</f>
        <v>plays</v>
      </c>
      <c r="S3828" s="13">
        <f>(J3828/86400)+25569+(-5/24)</f>
        <v>42101.215208333328</v>
      </c>
      <c r="T3828" s="13">
        <f>(I3828/86400)+25569+(-5/24)</f>
        <v>42131.215208333328</v>
      </c>
    </row>
    <row r="3829" spans="1:20" ht="14.75" customHeight="1" x14ac:dyDescent="0.2">
      <c r="A3829" s="5">
        <v>3827</v>
      </c>
      <c r="B3829" s="6" t="s">
        <v>3824</v>
      </c>
      <c r="C3829" s="6" t="s">
        <v>7936</v>
      </c>
      <c r="D3829" s="22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>E3829/D3829</f>
        <v>1.5266666666666666</v>
      </c>
      <c r="P3829" s="8">
        <f>IF(L3829=0,0,E3829/L3829)</f>
        <v>70.461538461538467</v>
      </c>
      <c r="Q3829" s="5" t="str">
        <f>LEFT(N3829,(FIND("/",N3829)-1))</f>
        <v>theater</v>
      </c>
      <c r="R3829" s="5" t="str">
        <f>RIGHT(N3829,LEN(N3829)-(FIND("/",N3829)))</f>
        <v>plays</v>
      </c>
      <c r="S3829" s="13">
        <f>(J3829/86400)+25569+(-5/24)</f>
        <v>42034.719918981478</v>
      </c>
      <c r="T3829" s="13">
        <f>(I3829/86400)+25569+(-5/24)</f>
        <v>42089.791666666664</v>
      </c>
    </row>
    <row r="3830" spans="1:20" ht="14.75" customHeight="1" x14ac:dyDescent="0.2">
      <c r="A3830" s="5">
        <v>3828</v>
      </c>
      <c r="B3830" s="6" t="s">
        <v>3825</v>
      </c>
      <c r="C3830" s="6" t="s">
        <v>7937</v>
      </c>
      <c r="D3830" s="22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>E3830/D3830</f>
        <v>1</v>
      </c>
      <c r="P3830" s="8">
        <f>IF(L3830=0,0,E3830/L3830)</f>
        <v>178.57142857142858</v>
      </c>
      <c r="Q3830" s="5" t="str">
        <f>LEFT(N3830,(FIND("/",N3830)-1))</f>
        <v>theater</v>
      </c>
      <c r="R3830" s="5" t="str">
        <f>RIGHT(N3830,LEN(N3830)-(FIND("/",N3830)))</f>
        <v>plays</v>
      </c>
      <c r="S3830" s="13">
        <f>(J3830/86400)+25569+(-5/24)</f>
        <v>41944.319293981483</v>
      </c>
      <c r="T3830" s="13">
        <f>(I3830/86400)+25569+(-5/24)</f>
        <v>42004.36096064814</v>
      </c>
    </row>
    <row r="3831" spans="1:20" ht="14.75" customHeight="1" x14ac:dyDescent="0.2">
      <c r="A3831" s="5">
        <v>3829</v>
      </c>
      <c r="B3831" s="6" t="s">
        <v>3826</v>
      </c>
      <c r="C3831" s="6" t="s">
        <v>7938</v>
      </c>
      <c r="D3831" s="22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>E3831/D3831</f>
        <v>1.002</v>
      </c>
      <c r="P3831" s="8">
        <f>IF(L3831=0,0,E3831/L3831)</f>
        <v>62.625</v>
      </c>
      <c r="Q3831" s="5" t="str">
        <f>LEFT(N3831,(FIND("/",N3831)-1))</f>
        <v>theater</v>
      </c>
      <c r="R3831" s="5" t="str">
        <f>RIGHT(N3831,LEN(N3831)-(FIND("/",N3831)))</f>
        <v>plays</v>
      </c>
      <c r="S3831" s="13">
        <f>(J3831/86400)+25569+(-5/24)</f>
        <v>42593.657071759262</v>
      </c>
      <c r="T3831" s="13">
        <f>(I3831/86400)+25569+(-5/24)</f>
        <v>42613.657071759262</v>
      </c>
    </row>
    <row r="3832" spans="1:20" ht="14.75" customHeight="1" x14ac:dyDescent="0.2">
      <c r="A3832" s="5">
        <v>3830</v>
      </c>
      <c r="B3832" s="6" t="s">
        <v>3827</v>
      </c>
      <c r="C3832" s="6" t="s">
        <v>7939</v>
      </c>
      <c r="D3832" s="22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>E3832/D3832</f>
        <v>2.25</v>
      </c>
      <c r="P3832" s="8">
        <f>IF(L3832=0,0,E3832/L3832)</f>
        <v>75</v>
      </c>
      <c r="Q3832" s="5" t="str">
        <f>LEFT(N3832,(FIND("/",N3832)-1))</f>
        <v>theater</v>
      </c>
      <c r="R3832" s="5" t="str">
        <f>RIGHT(N3832,LEN(N3832)-(FIND("/",N3832)))</f>
        <v>plays</v>
      </c>
      <c r="S3832" s="13">
        <f>(J3832/86400)+25569+(-5/24)</f>
        <v>42503.532534722217</v>
      </c>
      <c r="T3832" s="13">
        <f>(I3832/86400)+25569+(-5/24)</f>
        <v>42517.532534722217</v>
      </c>
    </row>
    <row r="3833" spans="1:20" ht="14.75" customHeight="1" x14ac:dyDescent="0.2">
      <c r="A3833" s="5">
        <v>3831</v>
      </c>
      <c r="B3833" s="6" t="s">
        <v>3828</v>
      </c>
      <c r="C3833" s="6" t="s">
        <v>7940</v>
      </c>
      <c r="D3833" s="22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>E3833/D3833</f>
        <v>1.0602199999999999</v>
      </c>
      <c r="P3833" s="8">
        <f>IF(L3833=0,0,E3833/L3833)</f>
        <v>58.901111111111113</v>
      </c>
      <c r="Q3833" s="5" t="str">
        <f>LEFT(N3833,(FIND("/",N3833)-1))</f>
        <v>theater</v>
      </c>
      <c r="R3833" s="5" t="str">
        <f>RIGHT(N3833,LEN(N3833)-(FIND("/",N3833)))</f>
        <v>plays</v>
      </c>
      <c r="S3833" s="13">
        <f>(J3833/86400)+25569+(-5/24)</f>
        <v>41927.640567129631</v>
      </c>
      <c r="T3833" s="13">
        <f>(I3833/86400)+25569+(-5/24)</f>
        <v>41948.682233796295</v>
      </c>
    </row>
    <row r="3834" spans="1:20" ht="14.75" customHeight="1" x14ac:dyDescent="0.2">
      <c r="A3834" s="5">
        <v>3832</v>
      </c>
      <c r="B3834" s="6" t="s">
        <v>3829</v>
      </c>
      <c r="C3834" s="6" t="s">
        <v>7941</v>
      </c>
      <c r="D3834" s="22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>E3834/D3834</f>
        <v>1.0466666666666666</v>
      </c>
      <c r="P3834" s="8">
        <f>IF(L3834=0,0,E3834/L3834)</f>
        <v>139.55555555555554</v>
      </c>
      <c r="Q3834" s="5" t="str">
        <f>LEFT(N3834,(FIND("/",N3834)-1))</f>
        <v>theater</v>
      </c>
      <c r="R3834" s="5" t="str">
        <f>RIGHT(N3834,LEN(N3834)-(FIND("/",N3834)))</f>
        <v>plays</v>
      </c>
      <c r="S3834" s="13">
        <f>(J3834/86400)+25569+(-5/24)</f>
        <v>42374.906655092585</v>
      </c>
      <c r="T3834" s="13">
        <f>(I3834/86400)+25569+(-5/24)</f>
        <v>42419.906655092585</v>
      </c>
    </row>
    <row r="3835" spans="1:20" ht="14.75" customHeight="1" x14ac:dyDescent="0.2">
      <c r="A3835" s="5">
        <v>3833</v>
      </c>
      <c r="B3835" s="6" t="s">
        <v>3830</v>
      </c>
      <c r="C3835" s="6" t="s">
        <v>7942</v>
      </c>
      <c r="D3835" s="22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>E3835/D3835</f>
        <v>1.1666666666666667</v>
      </c>
      <c r="P3835" s="8">
        <f>IF(L3835=0,0,E3835/L3835)</f>
        <v>70</v>
      </c>
      <c r="Q3835" s="5" t="str">
        <f>LEFT(N3835,(FIND("/",N3835)-1))</f>
        <v>theater</v>
      </c>
      <c r="R3835" s="5" t="str">
        <f>RIGHT(N3835,LEN(N3835)-(FIND("/",N3835)))</f>
        <v>plays</v>
      </c>
      <c r="S3835" s="13">
        <f>(J3835/86400)+25569+(-5/24)</f>
        <v>41963.664027777777</v>
      </c>
      <c r="T3835" s="13">
        <f>(I3835/86400)+25569+(-5/24)</f>
        <v>41974.589583333327</v>
      </c>
    </row>
    <row r="3836" spans="1:20" ht="14.75" customHeight="1" x14ac:dyDescent="0.2">
      <c r="A3836" s="5">
        <v>3834</v>
      </c>
      <c r="B3836" s="6" t="s">
        <v>3831</v>
      </c>
      <c r="C3836" s="6" t="s">
        <v>7943</v>
      </c>
      <c r="D3836" s="22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>E3836/D3836</f>
        <v>1.0903333333333334</v>
      </c>
      <c r="P3836" s="8">
        <f>IF(L3836=0,0,E3836/L3836)</f>
        <v>57.385964912280699</v>
      </c>
      <c r="Q3836" s="5" t="str">
        <f>LEFT(N3836,(FIND("/",N3836)-1))</f>
        <v>theater</v>
      </c>
      <c r="R3836" s="5" t="str">
        <f>RIGHT(N3836,LEN(N3836)-(FIND("/",N3836)))</f>
        <v>plays</v>
      </c>
      <c r="S3836" s="13">
        <f>(J3836/86400)+25569+(-5/24)</f>
        <v>42143.236886574072</v>
      </c>
      <c r="T3836" s="13">
        <f>(I3836/86400)+25569+(-5/24)</f>
        <v>42173.236886574072</v>
      </c>
    </row>
    <row r="3837" spans="1:20" ht="14.75" customHeight="1" x14ac:dyDescent="0.2">
      <c r="A3837" s="5">
        <v>3835</v>
      </c>
      <c r="B3837" s="6" t="s">
        <v>3832</v>
      </c>
      <c r="C3837" s="6" t="s">
        <v>7944</v>
      </c>
      <c r="D3837" s="22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>E3837/D3837</f>
        <v>1.6</v>
      </c>
      <c r="P3837" s="8">
        <f>IF(L3837=0,0,E3837/L3837)</f>
        <v>40</v>
      </c>
      <c r="Q3837" s="5" t="str">
        <f>LEFT(N3837,(FIND("/",N3837)-1))</f>
        <v>theater</v>
      </c>
      <c r="R3837" s="5" t="str">
        <f>RIGHT(N3837,LEN(N3837)-(FIND("/",N3837)))</f>
        <v>plays</v>
      </c>
      <c r="S3837" s="13">
        <f>(J3837/86400)+25569+(-5/24)</f>
        <v>42460.733888888884</v>
      </c>
      <c r="T3837" s="13">
        <f>(I3837/86400)+25569+(-5/24)</f>
        <v>42481.733888888884</v>
      </c>
    </row>
    <row r="3838" spans="1:20" ht="14.75" customHeight="1" x14ac:dyDescent="0.2">
      <c r="A3838" s="5">
        <v>3836</v>
      </c>
      <c r="B3838" s="6" t="s">
        <v>3833</v>
      </c>
      <c r="C3838" s="6" t="s">
        <v>7945</v>
      </c>
      <c r="D3838" s="22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>E3838/D3838</f>
        <v>1.125</v>
      </c>
      <c r="P3838" s="8">
        <f>IF(L3838=0,0,E3838/L3838)</f>
        <v>64.285714285714292</v>
      </c>
      <c r="Q3838" s="5" t="str">
        <f>LEFT(N3838,(FIND("/",N3838)-1))</f>
        <v>theater</v>
      </c>
      <c r="R3838" s="5" t="str">
        <f>RIGHT(N3838,LEN(N3838)-(FIND("/",N3838)))</f>
        <v>plays</v>
      </c>
      <c r="S3838" s="13">
        <f>(J3838/86400)+25569+(-5/24)</f>
        <v>42553.718194444438</v>
      </c>
      <c r="T3838" s="13">
        <f>(I3838/86400)+25569+(-5/24)</f>
        <v>42584.964583333327</v>
      </c>
    </row>
    <row r="3839" spans="1:20" ht="14.75" customHeight="1" x14ac:dyDescent="0.2">
      <c r="A3839" s="5">
        <v>3837</v>
      </c>
      <c r="B3839" s="6" t="s">
        <v>3834</v>
      </c>
      <c r="C3839" s="6" t="s">
        <v>7946</v>
      </c>
      <c r="D3839" s="22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>E3839/D3839</f>
        <v>1.0209999999999999</v>
      </c>
      <c r="P3839" s="8">
        <f>IF(L3839=0,0,E3839/L3839)</f>
        <v>120.11764705882354</v>
      </c>
      <c r="Q3839" s="5" t="str">
        <f>LEFT(N3839,(FIND("/",N3839)-1))</f>
        <v>theater</v>
      </c>
      <c r="R3839" s="5" t="str">
        <f>RIGHT(N3839,LEN(N3839)-(FIND("/",N3839)))</f>
        <v>plays</v>
      </c>
      <c r="S3839" s="13">
        <f>(J3839/86400)+25569+(-5/24)</f>
        <v>42152.557384259257</v>
      </c>
      <c r="T3839" s="13">
        <f>(I3839/86400)+25569+(-5/24)</f>
        <v>42188.557384259257</v>
      </c>
    </row>
    <row r="3840" spans="1:20" ht="14.75" customHeight="1" x14ac:dyDescent="0.2">
      <c r="A3840" s="5">
        <v>3838</v>
      </c>
      <c r="B3840" s="6" t="s">
        <v>3835</v>
      </c>
      <c r="C3840" s="6" t="s">
        <v>7947</v>
      </c>
      <c r="D3840" s="22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>E3840/D3840</f>
        <v>1.00824</v>
      </c>
      <c r="P3840" s="8">
        <f>IF(L3840=0,0,E3840/L3840)</f>
        <v>1008.24</v>
      </c>
      <c r="Q3840" s="5" t="str">
        <f>LEFT(N3840,(FIND("/",N3840)-1))</f>
        <v>theater</v>
      </c>
      <c r="R3840" s="5" t="str">
        <f>RIGHT(N3840,LEN(N3840)-(FIND("/",N3840)))</f>
        <v>plays</v>
      </c>
      <c r="S3840" s="13">
        <f>(J3840/86400)+25569+(-5/24)</f>
        <v>42116.502418981479</v>
      </c>
      <c r="T3840" s="13">
        <f>(I3840/86400)+25569+(-5/24)</f>
        <v>42146.502418981479</v>
      </c>
    </row>
    <row r="3841" spans="1:20" ht="14.75" customHeight="1" x14ac:dyDescent="0.2">
      <c r="A3841" s="5">
        <v>3839</v>
      </c>
      <c r="B3841" s="6" t="s">
        <v>3836</v>
      </c>
      <c r="C3841" s="6" t="s">
        <v>7948</v>
      </c>
      <c r="D3841" s="22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>E3841/D3841</f>
        <v>1.0125</v>
      </c>
      <c r="P3841" s="8">
        <f>IF(L3841=0,0,E3841/L3841)</f>
        <v>63.28125</v>
      </c>
      <c r="Q3841" s="5" t="str">
        <f>LEFT(N3841,(FIND("/",N3841)-1))</f>
        <v>theater</v>
      </c>
      <c r="R3841" s="5" t="str">
        <f>RIGHT(N3841,LEN(N3841)-(FIND("/",N3841)))</f>
        <v>plays</v>
      </c>
      <c r="S3841" s="13">
        <f>(J3841/86400)+25569+(-5/24)</f>
        <v>42154.934305555558</v>
      </c>
      <c r="T3841" s="13">
        <f>(I3841/86400)+25569+(-5/24)</f>
        <v>42214.934305555558</v>
      </c>
    </row>
    <row r="3842" spans="1:20" ht="14.75" customHeight="1" x14ac:dyDescent="0.2">
      <c r="A3842" s="5">
        <v>3840</v>
      </c>
      <c r="B3842" s="6" t="s">
        <v>3837</v>
      </c>
      <c r="C3842" s="6" t="s">
        <v>7949</v>
      </c>
      <c r="D3842" s="22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>E3842/D3842</f>
        <v>65</v>
      </c>
      <c r="P3842" s="8">
        <f>IF(L3842=0,0,E3842/L3842)</f>
        <v>21.666666666666668</v>
      </c>
      <c r="Q3842" s="5" t="str">
        <f>LEFT(N3842,(FIND("/",N3842)-1))</f>
        <v>theater</v>
      </c>
      <c r="R3842" s="5" t="str">
        <f>RIGHT(N3842,LEN(N3842)-(FIND("/",N3842)))</f>
        <v>plays</v>
      </c>
      <c r="S3842" s="13">
        <f>(J3842/86400)+25569+(-5/24)</f>
        <v>42432.493391203701</v>
      </c>
      <c r="T3842" s="13">
        <f>(I3842/86400)+25569+(-5/24)</f>
        <v>42457.45172453703</v>
      </c>
    </row>
    <row r="3843" spans="1:20" ht="14.75" customHeight="1" x14ac:dyDescent="0.2">
      <c r="A3843" s="5">
        <v>3841</v>
      </c>
      <c r="B3843" s="6" t="s">
        <v>3838</v>
      </c>
      <c r="C3843" s="6" t="s">
        <v>7950</v>
      </c>
      <c r="D3843" s="22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>E3843/D3843</f>
        <v>8.72E-2</v>
      </c>
      <c r="P3843" s="8">
        <f>IF(L3843=0,0,E3843/L3843)</f>
        <v>25.647058823529413</v>
      </c>
      <c r="Q3843" s="5" t="str">
        <f>LEFT(N3843,(FIND("/",N3843)-1))</f>
        <v>theater</v>
      </c>
      <c r="R3843" s="5" t="str">
        <f>RIGHT(N3843,LEN(N3843)-(FIND("/",N3843)))</f>
        <v>plays</v>
      </c>
      <c r="S3843" s="13">
        <f>(J3843/86400)+25569+(-5/24)</f>
        <v>41780.57739583333</v>
      </c>
      <c r="T3843" s="13">
        <f>(I3843/86400)+25569+(-5/24)</f>
        <v>41840.57739583333</v>
      </c>
    </row>
    <row r="3844" spans="1:20" ht="14.75" customHeight="1" x14ac:dyDescent="0.2">
      <c r="A3844" s="5">
        <v>3842</v>
      </c>
      <c r="B3844" s="6" t="s">
        <v>3839</v>
      </c>
      <c r="C3844" s="6" t="s">
        <v>7951</v>
      </c>
      <c r="D3844" s="22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>E3844/D3844</f>
        <v>0.21940000000000001</v>
      </c>
      <c r="P3844" s="8">
        <f>IF(L3844=0,0,E3844/L3844)</f>
        <v>47.695652173913047</v>
      </c>
      <c r="Q3844" s="5" t="str">
        <f>LEFT(N3844,(FIND("/",N3844)-1))</f>
        <v>theater</v>
      </c>
      <c r="R3844" s="5" t="str">
        <f>RIGHT(N3844,LEN(N3844)-(FIND("/",N3844)))</f>
        <v>plays</v>
      </c>
      <c r="S3844" s="13">
        <f>(J3844/86400)+25569+(-5/24)</f>
        <v>41740.285324074073</v>
      </c>
      <c r="T3844" s="13">
        <f>(I3844/86400)+25569+(-5/24)</f>
        <v>41770.285324074073</v>
      </c>
    </row>
    <row r="3845" spans="1:20" ht="14.75" customHeight="1" x14ac:dyDescent="0.2">
      <c r="A3845" s="5">
        <v>3843</v>
      </c>
      <c r="B3845" s="6" t="s">
        <v>3840</v>
      </c>
      <c r="C3845" s="6" t="s">
        <v>7952</v>
      </c>
      <c r="D3845" s="22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>E3845/D3845</f>
        <v>0.21299999999999999</v>
      </c>
      <c r="P3845" s="8">
        <f>IF(L3845=0,0,E3845/L3845)</f>
        <v>56.05263157894737</v>
      </c>
      <c r="Q3845" s="5" t="str">
        <f>LEFT(N3845,(FIND("/",N3845)-1))</f>
        <v>theater</v>
      </c>
      <c r="R3845" s="5" t="str">
        <f>RIGHT(N3845,LEN(N3845)-(FIND("/",N3845)))</f>
        <v>plays</v>
      </c>
      <c r="S3845" s="13">
        <f>(J3845/86400)+25569+(-5/24)</f>
        <v>41765.864166666666</v>
      </c>
      <c r="T3845" s="13">
        <f>(I3845/86400)+25569+(-5/24)</f>
        <v>41790.864166666666</v>
      </c>
    </row>
    <row r="3846" spans="1:20" ht="14.75" customHeight="1" x14ac:dyDescent="0.2">
      <c r="A3846" s="5">
        <v>3844</v>
      </c>
      <c r="B3846" s="6" t="s">
        <v>3841</v>
      </c>
      <c r="C3846" s="6" t="s">
        <v>7953</v>
      </c>
      <c r="D3846" s="22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>E3846/D3846</f>
        <v>0.41489795918367345</v>
      </c>
      <c r="P3846" s="8">
        <f>IF(L3846=0,0,E3846/L3846)</f>
        <v>81.319999999999993</v>
      </c>
      <c r="Q3846" s="5" t="str">
        <f>LEFT(N3846,(FIND("/",N3846)-1))</f>
        <v>theater</v>
      </c>
      <c r="R3846" s="5" t="str">
        <f>RIGHT(N3846,LEN(N3846)-(FIND("/",N3846)))</f>
        <v>plays</v>
      </c>
      <c r="S3846" s="13">
        <f>(J3846/86400)+25569+(-5/24)</f>
        <v>41766.408958333333</v>
      </c>
      <c r="T3846" s="13">
        <f>(I3846/86400)+25569+(-5/24)</f>
        <v>41793.082638888889</v>
      </c>
    </row>
    <row r="3847" spans="1:20" ht="14.75" customHeight="1" x14ac:dyDescent="0.2">
      <c r="A3847" s="5">
        <v>3845</v>
      </c>
      <c r="B3847" s="6" t="s">
        <v>3842</v>
      </c>
      <c r="C3847" s="6" t="s">
        <v>7954</v>
      </c>
      <c r="D3847" s="22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>E3847/D3847</f>
        <v>2.1049999999999999E-2</v>
      </c>
      <c r="P3847" s="8">
        <f>IF(L3847=0,0,E3847/L3847)</f>
        <v>70.166666666666671</v>
      </c>
      <c r="Q3847" s="5" t="str">
        <f>LEFT(N3847,(FIND("/",N3847)-1))</f>
        <v>theater</v>
      </c>
      <c r="R3847" s="5" t="str">
        <f>RIGHT(N3847,LEN(N3847)-(FIND("/",N3847)))</f>
        <v>plays</v>
      </c>
      <c r="S3847" s="13">
        <f>(J3847/86400)+25569+(-5/24)</f>
        <v>42248.418680555558</v>
      </c>
      <c r="T3847" s="13">
        <f>(I3847/86400)+25569+(-5/24)</f>
        <v>42278.418680555558</v>
      </c>
    </row>
    <row r="3848" spans="1:20" ht="14.75" customHeight="1" x14ac:dyDescent="0.2">
      <c r="A3848" s="5">
        <v>3846</v>
      </c>
      <c r="B3848" s="6" t="s">
        <v>3843</v>
      </c>
      <c r="C3848" s="6" t="s">
        <v>7955</v>
      </c>
      <c r="D3848" s="22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>E3848/D3848</f>
        <v>2.7E-2</v>
      </c>
      <c r="P3848" s="8">
        <f>IF(L3848=0,0,E3848/L3848)</f>
        <v>23.625</v>
      </c>
      <c r="Q3848" s="5" t="str">
        <f>LEFT(N3848,(FIND("/",N3848)-1))</f>
        <v>theater</v>
      </c>
      <c r="R3848" s="5" t="str">
        <f>RIGHT(N3848,LEN(N3848)-(FIND("/",N3848)))</f>
        <v>plays</v>
      </c>
      <c r="S3848" s="13">
        <f>(J3848/86400)+25569+(-5/24)</f>
        <v>41885.01321759259</v>
      </c>
      <c r="T3848" s="13">
        <f>(I3848/86400)+25569+(-5/24)</f>
        <v>41916.082638888889</v>
      </c>
    </row>
    <row r="3849" spans="1:20" ht="14.75" customHeight="1" x14ac:dyDescent="0.2">
      <c r="A3849" s="5">
        <v>3847</v>
      </c>
      <c r="B3849" s="6" t="s">
        <v>3844</v>
      </c>
      <c r="C3849" s="6" t="s">
        <v>7956</v>
      </c>
      <c r="D3849" s="22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>E3849/D3849</f>
        <v>0.16161904761904761</v>
      </c>
      <c r="P3849" s="8">
        <f>IF(L3849=0,0,E3849/L3849)</f>
        <v>188.55555555555554</v>
      </c>
      <c r="Q3849" s="5" t="str">
        <f>LEFT(N3849,(FIND("/",N3849)-1))</f>
        <v>theater</v>
      </c>
      <c r="R3849" s="5" t="str">
        <f>RIGHT(N3849,LEN(N3849)-(FIND("/",N3849)))</f>
        <v>plays</v>
      </c>
      <c r="S3849" s="13">
        <f>(J3849/86400)+25569+(-5/24)</f>
        <v>42159.016099537032</v>
      </c>
      <c r="T3849" s="13">
        <f>(I3849/86400)+25569+(-5/24)</f>
        <v>42204.016099537032</v>
      </c>
    </row>
    <row r="3850" spans="1:20" ht="14.75" customHeight="1" x14ac:dyDescent="0.2">
      <c r="A3850" s="5">
        <v>3848</v>
      </c>
      <c r="B3850" s="6" t="s">
        <v>3845</v>
      </c>
      <c r="C3850" s="6" t="s">
        <v>7957</v>
      </c>
      <c r="D3850" s="22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>E3850/D3850</f>
        <v>0.16376923076923078</v>
      </c>
      <c r="P3850" s="8">
        <f>IF(L3850=0,0,E3850/L3850)</f>
        <v>49.511627906976742</v>
      </c>
      <c r="Q3850" s="5" t="str">
        <f>LEFT(N3850,(FIND("/",N3850)-1))</f>
        <v>theater</v>
      </c>
      <c r="R3850" s="5" t="str">
        <f>RIGHT(N3850,LEN(N3850)-(FIND("/",N3850)))</f>
        <v>plays</v>
      </c>
      <c r="S3850" s="13">
        <f>(J3850/86400)+25569+(-5/24)</f>
        <v>42265.608668981477</v>
      </c>
      <c r="T3850" s="13">
        <f>(I3850/86400)+25569+(-5/24)</f>
        <v>42295.608668981477</v>
      </c>
    </row>
    <row r="3851" spans="1:20" ht="14.75" customHeight="1" x14ac:dyDescent="0.2">
      <c r="A3851" s="5">
        <v>3849</v>
      </c>
      <c r="B3851" s="6" t="s">
        <v>3846</v>
      </c>
      <c r="C3851" s="6" t="s">
        <v>7958</v>
      </c>
      <c r="D3851" s="22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>E3851/D3851</f>
        <v>7.0433333333333334E-2</v>
      </c>
      <c r="P3851" s="8">
        <f>IF(L3851=0,0,E3851/L3851)</f>
        <v>75.464285714285708</v>
      </c>
      <c r="Q3851" s="5" t="str">
        <f>LEFT(N3851,(FIND("/",N3851)-1))</f>
        <v>theater</v>
      </c>
      <c r="R3851" s="5" t="str">
        <f>RIGHT(N3851,LEN(N3851)-(FIND("/",N3851)))</f>
        <v>plays</v>
      </c>
      <c r="S3851" s="13">
        <f>(J3851/86400)+25569+(-5/24)</f>
        <v>42136.558842592589</v>
      </c>
      <c r="T3851" s="13">
        <f>(I3851/86400)+25569+(-5/24)</f>
        <v>42166.558842592589</v>
      </c>
    </row>
    <row r="3852" spans="1:20" ht="14.75" customHeight="1" x14ac:dyDescent="0.2">
      <c r="A3852" s="5">
        <v>3850</v>
      </c>
      <c r="B3852" s="6" t="s">
        <v>3847</v>
      </c>
      <c r="C3852" s="6" t="s">
        <v>7959</v>
      </c>
      <c r="D3852" s="22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>E3852/D3852</f>
        <v>3.7999999999999999E-2</v>
      </c>
      <c r="P3852" s="8">
        <f>IF(L3852=0,0,E3852/L3852)</f>
        <v>9.5</v>
      </c>
      <c r="Q3852" s="5" t="str">
        <f>LEFT(N3852,(FIND("/",N3852)-1))</f>
        <v>theater</v>
      </c>
      <c r="R3852" s="5" t="str">
        <f>RIGHT(N3852,LEN(N3852)-(FIND("/",N3852)))</f>
        <v>plays</v>
      </c>
      <c r="S3852" s="13">
        <f>(J3852/86400)+25569+(-5/24)</f>
        <v>41974.916006944441</v>
      </c>
      <c r="T3852" s="13">
        <f>(I3852/86400)+25569+(-5/24)</f>
        <v>42004.916006944441</v>
      </c>
    </row>
    <row r="3853" spans="1:20" ht="14.75" customHeight="1" x14ac:dyDescent="0.2">
      <c r="A3853" s="5">
        <v>3851</v>
      </c>
      <c r="B3853" s="6" t="s">
        <v>3848</v>
      </c>
      <c r="C3853" s="6" t="s">
        <v>7960</v>
      </c>
      <c r="D3853" s="22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>E3853/D3853</f>
        <v>0.34079999999999999</v>
      </c>
      <c r="P3853" s="8">
        <f>IF(L3853=0,0,E3853/L3853)</f>
        <v>35.5</v>
      </c>
      <c r="Q3853" s="5" t="str">
        <f>LEFT(N3853,(FIND("/",N3853)-1))</f>
        <v>theater</v>
      </c>
      <c r="R3853" s="5" t="str">
        <f>RIGHT(N3853,LEN(N3853)-(FIND("/",N3853)))</f>
        <v>plays</v>
      </c>
      <c r="S3853" s="13">
        <f>(J3853/86400)+25569+(-5/24)</f>
        <v>42172.23123842592</v>
      </c>
      <c r="T3853" s="13">
        <f>(I3853/86400)+25569+(-5/24)</f>
        <v>42202.23123842592</v>
      </c>
    </row>
    <row r="3854" spans="1:20" ht="14.75" customHeight="1" x14ac:dyDescent="0.2">
      <c r="A3854" s="5">
        <v>3852</v>
      </c>
      <c r="B3854" s="6" t="s">
        <v>3849</v>
      </c>
      <c r="C3854" s="6" t="s">
        <v>7961</v>
      </c>
      <c r="D3854" s="22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>E3854/D3854</f>
        <v>2E-3</v>
      </c>
      <c r="P3854" s="8">
        <f>IF(L3854=0,0,E3854/L3854)</f>
        <v>10</v>
      </c>
      <c r="Q3854" s="5" t="str">
        <f>LEFT(N3854,(FIND("/",N3854)-1))</f>
        <v>theater</v>
      </c>
      <c r="R3854" s="5" t="str">
        <f>RIGHT(N3854,LEN(N3854)-(FIND("/",N3854)))</f>
        <v>plays</v>
      </c>
      <c r="S3854" s="13">
        <f>(J3854/86400)+25569+(-5/24)</f>
        <v>42064.982361111113</v>
      </c>
      <c r="T3854" s="13">
        <f>(I3854/86400)+25569+(-5/24)</f>
        <v>42089.940694444442</v>
      </c>
    </row>
    <row r="3855" spans="1:20" ht="14.75" customHeight="1" x14ac:dyDescent="0.2">
      <c r="A3855" s="5">
        <v>3853</v>
      </c>
      <c r="B3855" s="6" t="s">
        <v>3850</v>
      </c>
      <c r="C3855" s="6" t="s">
        <v>7962</v>
      </c>
      <c r="D3855" s="22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>E3855/D3855</f>
        <v>2.5999999999999998E-4</v>
      </c>
      <c r="P3855" s="8">
        <f>IF(L3855=0,0,E3855/L3855)</f>
        <v>13</v>
      </c>
      <c r="Q3855" s="5" t="str">
        <f>LEFT(N3855,(FIND("/",N3855)-1))</f>
        <v>theater</v>
      </c>
      <c r="R3855" s="5" t="str">
        <f>RIGHT(N3855,LEN(N3855)-(FIND("/",N3855)))</f>
        <v>plays</v>
      </c>
      <c r="S3855" s="13">
        <f>(J3855/86400)+25569+(-5/24)</f>
        <v>41848.631689814814</v>
      </c>
      <c r="T3855" s="13">
        <f>(I3855/86400)+25569+(-5/24)</f>
        <v>41883.631689814814</v>
      </c>
    </row>
    <row r="3856" spans="1:20" ht="14.75" customHeight="1" x14ac:dyDescent="0.2">
      <c r="A3856" s="5">
        <v>3854</v>
      </c>
      <c r="B3856" s="6" t="s">
        <v>3851</v>
      </c>
      <c r="C3856" s="6" t="s">
        <v>7963</v>
      </c>
      <c r="D3856" s="22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>E3856/D3856</f>
        <v>0.16254545454545455</v>
      </c>
      <c r="P3856" s="8">
        <f>IF(L3856=0,0,E3856/L3856)</f>
        <v>89.4</v>
      </c>
      <c r="Q3856" s="5" t="str">
        <f>LEFT(N3856,(FIND("/",N3856)-1))</f>
        <v>theater</v>
      </c>
      <c r="R3856" s="5" t="str">
        <f>RIGHT(N3856,LEN(N3856)-(FIND("/",N3856)))</f>
        <v>plays</v>
      </c>
      <c r="S3856" s="13">
        <f>(J3856/86400)+25569+(-5/24)</f>
        <v>42103.67659722222</v>
      </c>
      <c r="T3856" s="13">
        <f>(I3856/86400)+25569+(-5/24)</f>
        <v>42133.67659722222</v>
      </c>
    </row>
    <row r="3857" spans="1:20" ht="14.75" customHeight="1" x14ac:dyDescent="0.2">
      <c r="A3857" s="5">
        <v>3855</v>
      </c>
      <c r="B3857" s="6" t="s">
        <v>3852</v>
      </c>
      <c r="C3857" s="6" t="s">
        <v>7964</v>
      </c>
      <c r="D3857" s="22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>E3857/D3857</f>
        <v>2.5000000000000001E-2</v>
      </c>
      <c r="P3857" s="8">
        <f>IF(L3857=0,0,E3857/L3857)</f>
        <v>25</v>
      </c>
      <c r="Q3857" s="5" t="str">
        <f>LEFT(N3857,(FIND("/",N3857)-1))</f>
        <v>theater</v>
      </c>
      <c r="R3857" s="5" t="str">
        <f>RIGHT(N3857,LEN(N3857)-(FIND("/",N3857)))</f>
        <v>plays</v>
      </c>
      <c r="S3857" s="13">
        <f>(J3857/86400)+25569+(-5/24)</f>
        <v>42059.762395833335</v>
      </c>
      <c r="T3857" s="13">
        <f>(I3857/86400)+25569+(-5/24)</f>
        <v>42089.720729166664</v>
      </c>
    </row>
    <row r="3858" spans="1:20" ht="14.75" customHeight="1" x14ac:dyDescent="0.2">
      <c r="A3858" s="5">
        <v>3856</v>
      </c>
      <c r="B3858" s="6" t="s">
        <v>3853</v>
      </c>
      <c r="C3858" s="6" t="s">
        <v>7965</v>
      </c>
      <c r="D3858" s="22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>E3858/D3858</f>
        <v>2.0000000000000001E-4</v>
      </c>
      <c r="P3858" s="8">
        <f>IF(L3858=0,0,E3858/L3858)</f>
        <v>1</v>
      </c>
      <c r="Q3858" s="5" t="str">
        <f>LEFT(N3858,(FIND("/",N3858)-1))</f>
        <v>theater</v>
      </c>
      <c r="R3858" s="5" t="str">
        <f>RIGHT(N3858,LEN(N3858)-(FIND("/",N3858)))</f>
        <v>plays</v>
      </c>
      <c r="S3858" s="13">
        <f>(J3858/86400)+25569+(-5/24)</f>
        <v>42041.534756944442</v>
      </c>
      <c r="T3858" s="13">
        <f>(I3858/86400)+25569+(-5/24)</f>
        <v>42071.493090277778</v>
      </c>
    </row>
    <row r="3859" spans="1:20" ht="14.75" customHeight="1" x14ac:dyDescent="0.2">
      <c r="A3859" s="5">
        <v>3857</v>
      </c>
      <c r="B3859" s="6" t="s">
        <v>3854</v>
      </c>
      <c r="C3859" s="6" t="s">
        <v>7966</v>
      </c>
      <c r="D3859" s="22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>E3859/D3859</f>
        <v>5.1999999999999998E-2</v>
      </c>
      <c r="P3859" s="8">
        <f>IF(L3859=0,0,E3859/L3859)</f>
        <v>65</v>
      </c>
      <c r="Q3859" s="5" t="str">
        <f>LEFT(N3859,(FIND("/",N3859)-1))</f>
        <v>theater</v>
      </c>
      <c r="R3859" s="5" t="str">
        <f>RIGHT(N3859,LEN(N3859)-(FIND("/",N3859)))</f>
        <v>plays</v>
      </c>
      <c r="S3859" s="13">
        <f>(J3859/86400)+25569+(-5/24)</f>
        <v>41829.528819444444</v>
      </c>
      <c r="T3859" s="13">
        <f>(I3859/86400)+25569+(-5/24)</f>
        <v>41852.508333333331</v>
      </c>
    </row>
    <row r="3860" spans="1:20" ht="14.75" customHeight="1" x14ac:dyDescent="0.2">
      <c r="A3860" s="5">
        <v>3858</v>
      </c>
      <c r="B3860" s="6" t="s">
        <v>3855</v>
      </c>
      <c r="C3860" s="6" t="s">
        <v>7967</v>
      </c>
      <c r="D3860" s="22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>E3860/D3860</f>
        <v>0.02</v>
      </c>
      <c r="P3860" s="8">
        <f>IF(L3860=0,0,E3860/L3860)</f>
        <v>10</v>
      </c>
      <c r="Q3860" s="5" t="str">
        <f>LEFT(N3860,(FIND("/",N3860)-1))</f>
        <v>theater</v>
      </c>
      <c r="R3860" s="5" t="str">
        <f>RIGHT(N3860,LEN(N3860)-(FIND("/",N3860)))</f>
        <v>plays</v>
      </c>
      <c r="S3860" s="13">
        <f>(J3860/86400)+25569+(-5/24)</f>
        <v>42128.222731481474</v>
      </c>
      <c r="T3860" s="13">
        <f>(I3860/86400)+25569+(-5/24)</f>
        <v>42146.666666666664</v>
      </c>
    </row>
    <row r="3861" spans="1:20" ht="14.75" customHeight="1" x14ac:dyDescent="0.2">
      <c r="A3861" s="5">
        <v>3859</v>
      </c>
      <c r="B3861" s="6" t="s">
        <v>3856</v>
      </c>
      <c r="C3861" s="6" t="s">
        <v>7968</v>
      </c>
      <c r="D3861" s="22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>E3861/D3861</f>
        <v>4.0000000000000002E-4</v>
      </c>
      <c r="P3861" s="8">
        <f>IF(L3861=0,0,E3861/L3861)</f>
        <v>1</v>
      </c>
      <c r="Q3861" s="5" t="str">
        <f>LEFT(N3861,(FIND("/",N3861)-1))</f>
        <v>theater</v>
      </c>
      <c r="R3861" s="5" t="str">
        <f>RIGHT(N3861,LEN(N3861)-(FIND("/",N3861)))</f>
        <v>plays</v>
      </c>
      <c r="S3861" s="13">
        <f>(J3861/86400)+25569+(-5/24)</f>
        <v>41789.685266203705</v>
      </c>
      <c r="T3861" s="13">
        <f>(I3861/86400)+25569+(-5/24)</f>
        <v>41815.666666666664</v>
      </c>
    </row>
    <row r="3862" spans="1:20" ht="14.75" customHeight="1" x14ac:dyDescent="0.2">
      <c r="A3862" s="5">
        <v>3860</v>
      </c>
      <c r="B3862" s="6" t="s">
        <v>3857</v>
      </c>
      <c r="C3862" s="6" t="s">
        <v>7969</v>
      </c>
      <c r="D3862" s="22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>E3862/D3862</f>
        <v>0.17666666666666667</v>
      </c>
      <c r="P3862" s="8">
        <f>IF(L3862=0,0,E3862/L3862)</f>
        <v>81.538461538461533</v>
      </c>
      <c r="Q3862" s="5" t="str">
        <f>LEFT(N3862,(FIND("/",N3862)-1))</f>
        <v>theater</v>
      </c>
      <c r="R3862" s="5" t="str">
        <f>RIGHT(N3862,LEN(N3862)-(FIND("/",N3862)))</f>
        <v>plays</v>
      </c>
      <c r="S3862" s="13">
        <f>(J3862/86400)+25569+(-5/24)</f>
        <v>41833.452662037038</v>
      </c>
      <c r="T3862" s="13">
        <f>(I3862/86400)+25569+(-5/24)</f>
        <v>41863.452662037038</v>
      </c>
    </row>
    <row r="3863" spans="1:20" ht="14.75" customHeight="1" x14ac:dyDescent="0.2">
      <c r="A3863" s="5">
        <v>3861</v>
      </c>
      <c r="B3863" s="6" t="s">
        <v>3858</v>
      </c>
      <c r="C3863" s="6" t="s">
        <v>7970</v>
      </c>
      <c r="D3863" s="22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>E3863/D3863</f>
        <v>0.05</v>
      </c>
      <c r="P3863" s="8">
        <f>IF(L3863=0,0,E3863/L3863)</f>
        <v>100</v>
      </c>
      <c r="Q3863" s="5" t="str">
        <f>LEFT(N3863,(FIND("/",N3863)-1))</f>
        <v>theater</v>
      </c>
      <c r="R3863" s="5" t="str">
        <f>RIGHT(N3863,LEN(N3863)-(FIND("/",N3863)))</f>
        <v>plays</v>
      </c>
      <c r="S3863" s="13">
        <f>(J3863/86400)+25569+(-5/24)</f>
        <v>41914.381678240738</v>
      </c>
      <c r="T3863" s="13">
        <f>(I3863/86400)+25569+(-5/24)</f>
        <v>41955.699305555558</v>
      </c>
    </row>
    <row r="3864" spans="1:20" ht="14.75" customHeight="1" x14ac:dyDescent="0.2">
      <c r="A3864" s="5">
        <v>3862</v>
      </c>
      <c r="B3864" s="6" t="s">
        <v>3859</v>
      </c>
      <c r="C3864" s="6" t="s">
        <v>7971</v>
      </c>
      <c r="D3864" s="22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>E3864/D3864</f>
        <v>1.3333333333333334E-4</v>
      </c>
      <c r="P3864" s="8">
        <f>IF(L3864=0,0,E3864/L3864)</f>
        <v>1</v>
      </c>
      <c r="Q3864" s="5" t="str">
        <f>LEFT(N3864,(FIND("/",N3864)-1))</f>
        <v>theater</v>
      </c>
      <c r="R3864" s="5" t="str">
        <f>RIGHT(N3864,LEN(N3864)-(FIND("/",N3864)))</f>
        <v>plays</v>
      </c>
      <c r="S3864" s="13">
        <f>(J3864/86400)+25569+(-5/24)</f>
        <v>42611.052731481475</v>
      </c>
      <c r="T3864" s="13">
        <f>(I3864/86400)+25569+(-5/24)</f>
        <v>42625.499305555553</v>
      </c>
    </row>
    <row r="3865" spans="1:20" ht="14.75" customHeight="1" x14ac:dyDescent="0.2">
      <c r="A3865" s="5">
        <v>3863</v>
      </c>
      <c r="B3865" s="6" t="s">
        <v>3860</v>
      </c>
      <c r="C3865" s="6" t="s">
        <v>7972</v>
      </c>
      <c r="D3865" s="22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>E3865/D3865</f>
        <v>0</v>
      </c>
      <c r="P3865" s="8">
        <f>IF(L3865=0,0,E3865/L3865)</f>
        <v>0</v>
      </c>
      <c r="Q3865" s="5" t="str">
        <f>LEFT(N3865,(FIND("/",N3865)-1))</f>
        <v>theater</v>
      </c>
      <c r="R3865" s="5" t="str">
        <f>RIGHT(N3865,LEN(N3865)-(FIND("/",N3865)))</f>
        <v>plays</v>
      </c>
      <c r="S3865" s="13">
        <f>(J3865/86400)+25569+(-5/24)</f>
        <v>42253.424826388888</v>
      </c>
      <c r="T3865" s="13">
        <f>(I3865/86400)+25569+(-5/24)</f>
        <v>42313.466493055552</v>
      </c>
    </row>
    <row r="3866" spans="1:20" ht="14.75" customHeight="1" x14ac:dyDescent="0.2">
      <c r="A3866" s="5">
        <v>3864</v>
      </c>
      <c r="B3866" s="6" t="s">
        <v>3861</v>
      </c>
      <c r="C3866" s="6" t="s">
        <v>7973</v>
      </c>
      <c r="D3866" s="22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>E3866/D3866</f>
        <v>1.2E-2</v>
      </c>
      <c r="P3866" s="8">
        <f>IF(L3866=0,0,E3866/L3866)</f>
        <v>20</v>
      </c>
      <c r="Q3866" s="5" t="str">
        <f>LEFT(N3866,(FIND("/",N3866)-1))</f>
        <v>theater</v>
      </c>
      <c r="R3866" s="5" t="str">
        <f>RIGHT(N3866,LEN(N3866)-(FIND("/",N3866)))</f>
        <v>plays</v>
      </c>
      <c r="S3866" s="13">
        <f>(J3866/86400)+25569+(-5/24)</f>
        <v>42295.683495370373</v>
      </c>
      <c r="T3866" s="13">
        <f>(I3866/86400)+25569+(-5/24)</f>
        <v>42325.72516203703</v>
      </c>
    </row>
    <row r="3867" spans="1:20" ht="14.75" customHeight="1" x14ac:dyDescent="0.2">
      <c r="A3867" s="5">
        <v>3865</v>
      </c>
      <c r="B3867" s="6" t="s">
        <v>3862</v>
      </c>
      <c r="C3867" s="6" t="s">
        <v>7974</v>
      </c>
      <c r="D3867" s="22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>E3867/D3867</f>
        <v>0.26937422295897223</v>
      </c>
      <c r="P3867" s="8">
        <f>IF(L3867=0,0,E3867/L3867)</f>
        <v>46.428571428571431</v>
      </c>
      <c r="Q3867" s="5" t="str">
        <f>LEFT(N3867,(FIND("/",N3867)-1))</f>
        <v>theater</v>
      </c>
      <c r="R3867" s="5" t="str">
        <f>RIGHT(N3867,LEN(N3867)-(FIND("/",N3867)))</f>
        <v>plays</v>
      </c>
      <c r="S3867" s="13">
        <f>(J3867/86400)+25569+(-5/24)</f>
        <v>41841.44326388889</v>
      </c>
      <c r="T3867" s="13">
        <f>(I3867/86400)+25569+(-5/24)</f>
        <v>41881.020833333328</v>
      </c>
    </row>
    <row r="3868" spans="1:20" ht="14.75" customHeight="1" x14ac:dyDescent="0.2">
      <c r="A3868" s="5">
        <v>3866</v>
      </c>
      <c r="B3868" s="6" t="s">
        <v>3863</v>
      </c>
      <c r="C3868" s="6" t="s">
        <v>7975</v>
      </c>
      <c r="D3868" s="22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>E3868/D3868</f>
        <v>5.4999999999999997E-3</v>
      </c>
      <c r="P3868" s="8">
        <f>IF(L3868=0,0,E3868/L3868)</f>
        <v>5.5</v>
      </c>
      <c r="Q3868" s="5" t="str">
        <f>LEFT(N3868,(FIND("/",N3868)-1))</f>
        <v>theater</v>
      </c>
      <c r="R3868" s="5" t="str">
        <f>RIGHT(N3868,LEN(N3868)-(FIND("/",N3868)))</f>
        <v>plays</v>
      </c>
      <c r="S3868" s="13">
        <f>(J3868/86400)+25569+(-5/24)</f>
        <v>42402.738668981481</v>
      </c>
      <c r="T3868" s="13">
        <f>(I3868/86400)+25569+(-5/24)</f>
        <v>42451.936805555553</v>
      </c>
    </row>
    <row r="3869" spans="1:20" ht="14.75" customHeight="1" x14ac:dyDescent="0.2">
      <c r="A3869" s="5">
        <v>3867</v>
      </c>
      <c r="B3869" s="6" t="s">
        <v>3864</v>
      </c>
      <c r="C3869" s="6" t="s">
        <v>7976</v>
      </c>
      <c r="D3869" s="22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>E3869/D3869</f>
        <v>0.1255</v>
      </c>
      <c r="P3869" s="8">
        <f>IF(L3869=0,0,E3869/L3869)</f>
        <v>50.2</v>
      </c>
      <c r="Q3869" s="5" t="str">
        <f>LEFT(N3869,(FIND("/",N3869)-1))</f>
        <v>theater</v>
      </c>
      <c r="R3869" s="5" t="str">
        <f>RIGHT(N3869,LEN(N3869)-(FIND("/",N3869)))</f>
        <v>plays</v>
      </c>
      <c r="S3869" s="13">
        <f>(J3869/86400)+25569+(-5/24)</f>
        <v>42509.605775462966</v>
      </c>
      <c r="T3869" s="13">
        <f>(I3869/86400)+25569+(-5/24)</f>
        <v>42539.605775462966</v>
      </c>
    </row>
    <row r="3870" spans="1:20" ht="14.75" customHeight="1" x14ac:dyDescent="0.2">
      <c r="A3870" s="5">
        <v>3868</v>
      </c>
      <c r="B3870" s="6" t="s">
        <v>3865</v>
      </c>
      <c r="C3870" s="6" t="s">
        <v>7977</v>
      </c>
      <c r="D3870" s="22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>E3870/D3870</f>
        <v>2E-3</v>
      </c>
      <c r="P3870" s="8">
        <f>IF(L3870=0,0,E3870/L3870)</f>
        <v>10</v>
      </c>
      <c r="Q3870" s="5" t="str">
        <f>LEFT(N3870,(FIND("/",N3870)-1))</f>
        <v>theater</v>
      </c>
      <c r="R3870" s="5" t="str">
        <f>RIGHT(N3870,LEN(N3870)-(FIND("/",N3870)))</f>
        <v>musical</v>
      </c>
      <c r="S3870" s="13">
        <f>(J3870/86400)+25569+(-5/24)</f>
        <v>41865.45144675926</v>
      </c>
      <c r="T3870" s="13">
        <f>(I3870/86400)+25569+(-5/24)</f>
        <v>41890.45144675926</v>
      </c>
    </row>
    <row r="3871" spans="1:20" ht="14.75" customHeight="1" x14ac:dyDescent="0.2">
      <c r="A3871" s="5">
        <v>3869</v>
      </c>
      <c r="B3871" s="6" t="s">
        <v>3866</v>
      </c>
      <c r="C3871" s="6" t="s">
        <v>7978</v>
      </c>
      <c r="D3871" s="22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>E3871/D3871</f>
        <v>3.44748684310884E-2</v>
      </c>
      <c r="P3871" s="8">
        <f>IF(L3871=0,0,E3871/L3871)</f>
        <v>30.133333333333333</v>
      </c>
      <c r="Q3871" s="5" t="str">
        <f>LEFT(N3871,(FIND("/",N3871)-1))</f>
        <v>theater</v>
      </c>
      <c r="R3871" s="5" t="str">
        <f>RIGHT(N3871,LEN(N3871)-(FIND("/",N3871)))</f>
        <v>musical</v>
      </c>
      <c r="S3871" s="13">
        <f>(J3871/86400)+25569+(-5/24)</f>
        <v>42047.516111111108</v>
      </c>
      <c r="T3871" s="13">
        <f>(I3871/86400)+25569+(-5/24)</f>
        <v>42076.924305555549</v>
      </c>
    </row>
    <row r="3872" spans="1:20" ht="14.75" customHeight="1" x14ac:dyDescent="0.2">
      <c r="A3872" s="5">
        <v>3870</v>
      </c>
      <c r="B3872" s="6" t="s">
        <v>3867</v>
      </c>
      <c r="C3872" s="6" t="s">
        <v>7979</v>
      </c>
      <c r="D3872" s="22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>E3872/D3872</f>
        <v>0.15</v>
      </c>
      <c r="P3872" s="8">
        <f>IF(L3872=0,0,E3872/L3872)</f>
        <v>150</v>
      </c>
      <c r="Q3872" s="5" t="str">
        <f>LEFT(N3872,(FIND("/",N3872)-1))</f>
        <v>theater</v>
      </c>
      <c r="R3872" s="5" t="str">
        <f>RIGHT(N3872,LEN(N3872)-(FIND("/",N3872)))</f>
        <v>musical</v>
      </c>
      <c r="S3872" s="13">
        <f>(J3872/86400)+25569+(-5/24)</f>
        <v>41792.963865740741</v>
      </c>
      <c r="T3872" s="13">
        <f>(I3872/86400)+25569+(-5/24)</f>
        <v>41822.963865740741</v>
      </c>
    </row>
    <row r="3873" spans="1:20" ht="14.75" customHeight="1" x14ac:dyDescent="0.2">
      <c r="A3873" s="5">
        <v>3871</v>
      </c>
      <c r="B3873" s="6" t="s">
        <v>3868</v>
      </c>
      <c r="C3873" s="6" t="s">
        <v>7980</v>
      </c>
      <c r="D3873" s="22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>E3873/D3873</f>
        <v>2.6666666666666668E-2</v>
      </c>
      <c r="P3873" s="8">
        <f>IF(L3873=0,0,E3873/L3873)</f>
        <v>13.333333333333334</v>
      </c>
      <c r="Q3873" s="5" t="str">
        <f>LEFT(N3873,(FIND("/",N3873)-1))</f>
        <v>theater</v>
      </c>
      <c r="R3873" s="5" t="str">
        <f>RIGHT(N3873,LEN(N3873)-(FIND("/",N3873)))</f>
        <v>musical</v>
      </c>
      <c r="S3873" s="13">
        <f>(J3873/86400)+25569+(-5/24)</f>
        <v>42763.572337962956</v>
      </c>
      <c r="T3873" s="13">
        <f>(I3873/86400)+25569+(-5/24)</f>
        <v>42823.530671296299</v>
      </c>
    </row>
    <row r="3874" spans="1:20" ht="14.75" customHeight="1" x14ac:dyDescent="0.2">
      <c r="A3874" s="5">
        <v>3872</v>
      </c>
      <c r="B3874" s="6" t="s">
        <v>3869</v>
      </c>
      <c r="C3874" s="6" t="s">
        <v>7981</v>
      </c>
      <c r="D3874" s="22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>E3874/D3874</f>
        <v>0</v>
      </c>
      <c r="P3874" s="8">
        <f>IF(L3874=0,0,E3874/L3874)</f>
        <v>0</v>
      </c>
      <c r="Q3874" s="5" t="str">
        <f>LEFT(N3874,(FIND("/",N3874)-1))</f>
        <v>theater</v>
      </c>
      <c r="R3874" s="5" t="str">
        <f>RIGHT(N3874,LEN(N3874)-(FIND("/",N3874)))</f>
        <v>musical</v>
      </c>
      <c r="S3874" s="13">
        <f>(J3874/86400)+25569+(-5/24)</f>
        <v>42179.9374537037</v>
      </c>
      <c r="T3874" s="13">
        <f>(I3874/86400)+25569+(-5/24)</f>
        <v>42229.9374537037</v>
      </c>
    </row>
    <row r="3875" spans="1:20" ht="14.75" customHeight="1" x14ac:dyDescent="0.2">
      <c r="A3875" s="5">
        <v>3873</v>
      </c>
      <c r="B3875" s="6" t="s">
        <v>3870</v>
      </c>
      <c r="C3875" s="6" t="s">
        <v>7982</v>
      </c>
      <c r="D3875" s="22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>E3875/D3875</f>
        <v>0</v>
      </c>
      <c r="P3875" s="8">
        <f>IF(L3875=0,0,E3875/L3875)</f>
        <v>0</v>
      </c>
      <c r="Q3875" s="5" t="str">
        <f>LEFT(N3875,(FIND("/",N3875)-1))</f>
        <v>theater</v>
      </c>
      <c r="R3875" s="5" t="str">
        <f>RIGHT(N3875,LEN(N3875)-(FIND("/",N3875)))</f>
        <v>musical</v>
      </c>
      <c r="S3875" s="13">
        <f>(J3875/86400)+25569+(-5/24)</f>
        <v>42255.487673611111</v>
      </c>
      <c r="T3875" s="13">
        <f>(I3875/86400)+25569+(-5/24)</f>
        <v>42285.487673611111</v>
      </c>
    </row>
    <row r="3876" spans="1:20" ht="14.75" customHeight="1" x14ac:dyDescent="0.2">
      <c r="A3876" s="5">
        <v>3874</v>
      </c>
      <c r="B3876" s="6" t="s">
        <v>3871</v>
      </c>
      <c r="C3876" s="6" t="s">
        <v>7983</v>
      </c>
      <c r="D3876" s="22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>E3876/D3876</f>
        <v>0</v>
      </c>
      <c r="P3876" s="8">
        <f>IF(L3876=0,0,E3876/L3876)</f>
        <v>0</v>
      </c>
      <c r="Q3876" s="5" t="str">
        <f>LEFT(N3876,(FIND("/",N3876)-1))</f>
        <v>theater</v>
      </c>
      <c r="R3876" s="5" t="str">
        <f>RIGHT(N3876,LEN(N3876)-(FIND("/",N3876)))</f>
        <v>musical</v>
      </c>
      <c r="S3876" s="13">
        <f>(J3876/86400)+25569+(-5/24)</f>
        <v>42006.808124999996</v>
      </c>
      <c r="T3876" s="13">
        <f>(I3876/86400)+25569+(-5/24)</f>
        <v>42027.833333333336</v>
      </c>
    </row>
    <row r="3877" spans="1:20" ht="14.75" customHeight="1" x14ac:dyDescent="0.2">
      <c r="A3877" s="5">
        <v>3875</v>
      </c>
      <c r="B3877" s="6" t="s">
        <v>3872</v>
      </c>
      <c r="C3877" s="6" t="s">
        <v>7984</v>
      </c>
      <c r="D3877" s="22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>E3877/D3877</f>
        <v>0</v>
      </c>
      <c r="P3877" s="8">
        <f>IF(L3877=0,0,E3877/L3877)</f>
        <v>0</v>
      </c>
      <c r="Q3877" s="5" t="str">
        <f>LEFT(N3877,(FIND("/",N3877)-1))</f>
        <v>theater</v>
      </c>
      <c r="R3877" s="5" t="str">
        <f>RIGHT(N3877,LEN(N3877)-(FIND("/",N3877)))</f>
        <v>musical</v>
      </c>
      <c r="S3877" s="13">
        <f>(J3877/86400)+25569+(-5/24)</f>
        <v>42615.138483796291</v>
      </c>
      <c r="T3877" s="13">
        <f>(I3877/86400)+25569+(-5/24)</f>
        <v>42616.208333333336</v>
      </c>
    </row>
    <row r="3878" spans="1:20" ht="14.75" customHeight="1" x14ac:dyDescent="0.2">
      <c r="A3878" s="5">
        <v>3876</v>
      </c>
      <c r="B3878" s="6" t="s">
        <v>3873</v>
      </c>
      <c r="C3878" s="6" t="s">
        <v>7985</v>
      </c>
      <c r="D3878" s="22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>E3878/D3878</f>
        <v>0.52794871794871789</v>
      </c>
      <c r="P3878" s="8">
        <f>IF(L3878=0,0,E3878/L3878)</f>
        <v>44.760869565217391</v>
      </c>
      <c r="Q3878" s="5" t="str">
        <f>LEFT(N3878,(FIND("/",N3878)-1))</f>
        <v>theater</v>
      </c>
      <c r="R3878" s="5" t="str">
        <f>RIGHT(N3878,LEN(N3878)-(FIND("/",N3878)))</f>
        <v>musical</v>
      </c>
      <c r="S3878" s="13">
        <f>(J3878/86400)+25569+(-5/24)</f>
        <v>42372.415833333333</v>
      </c>
      <c r="T3878" s="13">
        <f>(I3878/86400)+25569+(-5/24)</f>
        <v>42402.415833333333</v>
      </c>
    </row>
    <row r="3879" spans="1:20" ht="14.75" customHeight="1" x14ac:dyDescent="0.2">
      <c r="A3879" s="5">
        <v>3877</v>
      </c>
      <c r="B3879" s="6" t="s">
        <v>3874</v>
      </c>
      <c r="C3879" s="6" t="s">
        <v>7986</v>
      </c>
      <c r="D3879" s="22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>E3879/D3879</f>
        <v>4.9639999999999997E-2</v>
      </c>
      <c r="P3879" s="8">
        <f>IF(L3879=0,0,E3879/L3879)</f>
        <v>88.642857142857139</v>
      </c>
      <c r="Q3879" s="5" t="str">
        <f>LEFT(N3879,(FIND("/",N3879)-1))</f>
        <v>theater</v>
      </c>
      <c r="R3879" s="5" t="str">
        <f>RIGHT(N3879,LEN(N3879)-(FIND("/",N3879)))</f>
        <v>musical</v>
      </c>
      <c r="S3879" s="13">
        <f>(J3879/86400)+25569+(-5/24)</f>
        <v>42682.469351851854</v>
      </c>
      <c r="T3879" s="13">
        <f>(I3879/86400)+25569+(-5/24)</f>
        <v>42712.469351851854</v>
      </c>
    </row>
    <row r="3880" spans="1:20" ht="14.75" customHeight="1" x14ac:dyDescent="0.2">
      <c r="A3880" s="5">
        <v>3878</v>
      </c>
      <c r="B3880" s="6" t="s">
        <v>3875</v>
      </c>
      <c r="C3880" s="6" t="s">
        <v>7987</v>
      </c>
      <c r="D3880" s="22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>E3880/D3880</f>
        <v>5.5555555555555556E-4</v>
      </c>
      <c r="P3880" s="8">
        <f>IF(L3880=0,0,E3880/L3880)</f>
        <v>10</v>
      </c>
      <c r="Q3880" s="5" t="str">
        <f>LEFT(N3880,(FIND("/",N3880)-1))</f>
        <v>theater</v>
      </c>
      <c r="R3880" s="5" t="str">
        <f>RIGHT(N3880,LEN(N3880)-(FIND("/",N3880)))</f>
        <v>musical</v>
      </c>
      <c r="S3880" s="13">
        <f>(J3880/86400)+25569+(-5/24)</f>
        <v>42154.610486111109</v>
      </c>
      <c r="T3880" s="13">
        <f>(I3880/86400)+25569+(-5/24)</f>
        <v>42184.957638888889</v>
      </c>
    </row>
    <row r="3881" spans="1:20" ht="14.75" customHeight="1" x14ac:dyDescent="0.2">
      <c r="A3881" s="5">
        <v>3879</v>
      </c>
      <c r="B3881" s="6" t="s">
        <v>3876</v>
      </c>
      <c r="C3881" s="6" t="s">
        <v>7988</v>
      </c>
      <c r="D3881" s="22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>E3881/D3881</f>
        <v>0</v>
      </c>
      <c r="P3881" s="8">
        <f>IF(L3881=0,0,E3881/L3881)</f>
        <v>0</v>
      </c>
      <c r="Q3881" s="5" t="str">
        <f>LEFT(N3881,(FIND("/",N3881)-1))</f>
        <v>theater</v>
      </c>
      <c r="R3881" s="5" t="str">
        <f>RIGHT(N3881,LEN(N3881)-(FIND("/",N3881)))</f>
        <v>musical</v>
      </c>
      <c r="S3881" s="13">
        <f>(J3881/86400)+25569+(-5/24)</f>
        <v>41999.652731481481</v>
      </c>
      <c r="T3881" s="13">
        <f>(I3881/86400)+25569+(-5/24)</f>
        <v>42029.652731481481</v>
      </c>
    </row>
    <row r="3882" spans="1:20" ht="14.75" customHeight="1" x14ac:dyDescent="0.2">
      <c r="A3882" s="5">
        <v>3880</v>
      </c>
      <c r="B3882" s="6" t="s">
        <v>3877</v>
      </c>
      <c r="C3882" s="6" t="s">
        <v>7989</v>
      </c>
      <c r="D3882" s="22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>E3882/D3882</f>
        <v>0.13066666666666665</v>
      </c>
      <c r="P3882" s="8">
        <f>IF(L3882=0,0,E3882/L3882)</f>
        <v>57.647058823529413</v>
      </c>
      <c r="Q3882" s="5" t="str">
        <f>LEFT(N3882,(FIND("/",N3882)-1))</f>
        <v>theater</v>
      </c>
      <c r="R3882" s="5" t="str">
        <f>RIGHT(N3882,LEN(N3882)-(FIND("/",N3882)))</f>
        <v>musical</v>
      </c>
      <c r="S3882" s="13">
        <f>(J3882/86400)+25569+(-5/24)</f>
        <v>41815.606712962959</v>
      </c>
      <c r="T3882" s="13">
        <f>(I3882/86400)+25569+(-5/24)</f>
        <v>41850.75</v>
      </c>
    </row>
    <row r="3883" spans="1:20" ht="14.75" customHeight="1" x14ac:dyDescent="0.2">
      <c r="A3883" s="5">
        <v>3881</v>
      </c>
      <c r="B3883" s="6" t="s">
        <v>3878</v>
      </c>
      <c r="C3883" s="6" t="s">
        <v>7990</v>
      </c>
      <c r="D3883" s="22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>E3883/D3883</f>
        <v>0.05</v>
      </c>
      <c r="P3883" s="8">
        <f>IF(L3883=0,0,E3883/L3883)</f>
        <v>25</v>
      </c>
      <c r="Q3883" s="5" t="str">
        <f>LEFT(N3883,(FIND("/",N3883)-1))</f>
        <v>theater</v>
      </c>
      <c r="R3883" s="5" t="str">
        <f>RIGHT(N3883,LEN(N3883)-(FIND("/",N3883)))</f>
        <v>musical</v>
      </c>
      <c r="S3883" s="13">
        <f>(J3883/86400)+25569+(-5/24)</f>
        <v>42755.810173611106</v>
      </c>
      <c r="T3883" s="13">
        <f>(I3883/86400)+25569+(-5/24)</f>
        <v>42785.810173611106</v>
      </c>
    </row>
    <row r="3884" spans="1:20" ht="14.75" customHeight="1" x14ac:dyDescent="0.2">
      <c r="A3884" s="5">
        <v>3882</v>
      </c>
      <c r="B3884" s="6" t="s">
        <v>3879</v>
      </c>
      <c r="C3884" s="6" t="s">
        <v>7991</v>
      </c>
      <c r="D3884" s="22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>E3884/D3884</f>
        <v>0</v>
      </c>
      <c r="P3884" s="8">
        <f>IF(L3884=0,0,E3884/L3884)</f>
        <v>0</v>
      </c>
      <c r="Q3884" s="5" t="str">
        <f>LEFT(N3884,(FIND("/",N3884)-1))</f>
        <v>theater</v>
      </c>
      <c r="R3884" s="5" t="str">
        <f>RIGHT(N3884,LEN(N3884)-(FIND("/",N3884)))</f>
        <v>musical</v>
      </c>
      <c r="S3884" s="13">
        <f>(J3884/86400)+25569+(-5/24)</f>
        <v>42373.77511574074</v>
      </c>
      <c r="T3884" s="13">
        <f>(I3884/86400)+25569+(-5/24)</f>
        <v>42400.752083333333</v>
      </c>
    </row>
    <row r="3885" spans="1:20" ht="14.75" customHeight="1" x14ac:dyDescent="0.2">
      <c r="A3885" s="5">
        <v>3883</v>
      </c>
      <c r="B3885" s="6" t="s">
        <v>3880</v>
      </c>
      <c r="C3885" s="6" t="s">
        <v>7992</v>
      </c>
      <c r="D3885" s="22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>E3885/D3885</f>
        <v>0</v>
      </c>
      <c r="P3885" s="8">
        <f>IF(L3885=0,0,E3885/L3885)</f>
        <v>0</v>
      </c>
      <c r="Q3885" s="5" t="str">
        <f>LEFT(N3885,(FIND("/",N3885)-1))</f>
        <v>theater</v>
      </c>
      <c r="R3885" s="5" t="str">
        <f>RIGHT(N3885,LEN(N3885)-(FIND("/",N3885)))</f>
        <v>musical</v>
      </c>
      <c r="S3885" s="13">
        <f>(J3885/86400)+25569+(-5/24)</f>
        <v>41854.394317129627</v>
      </c>
      <c r="T3885" s="13">
        <f>(I3885/86400)+25569+(-5/24)</f>
        <v>41884.394317129627</v>
      </c>
    </row>
    <row r="3886" spans="1:20" ht="14.75" customHeight="1" x14ac:dyDescent="0.2">
      <c r="A3886" s="5">
        <v>3884</v>
      </c>
      <c r="B3886" s="6" t="s">
        <v>3881</v>
      </c>
      <c r="C3886" s="6" t="s">
        <v>7993</v>
      </c>
      <c r="D3886" s="22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>E3886/D3886</f>
        <v>0</v>
      </c>
      <c r="P3886" s="8">
        <f>IF(L3886=0,0,E3886/L3886)</f>
        <v>0</v>
      </c>
      <c r="Q3886" s="5" t="str">
        <f>LEFT(N3886,(FIND("/",N3886)-1))</f>
        <v>theater</v>
      </c>
      <c r="R3886" s="5" t="str">
        <f>RIGHT(N3886,LEN(N3886)-(FIND("/",N3886)))</f>
        <v>musical</v>
      </c>
      <c r="S3886" s="13">
        <f>(J3886/86400)+25569+(-5/24)</f>
        <v>42065.583240740736</v>
      </c>
      <c r="T3886" s="13">
        <f>(I3886/86400)+25569+(-5/24)</f>
        <v>42090.541574074072</v>
      </c>
    </row>
    <row r="3887" spans="1:20" ht="14.75" customHeight="1" x14ac:dyDescent="0.2">
      <c r="A3887" s="5">
        <v>3885</v>
      </c>
      <c r="B3887" s="6" t="s">
        <v>3882</v>
      </c>
      <c r="C3887" s="6" t="s">
        <v>7994</v>
      </c>
      <c r="D3887" s="22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>E3887/D3887</f>
        <v>0</v>
      </c>
      <c r="P3887" s="8">
        <f>IF(L3887=0,0,E3887/L3887)</f>
        <v>0</v>
      </c>
      <c r="Q3887" s="5" t="str">
        <f>LEFT(N3887,(FIND("/",N3887)-1))</f>
        <v>theater</v>
      </c>
      <c r="R3887" s="5" t="str">
        <f>RIGHT(N3887,LEN(N3887)-(FIND("/",N3887)))</f>
        <v>musical</v>
      </c>
      <c r="S3887" s="13">
        <f>(J3887/86400)+25569+(-5/24)</f>
        <v>42469.742951388886</v>
      </c>
      <c r="T3887" s="13">
        <f>(I3887/86400)+25569+(-5/24)</f>
        <v>42499.742951388886</v>
      </c>
    </row>
    <row r="3888" spans="1:20" ht="14.75" customHeight="1" x14ac:dyDescent="0.2">
      <c r="A3888" s="5">
        <v>3886</v>
      </c>
      <c r="B3888" s="6" t="s">
        <v>3883</v>
      </c>
      <c r="C3888" s="6">
        <v>1</v>
      </c>
      <c r="D3888" s="22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>E3888/D3888</f>
        <v>0</v>
      </c>
      <c r="P3888" s="8">
        <f>IF(L3888=0,0,E3888/L3888)</f>
        <v>0</v>
      </c>
      <c r="Q3888" s="5" t="str">
        <f>LEFT(N3888,(FIND("/",N3888)-1))</f>
        <v>theater</v>
      </c>
      <c r="R3888" s="5" t="str">
        <f>RIGHT(N3888,LEN(N3888)-(FIND("/",N3888)))</f>
        <v>musical</v>
      </c>
      <c r="S3888" s="13">
        <f>(J3888/86400)+25569+(-5/24)</f>
        <v>41954.019699074073</v>
      </c>
      <c r="T3888" s="13">
        <f>(I3888/86400)+25569+(-5/24)</f>
        <v>41984.019699074073</v>
      </c>
    </row>
    <row r="3889" spans="1:20" ht="14.75" customHeight="1" x14ac:dyDescent="0.2">
      <c r="A3889" s="5">
        <v>3887</v>
      </c>
      <c r="B3889" s="6" t="s">
        <v>3884</v>
      </c>
      <c r="C3889" s="6" t="s">
        <v>7995</v>
      </c>
      <c r="D3889" s="22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>E3889/D3889</f>
        <v>1.7500000000000002E-2</v>
      </c>
      <c r="P3889" s="8">
        <f>IF(L3889=0,0,E3889/L3889)</f>
        <v>17.5</v>
      </c>
      <c r="Q3889" s="5" t="str">
        <f>LEFT(N3889,(FIND("/",N3889)-1))</f>
        <v>theater</v>
      </c>
      <c r="R3889" s="5" t="str">
        <f>RIGHT(N3889,LEN(N3889)-(FIND("/",N3889)))</f>
        <v>musical</v>
      </c>
      <c r="S3889" s="13">
        <f>(J3889/86400)+25569+(-5/24)</f>
        <v>42079.649641203701</v>
      </c>
      <c r="T3889" s="13">
        <f>(I3889/86400)+25569+(-5/24)</f>
        <v>42125.708333333336</v>
      </c>
    </row>
    <row r="3890" spans="1:20" ht="14.75" customHeight="1" x14ac:dyDescent="0.2">
      <c r="A3890" s="5">
        <v>3888</v>
      </c>
      <c r="B3890" s="6" t="s">
        <v>3885</v>
      </c>
      <c r="C3890" s="6" t="s">
        <v>7996</v>
      </c>
      <c r="D3890" s="22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>E3890/D3890</f>
        <v>0.27100000000000002</v>
      </c>
      <c r="P3890" s="8">
        <f>IF(L3890=0,0,E3890/L3890)</f>
        <v>38.714285714285715</v>
      </c>
      <c r="Q3890" s="5" t="str">
        <f>LEFT(N3890,(FIND("/",N3890)-1))</f>
        <v>theater</v>
      </c>
      <c r="R3890" s="5" t="str">
        <f>RIGHT(N3890,LEN(N3890)-(FIND("/",N3890)))</f>
        <v>plays</v>
      </c>
      <c r="S3890" s="13">
        <f>(J3890/86400)+25569+(-5/24)</f>
        <v>42762.337476851848</v>
      </c>
      <c r="T3890" s="13">
        <f>(I3890/86400)+25569+(-5/24)</f>
        <v>42792.337476851848</v>
      </c>
    </row>
    <row r="3891" spans="1:20" ht="14.75" customHeight="1" x14ac:dyDescent="0.2">
      <c r="A3891" s="5">
        <v>3889</v>
      </c>
      <c r="B3891" s="6" t="s">
        <v>3886</v>
      </c>
      <c r="C3891" s="6" t="s">
        <v>7997</v>
      </c>
      <c r="D3891" s="22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>E3891/D3891</f>
        <v>1.4749999999999999E-2</v>
      </c>
      <c r="P3891" s="8">
        <f>IF(L3891=0,0,E3891/L3891)</f>
        <v>13.111111111111111</v>
      </c>
      <c r="Q3891" s="5" t="str">
        <f>LEFT(N3891,(FIND("/",N3891)-1))</f>
        <v>theater</v>
      </c>
      <c r="R3891" s="5" t="str">
        <f>RIGHT(N3891,LEN(N3891)-(FIND("/",N3891)))</f>
        <v>plays</v>
      </c>
      <c r="S3891" s="13">
        <f>(J3891/86400)+25569+(-5/24)</f>
        <v>41976.796643518515</v>
      </c>
      <c r="T3891" s="13">
        <f>(I3891/86400)+25569+(-5/24)</f>
        <v>42008.768055555549</v>
      </c>
    </row>
    <row r="3892" spans="1:20" ht="14.75" customHeight="1" x14ac:dyDescent="0.2">
      <c r="A3892" s="5">
        <v>3890</v>
      </c>
      <c r="B3892" s="6" t="s">
        <v>3887</v>
      </c>
      <c r="C3892" s="6" t="s">
        <v>7998</v>
      </c>
      <c r="D3892" s="22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>E3892/D3892</f>
        <v>0.16826666666666668</v>
      </c>
      <c r="P3892" s="8">
        <f>IF(L3892=0,0,E3892/L3892)</f>
        <v>315.5</v>
      </c>
      <c r="Q3892" s="5" t="str">
        <f>LEFT(N3892,(FIND("/",N3892)-1))</f>
        <v>theater</v>
      </c>
      <c r="R3892" s="5" t="str">
        <f>RIGHT(N3892,LEN(N3892)-(FIND("/",N3892)))</f>
        <v>plays</v>
      </c>
      <c r="S3892" s="13">
        <f>(J3892/86400)+25569+(-5/24)</f>
        <v>42171.55027777778</v>
      </c>
      <c r="T3892" s="13">
        <f>(I3892/86400)+25569+(-5/24)</f>
        <v>42231.55027777778</v>
      </c>
    </row>
    <row r="3893" spans="1:20" ht="14.75" customHeight="1" x14ac:dyDescent="0.2">
      <c r="A3893" s="5">
        <v>3891</v>
      </c>
      <c r="B3893" s="6" t="s">
        <v>3888</v>
      </c>
      <c r="C3893" s="6" t="s">
        <v>7999</v>
      </c>
      <c r="D3893" s="22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>E3893/D3893</f>
        <v>0.32500000000000001</v>
      </c>
      <c r="P3893" s="8">
        <f>IF(L3893=0,0,E3893/L3893)</f>
        <v>37.142857142857146</v>
      </c>
      <c r="Q3893" s="5" t="str">
        <f>LEFT(N3893,(FIND("/",N3893)-1))</f>
        <v>theater</v>
      </c>
      <c r="R3893" s="5" t="str">
        <f>RIGHT(N3893,LEN(N3893)-(FIND("/",N3893)))</f>
        <v>plays</v>
      </c>
      <c r="S3893" s="13">
        <f>(J3893/86400)+25569+(-5/24)</f>
        <v>42055.924120370364</v>
      </c>
      <c r="T3893" s="13">
        <f>(I3893/86400)+25569+(-5/24)</f>
        <v>42085.999305555553</v>
      </c>
    </row>
    <row r="3894" spans="1:20" ht="14.75" customHeight="1" x14ac:dyDescent="0.2">
      <c r="A3894" s="5">
        <v>3892</v>
      </c>
      <c r="B3894" s="6" t="s">
        <v>3889</v>
      </c>
      <c r="C3894" s="6" t="s">
        <v>8000</v>
      </c>
      <c r="D3894" s="22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>E3894/D3894</f>
        <v>0</v>
      </c>
      <c r="P3894" s="8">
        <f>IF(L3894=0,0,E3894/L3894)</f>
        <v>0</v>
      </c>
      <c r="Q3894" s="5" t="str">
        <f>LEFT(N3894,(FIND("/",N3894)-1))</f>
        <v>theater</v>
      </c>
      <c r="R3894" s="5" t="str">
        <f>RIGHT(N3894,LEN(N3894)-(FIND("/",N3894)))</f>
        <v>plays</v>
      </c>
      <c r="S3894" s="13">
        <f>(J3894/86400)+25569+(-5/24)</f>
        <v>41867.443946759253</v>
      </c>
      <c r="T3894" s="13">
        <f>(I3894/86400)+25569+(-5/24)</f>
        <v>41875.083333333328</v>
      </c>
    </row>
    <row r="3895" spans="1:20" ht="14.75" customHeight="1" x14ac:dyDescent="0.2">
      <c r="A3895" s="5">
        <v>3893</v>
      </c>
      <c r="B3895" s="6" t="s">
        <v>3890</v>
      </c>
      <c r="C3895" s="6" t="s">
        <v>8001</v>
      </c>
      <c r="D3895" s="22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>E3895/D3895</f>
        <v>0.2155</v>
      </c>
      <c r="P3895" s="8">
        <f>IF(L3895=0,0,E3895/L3895)</f>
        <v>128.27380952380952</v>
      </c>
      <c r="Q3895" s="5" t="str">
        <f>LEFT(N3895,(FIND("/",N3895)-1))</f>
        <v>theater</v>
      </c>
      <c r="R3895" s="5" t="str">
        <f>RIGHT(N3895,LEN(N3895)-(FIND("/",N3895)))</f>
        <v>plays</v>
      </c>
      <c r="S3895" s="13">
        <f>(J3895/86400)+25569+(-5/24)</f>
        <v>41779.449537037035</v>
      </c>
      <c r="T3895" s="13">
        <f>(I3895/86400)+25569+(-5/24)</f>
        <v>41821.041666666664</v>
      </c>
    </row>
    <row r="3896" spans="1:20" ht="14.75" customHeight="1" x14ac:dyDescent="0.2">
      <c r="A3896" s="5">
        <v>3894</v>
      </c>
      <c r="B3896" s="6" t="s">
        <v>3891</v>
      </c>
      <c r="C3896" s="6" t="s">
        <v>8002</v>
      </c>
      <c r="D3896" s="22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>E3896/D3896</f>
        <v>3.4666666666666665E-2</v>
      </c>
      <c r="P3896" s="8">
        <f>IF(L3896=0,0,E3896/L3896)</f>
        <v>47.272727272727273</v>
      </c>
      <c r="Q3896" s="5" t="str">
        <f>LEFT(N3896,(FIND("/",N3896)-1))</f>
        <v>theater</v>
      </c>
      <c r="R3896" s="5" t="str">
        <f>RIGHT(N3896,LEN(N3896)-(FIND("/",N3896)))</f>
        <v>plays</v>
      </c>
      <c r="S3896" s="13">
        <f>(J3896/86400)+25569+(-5/24)</f>
        <v>42679.750138888885</v>
      </c>
      <c r="T3896" s="13">
        <f>(I3896/86400)+25569+(-5/24)</f>
        <v>42709.999305555553</v>
      </c>
    </row>
    <row r="3897" spans="1:20" ht="14.75" customHeight="1" x14ac:dyDescent="0.2">
      <c r="A3897" s="5">
        <v>3895</v>
      </c>
      <c r="B3897" s="6" t="s">
        <v>3892</v>
      </c>
      <c r="C3897" s="6" t="s">
        <v>8003</v>
      </c>
      <c r="D3897" s="22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>E3897/D3897</f>
        <v>0.05</v>
      </c>
      <c r="P3897" s="8">
        <f>IF(L3897=0,0,E3897/L3897)</f>
        <v>50</v>
      </c>
      <c r="Q3897" s="5" t="str">
        <f>LEFT(N3897,(FIND("/",N3897)-1))</f>
        <v>theater</v>
      </c>
      <c r="R3897" s="5" t="str">
        <f>RIGHT(N3897,LEN(N3897)-(FIND("/",N3897)))</f>
        <v>plays</v>
      </c>
      <c r="S3897" s="13">
        <f>(J3897/86400)+25569+(-5/24)</f>
        <v>42032.041875000003</v>
      </c>
      <c r="T3897" s="13">
        <f>(I3897/86400)+25569+(-5/24)</f>
        <v>42063.041875000003</v>
      </c>
    </row>
    <row r="3898" spans="1:20" ht="14.75" customHeight="1" x14ac:dyDescent="0.2">
      <c r="A3898" s="5">
        <v>3896</v>
      </c>
      <c r="B3898" s="6" t="s">
        <v>3893</v>
      </c>
      <c r="C3898" s="6" t="s">
        <v>8004</v>
      </c>
      <c r="D3898" s="22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>E3898/D3898</f>
        <v>0.10625</v>
      </c>
      <c r="P3898" s="8">
        <f>IF(L3898=0,0,E3898/L3898)</f>
        <v>42.5</v>
      </c>
      <c r="Q3898" s="5" t="str">
        <f>LEFT(N3898,(FIND("/",N3898)-1))</f>
        <v>theater</v>
      </c>
      <c r="R3898" s="5" t="str">
        <f>RIGHT(N3898,LEN(N3898)-(FIND("/",N3898)))</f>
        <v>plays</v>
      </c>
      <c r="S3898" s="13">
        <f>(J3898/86400)+25569+(-5/24)</f>
        <v>41792.983541666668</v>
      </c>
      <c r="T3898" s="13">
        <f>(I3898/86400)+25569+(-5/24)</f>
        <v>41806.983541666668</v>
      </c>
    </row>
    <row r="3899" spans="1:20" ht="14.75" customHeight="1" x14ac:dyDescent="0.2">
      <c r="A3899" s="5">
        <v>3897</v>
      </c>
      <c r="B3899" s="6" t="s">
        <v>3894</v>
      </c>
      <c r="C3899" s="6" t="s">
        <v>8005</v>
      </c>
      <c r="D3899" s="22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>E3899/D3899</f>
        <v>0.17599999999999999</v>
      </c>
      <c r="P3899" s="8">
        <f>IF(L3899=0,0,E3899/L3899)</f>
        <v>44</v>
      </c>
      <c r="Q3899" s="5" t="str">
        <f>LEFT(N3899,(FIND("/",N3899)-1))</f>
        <v>theater</v>
      </c>
      <c r="R3899" s="5" t="str">
        <f>RIGHT(N3899,LEN(N3899)-(FIND("/",N3899)))</f>
        <v>plays</v>
      </c>
      <c r="S3899" s="13">
        <f>(J3899/86400)+25569+(-5/24)</f>
        <v>41982.665312499994</v>
      </c>
      <c r="T3899" s="13">
        <f>(I3899/86400)+25569+(-5/24)</f>
        <v>42012.665312499994</v>
      </c>
    </row>
    <row r="3900" spans="1:20" ht="14.75" customHeight="1" x14ac:dyDescent="0.2">
      <c r="A3900" s="5">
        <v>3898</v>
      </c>
      <c r="B3900" s="6" t="s">
        <v>3895</v>
      </c>
      <c r="C3900" s="6" t="s">
        <v>8006</v>
      </c>
      <c r="D3900" s="22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>E3900/D3900</f>
        <v>0.3256</v>
      </c>
      <c r="P3900" s="8">
        <f>IF(L3900=0,0,E3900/L3900)</f>
        <v>50.875</v>
      </c>
      <c r="Q3900" s="5" t="str">
        <f>LEFT(N3900,(FIND("/",N3900)-1))</f>
        <v>theater</v>
      </c>
      <c r="R3900" s="5" t="str">
        <f>RIGHT(N3900,LEN(N3900)-(FIND("/",N3900)))</f>
        <v>plays</v>
      </c>
      <c r="S3900" s="13">
        <f>(J3900/86400)+25569+(-5/24)</f>
        <v>42193.273958333331</v>
      </c>
      <c r="T3900" s="13">
        <f>(I3900/86400)+25569+(-5/24)</f>
        <v>42233.458333333336</v>
      </c>
    </row>
    <row r="3901" spans="1:20" ht="14.75" customHeight="1" x14ac:dyDescent="0.2">
      <c r="A3901" s="5">
        <v>3899</v>
      </c>
      <c r="B3901" s="6" t="s">
        <v>3896</v>
      </c>
      <c r="C3901" s="6" t="s">
        <v>8007</v>
      </c>
      <c r="D3901" s="22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>E3901/D3901</f>
        <v>1.2500000000000001E-2</v>
      </c>
      <c r="P3901" s="8">
        <f>IF(L3901=0,0,E3901/L3901)</f>
        <v>62.5</v>
      </c>
      <c r="Q3901" s="5" t="str">
        <f>LEFT(N3901,(FIND("/",N3901)-1))</f>
        <v>theater</v>
      </c>
      <c r="R3901" s="5" t="str">
        <f>RIGHT(N3901,LEN(N3901)-(FIND("/",N3901)))</f>
        <v>plays</v>
      </c>
      <c r="S3901" s="13">
        <f>(J3901/86400)+25569+(-5/24)</f>
        <v>41843.566678240742</v>
      </c>
      <c r="T3901" s="13">
        <f>(I3901/86400)+25569+(-5/24)</f>
        <v>41863.566678240742</v>
      </c>
    </row>
    <row r="3902" spans="1:20" ht="14.75" customHeight="1" x14ac:dyDescent="0.2">
      <c r="A3902" s="5">
        <v>3900</v>
      </c>
      <c r="B3902" s="6" t="s">
        <v>3897</v>
      </c>
      <c r="C3902" s="6" t="s">
        <v>8008</v>
      </c>
      <c r="D3902" s="22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>E3902/D3902</f>
        <v>5.3999999999999999E-2</v>
      </c>
      <c r="P3902" s="8">
        <f>IF(L3902=0,0,E3902/L3902)</f>
        <v>27</v>
      </c>
      <c r="Q3902" s="5" t="str">
        <f>LEFT(N3902,(FIND("/",N3902)-1))</f>
        <v>theater</v>
      </c>
      <c r="R3902" s="5" t="str">
        <f>RIGHT(N3902,LEN(N3902)-(FIND("/",N3902)))</f>
        <v>plays</v>
      </c>
      <c r="S3902" s="13">
        <f>(J3902/86400)+25569+(-5/24)</f>
        <v>42135.884155092594</v>
      </c>
      <c r="T3902" s="13">
        <f>(I3902/86400)+25569+(-5/24)</f>
        <v>42165.884155092594</v>
      </c>
    </row>
    <row r="3903" spans="1:20" ht="14.75" customHeight="1" x14ac:dyDescent="0.2">
      <c r="A3903" s="5">
        <v>3901</v>
      </c>
      <c r="B3903" s="6" t="s">
        <v>3898</v>
      </c>
      <c r="C3903" s="6" t="s">
        <v>8009</v>
      </c>
      <c r="D3903" s="22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>E3903/D3903</f>
        <v>8.3333333333333332E-3</v>
      </c>
      <c r="P3903" s="8">
        <f>IF(L3903=0,0,E3903/L3903)</f>
        <v>25</v>
      </c>
      <c r="Q3903" s="5" t="str">
        <f>LEFT(N3903,(FIND("/",N3903)-1))</f>
        <v>theater</v>
      </c>
      <c r="R3903" s="5" t="str">
        <f>RIGHT(N3903,LEN(N3903)-(FIND("/",N3903)))</f>
        <v>plays</v>
      </c>
      <c r="S3903" s="13">
        <f>(J3903/86400)+25569+(-5/24)</f>
        <v>42317.618043981478</v>
      </c>
      <c r="T3903" s="13">
        <f>(I3903/86400)+25569+(-5/24)</f>
        <v>42357.618043981478</v>
      </c>
    </row>
    <row r="3904" spans="1:20" ht="14.75" customHeight="1" x14ac:dyDescent="0.2">
      <c r="A3904" s="5">
        <v>3902</v>
      </c>
      <c r="B3904" s="6" t="s">
        <v>3899</v>
      </c>
      <c r="C3904" s="6" t="s">
        <v>8010</v>
      </c>
      <c r="D3904" s="22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>E3904/D3904</f>
        <v>0.48833333333333334</v>
      </c>
      <c r="P3904" s="8">
        <f>IF(L3904=0,0,E3904/L3904)</f>
        <v>47.258064516129032</v>
      </c>
      <c r="Q3904" s="5" t="str">
        <f>LEFT(N3904,(FIND("/",N3904)-1))</f>
        <v>theater</v>
      </c>
      <c r="R3904" s="5" t="str">
        <f>RIGHT(N3904,LEN(N3904)-(FIND("/",N3904)))</f>
        <v>plays</v>
      </c>
      <c r="S3904" s="13">
        <f>(J3904/86400)+25569+(-5/24)</f>
        <v>42663.259745370371</v>
      </c>
      <c r="T3904" s="13">
        <f>(I3904/86400)+25569+(-5/24)</f>
        <v>42688.301412037035</v>
      </c>
    </row>
    <row r="3905" spans="1:20" ht="14.75" customHeight="1" x14ac:dyDescent="0.2">
      <c r="A3905" s="5">
        <v>3903</v>
      </c>
      <c r="B3905" s="6" t="s">
        <v>3900</v>
      </c>
      <c r="C3905" s="6" t="s">
        <v>8011</v>
      </c>
      <c r="D3905" s="22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>E3905/D3905</f>
        <v>0</v>
      </c>
      <c r="P3905" s="8">
        <f>IF(L3905=0,0,E3905/L3905)</f>
        <v>0</v>
      </c>
      <c r="Q3905" s="5" t="str">
        <f>LEFT(N3905,(FIND("/",N3905)-1))</f>
        <v>theater</v>
      </c>
      <c r="R3905" s="5" t="str">
        <f>RIGHT(N3905,LEN(N3905)-(FIND("/",N3905)))</f>
        <v>plays</v>
      </c>
      <c r="S3905" s="13">
        <f>(J3905/86400)+25569+(-5/24)</f>
        <v>42185.802835648145</v>
      </c>
      <c r="T3905" s="13">
        <f>(I3905/86400)+25569+(-5/24)</f>
        <v>42230.609722222223</v>
      </c>
    </row>
    <row r="3906" spans="1:20" ht="14.75" customHeight="1" x14ac:dyDescent="0.2">
      <c r="A3906" s="5">
        <v>3904</v>
      </c>
      <c r="B3906" s="6" t="s">
        <v>3901</v>
      </c>
      <c r="C3906" s="6" t="s">
        <v>8012</v>
      </c>
      <c r="D3906" s="22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>E3906/D3906</f>
        <v>2.9999999999999997E-4</v>
      </c>
      <c r="P3906" s="8">
        <f>IF(L3906=0,0,E3906/L3906)</f>
        <v>1.5</v>
      </c>
      <c r="Q3906" s="5" t="str">
        <f>LEFT(N3906,(FIND("/",N3906)-1))</f>
        <v>theater</v>
      </c>
      <c r="R3906" s="5" t="str">
        <f>RIGHT(N3906,LEN(N3906)-(FIND("/",N3906)))</f>
        <v>plays</v>
      </c>
      <c r="S3906" s="13">
        <f>(J3906/86400)+25569+(-5/24)</f>
        <v>42095.020833333336</v>
      </c>
      <c r="T3906" s="13">
        <f>(I3906/86400)+25569+(-5/24)</f>
        <v>42109.00277777778</v>
      </c>
    </row>
    <row r="3907" spans="1:20" ht="14.75" customHeight="1" x14ac:dyDescent="0.2">
      <c r="A3907" s="5">
        <v>3905</v>
      </c>
      <c r="B3907" s="6" t="s">
        <v>3902</v>
      </c>
      <c r="C3907" s="6" t="s">
        <v>8013</v>
      </c>
      <c r="D3907" s="22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>E3907/D3907</f>
        <v>0.11533333333333333</v>
      </c>
      <c r="P3907" s="8">
        <f>IF(L3907=0,0,E3907/L3907)</f>
        <v>24.714285714285715</v>
      </c>
      <c r="Q3907" s="5" t="str">
        <f>LEFT(N3907,(FIND("/",N3907)-1))</f>
        <v>theater</v>
      </c>
      <c r="R3907" s="5" t="str">
        <f>RIGHT(N3907,LEN(N3907)-(FIND("/",N3907)))</f>
        <v>plays</v>
      </c>
      <c r="S3907" s="13">
        <f>(J3907/86400)+25569+(-5/24)</f>
        <v>42124.415543981479</v>
      </c>
      <c r="T3907" s="13">
        <f>(I3907/86400)+25569+(-5/24)</f>
        <v>42166.749999999993</v>
      </c>
    </row>
    <row r="3908" spans="1:20" ht="14.75" customHeight="1" x14ac:dyDescent="0.2">
      <c r="A3908" s="5">
        <v>3906</v>
      </c>
      <c r="B3908" s="6" t="s">
        <v>3903</v>
      </c>
      <c r="C3908" s="6" t="s">
        <v>8014</v>
      </c>
      <c r="D3908" s="22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>E3908/D3908</f>
        <v>0.67333333333333334</v>
      </c>
      <c r="P3908" s="8">
        <f>IF(L3908=0,0,E3908/L3908)</f>
        <v>63.125</v>
      </c>
      <c r="Q3908" s="5" t="str">
        <f>LEFT(N3908,(FIND("/",N3908)-1))</f>
        <v>theater</v>
      </c>
      <c r="R3908" s="5" t="str">
        <f>RIGHT(N3908,LEN(N3908)-(FIND("/",N3908)))</f>
        <v>plays</v>
      </c>
      <c r="S3908" s="13">
        <f>(J3908/86400)+25569+(-5/24)</f>
        <v>42143.709409722222</v>
      </c>
      <c r="T3908" s="13">
        <f>(I3908/86400)+25569+(-5/24)</f>
        <v>42181.350694444445</v>
      </c>
    </row>
    <row r="3909" spans="1:20" ht="14.75" customHeight="1" x14ac:dyDescent="0.2">
      <c r="A3909" s="5">
        <v>3907</v>
      </c>
      <c r="B3909" s="6" t="s">
        <v>3904</v>
      </c>
      <c r="C3909" s="6" t="s">
        <v>8015</v>
      </c>
      <c r="D3909" s="22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>E3909/D3909</f>
        <v>0.153</v>
      </c>
      <c r="P3909" s="8">
        <f>IF(L3909=0,0,E3909/L3909)</f>
        <v>38.25</v>
      </c>
      <c r="Q3909" s="5" t="str">
        <f>LEFT(N3909,(FIND("/",N3909)-1))</f>
        <v>theater</v>
      </c>
      <c r="R3909" s="5" t="str">
        <f>RIGHT(N3909,LEN(N3909)-(FIND("/",N3909)))</f>
        <v>plays</v>
      </c>
      <c r="S3909" s="13">
        <f>(J3909/86400)+25569+(-5/24)</f>
        <v>41906.611180555556</v>
      </c>
      <c r="T3909" s="13">
        <f>(I3909/86400)+25569+(-5/24)</f>
        <v>41938.630555555552</v>
      </c>
    </row>
    <row r="3910" spans="1:20" ht="14.75" customHeight="1" x14ac:dyDescent="0.2">
      <c r="A3910" s="5">
        <v>3908</v>
      </c>
      <c r="B3910" s="6" t="s">
        <v>3905</v>
      </c>
      <c r="C3910" s="6" t="s">
        <v>8016</v>
      </c>
      <c r="D3910" s="22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>E3910/D3910</f>
        <v>8.666666666666667E-2</v>
      </c>
      <c r="P3910" s="8">
        <f>IF(L3910=0,0,E3910/L3910)</f>
        <v>16.25</v>
      </c>
      <c r="Q3910" s="5" t="str">
        <f>LEFT(N3910,(FIND("/",N3910)-1))</f>
        <v>theater</v>
      </c>
      <c r="R3910" s="5" t="str">
        <f>RIGHT(N3910,LEN(N3910)-(FIND("/",N3910)))</f>
        <v>plays</v>
      </c>
      <c r="S3910" s="13">
        <f>(J3910/86400)+25569+(-5/24)</f>
        <v>41833.927037037036</v>
      </c>
      <c r="T3910" s="13">
        <f>(I3910/86400)+25569+(-5/24)</f>
        <v>41848.927037037036</v>
      </c>
    </row>
    <row r="3911" spans="1:20" ht="14.75" customHeight="1" x14ac:dyDescent="0.2">
      <c r="A3911" s="5">
        <v>3909</v>
      </c>
      <c r="B3911" s="6" t="s">
        <v>3906</v>
      </c>
      <c r="C3911" s="6" t="s">
        <v>8017</v>
      </c>
      <c r="D3911" s="22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>E3911/D3911</f>
        <v>2.2499999999999998E-3</v>
      </c>
      <c r="P3911" s="8">
        <f>IF(L3911=0,0,E3911/L3911)</f>
        <v>33.75</v>
      </c>
      <c r="Q3911" s="5" t="str">
        <f>LEFT(N3911,(FIND("/",N3911)-1))</f>
        <v>theater</v>
      </c>
      <c r="R3911" s="5" t="str">
        <f>RIGHT(N3911,LEN(N3911)-(FIND("/",N3911)))</f>
        <v>plays</v>
      </c>
      <c r="S3911" s="13">
        <f>(J3911/86400)+25569+(-5/24)</f>
        <v>41863.150949074072</v>
      </c>
      <c r="T3911" s="13">
        <f>(I3911/86400)+25569+(-5/24)</f>
        <v>41893.150949074072</v>
      </c>
    </row>
    <row r="3912" spans="1:20" ht="14.75" customHeight="1" x14ac:dyDescent="0.2">
      <c r="A3912" s="5">
        <v>3910</v>
      </c>
      <c r="B3912" s="6" t="s">
        <v>3907</v>
      </c>
      <c r="C3912" s="6" t="s">
        <v>8018</v>
      </c>
      <c r="D3912" s="22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>E3912/D3912</f>
        <v>3.0833333333333334E-2</v>
      </c>
      <c r="P3912" s="8">
        <f>IF(L3912=0,0,E3912/L3912)</f>
        <v>61.666666666666664</v>
      </c>
      <c r="Q3912" s="5" t="str">
        <f>LEFT(N3912,(FIND("/",N3912)-1))</f>
        <v>theater</v>
      </c>
      <c r="R3912" s="5" t="str">
        <f>RIGHT(N3912,LEN(N3912)-(FIND("/",N3912)))</f>
        <v>plays</v>
      </c>
      <c r="S3912" s="13">
        <f>(J3912/86400)+25569+(-5/24)</f>
        <v>42224.548576388886</v>
      </c>
      <c r="T3912" s="13">
        <f>(I3912/86400)+25569+(-5/24)</f>
        <v>42254.548576388886</v>
      </c>
    </row>
    <row r="3913" spans="1:20" ht="14.75" customHeight="1" x14ac:dyDescent="0.2">
      <c r="A3913" s="5">
        <v>3911</v>
      </c>
      <c r="B3913" s="6" t="s">
        <v>3908</v>
      </c>
      <c r="C3913" s="6" t="s">
        <v>8019</v>
      </c>
      <c r="D3913" s="22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>E3913/D3913</f>
        <v>0.37412499999999999</v>
      </c>
      <c r="P3913" s="8">
        <f>IF(L3913=0,0,E3913/L3913)</f>
        <v>83.138888888888886</v>
      </c>
      <c r="Q3913" s="5" t="str">
        <f>LEFT(N3913,(FIND("/",N3913)-1))</f>
        <v>theater</v>
      </c>
      <c r="R3913" s="5" t="str">
        <f>RIGHT(N3913,LEN(N3913)-(FIND("/",N3913)))</f>
        <v>plays</v>
      </c>
      <c r="S3913" s="13">
        <f>(J3913/86400)+25569+(-5/24)</f>
        <v>41939.603900462964</v>
      </c>
      <c r="T3913" s="13">
        <f>(I3913/86400)+25569+(-5/24)</f>
        <v>41969.645567129628</v>
      </c>
    </row>
    <row r="3914" spans="1:20" ht="14.75" customHeight="1" x14ac:dyDescent="0.2">
      <c r="A3914" s="5">
        <v>3912</v>
      </c>
      <c r="B3914" s="6" t="s">
        <v>3909</v>
      </c>
      <c r="C3914" s="6" t="s">
        <v>8020</v>
      </c>
      <c r="D3914" s="22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>E3914/D3914</f>
        <v>6.666666666666667E-5</v>
      </c>
      <c r="P3914" s="8">
        <f>IF(L3914=0,0,E3914/L3914)</f>
        <v>1</v>
      </c>
      <c r="Q3914" s="5" t="str">
        <f>LEFT(N3914,(FIND("/",N3914)-1))</f>
        <v>theater</v>
      </c>
      <c r="R3914" s="5" t="str">
        <f>RIGHT(N3914,LEN(N3914)-(FIND("/",N3914)))</f>
        <v>plays</v>
      </c>
      <c r="S3914" s="13">
        <f>(J3914/86400)+25569+(-5/24)</f>
        <v>42059.061689814807</v>
      </c>
      <c r="T3914" s="13">
        <f>(I3914/86400)+25569+(-5/24)</f>
        <v>42118.982638888883</v>
      </c>
    </row>
    <row r="3915" spans="1:20" ht="14.75" customHeight="1" x14ac:dyDescent="0.2">
      <c r="A3915" s="5">
        <v>3913</v>
      </c>
      <c r="B3915" s="6" t="s">
        <v>3910</v>
      </c>
      <c r="C3915" s="6" t="s">
        <v>8021</v>
      </c>
      <c r="D3915" s="22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>E3915/D3915</f>
        <v>0.1</v>
      </c>
      <c r="P3915" s="8">
        <f>IF(L3915=0,0,E3915/L3915)</f>
        <v>142.85714285714286</v>
      </c>
      <c r="Q3915" s="5" t="str">
        <f>LEFT(N3915,(FIND("/",N3915)-1))</f>
        <v>theater</v>
      </c>
      <c r="R3915" s="5" t="str">
        <f>RIGHT(N3915,LEN(N3915)-(FIND("/",N3915)))</f>
        <v>plays</v>
      </c>
      <c r="S3915" s="13">
        <f>(J3915/86400)+25569+(-5/24)</f>
        <v>42308.002881944441</v>
      </c>
      <c r="T3915" s="13">
        <f>(I3915/86400)+25569+(-5/24)</f>
        <v>42338.044548611106</v>
      </c>
    </row>
    <row r="3916" spans="1:20" ht="14.75" customHeight="1" x14ac:dyDescent="0.2">
      <c r="A3916" s="5">
        <v>3914</v>
      </c>
      <c r="B3916" s="6" t="s">
        <v>3911</v>
      </c>
      <c r="C3916" s="6" t="s">
        <v>8022</v>
      </c>
      <c r="D3916" s="22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>E3916/D3916</f>
        <v>0.36359999999999998</v>
      </c>
      <c r="P3916" s="8">
        <f>IF(L3916=0,0,E3916/L3916)</f>
        <v>33.666666666666664</v>
      </c>
      <c r="Q3916" s="5" t="str">
        <f>LEFT(N3916,(FIND("/",N3916)-1))</f>
        <v>theater</v>
      </c>
      <c r="R3916" s="5" t="str">
        <f>RIGHT(N3916,LEN(N3916)-(FIND("/",N3916)))</f>
        <v>plays</v>
      </c>
      <c r="S3916" s="13">
        <f>(J3916/86400)+25569+(-5/24)</f>
        <v>42114.610601851855</v>
      </c>
      <c r="T3916" s="13">
        <f>(I3916/86400)+25569+(-5/24)</f>
        <v>42134.749305555553</v>
      </c>
    </row>
    <row r="3917" spans="1:20" ht="14.75" customHeight="1" x14ac:dyDescent="0.2">
      <c r="A3917" s="5">
        <v>3915</v>
      </c>
      <c r="B3917" s="6" t="s">
        <v>3912</v>
      </c>
      <c r="C3917" s="6" t="s">
        <v>8023</v>
      </c>
      <c r="D3917" s="22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>E3917/D3917</f>
        <v>3.3333333333333335E-3</v>
      </c>
      <c r="P3917" s="8">
        <f>IF(L3917=0,0,E3917/L3917)</f>
        <v>5</v>
      </c>
      <c r="Q3917" s="5" t="str">
        <f>LEFT(N3917,(FIND("/",N3917)-1))</f>
        <v>theater</v>
      </c>
      <c r="R3917" s="5" t="str">
        <f>RIGHT(N3917,LEN(N3917)-(FIND("/",N3917)))</f>
        <v>plays</v>
      </c>
      <c r="S3917" s="13">
        <f>(J3917/86400)+25569+(-5/24)</f>
        <v>42492.776724537034</v>
      </c>
      <c r="T3917" s="13">
        <f>(I3917/86400)+25569+(-5/24)</f>
        <v>42522.776724537034</v>
      </c>
    </row>
    <row r="3918" spans="1:20" ht="14.75" customHeight="1" x14ac:dyDescent="0.2">
      <c r="A3918" s="5">
        <v>3916</v>
      </c>
      <c r="B3918" s="6" t="s">
        <v>3913</v>
      </c>
      <c r="C3918" s="6" t="s">
        <v>8024</v>
      </c>
      <c r="D3918" s="22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>E3918/D3918</f>
        <v>0</v>
      </c>
      <c r="P3918" s="8">
        <f>IF(L3918=0,0,E3918/L3918)</f>
        <v>0</v>
      </c>
      <c r="Q3918" s="5" t="str">
        <f>LEFT(N3918,(FIND("/",N3918)-1))</f>
        <v>theater</v>
      </c>
      <c r="R3918" s="5" t="str">
        <f>RIGHT(N3918,LEN(N3918)-(FIND("/",N3918)))</f>
        <v>plays</v>
      </c>
      <c r="S3918" s="13">
        <f>(J3918/86400)+25569+(-5/24)</f>
        <v>42494.263333333329</v>
      </c>
      <c r="T3918" s="13">
        <f>(I3918/86400)+25569+(-5/24)</f>
        <v>42524.263333333329</v>
      </c>
    </row>
    <row r="3919" spans="1:20" ht="14.75" customHeight="1" x14ac:dyDescent="0.2">
      <c r="A3919" s="5">
        <v>3917</v>
      </c>
      <c r="B3919" s="6" t="s">
        <v>3914</v>
      </c>
      <c r="C3919" s="6" t="s">
        <v>8025</v>
      </c>
      <c r="D3919" s="22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>E3919/D3919</f>
        <v>2.8571428571428571E-3</v>
      </c>
      <c r="P3919" s="8">
        <f>IF(L3919=0,0,E3919/L3919)</f>
        <v>10</v>
      </c>
      <c r="Q3919" s="5" t="str">
        <f>LEFT(N3919,(FIND("/",N3919)-1))</f>
        <v>theater</v>
      </c>
      <c r="R3919" s="5" t="str">
        <f>RIGHT(N3919,LEN(N3919)-(FIND("/",N3919)))</f>
        <v>plays</v>
      </c>
      <c r="S3919" s="13">
        <f>(J3919/86400)+25569+(-5/24)</f>
        <v>41863.318993055553</v>
      </c>
      <c r="T3919" s="13">
        <f>(I3919/86400)+25569+(-5/24)</f>
        <v>41893.318993055553</v>
      </c>
    </row>
    <row r="3920" spans="1:20" ht="14.75" customHeight="1" x14ac:dyDescent="0.2">
      <c r="A3920" s="5">
        <v>3918</v>
      </c>
      <c r="B3920" s="6" t="s">
        <v>3915</v>
      </c>
      <c r="C3920" s="6" t="s">
        <v>8026</v>
      </c>
      <c r="D3920" s="22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>E3920/D3920</f>
        <v>2E-3</v>
      </c>
      <c r="P3920" s="8">
        <f>IF(L3920=0,0,E3920/L3920)</f>
        <v>40</v>
      </c>
      <c r="Q3920" s="5" t="str">
        <f>LEFT(N3920,(FIND("/",N3920)-1))</f>
        <v>theater</v>
      </c>
      <c r="R3920" s="5" t="str">
        <f>RIGHT(N3920,LEN(N3920)-(FIND("/",N3920)))</f>
        <v>plays</v>
      </c>
      <c r="S3920" s="13">
        <f>(J3920/86400)+25569+(-5/24)</f>
        <v>41843.456284722219</v>
      </c>
      <c r="T3920" s="13">
        <f>(I3920/86400)+25569+(-5/24)</f>
        <v>41855.458333333328</v>
      </c>
    </row>
    <row r="3921" spans="1:20" ht="14.75" customHeight="1" x14ac:dyDescent="0.2">
      <c r="A3921" s="5">
        <v>3919</v>
      </c>
      <c r="B3921" s="6" t="s">
        <v>3916</v>
      </c>
      <c r="C3921" s="6" t="s">
        <v>8027</v>
      </c>
      <c r="D3921" s="22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>E3921/D3921</f>
        <v>1.7999999999999999E-2</v>
      </c>
      <c r="P3921" s="8">
        <f>IF(L3921=0,0,E3921/L3921)</f>
        <v>30</v>
      </c>
      <c r="Q3921" s="5" t="str">
        <f>LEFT(N3921,(FIND("/",N3921)-1))</f>
        <v>theater</v>
      </c>
      <c r="R3921" s="5" t="str">
        <f>RIGHT(N3921,LEN(N3921)-(FIND("/",N3921)))</f>
        <v>plays</v>
      </c>
      <c r="S3921" s="13">
        <f>(J3921/86400)+25569+(-5/24)</f>
        <v>42358.476539351854</v>
      </c>
      <c r="T3921" s="13">
        <f>(I3921/86400)+25569+(-5/24)</f>
        <v>42386.791666666664</v>
      </c>
    </row>
    <row r="3922" spans="1:20" ht="14.75" customHeight="1" x14ac:dyDescent="0.2">
      <c r="A3922" s="5">
        <v>3920</v>
      </c>
      <c r="B3922" s="6" t="s">
        <v>3917</v>
      </c>
      <c r="C3922" s="6" t="s">
        <v>8028</v>
      </c>
      <c r="D3922" s="22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>E3922/D3922</f>
        <v>5.3999999999999999E-2</v>
      </c>
      <c r="P3922" s="8">
        <f>IF(L3922=0,0,E3922/L3922)</f>
        <v>45</v>
      </c>
      <c r="Q3922" s="5" t="str">
        <f>LEFT(N3922,(FIND("/",N3922)-1))</f>
        <v>theater</v>
      </c>
      <c r="R3922" s="5" t="str">
        <f>RIGHT(N3922,LEN(N3922)-(FIND("/",N3922)))</f>
        <v>plays</v>
      </c>
      <c r="S3922" s="13">
        <f>(J3922/86400)+25569+(-5/24)</f>
        <v>42657.178935185184</v>
      </c>
      <c r="T3922" s="13">
        <f>(I3922/86400)+25569+(-5/24)</f>
        <v>42687.220601851848</v>
      </c>
    </row>
    <row r="3923" spans="1:20" ht="14.75" customHeight="1" x14ac:dyDescent="0.2">
      <c r="A3923" s="5">
        <v>3921</v>
      </c>
      <c r="B3923" s="6" t="s">
        <v>3918</v>
      </c>
      <c r="C3923" s="6" t="s">
        <v>8029</v>
      </c>
      <c r="D3923" s="22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>E3923/D3923</f>
        <v>0</v>
      </c>
      <c r="P3923" s="8">
        <f>IF(L3923=0,0,E3923/L3923)</f>
        <v>0</v>
      </c>
      <c r="Q3923" s="5" t="str">
        <f>LEFT(N3923,(FIND("/",N3923)-1))</f>
        <v>theater</v>
      </c>
      <c r="R3923" s="5" t="str">
        <f>RIGHT(N3923,LEN(N3923)-(FIND("/",N3923)))</f>
        <v>plays</v>
      </c>
      <c r="S3923" s="13">
        <f>(J3923/86400)+25569+(-5/24)</f>
        <v>41926.333969907406</v>
      </c>
      <c r="T3923" s="13">
        <f>(I3923/86400)+25569+(-5/24)</f>
        <v>41938.541666666664</v>
      </c>
    </row>
    <row r="3924" spans="1:20" ht="14.75" customHeight="1" x14ac:dyDescent="0.2">
      <c r="A3924" s="5">
        <v>3922</v>
      </c>
      <c r="B3924" s="6" t="s">
        <v>3919</v>
      </c>
      <c r="C3924" s="6" t="s">
        <v>8030</v>
      </c>
      <c r="D3924" s="22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>E3924/D3924</f>
        <v>8.1333333333333327E-2</v>
      </c>
      <c r="P3924" s="8">
        <f>IF(L3924=0,0,E3924/L3924)</f>
        <v>10.166666666666666</v>
      </c>
      <c r="Q3924" s="5" t="str">
        <f>LEFT(N3924,(FIND("/",N3924)-1))</f>
        <v>theater</v>
      </c>
      <c r="R3924" s="5" t="str">
        <f>RIGHT(N3924,LEN(N3924)-(FIND("/",N3924)))</f>
        <v>plays</v>
      </c>
      <c r="S3924" s="13">
        <f>(J3924/86400)+25569+(-5/24)</f>
        <v>42020.560300925928</v>
      </c>
      <c r="T3924" s="13">
        <f>(I3924/86400)+25569+(-5/24)</f>
        <v>42065.749999999993</v>
      </c>
    </row>
    <row r="3925" spans="1:20" ht="14.75" customHeight="1" x14ac:dyDescent="0.2">
      <c r="A3925" s="5">
        <v>3923</v>
      </c>
      <c r="B3925" s="6" t="s">
        <v>3920</v>
      </c>
      <c r="C3925" s="6" t="s">
        <v>8031</v>
      </c>
      <c r="D3925" s="22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>E3925/D3925</f>
        <v>0.12034782608695652</v>
      </c>
      <c r="P3925" s="8">
        <f>IF(L3925=0,0,E3925/L3925)</f>
        <v>81.411764705882348</v>
      </c>
      <c r="Q3925" s="5" t="str">
        <f>LEFT(N3925,(FIND("/",N3925)-1))</f>
        <v>theater</v>
      </c>
      <c r="R3925" s="5" t="str">
        <f>RIGHT(N3925,LEN(N3925)-(FIND("/",N3925)))</f>
        <v>plays</v>
      </c>
      <c r="S3925" s="13">
        <f>(J3925/86400)+25569+(-5/24)</f>
        <v>42075.771655092591</v>
      </c>
      <c r="T3925" s="13">
        <f>(I3925/86400)+25569+(-5/24)</f>
        <v>42103.771655092591</v>
      </c>
    </row>
    <row r="3926" spans="1:20" ht="14.75" customHeight="1" x14ac:dyDescent="0.2">
      <c r="A3926" s="5">
        <v>3924</v>
      </c>
      <c r="B3926" s="6" t="s">
        <v>3921</v>
      </c>
      <c r="C3926" s="6" t="s">
        <v>8032</v>
      </c>
      <c r="D3926" s="22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>E3926/D3926</f>
        <v>0.15266666666666667</v>
      </c>
      <c r="P3926" s="8">
        <f>IF(L3926=0,0,E3926/L3926)</f>
        <v>57.25</v>
      </c>
      <c r="Q3926" s="5" t="str">
        <f>LEFT(N3926,(FIND("/",N3926)-1))</f>
        <v>theater</v>
      </c>
      <c r="R3926" s="5" t="str">
        <f>RIGHT(N3926,LEN(N3926)-(FIND("/",N3926)))</f>
        <v>plays</v>
      </c>
      <c r="S3926" s="13">
        <f>(J3926/86400)+25569+(-5/24)</f>
        <v>41786.751412037032</v>
      </c>
      <c r="T3926" s="13">
        <f>(I3926/86400)+25569+(-5/24)</f>
        <v>41816.751412037032</v>
      </c>
    </row>
    <row r="3927" spans="1:20" ht="14.75" customHeight="1" x14ac:dyDescent="0.2">
      <c r="A3927" s="5">
        <v>3925</v>
      </c>
      <c r="B3927" s="6" t="s">
        <v>3922</v>
      </c>
      <c r="C3927" s="6" t="s">
        <v>8033</v>
      </c>
      <c r="D3927" s="22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>E3927/D3927</f>
        <v>0.1</v>
      </c>
      <c r="P3927" s="8">
        <f>IF(L3927=0,0,E3927/L3927)</f>
        <v>5</v>
      </c>
      <c r="Q3927" s="5" t="str">
        <f>LEFT(N3927,(FIND("/",N3927)-1))</f>
        <v>theater</v>
      </c>
      <c r="R3927" s="5" t="str">
        <f>RIGHT(N3927,LEN(N3927)-(FIND("/",N3927)))</f>
        <v>plays</v>
      </c>
      <c r="S3927" s="13">
        <f>(J3927/86400)+25569+(-5/24)</f>
        <v>41820.662488425922</v>
      </c>
      <c r="T3927" s="13">
        <f>(I3927/86400)+25569+(-5/24)</f>
        <v>41850.662488425922</v>
      </c>
    </row>
    <row r="3928" spans="1:20" ht="14.75" customHeight="1" x14ac:dyDescent="0.2">
      <c r="A3928" s="5">
        <v>3926</v>
      </c>
      <c r="B3928" s="6" t="s">
        <v>3923</v>
      </c>
      <c r="C3928" s="6" t="s">
        <v>8034</v>
      </c>
      <c r="D3928" s="22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>E3928/D3928</f>
        <v>3.0000000000000001E-3</v>
      </c>
      <c r="P3928" s="8">
        <f>IF(L3928=0,0,E3928/L3928)</f>
        <v>15</v>
      </c>
      <c r="Q3928" s="5" t="str">
        <f>LEFT(N3928,(FIND("/",N3928)-1))</f>
        <v>theater</v>
      </c>
      <c r="R3928" s="5" t="str">
        <f>RIGHT(N3928,LEN(N3928)-(FIND("/",N3928)))</f>
        <v>plays</v>
      </c>
      <c r="S3928" s="13">
        <f>(J3928/86400)+25569+(-5/24)</f>
        <v>41969.876712962963</v>
      </c>
      <c r="T3928" s="13">
        <f>(I3928/86400)+25569+(-5/24)</f>
        <v>41999.876712962963</v>
      </c>
    </row>
    <row r="3929" spans="1:20" ht="14.75" customHeight="1" x14ac:dyDescent="0.2">
      <c r="A3929" s="5">
        <v>3927</v>
      </c>
      <c r="B3929" s="6" t="s">
        <v>3924</v>
      </c>
      <c r="C3929" s="6" t="s">
        <v>8035</v>
      </c>
      <c r="D3929" s="22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>E3929/D3929</f>
        <v>0.01</v>
      </c>
      <c r="P3929" s="8">
        <f>IF(L3929=0,0,E3929/L3929)</f>
        <v>12.5</v>
      </c>
      <c r="Q3929" s="5" t="str">
        <f>LEFT(N3929,(FIND("/",N3929)-1))</f>
        <v>theater</v>
      </c>
      <c r="R3929" s="5" t="str">
        <f>RIGHT(N3929,LEN(N3929)-(FIND("/",N3929)))</f>
        <v>plays</v>
      </c>
      <c r="S3929" s="13">
        <f>(J3929/86400)+25569+(-5/24)</f>
        <v>41830.059074074074</v>
      </c>
      <c r="T3929" s="13">
        <f>(I3929/86400)+25569+(-5/24)</f>
        <v>41860.059074074074</v>
      </c>
    </row>
    <row r="3930" spans="1:20" ht="14.75" customHeight="1" x14ac:dyDescent="0.2">
      <c r="A3930" s="5">
        <v>3928</v>
      </c>
      <c r="B3930" s="6" t="s">
        <v>3925</v>
      </c>
      <c r="C3930" s="6" t="s">
        <v>8036</v>
      </c>
      <c r="D3930" s="22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>E3930/D3930</f>
        <v>0.13020000000000001</v>
      </c>
      <c r="P3930" s="8">
        <f>IF(L3930=0,0,E3930/L3930)</f>
        <v>93</v>
      </c>
      <c r="Q3930" s="5" t="str">
        <f>LEFT(N3930,(FIND("/",N3930)-1))</f>
        <v>theater</v>
      </c>
      <c r="R3930" s="5" t="str">
        <f>RIGHT(N3930,LEN(N3930)-(FIND("/",N3930)))</f>
        <v>plays</v>
      </c>
      <c r="S3930" s="13">
        <f>(J3930/86400)+25569+(-5/24)</f>
        <v>42265.474849537037</v>
      </c>
      <c r="T3930" s="13">
        <f>(I3930/86400)+25569+(-5/24)</f>
        <v>42292.999305555553</v>
      </c>
    </row>
    <row r="3931" spans="1:20" ht="14.75" customHeight="1" x14ac:dyDescent="0.2">
      <c r="A3931" s="5">
        <v>3929</v>
      </c>
      <c r="B3931" s="6" t="s">
        <v>3926</v>
      </c>
      <c r="C3931" s="6" t="s">
        <v>8037</v>
      </c>
      <c r="D3931" s="22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>E3931/D3931</f>
        <v>2.265E-2</v>
      </c>
      <c r="P3931" s="8">
        <f>IF(L3931=0,0,E3931/L3931)</f>
        <v>32.357142857142854</v>
      </c>
      <c r="Q3931" s="5" t="str">
        <f>LEFT(N3931,(FIND("/",N3931)-1))</f>
        <v>theater</v>
      </c>
      <c r="R3931" s="5" t="str">
        <f>RIGHT(N3931,LEN(N3931)-(FIND("/",N3931)))</f>
        <v>plays</v>
      </c>
      <c r="S3931" s="13">
        <f>(J3931/86400)+25569+(-5/24)</f>
        <v>42601.618807870364</v>
      </c>
      <c r="T3931" s="13">
        <f>(I3931/86400)+25569+(-5/24)</f>
        <v>42631.618807870364</v>
      </c>
    </row>
    <row r="3932" spans="1:20" ht="14.75" customHeight="1" x14ac:dyDescent="0.2">
      <c r="A3932" s="5">
        <v>3930</v>
      </c>
      <c r="B3932" s="6" t="s">
        <v>3927</v>
      </c>
      <c r="C3932" s="6" t="s">
        <v>8038</v>
      </c>
      <c r="D3932" s="22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>E3932/D3932</f>
        <v>0</v>
      </c>
      <c r="P3932" s="8">
        <f>IF(L3932=0,0,E3932/L3932)</f>
        <v>0</v>
      </c>
      <c r="Q3932" s="5" t="str">
        <f>LEFT(N3932,(FIND("/",N3932)-1))</f>
        <v>theater</v>
      </c>
      <c r="R3932" s="5" t="str">
        <f>RIGHT(N3932,LEN(N3932)-(FIND("/",N3932)))</f>
        <v>plays</v>
      </c>
      <c r="S3932" s="13">
        <f>(J3932/86400)+25569+(-5/24)</f>
        <v>42433.13041666666</v>
      </c>
      <c r="T3932" s="13">
        <f>(I3932/86400)+25569+(-5/24)</f>
        <v>42461.041666666664</v>
      </c>
    </row>
    <row r="3933" spans="1:20" ht="14.75" customHeight="1" x14ac:dyDescent="0.2">
      <c r="A3933" s="5">
        <v>3931</v>
      </c>
      <c r="B3933" s="6" t="s">
        <v>3928</v>
      </c>
      <c r="C3933" s="6" t="s">
        <v>8039</v>
      </c>
      <c r="D3933" s="22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>E3933/D3933</f>
        <v>0</v>
      </c>
      <c r="P3933" s="8">
        <f>IF(L3933=0,0,E3933/L3933)</f>
        <v>0</v>
      </c>
      <c r="Q3933" s="5" t="str">
        <f>LEFT(N3933,(FIND("/",N3933)-1))</f>
        <v>theater</v>
      </c>
      <c r="R3933" s="5" t="str">
        <f>RIGHT(N3933,LEN(N3933)-(FIND("/",N3933)))</f>
        <v>plays</v>
      </c>
      <c r="S3933" s="13">
        <f>(J3933/86400)+25569+(-5/24)</f>
        <v>42227.943368055552</v>
      </c>
      <c r="T3933" s="13">
        <f>(I3933/86400)+25569+(-5/24)</f>
        <v>42252.943368055552</v>
      </c>
    </row>
    <row r="3934" spans="1:20" ht="14.75" customHeight="1" x14ac:dyDescent="0.2">
      <c r="A3934" s="5">
        <v>3932</v>
      </c>
      <c r="B3934" s="6" t="s">
        <v>3929</v>
      </c>
      <c r="C3934" s="6" t="s">
        <v>8040</v>
      </c>
      <c r="D3934" s="22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>E3934/D3934</f>
        <v>8.3333333333333331E-5</v>
      </c>
      <c r="P3934" s="8">
        <f>IF(L3934=0,0,E3934/L3934)</f>
        <v>1</v>
      </c>
      <c r="Q3934" s="5" t="str">
        <f>LEFT(N3934,(FIND("/",N3934)-1))</f>
        <v>theater</v>
      </c>
      <c r="R3934" s="5" t="str">
        <f>RIGHT(N3934,LEN(N3934)-(FIND("/",N3934)))</f>
        <v>plays</v>
      </c>
      <c r="S3934" s="13">
        <f>(J3934/86400)+25569+(-5/24)</f>
        <v>42414.960231481477</v>
      </c>
      <c r="T3934" s="13">
        <f>(I3934/86400)+25569+(-5/24)</f>
        <v>42444.918564814812</v>
      </c>
    </row>
    <row r="3935" spans="1:20" ht="14.75" customHeight="1" x14ac:dyDescent="0.2">
      <c r="A3935" s="5">
        <v>3933</v>
      </c>
      <c r="B3935" s="6" t="s">
        <v>3930</v>
      </c>
      <c r="C3935" s="6" t="s">
        <v>8041</v>
      </c>
      <c r="D3935" s="22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>E3935/D3935</f>
        <v>0.15742857142857142</v>
      </c>
      <c r="P3935" s="8">
        <f>IF(L3935=0,0,E3935/L3935)</f>
        <v>91.833333333333329</v>
      </c>
      <c r="Q3935" s="5" t="str">
        <f>LEFT(N3935,(FIND("/",N3935)-1))</f>
        <v>theater</v>
      </c>
      <c r="R3935" s="5" t="str">
        <f>RIGHT(N3935,LEN(N3935)-(FIND("/",N3935)))</f>
        <v>plays</v>
      </c>
      <c r="S3935" s="13">
        <f>(J3935/86400)+25569+(-5/24)</f>
        <v>42538.759976851848</v>
      </c>
      <c r="T3935" s="13">
        <f>(I3935/86400)+25569+(-5/24)</f>
        <v>42567.821527777771</v>
      </c>
    </row>
    <row r="3936" spans="1:20" ht="14.75" customHeight="1" x14ac:dyDescent="0.2">
      <c r="A3936" s="5">
        <v>3934</v>
      </c>
      <c r="B3936" s="6" t="s">
        <v>3931</v>
      </c>
      <c r="C3936" s="6" t="s">
        <v>8042</v>
      </c>
      <c r="D3936" s="22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>E3936/D3936</f>
        <v>0.11</v>
      </c>
      <c r="P3936" s="8">
        <f>IF(L3936=0,0,E3936/L3936)</f>
        <v>45.833333333333336</v>
      </c>
      <c r="Q3936" s="5" t="str">
        <f>LEFT(N3936,(FIND("/",N3936)-1))</f>
        <v>theater</v>
      </c>
      <c r="R3936" s="5" t="str">
        <f>RIGHT(N3936,LEN(N3936)-(FIND("/",N3936)))</f>
        <v>plays</v>
      </c>
      <c r="S3936" s="13">
        <f>(J3936/86400)+25569+(-5/24)</f>
        <v>42233.463414351849</v>
      </c>
      <c r="T3936" s="13">
        <f>(I3936/86400)+25569+(-5/24)</f>
        <v>42278.333333333336</v>
      </c>
    </row>
    <row r="3937" spans="1:20" ht="14.75" customHeight="1" x14ac:dyDescent="0.2">
      <c r="A3937" s="5">
        <v>3935</v>
      </c>
      <c r="B3937" s="6" t="s">
        <v>3932</v>
      </c>
      <c r="C3937" s="6" t="s">
        <v>8043</v>
      </c>
      <c r="D3937" s="22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>E3937/D3937</f>
        <v>0.43833333333333335</v>
      </c>
      <c r="P3937" s="8">
        <f>IF(L3937=0,0,E3937/L3937)</f>
        <v>57.173913043478258</v>
      </c>
      <c r="Q3937" s="5" t="str">
        <f>LEFT(N3937,(FIND("/",N3937)-1))</f>
        <v>theater</v>
      </c>
      <c r="R3937" s="5" t="str">
        <f>RIGHT(N3937,LEN(N3937)-(FIND("/",N3937)))</f>
        <v>plays</v>
      </c>
      <c r="S3937" s="13">
        <f>(J3937/86400)+25569+(-5/24)</f>
        <v>42221.448449074072</v>
      </c>
      <c r="T3937" s="13">
        <f>(I3937/86400)+25569+(-5/24)</f>
        <v>42281.448449074072</v>
      </c>
    </row>
    <row r="3938" spans="1:20" ht="14.75" customHeight="1" x14ac:dyDescent="0.2">
      <c r="A3938" s="5">
        <v>3936</v>
      </c>
      <c r="B3938" s="6" t="s">
        <v>3933</v>
      </c>
      <c r="C3938" s="6" t="s">
        <v>8044</v>
      </c>
      <c r="D3938" s="22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>E3938/D3938</f>
        <v>0</v>
      </c>
      <c r="P3938" s="8">
        <f>IF(L3938=0,0,E3938/L3938)</f>
        <v>0</v>
      </c>
      <c r="Q3938" s="5" t="str">
        <f>LEFT(N3938,(FIND("/",N3938)-1))</f>
        <v>theater</v>
      </c>
      <c r="R3938" s="5" t="str">
        <f>RIGHT(N3938,LEN(N3938)-(FIND("/",N3938)))</f>
        <v>plays</v>
      </c>
      <c r="S3938" s="13">
        <f>(J3938/86400)+25569+(-5/24)</f>
        <v>42675.054629629631</v>
      </c>
      <c r="T3938" s="13">
        <f>(I3938/86400)+25569+(-5/24)</f>
        <v>42705.096296296295</v>
      </c>
    </row>
    <row r="3939" spans="1:20" ht="14.75" customHeight="1" x14ac:dyDescent="0.2">
      <c r="A3939" s="5">
        <v>3937</v>
      </c>
      <c r="B3939" s="6" t="s">
        <v>3934</v>
      </c>
      <c r="C3939" s="6" t="s">
        <v>8045</v>
      </c>
      <c r="D3939" s="22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>E3939/D3939</f>
        <v>0.86135181975736563</v>
      </c>
      <c r="P3939" s="8">
        <f>IF(L3939=0,0,E3939/L3939)</f>
        <v>248.5</v>
      </c>
      <c r="Q3939" s="5" t="str">
        <f>LEFT(N3939,(FIND("/",N3939)-1))</f>
        <v>theater</v>
      </c>
      <c r="R3939" s="5" t="str">
        <f>RIGHT(N3939,LEN(N3939)-(FIND("/",N3939)))</f>
        <v>plays</v>
      </c>
      <c r="S3939" s="13">
        <f>(J3939/86400)+25569+(-5/24)</f>
        <v>42534.423148148147</v>
      </c>
      <c r="T3939" s="13">
        <f>(I3939/86400)+25569+(-5/24)</f>
        <v>42562.423148148147</v>
      </c>
    </row>
    <row r="3940" spans="1:20" ht="14.75" customHeight="1" x14ac:dyDescent="0.2">
      <c r="A3940" s="5">
        <v>3938</v>
      </c>
      <c r="B3940" s="6" t="s">
        <v>3935</v>
      </c>
      <c r="C3940" s="6" t="s">
        <v>8046</v>
      </c>
      <c r="D3940" s="22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>E3940/D3940</f>
        <v>0.12196620583717357</v>
      </c>
      <c r="P3940" s="8">
        <f>IF(L3940=0,0,E3940/L3940)</f>
        <v>79.400000000000006</v>
      </c>
      <c r="Q3940" s="5" t="str">
        <f>LEFT(N3940,(FIND("/",N3940)-1))</f>
        <v>theater</v>
      </c>
      <c r="R3940" s="5" t="str">
        <f>RIGHT(N3940,LEN(N3940)-(FIND("/",N3940)))</f>
        <v>plays</v>
      </c>
      <c r="S3940" s="13">
        <f>(J3940/86400)+25569+(-5/24)</f>
        <v>42151.697384259256</v>
      </c>
      <c r="T3940" s="13">
        <f>(I3940/86400)+25569+(-5/24)</f>
        <v>42182.697384259256</v>
      </c>
    </row>
    <row r="3941" spans="1:20" ht="14.75" customHeight="1" x14ac:dyDescent="0.2">
      <c r="A3941" s="5">
        <v>3939</v>
      </c>
      <c r="B3941" s="6" t="s">
        <v>3936</v>
      </c>
      <c r="C3941" s="6" t="s">
        <v>8047</v>
      </c>
      <c r="D3941" s="22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>E3941/D3941</f>
        <v>1E-3</v>
      </c>
      <c r="P3941" s="8">
        <f>IF(L3941=0,0,E3941/L3941)</f>
        <v>5</v>
      </c>
      <c r="Q3941" s="5" t="str">
        <f>LEFT(N3941,(FIND("/",N3941)-1))</f>
        <v>theater</v>
      </c>
      <c r="R3941" s="5" t="str">
        <f>RIGHT(N3941,LEN(N3941)-(FIND("/",N3941)))</f>
        <v>plays</v>
      </c>
      <c r="S3941" s="13">
        <f>(J3941/86400)+25569+(-5/24)</f>
        <v>41915.191886574074</v>
      </c>
      <c r="T3941" s="13">
        <f>(I3941/86400)+25569+(-5/24)</f>
        <v>41918.979166666664</v>
      </c>
    </row>
    <row r="3942" spans="1:20" ht="14.75" customHeight="1" x14ac:dyDescent="0.2">
      <c r="A3942" s="5">
        <v>3940</v>
      </c>
      <c r="B3942" s="6" t="s">
        <v>3937</v>
      </c>
      <c r="C3942" s="6" t="s">
        <v>8048</v>
      </c>
      <c r="D3942" s="22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>E3942/D3942</f>
        <v>2.2000000000000001E-3</v>
      </c>
      <c r="P3942" s="8">
        <f>IF(L3942=0,0,E3942/L3942)</f>
        <v>5.5</v>
      </c>
      <c r="Q3942" s="5" t="str">
        <f>LEFT(N3942,(FIND("/",N3942)-1))</f>
        <v>theater</v>
      </c>
      <c r="R3942" s="5" t="str">
        <f>RIGHT(N3942,LEN(N3942)-(FIND("/",N3942)))</f>
        <v>plays</v>
      </c>
      <c r="S3942" s="13">
        <f>(J3942/86400)+25569+(-5/24)</f>
        <v>41961.284155092588</v>
      </c>
      <c r="T3942" s="13">
        <f>(I3942/86400)+25569+(-5/24)</f>
        <v>42006.284155092588</v>
      </c>
    </row>
    <row r="3943" spans="1:20" ht="14.75" customHeight="1" x14ac:dyDescent="0.2">
      <c r="A3943" s="5">
        <v>3941</v>
      </c>
      <c r="B3943" s="6" t="s">
        <v>3938</v>
      </c>
      <c r="C3943" s="6" t="s">
        <v>8049</v>
      </c>
      <c r="D3943" s="22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>E3943/D3943</f>
        <v>9.0909090909090905E-3</v>
      </c>
      <c r="P3943" s="8">
        <f>IF(L3943=0,0,E3943/L3943)</f>
        <v>25</v>
      </c>
      <c r="Q3943" s="5" t="str">
        <f>LEFT(N3943,(FIND("/",N3943)-1))</f>
        <v>theater</v>
      </c>
      <c r="R3943" s="5" t="str">
        <f>RIGHT(N3943,LEN(N3943)-(FIND("/",N3943)))</f>
        <v>plays</v>
      </c>
      <c r="S3943" s="13">
        <f>(J3943/86400)+25569+(-5/24)</f>
        <v>41940.378900462958</v>
      </c>
      <c r="T3943" s="13">
        <f>(I3943/86400)+25569+(-5/24)</f>
        <v>41967.833333333336</v>
      </c>
    </row>
    <row r="3944" spans="1:20" ht="14.75" customHeight="1" x14ac:dyDescent="0.2">
      <c r="A3944" s="5">
        <v>3942</v>
      </c>
      <c r="B3944" s="6" t="s">
        <v>3939</v>
      </c>
      <c r="C3944" s="6" t="s">
        <v>8050</v>
      </c>
      <c r="D3944" s="22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>E3944/D3944</f>
        <v>0</v>
      </c>
      <c r="P3944" s="8">
        <f>IF(L3944=0,0,E3944/L3944)</f>
        <v>0</v>
      </c>
      <c r="Q3944" s="5" t="str">
        <f>LEFT(N3944,(FIND("/",N3944)-1))</f>
        <v>theater</v>
      </c>
      <c r="R3944" s="5" t="str">
        <f>RIGHT(N3944,LEN(N3944)-(FIND("/",N3944)))</f>
        <v>plays</v>
      </c>
      <c r="S3944" s="13">
        <f>(J3944/86400)+25569+(-5/24)</f>
        <v>42111.695763888885</v>
      </c>
      <c r="T3944" s="13">
        <f>(I3944/86400)+25569+(-5/24)</f>
        <v>42171.695763888885</v>
      </c>
    </row>
    <row r="3945" spans="1:20" ht="14.75" customHeight="1" x14ac:dyDescent="0.2">
      <c r="A3945" s="5">
        <v>3943</v>
      </c>
      <c r="B3945" s="6" t="s">
        <v>3940</v>
      </c>
      <c r="C3945" s="6" t="s">
        <v>8051</v>
      </c>
      <c r="D3945" s="22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>E3945/D3945</f>
        <v>0.35639999999999999</v>
      </c>
      <c r="P3945" s="8">
        <f>IF(L3945=0,0,E3945/L3945)</f>
        <v>137.07692307692307</v>
      </c>
      <c r="Q3945" s="5" t="str">
        <f>LEFT(N3945,(FIND("/",N3945)-1))</f>
        <v>theater</v>
      </c>
      <c r="R3945" s="5" t="str">
        <f>RIGHT(N3945,LEN(N3945)-(FIND("/",N3945)))</f>
        <v>plays</v>
      </c>
      <c r="S3945" s="13">
        <f>(J3945/86400)+25569+(-5/24)</f>
        <v>42279.570231481477</v>
      </c>
      <c r="T3945" s="13">
        <f>(I3945/86400)+25569+(-5/24)</f>
        <v>42310.493055555555</v>
      </c>
    </row>
    <row r="3946" spans="1:20" ht="14.75" customHeight="1" x14ac:dyDescent="0.2">
      <c r="A3946" s="5">
        <v>3944</v>
      </c>
      <c r="B3946" s="6" t="s">
        <v>3941</v>
      </c>
      <c r="C3946" s="6" t="s">
        <v>8052</v>
      </c>
      <c r="D3946" s="22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>E3946/D3946</f>
        <v>0</v>
      </c>
      <c r="P3946" s="8">
        <f>IF(L3946=0,0,E3946/L3946)</f>
        <v>0</v>
      </c>
      <c r="Q3946" s="5" t="str">
        <f>LEFT(N3946,(FIND("/",N3946)-1))</f>
        <v>theater</v>
      </c>
      <c r="R3946" s="5" t="str">
        <f>RIGHT(N3946,LEN(N3946)-(FIND("/",N3946)))</f>
        <v>plays</v>
      </c>
      <c r="S3946" s="13">
        <f>(J3946/86400)+25569+(-5/24)</f>
        <v>42213.454571759255</v>
      </c>
      <c r="T3946" s="13">
        <f>(I3946/86400)+25569+(-5/24)</f>
        <v>42243.454571759255</v>
      </c>
    </row>
    <row r="3947" spans="1:20" ht="14.75" customHeight="1" x14ac:dyDescent="0.2">
      <c r="A3947" s="5">
        <v>3945</v>
      </c>
      <c r="B3947" s="6" t="s">
        <v>3942</v>
      </c>
      <c r="C3947" s="6" t="s">
        <v>8053</v>
      </c>
      <c r="D3947" s="22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>E3947/D3947</f>
        <v>2.5000000000000001E-3</v>
      </c>
      <c r="P3947" s="8">
        <f>IF(L3947=0,0,E3947/L3947)</f>
        <v>5</v>
      </c>
      <c r="Q3947" s="5" t="str">
        <f>LEFT(N3947,(FIND("/",N3947)-1))</f>
        <v>theater</v>
      </c>
      <c r="R3947" s="5" t="str">
        <f>RIGHT(N3947,LEN(N3947)-(FIND("/",N3947)))</f>
        <v>plays</v>
      </c>
      <c r="S3947" s="13">
        <f>(J3947/86400)+25569+(-5/24)</f>
        <v>42109.593379629623</v>
      </c>
      <c r="T3947" s="13">
        <f>(I3947/86400)+25569+(-5/24)</f>
        <v>42139.593379629623</v>
      </c>
    </row>
    <row r="3948" spans="1:20" ht="14.75" customHeight="1" x14ac:dyDescent="0.2">
      <c r="A3948" s="5">
        <v>3946</v>
      </c>
      <c r="B3948" s="6" t="s">
        <v>3943</v>
      </c>
      <c r="C3948" s="6" t="s">
        <v>8054</v>
      </c>
      <c r="D3948" s="22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>E3948/D3948</f>
        <v>3.2500000000000001E-2</v>
      </c>
      <c r="P3948" s="8">
        <f>IF(L3948=0,0,E3948/L3948)</f>
        <v>39</v>
      </c>
      <c r="Q3948" s="5" t="str">
        <f>LEFT(N3948,(FIND("/",N3948)-1))</f>
        <v>theater</v>
      </c>
      <c r="R3948" s="5" t="str">
        <f>RIGHT(N3948,LEN(N3948)-(FIND("/",N3948)))</f>
        <v>plays</v>
      </c>
      <c r="S3948" s="13">
        <f>(J3948/86400)+25569+(-5/24)</f>
        <v>42031.625254629624</v>
      </c>
      <c r="T3948" s="13">
        <f>(I3948/86400)+25569+(-5/24)</f>
        <v>42063.124999999993</v>
      </c>
    </row>
    <row r="3949" spans="1:20" ht="14.75" customHeight="1" x14ac:dyDescent="0.2">
      <c r="A3949" s="5">
        <v>3947</v>
      </c>
      <c r="B3949" s="6" t="s">
        <v>3944</v>
      </c>
      <c r="C3949" s="6" t="s">
        <v>8055</v>
      </c>
      <c r="D3949" s="22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>E3949/D3949</f>
        <v>3.3666666666666664E-2</v>
      </c>
      <c r="P3949" s="8">
        <f>IF(L3949=0,0,E3949/L3949)</f>
        <v>50.5</v>
      </c>
      <c r="Q3949" s="5" t="str">
        <f>LEFT(N3949,(FIND("/",N3949)-1))</f>
        <v>theater</v>
      </c>
      <c r="R3949" s="5" t="str">
        <f>RIGHT(N3949,LEN(N3949)-(FIND("/",N3949)))</f>
        <v>plays</v>
      </c>
      <c r="S3949" s="13">
        <f>(J3949/86400)+25569+(-5/24)</f>
        <v>42614.934537037036</v>
      </c>
      <c r="T3949" s="13">
        <f>(I3949/86400)+25569+(-5/24)</f>
        <v>42644.934537037036</v>
      </c>
    </row>
    <row r="3950" spans="1:20" ht="14.75" customHeight="1" x14ac:dyDescent="0.2">
      <c r="A3950" s="5">
        <v>3948</v>
      </c>
      <c r="B3950" s="6" t="s">
        <v>3945</v>
      </c>
      <c r="C3950" s="6" t="s">
        <v>8056</v>
      </c>
      <c r="D3950" s="22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>E3950/D3950</f>
        <v>0</v>
      </c>
      <c r="P3950" s="8">
        <f>IF(L3950=0,0,E3950/L3950)</f>
        <v>0</v>
      </c>
      <c r="Q3950" s="5" t="str">
        <f>LEFT(N3950,(FIND("/",N3950)-1))</f>
        <v>theater</v>
      </c>
      <c r="R3950" s="5" t="str">
        <f>RIGHT(N3950,LEN(N3950)-(FIND("/",N3950)))</f>
        <v>plays</v>
      </c>
      <c r="S3950" s="13">
        <f>(J3950/86400)+25569+(-5/24)</f>
        <v>41829.117164351854</v>
      </c>
      <c r="T3950" s="13">
        <f>(I3950/86400)+25569+(-5/24)</f>
        <v>41889.117164351854</v>
      </c>
    </row>
    <row r="3951" spans="1:20" ht="14.75" customHeight="1" x14ac:dyDescent="0.2">
      <c r="A3951" s="5">
        <v>3949</v>
      </c>
      <c r="B3951" s="6" t="s">
        <v>3946</v>
      </c>
      <c r="C3951" s="6" t="s">
        <v>8057</v>
      </c>
      <c r="D3951" s="22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>E3951/D3951</f>
        <v>0.15770000000000001</v>
      </c>
      <c r="P3951" s="8">
        <f>IF(L3951=0,0,E3951/L3951)</f>
        <v>49.28125</v>
      </c>
      <c r="Q3951" s="5" t="str">
        <f>LEFT(N3951,(FIND("/",N3951)-1))</f>
        <v>theater</v>
      </c>
      <c r="R3951" s="5" t="str">
        <f>RIGHT(N3951,LEN(N3951)-(FIND("/",N3951)))</f>
        <v>plays</v>
      </c>
      <c r="S3951" s="13">
        <f>(J3951/86400)+25569+(-5/24)</f>
        <v>42015.912280092591</v>
      </c>
      <c r="T3951" s="13">
        <f>(I3951/86400)+25569+(-5/24)</f>
        <v>42045.912280092591</v>
      </c>
    </row>
    <row r="3952" spans="1:20" ht="14.75" customHeight="1" x14ac:dyDescent="0.2">
      <c r="A3952" s="5">
        <v>3950</v>
      </c>
      <c r="B3952" s="6" t="s">
        <v>3947</v>
      </c>
      <c r="C3952" s="6" t="s">
        <v>8058</v>
      </c>
      <c r="D3952" s="22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>E3952/D3952</f>
        <v>6.2500000000000003E-3</v>
      </c>
      <c r="P3952" s="8">
        <f>IF(L3952=0,0,E3952/L3952)</f>
        <v>25</v>
      </c>
      <c r="Q3952" s="5" t="str">
        <f>LEFT(N3952,(FIND("/",N3952)-1))</f>
        <v>theater</v>
      </c>
      <c r="R3952" s="5" t="str">
        <f>RIGHT(N3952,LEN(N3952)-(FIND("/",N3952)))</f>
        <v>plays</v>
      </c>
      <c r="S3952" s="13">
        <f>(J3952/86400)+25569+(-5/24)</f>
        <v>42439.493981481479</v>
      </c>
      <c r="T3952" s="13">
        <f>(I3952/86400)+25569+(-5/24)</f>
        <v>42468.565972222219</v>
      </c>
    </row>
    <row r="3953" spans="1:20" ht="14.75" customHeight="1" x14ac:dyDescent="0.2">
      <c r="A3953" s="5">
        <v>3951</v>
      </c>
      <c r="B3953" s="6" t="s">
        <v>3948</v>
      </c>
      <c r="C3953" s="6" t="s">
        <v>6961</v>
      </c>
      <c r="D3953" s="22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>E3953/D3953</f>
        <v>5.0000000000000004E-6</v>
      </c>
      <c r="P3953" s="8">
        <f>IF(L3953=0,0,E3953/L3953)</f>
        <v>1</v>
      </c>
      <c r="Q3953" s="5" t="str">
        <f>LEFT(N3953,(FIND("/",N3953)-1))</f>
        <v>theater</v>
      </c>
      <c r="R3953" s="5" t="str">
        <f>RIGHT(N3953,LEN(N3953)-(FIND("/",N3953)))</f>
        <v>plays</v>
      </c>
      <c r="S3953" s="13">
        <f>(J3953/86400)+25569+(-5/24)</f>
        <v>42433.617384259262</v>
      </c>
      <c r="T3953" s="13">
        <f>(I3953/86400)+25569+(-5/24)</f>
        <v>42493.57571759259</v>
      </c>
    </row>
    <row r="3954" spans="1:20" ht="14.75" customHeight="1" x14ac:dyDescent="0.2">
      <c r="A3954" s="5">
        <v>3952</v>
      </c>
      <c r="B3954" s="6" t="s">
        <v>3949</v>
      </c>
      <c r="C3954" s="6" t="s">
        <v>8059</v>
      </c>
      <c r="D3954" s="22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>E3954/D3954</f>
        <v>9.6153846153846159E-4</v>
      </c>
      <c r="P3954" s="8">
        <f>IF(L3954=0,0,E3954/L3954)</f>
        <v>25</v>
      </c>
      <c r="Q3954" s="5" t="str">
        <f>LEFT(N3954,(FIND("/",N3954)-1))</f>
        <v>theater</v>
      </c>
      <c r="R3954" s="5" t="str">
        <f>RIGHT(N3954,LEN(N3954)-(FIND("/",N3954)))</f>
        <v>plays</v>
      </c>
      <c r="S3954" s="13">
        <f>(J3954/86400)+25569+(-5/24)</f>
        <v>42243.582060185181</v>
      </c>
      <c r="T3954" s="13">
        <f>(I3954/86400)+25569+(-5/24)</f>
        <v>42303.582060185181</v>
      </c>
    </row>
    <row r="3955" spans="1:20" ht="14.75" customHeight="1" x14ac:dyDescent="0.2">
      <c r="A3955" s="5">
        <v>3953</v>
      </c>
      <c r="B3955" s="6" t="s">
        <v>3950</v>
      </c>
      <c r="C3955" s="6" t="s">
        <v>8060</v>
      </c>
      <c r="D3955" s="22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>E3955/D3955</f>
        <v>0</v>
      </c>
      <c r="P3955" s="8">
        <f>IF(L3955=0,0,E3955/L3955)</f>
        <v>0</v>
      </c>
      <c r="Q3955" s="5" t="str">
        <f>LEFT(N3955,(FIND("/",N3955)-1))</f>
        <v>theater</v>
      </c>
      <c r="R3955" s="5" t="str">
        <f>RIGHT(N3955,LEN(N3955)-(FIND("/",N3955)))</f>
        <v>plays</v>
      </c>
      <c r="S3955" s="13">
        <f>(J3955/86400)+25569+(-5/24)</f>
        <v>42549.840115740742</v>
      </c>
      <c r="T3955" s="13">
        <f>(I3955/86400)+25569+(-5/24)</f>
        <v>42580.770138888889</v>
      </c>
    </row>
    <row r="3956" spans="1:20" ht="14.75" customHeight="1" x14ac:dyDescent="0.2">
      <c r="A3956" s="5">
        <v>3954</v>
      </c>
      <c r="B3956" s="6" t="s">
        <v>3951</v>
      </c>
      <c r="C3956" s="6" t="s">
        <v>8061</v>
      </c>
      <c r="D3956" s="22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>E3956/D3956</f>
        <v>0</v>
      </c>
      <c r="P3956" s="8">
        <f>IF(L3956=0,0,E3956/L3956)</f>
        <v>0</v>
      </c>
      <c r="Q3956" s="5" t="str">
        <f>LEFT(N3956,(FIND("/",N3956)-1))</f>
        <v>theater</v>
      </c>
      <c r="R3956" s="5" t="str">
        <f>RIGHT(N3956,LEN(N3956)-(FIND("/",N3956)))</f>
        <v>plays</v>
      </c>
      <c r="S3956" s="13">
        <f>(J3956/86400)+25569+(-5/24)</f>
        <v>41774.442870370367</v>
      </c>
      <c r="T3956" s="13">
        <f>(I3956/86400)+25569+(-5/24)</f>
        <v>41834.442870370367</v>
      </c>
    </row>
    <row r="3957" spans="1:20" ht="14.75" customHeight="1" x14ac:dyDescent="0.2">
      <c r="A3957" s="5">
        <v>3955</v>
      </c>
      <c r="B3957" s="6" t="s">
        <v>3952</v>
      </c>
      <c r="C3957" s="6" t="s">
        <v>8062</v>
      </c>
      <c r="D3957" s="22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>E3957/D3957</f>
        <v>0.24285714285714285</v>
      </c>
      <c r="P3957" s="8">
        <f>IF(L3957=0,0,E3957/L3957)</f>
        <v>53.125</v>
      </c>
      <c r="Q3957" s="5" t="str">
        <f>LEFT(N3957,(FIND("/",N3957)-1))</f>
        <v>theater</v>
      </c>
      <c r="R3957" s="5" t="str">
        <f>RIGHT(N3957,LEN(N3957)-(FIND("/",N3957)))</f>
        <v>plays</v>
      </c>
      <c r="S3957" s="13">
        <f>(J3957/86400)+25569+(-5/24)</f>
        <v>42306.640520833331</v>
      </c>
      <c r="T3957" s="13">
        <f>(I3957/86400)+25569+(-5/24)</f>
        <v>42336.682187499995</v>
      </c>
    </row>
    <row r="3958" spans="1:20" ht="14.75" customHeight="1" x14ac:dyDescent="0.2">
      <c r="A3958" s="5">
        <v>3956</v>
      </c>
      <c r="B3958" s="6" t="s">
        <v>3953</v>
      </c>
      <c r="C3958" s="6" t="s">
        <v>8063</v>
      </c>
      <c r="D3958" s="22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>E3958/D3958</f>
        <v>0</v>
      </c>
      <c r="P3958" s="8">
        <f>IF(L3958=0,0,E3958/L3958)</f>
        <v>0</v>
      </c>
      <c r="Q3958" s="5" t="str">
        <f>LEFT(N3958,(FIND("/",N3958)-1))</f>
        <v>theater</v>
      </c>
      <c r="R3958" s="5" t="str">
        <f>RIGHT(N3958,LEN(N3958)-(FIND("/",N3958)))</f>
        <v>plays</v>
      </c>
      <c r="S3958" s="13">
        <f>(J3958/86400)+25569+(-5/24)</f>
        <v>42457.723692129628</v>
      </c>
      <c r="T3958" s="13">
        <f>(I3958/86400)+25569+(-5/24)</f>
        <v>42484.805555555555</v>
      </c>
    </row>
    <row r="3959" spans="1:20" ht="14.75" customHeight="1" x14ac:dyDescent="0.2">
      <c r="A3959" s="5">
        <v>3957</v>
      </c>
      <c r="B3959" s="6" t="s">
        <v>3954</v>
      </c>
      <c r="C3959" s="6" t="s">
        <v>8064</v>
      </c>
      <c r="D3959" s="22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>E3959/D3959</f>
        <v>2.5000000000000001E-4</v>
      </c>
      <c r="P3959" s="8">
        <f>IF(L3959=0,0,E3959/L3959)</f>
        <v>7</v>
      </c>
      <c r="Q3959" s="5" t="str">
        <f>LEFT(N3959,(FIND("/",N3959)-1))</f>
        <v>theater</v>
      </c>
      <c r="R3959" s="5" t="str">
        <f>RIGHT(N3959,LEN(N3959)-(FIND("/",N3959)))</f>
        <v>plays</v>
      </c>
      <c r="S3959" s="13">
        <f>(J3959/86400)+25569+(-5/24)</f>
        <v>42513.76798611111</v>
      </c>
      <c r="T3959" s="13">
        <f>(I3959/86400)+25569+(-5/24)</f>
        <v>42559.76798611111</v>
      </c>
    </row>
    <row r="3960" spans="1:20" ht="14.75" customHeight="1" x14ac:dyDescent="0.2">
      <c r="A3960" s="5">
        <v>3958</v>
      </c>
      <c r="B3960" s="6" t="s">
        <v>3955</v>
      </c>
      <c r="C3960" s="6" t="s">
        <v>8065</v>
      </c>
      <c r="D3960" s="22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>E3960/D3960</f>
        <v>0.32050000000000001</v>
      </c>
      <c r="P3960" s="8">
        <f>IF(L3960=0,0,E3960/L3960)</f>
        <v>40.0625</v>
      </c>
      <c r="Q3960" s="5" t="str">
        <f>LEFT(N3960,(FIND("/",N3960)-1))</f>
        <v>theater</v>
      </c>
      <c r="R3960" s="5" t="str">
        <f>RIGHT(N3960,LEN(N3960)-(FIND("/",N3960)))</f>
        <v>plays</v>
      </c>
      <c r="S3960" s="13">
        <f>(J3960/86400)+25569+(-5/24)</f>
        <v>41816.742037037031</v>
      </c>
      <c r="T3960" s="13">
        <f>(I3960/86400)+25569+(-5/24)</f>
        <v>41853.375</v>
      </c>
    </row>
    <row r="3961" spans="1:20" ht="14.75" customHeight="1" x14ac:dyDescent="0.2">
      <c r="A3961" s="5">
        <v>3959</v>
      </c>
      <c r="B3961" s="6" t="s">
        <v>3956</v>
      </c>
      <c r="C3961" s="6" t="s">
        <v>8066</v>
      </c>
      <c r="D3961" s="22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>E3961/D3961</f>
        <v>0.24333333333333335</v>
      </c>
      <c r="P3961" s="8">
        <f>IF(L3961=0,0,E3961/L3961)</f>
        <v>24.333333333333332</v>
      </c>
      <c r="Q3961" s="5" t="str">
        <f>LEFT(N3961,(FIND("/",N3961)-1))</f>
        <v>theater</v>
      </c>
      <c r="R3961" s="5" t="str">
        <f>RIGHT(N3961,LEN(N3961)-(FIND("/",N3961)))</f>
        <v>plays</v>
      </c>
      <c r="S3961" s="13">
        <f>(J3961/86400)+25569+(-5/24)</f>
        <v>41880.580509259256</v>
      </c>
      <c r="T3961" s="13">
        <f>(I3961/86400)+25569+(-5/24)</f>
        <v>41910.580509259256</v>
      </c>
    </row>
    <row r="3962" spans="1:20" ht="14.75" customHeight="1" x14ac:dyDescent="0.2">
      <c r="A3962" s="5">
        <v>3960</v>
      </c>
      <c r="B3962" s="6" t="s">
        <v>3957</v>
      </c>
      <c r="C3962" s="6" t="s">
        <v>8067</v>
      </c>
      <c r="D3962" s="22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>E3962/D3962</f>
        <v>1.4999999999999999E-2</v>
      </c>
      <c r="P3962" s="8">
        <f>IF(L3962=0,0,E3962/L3962)</f>
        <v>11.25</v>
      </c>
      <c r="Q3962" s="5" t="str">
        <f>LEFT(N3962,(FIND("/",N3962)-1))</f>
        <v>theater</v>
      </c>
      <c r="R3962" s="5" t="str">
        <f>RIGHT(N3962,LEN(N3962)-(FIND("/",N3962)))</f>
        <v>plays</v>
      </c>
      <c r="S3962" s="13">
        <f>(J3962/86400)+25569+(-5/24)</f>
        <v>42342.63722222222</v>
      </c>
      <c r="T3962" s="13">
        <f>(I3962/86400)+25569+(-5/24)</f>
        <v>42372.63722222222</v>
      </c>
    </row>
    <row r="3963" spans="1:20" ht="14.75" customHeight="1" x14ac:dyDescent="0.2">
      <c r="A3963" s="5">
        <v>3961</v>
      </c>
      <c r="B3963" s="6" t="s">
        <v>3958</v>
      </c>
      <c r="C3963" s="6" t="s">
        <v>8068</v>
      </c>
      <c r="D3963" s="22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>E3963/D3963</f>
        <v>4.1999999999999997E-3</v>
      </c>
      <c r="P3963" s="8">
        <f>IF(L3963=0,0,E3963/L3963)</f>
        <v>10.5</v>
      </c>
      <c r="Q3963" s="5" t="str">
        <f>LEFT(N3963,(FIND("/",N3963)-1))</f>
        <v>theater</v>
      </c>
      <c r="R3963" s="5" t="str">
        <f>RIGHT(N3963,LEN(N3963)-(FIND("/",N3963)))</f>
        <v>plays</v>
      </c>
      <c r="S3963" s="13">
        <f>(J3963/86400)+25569+(-5/24)</f>
        <v>41745.682986111111</v>
      </c>
      <c r="T3963" s="13">
        <f>(I3963/86400)+25569+(-5/24)</f>
        <v>41767.682986111111</v>
      </c>
    </row>
    <row r="3964" spans="1:20" ht="14.75" customHeight="1" x14ac:dyDescent="0.2">
      <c r="A3964" s="5">
        <v>3962</v>
      </c>
      <c r="B3964" s="6" t="s">
        <v>3959</v>
      </c>
      <c r="C3964" s="6" t="s">
        <v>8069</v>
      </c>
      <c r="D3964" s="22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>E3964/D3964</f>
        <v>3.214285714285714E-2</v>
      </c>
      <c r="P3964" s="8">
        <f>IF(L3964=0,0,E3964/L3964)</f>
        <v>15</v>
      </c>
      <c r="Q3964" s="5" t="str">
        <f>LEFT(N3964,(FIND("/",N3964)-1))</f>
        <v>theater</v>
      </c>
      <c r="R3964" s="5" t="str">
        <f>RIGHT(N3964,LEN(N3964)-(FIND("/",N3964)))</f>
        <v>plays</v>
      </c>
      <c r="S3964" s="13">
        <f>(J3964/86400)+25569+(-5/24)</f>
        <v>42311.413124999999</v>
      </c>
      <c r="T3964" s="13">
        <f>(I3964/86400)+25569+(-5/24)</f>
        <v>42336.413124999999</v>
      </c>
    </row>
    <row r="3965" spans="1:20" ht="14.75" customHeight="1" x14ac:dyDescent="0.2">
      <c r="A3965" s="5">
        <v>3963</v>
      </c>
      <c r="B3965" s="6" t="s">
        <v>3960</v>
      </c>
      <c r="C3965" s="6" t="s">
        <v>8070</v>
      </c>
      <c r="D3965" s="22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>E3965/D3965</f>
        <v>0</v>
      </c>
      <c r="P3965" s="8">
        <f>IF(L3965=0,0,E3965/L3965)</f>
        <v>0</v>
      </c>
      <c r="Q3965" s="5" t="str">
        <f>LEFT(N3965,(FIND("/",N3965)-1))</f>
        <v>theater</v>
      </c>
      <c r="R3965" s="5" t="str">
        <f>RIGHT(N3965,LEN(N3965)-(FIND("/",N3965)))</f>
        <v>plays</v>
      </c>
      <c r="S3965" s="13">
        <f>(J3965/86400)+25569+(-5/24)</f>
        <v>42295.945798611108</v>
      </c>
      <c r="T3965" s="13">
        <f>(I3965/86400)+25569+(-5/24)</f>
        <v>42325.987465277773</v>
      </c>
    </row>
    <row r="3966" spans="1:20" ht="14.75" customHeight="1" x14ac:dyDescent="0.2">
      <c r="A3966" s="5">
        <v>3964</v>
      </c>
      <c r="B3966" s="6" t="s">
        <v>3961</v>
      </c>
      <c r="C3966" s="6" t="s">
        <v>8071</v>
      </c>
      <c r="D3966" s="22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>E3966/D3966</f>
        <v>6.3E-2</v>
      </c>
      <c r="P3966" s="8">
        <f>IF(L3966=0,0,E3966/L3966)</f>
        <v>42</v>
      </c>
      <c r="Q3966" s="5" t="str">
        <f>LEFT(N3966,(FIND("/",N3966)-1))</f>
        <v>theater</v>
      </c>
      <c r="R3966" s="5" t="str">
        <f>RIGHT(N3966,LEN(N3966)-(FIND("/",N3966)))</f>
        <v>plays</v>
      </c>
      <c r="S3966" s="13">
        <f>(J3966/86400)+25569+(-5/24)</f>
        <v>42053.513726851852</v>
      </c>
      <c r="T3966" s="13">
        <f>(I3966/86400)+25569+(-5/24)</f>
        <v>42113.47206018518</v>
      </c>
    </row>
    <row r="3967" spans="1:20" ht="14.75" customHeight="1" x14ac:dyDescent="0.2">
      <c r="A3967" s="5">
        <v>3965</v>
      </c>
      <c r="B3967" s="6" t="s">
        <v>3962</v>
      </c>
      <c r="C3967" s="6" t="s">
        <v>8072</v>
      </c>
      <c r="D3967" s="22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>E3967/D3967</f>
        <v>0.14249999999999999</v>
      </c>
      <c r="P3967" s="8">
        <f>IF(L3967=0,0,E3967/L3967)</f>
        <v>71.25</v>
      </c>
      <c r="Q3967" s="5" t="str">
        <f>LEFT(N3967,(FIND("/",N3967)-1))</f>
        <v>theater</v>
      </c>
      <c r="R3967" s="5" t="str">
        <f>RIGHT(N3967,LEN(N3967)-(FIND("/",N3967)))</f>
        <v>plays</v>
      </c>
      <c r="S3967" s="13">
        <f>(J3967/86400)+25569+(-5/24)</f>
        <v>42414.027546296296</v>
      </c>
      <c r="T3967" s="13">
        <f>(I3967/86400)+25569+(-5/24)</f>
        <v>42473.985879629625</v>
      </c>
    </row>
    <row r="3968" spans="1:20" ht="14.75" customHeight="1" x14ac:dyDescent="0.2">
      <c r="A3968" s="5">
        <v>3966</v>
      </c>
      <c r="B3968" s="6" t="s">
        <v>3963</v>
      </c>
      <c r="C3968" s="6" t="s">
        <v>8073</v>
      </c>
      <c r="D3968" s="22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>E3968/D3968</f>
        <v>6.0000000000000001E-3</v>
      </c>
      <c r="P3968" s="8">
        <f>IF(L3968=0,0,E3968/L3968)</f>
        <v>22.5</v>
      </c>
      <c r="Q3968" s="5" t="str">
        <f>LEFT(N3968,(FIND("/",N3968)-1))</f>
        <v>theater</v>
      </c>
      <c r="R3968" s="5" t="str">
        <f>RIGHT(N3968,LEN(N3968)-(FIND("/",N3968)))</f>
        <v>plays</v>
      </c>
      <c r="S3968" s="13">
        <f>(J3968/86400)+25569+(-5/24)</f>
        <v>41801.503217592588</v>
      </c>
      <c r="T3968" s="13">
        <f>(I3968/86400)+25569+(-5/24)</f>
        <v>41843.915972222218</v>
      </c>
    </row>
    <row r="3969" spans="1:20" ht="14.75" customHeight="1" x14ac:dyDescent="0.2">
      <c r="A3969" s="5">
        <v>3967</v>
      </c>
      <c r="B3969" s="6" t="s">
        <v>3964</v>
      </c>
      <c r="C3969" s="6" t="s">
        <v>8074</v>
      </c>
      <c r="D3969" s="22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>E3969/D3969</f>
        <v>0.2411764705882353</v>
      </c>
      <c r="P3969" s="8">
        <f>IF(L3969=0,0,E3969/L3969)</f>
        <v>41</v>
      </c>
      <c r="Q3969" s="5" t="str">
        <f>LEFT(N3969,(FIND("/",N3969)-1))</f>
        <v>theater</v>
      </c>
      <c r="R3969" s="5" t="str">
        <f>RIGHT(N3969,LEN(N3969)-(FIND("/",N3969)))</f>
        <v>plays</v>
      </c>
      <c r="S3969" s="13">
        <f>(J3969/86400)+25569+(-5/24)</f>
        <v>42770.082256944443</v>
      </c>
      <c r="T3969" s="13">
        <f>(I3969/86400)+25569+(-5/24)</f>
        <v>42800.082256944443</v>
      </c>
    </row>
    <row r="3970" spans="1:20" ht="14.75" customHeight="1" x14ac:dyDescent="0.2">
      <c r="A3970" s="5">
        <v>3968</v>
      </c>
      <c r="B3970" s="6" t="s">
        <v>3965</v>
      </c>
      <c r="C3970" s="6" t="s">
        <v>8075</v>
      </c>
      <c r="D3970" s="22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>E3970/D3970</f>
        <v>0.10539999999999999</v>
      </c>
      <c r="P3970" s="8">
        <f>IF(L3970=0,0,E3970/L3970)</f>
        <v>47.909090909090907</v>
      </c>
      <c r="Q3970" s="5" t="str">
        <f>LEFT(N3970,(FIND("/",N3970)-1))</f>
        <v>theater</v>
      </c>
      <c r="R3970" s="5" t="str">
        <f>RIGHT(N3970,LEN(N3970)-(FIND("/",N3970)))</f>
        <v>plays</v>
      </c>
      <c r="S3970" s="13">
        <f>(J3970/86400)+25569+(-5/24)</f>
        <v>42452.60732638889</v>
      </c>
      <c r="T3970" s="13">
        <f>(I3970/86400)+25569+(-5/24)</f>
        <v>42512.60732638889</v>
      </c>
    </row>
    <row r="3971" spans="1:20" ht="14.75" customHeight="1" x14ac:dyDescent="0.2">
      <c r="A3971" s="5">
        <v>3969</v>
      </c>
      <c r="B3971" s="6" t="s">
        <v>3966</v>
      </c>
      <c r="C3971" s="6" t="s">
        <v>8076</v>
      </c>
      <c r="D3971" s="22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>E3971/D3971</f>
        <v>7.4690265486725665E-2</v>
      </c>
      <c r="P3971" s="8">
        <f>IF(L3971=0,0,E3971/L3971)</f>
        <v>35.166666666666664</v>
      </c>
      <c r="Q3971" s="5" t="str">
        <f>LEFT(N3971,(FIND("/",N3971)-1))</f>
        <v>theater</v>
      </c>
      <c r="R3971" s="5" t="str">
        <f>RIGHT(N3971,LEN(N3971)-(FIND("/",N3971)))</f>
        <v>plays</v>
      </c>
      <c r="S3971" s="13">
        <f>(J3971/86400)+25569+(-5/24)</f>
        <v>42601.646365740737</v>
      </c>
      <c r="T3971" s="13">
        <f>(I3971/86400)+25569+(-5/24)</f>
        <v>42610.954861111109</v>
      </c>
    </row>
    <row r="3972" spans="1:20" ht="14.75" customHeight="1" x14ac:dyDescent="0.2">
      <c r="A3972" s="5">
        <v>3970</v>
      </c>
      <c r="B3972" s="6" t="s">
        <v>3967</v>
      </c>
      <c r="C3972" s="6" t="s">
        <v>8077</v>
      </c>
      <c r="D3972" s="22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>E3972/D3972</f>
        <v>7.3333333333333334E-4</v>
      </c>
      <c r="P3972" s="8">
        <f>IF(L3972=0,0,E3972/L3972)</f>
        <v>5.5</v>
      </c>
      <c r="Q3972" s="5" t="str">
        <f>LEFT(N3972,(FIND("/",N3972)-1))</f>
        <v>theater</v>
      </c>
      <c r="R3972" s="5" t="str">
        <f>RIGHT(N3972,LEN(N3972)-(FIND("/",N3972)))</f>
        <v>plays</v>
      </c>
      <c r="S3972" s="13">
        <f>(J3972/86400)+25569+(-5/24)</f>
        <v>42447.655219907407</v>
      </c>
      <c r="T3972" s="13">
        <f>(I3972/86400)+25569+(-5/24)</f>
        <v>42477.655219907407</v>
      </c>
    </row>
    <row r="3973" spans="1:20" ht="14.75" customHeight="1" x14ac:dyDescent="0.2">
      <c r="A3973" s="5">
        <v>3971</v>
      </c>
      <c r="B3973" s="6" t="s">
        <v>3968</v>
      </c>
      <c r="C3973" s="6" t="s">
        <v>8078</v>
      </c>
      <c r="D3973" s="22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>E3973/D3973</f>
        <v>9.7142857142857135E-3</v>
      </c>
      <c r="P3973" s="8">
        <f>IF(L3973=0,0,E3973/L3973)</f>
        <v>22.666666666666668</v>
      </c>
      <c r="Q3973" s="5" t="str">
        <f>LEFT(N3973,(FIND("/",N3973)-1))</f>
        <v>theater</v>
      </c>
      <c r="R3973" s="5" t="str">
        <f>RIGHT(N3973,LEN(N3973)-(FIND("/",N3973)))</f>
        <v>plays</v>
      </c>
      <c r="S3973" s="13">
        <f>(J3973/86400)+25569+(-5/24)</f>
        <v>41811.327847222223</v>
      </c>
      <c r="T3973" s="13">
        <f>(I3973/86400)+25569+(-5/24)</f>
        <v>41841.327847222223</v>
      </c>
    </row>
    <row r="3974" spans="1:20" ht="14.75" customHeight="1" x14ac:dyDescent="0.2">
      <c r="A3974" s="5">
        <v>3972</v>
      </c>
      <c r="B3974" s="6" t="s">
        <v>3969</v>
      </c>
      <c r="C3974" s="6" t="s">
        <v>8079</v>
      </c>
      <c r="D3974" s="22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>E3974/D3974</f>
        <v>0.21099999999999999</v>
      </c>
      <c r="P3974" s="8">
        <f>IF(L3974=0,0,E3974/L3974)</f>
        <v>26.375</v>
      </c>
      <c r="Q3974" s="5" t="str">
        <f>LEFT(N3974,(FIND("/",N3974)-1))</f>
        <v>theater</v>
      </c>
      <c r="R3974" s="5" t="str">
        <f>RIGHT(N3974,LEN(N3974)-(FIND("/",N3974)))</f>
        <v>plays</v>
      </c>
      <c r="S3974" s="13">
        <f>(J3974/86400)+25569+(-5/24)</f>
        <v>41980.859189814808</v>
      </c>
      <c r="T3974" s="13">
        <f>(I3974/86400)+25569+(-5/24)</f>
        <v>42040.859189814808</v>
      </c>
    </row>
    <row r="3975" spans="1:20" ht="14.75" customHeight="1" x14ac:dyDescent="0.2">
      <c r="A3975" s="5">
        <v>3973</v>
      </c>
      <c r="B3975" s="6" t="s">
        <v>3970</v>
      </c>
      <c r="C3975" s="6" t="s">
        <v>8080</v>
      </c>
      <c r="D3975" s="22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>E3975/D3975</f>
        <v>0.78100000000000003</v>
      </c>
      <c r="P3975" s="8">
        <f>IF(L3975=0,0,E3975/L3975)</f>
        <v>105.54054054054055</v>
      </c>
      <c r="Q3975" s="5" t="str">
        <f>LEFT(N3975,(FIND("/",N3975)-1))</f>
        <v>theater</v>
      </c>
      <c r="R3975" s="5" t="str">
        <f>RIGHT(N3975,LEN(N3975)-(FIND("/",N3975)))</f>
        <v>plays</v>
      </c>
      <c r="S3975" s="13">
        <f>(J3975/86400)+25569+(-5/24)</f>
        <v>42469.475810185184</v>
      </c>
      <c r="T3975" s="13">
        <f>(I3975/86400)+25569+(-5/24)</f>
        <v>42498.958333333336</v>
      </c>
    </row>
    <row r="3976" spans="1:20" ht="14.75" customHeight="1" x14ac:dyDescent="0.2">
      <c r="A3976" s="5">
        <v>3974</v>
      </c>
      <c r="B3976" s="6" t="s">
        <v>3971</v>
      </c>
      <c r="C3976" s="6" t="s">
        <v>8081</v>
      </c>
      <c r="D3976" s="22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>E3976/D3976</f>
        <v>0.32</v>
      </c>
      <c r="P3976" s="8">
        <f>IF(L3976=0,0,E3976/L3976)</f>
        <v>29.09090909090909</v>
      </c>
      <c r="Q3976" s="5" t="str">
        <f>LEFT(N3976,(FIND("/",N3976)-1))</f>
        <v>theater</v>
      </c>
      <c r="R3976" s="5" t="str">
        <f>RIGHT(N3976,LEN(N3976)-(FIND("/",N3976)))</f>
        <v>plays</v>
      </c>
      <c r="S3976" s="13">
        <f>(J3976/86400)+25569+(-5/24)</f>
        <v>42493.338518518511</v>
      </c>
      <c r="T3976" s="13">
        <f>(I3976/86400)+25569+(-5/24)</f>
        <v>42523.338518518511</v>
      </c>
    </row>
    <row r="3977" spans="1:20" ht="14.75" customHeight="1" x14ac:dyDescent="0.2">
      <c r="A3977" s="5">
        <v>3975</v>
      </c>
      <c r="B3977" s="6" t="s">
        <v>3972</v>
      </c>
      <c r="C3977" s="6" t="s">
        <v>8082</v>
      </c>
      <c r="D3977" s="22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>E3977/D3977</f>
        <v>0</v>
      </c>
      <c r="P3977" s="8">
        <f>IF(L3977=0,0,E3977/L3977)</f>
        <v>0</v>
      </c>
      <c r="Q3977" s="5" t="str">
        <f>LEFT(N3977,(FIND("/",N3977)-1))</f>
        <v>theater</v>
      </c>
      <c r="R3977" s="5" t="str">
        <f>RIGHT(N3977,LEN(N3977)-(FIND("/",N3977)))</f>
        <v>plays</v>
      </c>
      <c r="S3977" s="13">
        <f>(J3977/86400)+25569+(-5/24)</f>
        <v>42534.658541666664</v>
      </c>
      <c r="T3977" s="13">
        <f>(I3977/86400)+25569+(-5/24)</f>
        <v>42564.658541666664</v>
      </c>
    </row>
    <row r="3978" spans="1:20" ht="14.75" customHeight="1" x14ac:dyDescent="0.2">
      <c r="A3978" s="5">
        <v>3976</v>
      </c>
      <c r="B3978" s="6" t="s">
        <v>3973</v>
      </c>
      <c r="C3978" s="6" t="s">
        <v>8083</v>
      </c>
      <c r="D3978" s="22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>E3978/D3978</f>
        <v>0.47692307692307695</v>
      </c>
      <c r="P3978" s="8">
        <f>IF(L3978=0,0,E3978/L3978)</f>
        <v>62</v>
      </c>
      <c r="Q3978" s="5" t="str">
        <f>LEFT(N3978,(FIND("/",N3978)-1))</f>
        <v>theater</v>
      </c>
      <c r="R3978" s="5" t="str">
        <f>RIGHT(N3978,LEN(N3978)-(FIND("/",N3978)))</f>
        <v>plays</v>
      </c>
      <c r="S3978" s="13">
        <f>(J3978/86400)+25569+(-5/24)</f>
        <v>41830.650011574071</v>
      </c>
      <c r="T3978" s="13">
        <f>(I3978/86400)+25569+(-5/24)</f>
        <v>41852.083333333328</v>
      </c>
    </row>
    <row r="3979" spans="1:20" ht="14.75" customHeight="1" x14ac:dyDescent="0.2">
      <c r="A3979" s="5">
        <v>3977</v>
      </c>
      <c r="B3979" s="6" t="s">
        <v>3974</v>
      </c>
      <c r="C3979" s="6" t="s">
        <v>8084</v>
      </c>
      <c r="D3979" s="22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>E3979/D3979</f>
        <v>1.4500000000000001E-2</v>
      </c>
      <c r="P3979" s="8">
        <f>IF(L3979=0,0,E3979/L3979)</f>
        <v>217.5</v>
      </c>
      <c r="Q3979" s="5" t="str">
        <f>LEFT(N3979,(FIND("/",N3979)-1))</f>
        <v>theater</v>
      </c>
      <c r="R3979" s="5" t="str">
        <f>RIGHT(N3979,LEN(N3979)-(FIND("/",N3979)))</f>
        <v>plays</v>
      </c>
      <c r="S3979" s="13">
        <f>(J3979/86400)+25569+(-5/24)</f>
        <v>42543.580231481479</v>
      </c>
      <c r="T3979" s="13">
        <f>(I3979/86400)+25569+(-5/24)</f>
        <v>42573.580231481479</v>
      </c>
    </row>
    <row r="3980" spans="1:20" ht="14.75" customHeight="1" x14ac:dyDescent="0.2">
      <c r="A3980" s="5">
        <v>3978</v>
      </c>
      <c r="B3980" s="6" t="s">
        <v>3975</v>
      </c>
      <c r="C3980" s="6" t="s">
        <v>8085</v>
      </c>
      <c r="D3980" s="22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>E3980/D3980</f>
        <v>0.107</v>
      </c>
      <c r="P3980" s="8">
        <f>IF(L3980=0,0,E3980/L3980)</f>
        <v>26.75</v>
      </c>
      <c r="Q3980" s="5" t="str">
        <f>LEFT(N3980,(FIND("/",N3980)-1))</f>
        <v>theater</v>
      </c>
      <c r="R3980" s="5" t="str">
        <f>RIGHT(N3980,LEN(N3980)-(FIND("/",N3980)))</f>
        <v>plays</v>
      </c>
      <c r="S3980" s="13">
        <f>(J3980/86400)+25569+(-5/24)</f>
        <v>41975.434641203705</v>
      </c>
      <c r="T3980" s="13">
        <f>(I3980/86400)+25569+(-5/24)</f>
        <v>42035.434641203705</v>
      </c>
    </row>
    <row r="3981" spans="1:20" ht="14.75" customHeight="1" x14ac:dyDescent="0.2">
      <c r="A3981" s="5">
        <v>3979</v>
      </c>
      <c r="B3981" s="6" t="s">
        <v>3976</v>
      </c>
      <c r="C3981" s="6" t="s">
        <v>8086</v>
      </c>
      <c r="D3981" s="22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>E3981/D3981</f>
        <v>1.8333333333333333E-2</v>
      </c>
      <c r="P3981" s="8">
        <f>IF(L3981=0,0,E3981/L3981)</f>
        <v>18.333333333333332</v>
      </c>
      <c r="Q3981" s="5" t="str">
        <f>LEFT(N3981,(FIND("/",N3981)-1))</f>
        <v>theater</v>
      </c>
      <c r="R3981" s="5" t="str">
        <f>RIGHT(N3981,LEN(N3981)-(FIND("/",N3981)))</f>
        <v>plays</v>
      </c>
      <c r="S3981" s="13">
        <f>(J3981/86400)+25569+(-5/24)</f>
        <v>42069.695104166669</v>
      </c>
      <c r="T3981" s="13">
        <f>(I3981/86400)+25569+(-5/24)</f>
        <v>42092.624999999993</v>
      </c>
    </row>
    <row r="3982" spans="1:20" ht="14.75" customHeight="1" x14ac:dyDescent="0.2">
      <c r="A3982" s="5">
        <v>3980</v>
      </c>
      <c r="B3982" s="6" t="s">
        <v>3977</v>
      </c>
      <c r="C3982" s="6" t="s">
        <v>8087</v>
      </c>
      <c r="D3982" s="22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>E3982/D3982</f>
        <v>0.18</v>
      </c>
      <c r="P3982" s="8">
        <f>IF(L3982=0,0,E3982/L3982)</f>
        <v>64.285714285714292</v>
      </c>
      <c r="Q3982" s="5" t="str">
        <f>LEFT(N3982,(FIND("/",N3982)-1))</f>
        <v>theater</v>
      </c>
      <c r="R3982" s="5" t="str">
        <f>RIGHT(N3982,LEN(N3982)-(FIND("/",N3982)))</f>
        <v>plays</v>
      </c>
      <c r="S3982" s="13">
        <f>(J3982/86400)+25569+(-5/24)</f>
        <v>41795.390590277777</v>
      </c>
      <c r="T3982" s="13">
        <f>(I3982/86400)+25569+(-5/24)</f>
        <v>41825.390590277777</v>
      </c>
    </row>
    <row r="3983" spans="1:20" ht="14.75" customHeight="1" x14ac:dyDescent="0.2">
      <c r="A3983" s="5">
        <v>3981</v>
      </c>
      <c r="B3983" s="6" t="s">
        <v>3358</v>
      </c>
      <c r="C3983" s="6" t="s">
        <v>7469</v>
      </c>
      <c r="D3983" s="22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>E3983/D3983</f>
        <v>4.0833333333333333E-2</v>
      </c>
      <c r="P3983" s="8">
        <f>IF(L3983=0,0,E3983/L3983)</f>
        <v>175</v>
      </c>
      <c r="Q3983" s="5" t="str">
        <f>LEFT(N3983,(FIND("/",N3983)-1))</f>
        <v>theater</v>
      </c>
      <c r="R3983" s="5" t="str">
        <f>RIGHT(N3983,LEN(N3983)-(FIND("/",N3983)))</f>
        <v>plays</v>
      </c>
      <c r="S3983" s="13">
        <f>(J3983/86400)+25569+(-5/24)</f>
        <v>42507.971631944441</v>
      </c>
      <c r="T3983" s="13">
        <f>(I3983/86400)+25569+(-5/24)</f>
        <v>42567.971631944441</v>
      </c>
    </row>
    <row r="3984" spans="1:20" ht="14.75" customHeight="1" x14ac:dyDescent="0.2">
      <c r="A3984" s="5">
        <v>3982</v>
      </c>
      <c r="B3984" s="6" t="s">
        <v>3978</v>
      </c>
      <c r="C3984" s="6" t="s">
        <v>8088</v>
      </c>
      <c r="D3984" s="22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>E3984/D3984</f>
        <v>0.2</v>
      </c>
      <c r="P3984" s="8">
        <f>IF(L3984=0,0,E3984/L3984)</f>
        <v>34</v>
      </c>
      <c r="Q3984" s="5" t="str">
        <f>LEFT(N3984,(FIND("/",N3984)-1))</f>
        <v>theater</v>
      </c>
      <c r="R3984" s="5" t="str">
        <f>RIGHT(N3984,LEN(N3984)-(FIND("/",N3984)))</f>
        <v>plays</v>
      </c>
      <c r="S3984" s="13">
        <f>(J3984/86400)+25569+(-5/24)</f>
        <v>42132.601620370369</v>
      </c>
      <c r="T3984" s="13">
        <f>(I3984/86400)+25569+(-5/24)</f>
        <v>42192.601620370369</v>
      </c>
    </row>
    <row r="3985" spans="1:20" ht="14.75" customHeight="1" x14ac:dyDescent="0.2">
      <c r="A3985" s="5">
        <v>3983</v>
      </c>
      <c r="B3985" s="6" t="s">
        <v>3979</v>
      </c>
      <c r="C3985" s="6" t="s">
        <v>8089</v>
      </c>
      <c r="D3985" s="22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>E3985/D3985</f>
        <v>0.34802513464991025</v>
      </c>
      <c r="P3985" s="8">
        <f>IF(L3985=0,0,E3985/L3985)</f>
        <v>84.282608695652172</v>
      </c>
      <c r="Q3985" s="5" t="str">
        <f>LEFT(N3985,(FIND("/",N3985)-1))</f>
        <v>theater</v>
      </c>
      <c r="R3985" s="5" t="str">
        <f>RIGHT(N3985,LEN(N3985)-(FIND("/",N3985)))</f>
        <v>plays</v>
      </c>
      <c r="S3985" s="13">
        <f>(J3985/86400)+25569+(-5/24)</f>
        <v>41747.661527777775</v>
      </c>
      <c r="T3985" s="13">
        <f>(I3985/86400)+25569+(-5/24)</f>
        <v>41779.082638888889</v>
      </c>
    </row>
    <row r="3986" spans="1:20" ht="14.75" customHeight="1" x14ac:dyDescent="0.2">
      <c r="A3986" s="5">
        <v>3984</v>
      </c>
      <c r="B3986" s="6" t="s">
        <v>3980</v>
      </c>
      <c r="C3986" s="6" t="s">
        <v>8090</v>
      </c>
      <c r="D3986" s="22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>E3986/D3986</f>
        <v>6.3333333333333339E-2</v>
      </c>
      <c r="P3986" s="8">
        <f>IF(L3986=0,0,E3986/L3986)</f>
        <v>9.5</v>
      </c>
      <c r="Q3986" s="5" t="str">
        <f>LEFT(N3986,(FIND("/",N3986)-1))</f>
        <v>theater</v>
      </c>
      <c r="R3986" s="5" t="str">
        <f>RIGHT(N3986,LEN(N3986)-(FIND("/",N3986)))</f>
        <v>plays</v>
      </c>
      <c r="S3986" s="13">
        <f>(J3986/86400)+25569+(-5/24)</f>
        <v>41920.75513888889</v>
      </c>
      <c r="T3986" s="13">
        <f>(I3986/86400)+25569+(-5/24)</f>
        <v>41950.791666666664</v>
      </c>
    </row>
    <row r="3987" spans="1:20" ht="14.75" customHeight="1" x14ac:dyDescent="0.2">
      <c r="A3987" s="5">
        <v>3985</v>
      </c>
      <c r="B3987" s="6" t="s">
        <v>3981</v>
      </c>
      <c r="C3987" s="6" t="s">
        <v>8091</v>
      </c>
      <c r="D3987" s="22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>E3987/D3987</f>
        <v>0.32050000000000001</v>
      </c>
      <c r="P3987" s="8">
        <f>IF(L3987=0,0,E3987/L3987)</f>
        <v>33.736842105263158</v>
      </c>
      <c r="Q3987" s="5" t="str">
        <f>LEFT(N3987,(FIND("/",N3987)-1))</f>
        <v>theater</v>
      </c>
      <c r="R3987" s="5" t="str">
        <f>RIGHT(N3987,LEN(N3987)-(FIND("/",N3987)))</f>
        <v>plays</v>
      </c>
      <c r="S3987" s="13">
        <f>(J3987/86400)+25569+(-5/24)</f>
        <v>42399.499074074069</v>
      </c>
      <c r="T3987" s="13">
        <f>(I3987/86400)+25569+(-5/24)</f>
        <v>42420.670138888883</v>
      </c>
    </row>
    <row r="3988" spans="1:20" ht="14.75" customHeight="1" x14ac:dyDescent="0.2">
      <c r="A3988" s="5">
        <v>3986</v>
      </c>
      <c r="B3988" s="6" t="s">
        <v>3982</v>
      </c>
      <c r="C3988" s="6" t="s">
        <v>8092</v>
      </c>
      <c r="D3988" s="22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>E3988/D3988</f>
        <v>9.7600000000000006E-2</v>
      </c>
      <c r="P3988" s="8">
        <f>IF(L3988=0,0,E3988/L3988)</f>
        <v>37.53846153846154</v>
      </c>
      <c r="Q3988" s="5" t="str">
        <f>LEFT(N3988,(FIND("/",N3988)-1))</f>
        <v>theater</v>
      </c>
      <c r="R3988" s="5" t="str">
        <f>RIGHT(N3988,LEN(N3988)-(FIND("/",N3988)))</f>
        <v>plays</v>
      </c>
      <c r="S3988" s="13">
        <f>(J3988/86400)+25569+(-5/24)</f>
        <v>42467.340208333328</v>
      </c>
      <c r="T3988" s="13">
        <f>(I3988/86400)+25569+(-5/24)</f>
        <v>42496.336111111108</v>
      </c>
    </row>
    <row r="3989" spans="1:20" ht="14.75" customHeight="1" x14ac:dyDescent="0.2">
      <c r="A3989" s="5">
        <v>3987</v>
      </c>
      <c r="B3989" s="6" t="s">
        <v>3983</v>
      </c>
      <c r="C3989" s="6" t="s">
        <v>8093</v>
      </c>
      <c r="D3989" s="22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>E3989/D3989</f>
        <v>0.3775</v>
      </c>
      <c r="P3989" s="8">
        <f>IF(L3989=0,0,E3989/L3989)</f>
        <v>11.615384615384615</v>
      </c>
      <c r="Q3989" s="5" t="str">
        <f>LEFT(N3989,(FIND("/",N3989)-1))</f>
        <v>theater</v>
      </c>
      <c r="R3989" s="5" t="str">
        <f>RIGHT(N3989,LEN(N3989)-(FIND("/",N3989)))</f>
        <v>plays</v>
      </c>
      <c r="S3989" s="13">
        <f>(J3989/86400)+25569+(-5/24)</f>
        <v>41765.716319444444</v>
      </c>
      <c r="T3989" s="13">
        <f>(I3989/86400)+25569+(-5/24)</f>
        <v>41775.716319444444</v>
      </c>
    </row>
    <row r="3990" spans="1:20" ht="14.75" customHeight="1" x14ac:dyDescent="0.2">
      <c r="A3990" s="5">
        <v>3988</v>
      </c>
      <c r="B3990" s="6" t="s">
        <v>3984</v>
      </c>
      <c r="C3990" s="6" t="s">
        <v>8094</v>
      </c>
      <c r="D3990" s="22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>E3990/D3990</f>
        <v>2.1333333333333333E-2</v>
      </c>
      <c r="P3990" s="8">
        <f>IF(L3990=0,0,E3990/L3990)</f>
        <v>8</v>
      </c>
      <c r="Q3990" s="5" t="str">
        <f>LEFT(N3990,(FIND("/",N3990)-1))</f>
        <v>theater</v>
      </c>
      <c r="R3990" s="5" t="str">
        <f>RIGHT(N3990,LEN(N3990)-(FIND("/",N3990)))</f>
        <v>plays</v>
      </c>
      <c r="S3990" s="13">
        <f>(J3990/86400)+25569+(-5/24)</f>
        <v>42229.872835648144</v>
      </c>
      <c r="T3990" s="13">
        <f>(I3990/86400)+25569+(-5/24)</f>
        <v>42244.872835648144</v>
      </c>
    </row>
    <row r="3991" spans="1:20" ht="14.75" customHeight="1" x14ac:dyDescent="0.2">
      <c r="A3991" s="5">
        <v>3989</v>
      </c>
      <c r="B3991" s="6" t="s">
        <v>3985</v>
      </c>
      <c r="C3991" s="6" t="s">
        <v>8095</v>
      </c>
      <c r="D3991" s="22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>E3991/D3991</f>
        <v>0</v>
      </c>
      <c r="P3991" s="8">
        <f>IF(L3991=0,0,E3991/L3991)</f>
        <v>0</v>
      </c>
      <c r="Q3991" s="5" t="str">
        <f>LEFT(N3991,(FIND("/",N3991)-1))</f>
        <v>theater</v>
      </c>
      <c r="R3991" s="5" t="str">
        <f>RIGHT(N3991,LEN(N3991)-(FIND("/",N3991)))</f>
        <v>plays</v>
      </c>
      <c r="S3991" s="13">
        <f>(J3991/86400)+25569+(-5/24)</f>
        <v>42286.541446759256</v>
      </c>
      <c r="T3991" s="13">
        <f>(I3991/86400)+25569+(-5/24)</f>
        <v>42316.583113425928</v>
      </c>
    </row>
    <row r="3992" spans="1:20" ht="14.75" customHeight="1" x14ac:dyDescent="0.2">
      <c r="A3992" s="5">
        <v>3990</v>
      </c>
      <c r="B3992" s="6" t="s">
        <v>3986</v>
      </c>
      <c r="C3992" s="6" t="s">
        <v>8096</v>
      </c>
      <c r="D3992" s="22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>E3992/D3992</f>
        <v>4.1818181818181817E-2</v>
      </c>
      <c r="P3992" s="8">
        <f>IF(L3992=0,0,E3992/L3992)</f>
        <v>23</v>
      </c>
      <c r="Q3992" s="5" t="str">
        <f>LEFT(N3992,(FIND("/",N3992)-1))</f>
        <v>theater</v>
      </c>
      <c r="R3992" s="5" t="str">
        <f>RIGHT(N3992,LEN(N3992)-(FIND("/",N3992)))</f>
        <v>plays</v>
      </c>
      <c r="S3992" s="13">
        <f>(J3992/86400)+25569+(-5/24)</f>
        <v>42401.464039351849</v>
      </c>
      <c r="T3992" s="13">
        <f>(I3992/86400)+25569+(-5/24)</f>
        <v>42431.464039351849</v>
      </c>
    </row>
    <row r="3993" spans="1:20" ht="14.75" customHeight="1" x14ac:dyDescent="0.2">
      <c r="A3993" s="5">
        <v>3991</v>
      </c>
      <c r="B3993" s="6" t="s">
        <v>3987</v>
      </c>
      <c r="C3993" s="6" t="s">
        <v>8097</v>
      </c>
      <c r="D3993" s="22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>E3993/D3993</f>
        <v>0.2</v>
      </c>
      <c r="P3993" s="8">
        <f>IF(L3993=0,0,E3993/L3993)</f>
        <v>100</v>
      </c>
      <c r="Q3993" s="5" t="str">
        <f>LEFT(N3993,(FIND("/",N3993)-1))</f>
        <v>theater</v>
      </c>
      <c r="R3993" s="5" t="str">
        <f>RIGHT(N3993,LEN(N3993)-(FIND("/",N3993)))</f>
        <v>plays</v>
      </c>
      <c r="S3993" s="13">
        <f>(J3993/86400)+25569+(-5/24)</f>
        <v>42125.436134259253</v>
      </c>
      <c r="T3993" s="13">
        <f>(I3993/86400)+25569+(-5/24)</f>
        <v>42155.436134259253</v>
      </c>
    </row>
    <row r="3994" spans="1:20" ht="14.75" customHeight="1" x14ac:dyDescent="0.2">
      <c r="A3994" s="5">
        <v>3992</v>
      </c>
      <c r="B3994" s="6" t="s">
        <v>3988</v>
      </c>
      <c r="C3994" s="6" t="s">
        <v>8098</v>
      </c>
      <c r="D3994" s="22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>E3994/D3994</f>
        <v>5.4100000000000002E-2</v>
      </c>
      <c r="P3994" s="8">
        <f>IF(L3994=0,0,E3994/L3994)</f>
        <v>60.111111111111114</v>
      </c>
      <c r="Q3994" s="5" t="str">
        <f>LEFT(N3994,(FIND("/",N3994)-1))</f>
        <v>theater</v>
      </c>
      <c r="R3994" s="5" t="str">
        <f>RIGHT(N3994,LEN(N3994)-(FIND("/",N3994)))</f>
        <v>plays</v>
      </c>
      <c r="S3994" s="13">
        <f>(J3994/86400)+25569+(-5/24)</f>
        <v>42289.732164351844</v>
      </c>
      <c r="T3994" s="13">
        <f>(I3994/86400)+25569+(-5/24)</f>
        <v>42349.773831018516</v>
      </c>
    </row>
    <row r="3995" spans="1:20" ht="14.75" customHeight="1" x14ac:dyDescent="0.2">
      <c r="A3995" s="5">
        <v>3993</v>
      </c>
      <c r="B3995" s="6" t="s">
        <v>3989</v>
      </c>
      <c r="C3995" s="6" t="s">
        <v>8099</v>
      </c>
      <c r="D3995" s="22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>E3995/D3995</f>
        <v>6.0000000000000002E-5</v>
      </c>
      <c r="P3995" s="8">
        <f>IF(L3995=0,0,E3995/L3995)</f>
        <v>3</v>
      </c>
      <c r="Q3995" s="5" t="str">
        <f>LEFT(N3995,(FIND("/",N3995)-1))</f>
        <v>theater</v>
      </c>
      <c r="R3995" s="5" t="str">
        <f>RIGHT(N3995,LEN(N3995)-(FIND("/",N3995)))</f>
        <v>plays</v>
      </c>
      <c r="S3995" s="13">
        <f>(J3995/86400)+25569+(-5/24)</f>
        <v>42107.656388888885</v>
      </c>
      <c r="T3995" s="13">
        <f>(I3995/86400)+25569+(-5/24)</f>
        <v>42137.656388888885</v>
      </c>
    </row>
    <row r="3996" spans="1:20" ht="14.75" customHeight="1" x14ac:dyDescent="0.2">
      <c r="A3996" s="5">
        <v>3994</v>
      </c>
      <c r="B3996" s="6" t="s">
        <v>3990</v>
      </c>
      <c r="C3996" s="6" t="s">
        <v>8100</v>
      </c>
      <c r="D3996" s="22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>E3996/D3996</f>
        <v>2.5000000000000001E-3</v>
      </c>
      <c r="P3996" s="8">
        <f>IF(L3996=0,0,E3996/L3996)</f>
        <v>5</v>
      </c>
      <c r="Q3996" s="5" t="str">
        <f>LEFT(N3996,(FIND("/",N3996)-1))</f>
        <v>theater</v>
      </c>
      <c r="R3996" s="5" t="str">
        <f>RIGHT(N3996,LEN(N3996)-(FIND("/",N3996)))</f>
        <v>plays</v>
      </c>
      <c r="S3996" s="13">
        <f>(J3996/86400)+25569+(-5/24)</f>
        <v>41809.181597222218</v>
      </c>
      <c r="T3996" s="13">
        <f>(I3996/86400)+25569+(-5/24)</f>
        <v>41839.181597222218</v>
      </c>
    </row>
    <row r="3997" spans="1:20" ht="14.75" customHeight="1" x14ac:dyDescent="0.2">
      <c r="A3997" s="5">
        <v>3995</v>
      </c>
      <c r="B3997" s="6" t="s">
        <v>3991</v>
      </c>
      <c r="C3997" s="6" t="s">
        <v>8101</v>
      </c>
      <c r="D3997" s="22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>E3997/D3997</f>
        <v>0.35</v>
      </c>
      <c r="P3997" s="8">
        <f>IF(L3997=0,0,E3997/L3997)</f>
        <v>17.5</v>
      </c>
      <c r="Q3997" s="5" t="str">
        <f>LEFT(N3997,(FIND("/",N3997)-1))</f>
        <v>theater</v>
      </c>
      <c r="R3997" s="5" t="str">
        <f>RIGHT(N3997,LEN(N3997)-(FIND("/",N3997)))</f>
        <v>plays</v>
      </c>
      <c r="S3997" s="13">
        <f>(J3997/86400)+25569+(-5/24)</f>
        <v>42019.475428240738</v>
      </c>
      <c r="T3997" s="13">
        <f>(I3997/86400)+25569+(-5/24)</f>
        <v>42049.268749999996</v>
      </c>
    </row>
    <row r="3998" spans="1:20" ht="14.75" customHeight="1" x14ac:dyDescent="0.2">
      <c r="A3998" s="5">
        <v>3996</v>
      </c>
      <c r="B3998" s="6" t="s">
        <v>3992</v>
      </c>
      <c r="C3998" s="6" t="s">
        <v>8102</v>
      </c>
      <c r="D3998" s="22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>E3998/D3998</f>
        <v>0.16566666666666666</v>
      </c>
      <c r="P3998" s="8">
        <f>IF(L3998=0,0,E3998/L3998)</f>
        <v>29.235294117647058</v>
      </c>
      <c r="Q3998" s="5" t="str">
        <f>LEFT(N3998,(FIND("/",N3998)-1))</f>
        <v>theater</v>
      </c>
      <c r="R3998" s="5" t="str">
        <f>RIGHT(N3998,LEN(N3998)-(FIND("/",N3998)))</f>
        <v>plays</v>
      </c>
      <c r="S3998" s="13">
        <f>(J3998/86400)+25569+(-5/24)</f>
        <v>41950.058611111112</v>
      </c>
      <c r="T3998" s="13">
        <f>(I3998/86400)+25569+(-5/24)</f>
        <v>41963.461111111108</v>
      </c>
    </row>
    <row r="3999" spans="1:20" ht="14.75" customHeight="1" x14ac:dyDescent="0.2">
      <c r="A3999" s="5">
        <v>3997</v>
      </c>
      <c r="B3999" s="6" t="s">
        <v>3993</v>
      </c>
      <c r="C3999" s="6" t="s">
        <v>8103</v>
      </c>
      <c r="D3999" s="22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>E3999/D3999</f>
        <v>0</v>
      </c>
      <c r="P3999" s="8">
        <f>IF(L3999=0,0,E3999/L3999)</f>
        <v>0</v>
      </c>
      <c r="Q3999" s="5" t="str">
        <f>LEFT(N3999,(FIND("/",N3999)-1))</f>
        <v>theater</v>
      </c>
      <c r="R3999" s="5" t="str">
        <f>RIGHT(N3999,LEN(N3999)-(FIND("/",N3999)))</f>
        <v>plays</v>
      </c>
      <c r="S3999" s="13">
        <f>(J3999/86400)+25569+(-5/24)</f>
        <v>42069.183113425919</v>
      </c>
      <c r="T3999" s="13">
        <f>(I3999/86400)+25569+(-5/24)</f>
        <v>42099.141446759262</v>
      </c>
    </row>
    <row r="4000" spans="1:20" ht="14.75" customHeight="1" x14ac:dyDescent="0.2">
      <c r="A4000" s="5">
        <v>3998</v>
      </c>
      <c r="B4000" s="6" t="s">
        <v>3994</v>
      </c>
      <c r="C4000" s="6" t="s">
        <v>8104</v>
      </c>
      <c r="D4000" s="22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>E4000/D4000</f>
        <v>0.57199999999999995</v>
      </c>
      <c r="P4000" s="8">
        <f>IF(L4000=0,0,E4000/L4000)</f>
        <v>59.583333333333336</v>
      </c>
      <c r="Q4000" s="5" t="str">
        <f>LEFT(N4000,(FIND("/",N4000)-1))</f>
        <v>theater</v>
      </c>
      <c r="R4000" s="5" t="str">
        <f>RIGHT(N4000,LEN(N4000)-(FIND("/",N4000)))</f>
        <v>plays</v>
      </c>
      <c r="S4000" s="13">
        <f>(J4000/86400)+25569+(-5/24)</f>
        <v>42061.754930555551</v>
      </c>
      <c r="T4000" s="13">
        <f>(I4000/86400)+25569+(-5/24)</f>
        <v>42091.713263888887</v>
      </c>
    </row>
    <row r="4001" spans="1:20" ht="14.75" customHeight="1" x14ac:dyDescent="0.2">
      <c r="A4001" s="5">
        <v>3999</v>
      </c>
      <c r="B4001" s="6" t="s">
        <v>3995</v>
      </c>
      <c r="C4001" s="6" t="s">
        <v>8105</v>
      </c>
      <c r="D4001" s="22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>E4001/D4001</f>
        <v>0.16514285714285715</v>
      </c>
      <c r="P4001" s="8">
        <f>IF(L4001=0,0,E4001/L4001)</f>
        <v>82.571428571428569</v>
      </c>
      <c r="Q4001" s="5" t="str">
        <f>LEFT(N4001,(FIND("/",N4001)-1))</f>
        <v>theater</v>
      </c>
      <c r="R4001" s="5" t="str">
        <f>RIGHT(N4001,LEN(N4001)-(FIND("/",N4001)))</f>
        <v>plays</v>
      </c>
      <c r="S4001" s="13">
        <f>(J4001/86400)+25569+(-5/24)</f>
        <v>41842.620347222219</v>
      </c>
      <c r="T4001" s="13">
        <f>(I4001/86400)+25569+(-5/24)</f>
        <v>41882.619317129625</v>
      </c>
    </row>
    <row r="4002" spans="1:20" ht="14.75" customHeight="1" x14ac:dyDescent="0.2">
      <c r="A4002" s="5">
        <v>4000</v>
      </c>
      <c r="B4002" s="6" t="s">
        <v>3996</v>
      </c>
      <c r="C4002" s="6" t="s">
        <v>8106</v>
      </c>
      <c r="D4002" s="22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>E4002/D4002</f>
        <v>1.25E-3</v>
      </c>
      <c r="P4002" s="8">
        <f>IF(L4002=0,0,E4002/L4002)</f>
        <v>10</v>
      </c>
      <c r="Q4002" s="5" t="str">
        <f>LEFT(N4002,(FIND("/",N4002)-1))</f>
        <v>theater</v>
      </c>
      <c r="R4002" s="5" t="str">
        <f>RIGHT(N4002,LEN(N4002)-(FIND("/",N4002)))</f>
        <v>plays</v>
      </c>
      <c r="S4002" s="13">
        <f>(J4002/86400)+25569+(-5/24)</f>
        <v>42437.437013888884</v>
      </c>
      <c r="T4002" s="13">
        <f>(I4002/86400)+25569+(-5/24)</f>
        <v>42497.39534722222</v>
      </c>
    </row>
    <row r="4003" spans="1:20" ht="14.75" customHeight="1" x14ac:dyDescent="0.2">
      <c r="A4003" s="5">
        <v>4001</v>
      </c>
      <c r="B4003" s="6" t="s">
        <v>3997</v>
      </c>
      <c r="C4003" s="6" t="s">
        <v>8107</v>
      </c>
      <c r="D4003" s="22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>E4003/D4003</f>
        <v>0.3775</v>
      </c>
      <c r="P4003" s="8">
        <f>IF(L4003=0,0,E4003/L4003)</f>
        <v>32.357142857142854</v>
      </c>
      <c r="Q4003" s="5" t="str">
        <f>LEFT(N4003,(FIND("/",N4003)-1))</f>
        <v>theater</v>
      </c>
      <c r="R4003" s="5" t="str">
        <f>RIGHT(N4003,LEN(N4003)-(FIND("/",N4003)))</f>
        <v>plays</v>
      </c>
      <c r="S4003" s="13">
        <f>(J4003/86400)+25569+(-5/24)</f>
        <v>42775.755879629629</v>
      </c>
      <c r="T4003" s="13">
        <f>(I4003/86400)+25569+(-5/24)</f>
        <v>42795.583333333336</v>
      </c>
    </row>
    <row r="4004" spans="1:20" ht="14.75" customHeight="1" x14ac:dyDescent="0.2">
      <c r="A4004" s="5">
        <v>4002</v>
      </c>
      <c r="B4004" s="6" t="s">
        <v>3998</v>
      </c>
      <c r="C4004" s="6" t="s">
        <v>8108</v>
      </c>
      <c r="D4004" s="22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>E4004/D4004</f>
        <v>1.84E-2</v>
      </c>
      <c r="P4004" s="8">
        <f>IF(L4004=0,0,E4004/L4004)</f>
        <v>5.75</v>
      </c>
      <c r="Q4004" s="5" t="str">
        <f>LEFT(N4004,(FIND("/",N4004)-1))</f>
        <v>theater</v>
      </c>
      <c r="R4004" s="5" t="str">
        <f>RIGHT(N4004,LEN(N4004)-(FIND("/",N4004)))</f>
        <v>plays</v>
      </c>
      <c r="S4004" s="13">
        <f>(J4004/86400)+25569+(-5/24)</f>
        <v>41878.835196759253</v>
      </c>
      <c r="T4004" s="13">
        <f>(I4004/86400)+25569+(-5/24)</f>
        <v>41908.835196759253</v>
      </c>
    </row>
    <row r="4005" spans="1:20" ht="14.75" customHeight="1" x14ac:dyDescent="0.2">
      <c r="A4005" s="5">
        <v>4003</v>
      </c>
      <c r="B4005" s="6" t="s">
        <v>3999</v>
      </c>
      <c r="C4005" s="6" t="s">
        <v>8071</v>
      </c>
      <c r="D4005" s="22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>E4005/D4005</f>
        <v>0.10050000000000001</v>
      </c>
      <c r="P4005" s="8">
        <f>IF(L4005=0,0,E4005/L4005)</f>
        <v>100.5</v>
      </c>
      <c r="Q4005" s="5" t="str">
        <f>LEFT(N4005,(FIND("/",N4005)-1))</f>
        <v>theater</v>
      </c>
      <c r="R4005" s="5" t="str">
        <f>RIGHT(N4005,LEN(N4005)-(FIND("/",N4005)))</f>
        <v>plays</v>
      </c>
      <c r="S4005" s="13">
        <f>(J4005/86400)+25569+(-5/24)</f>
        <v>42020.379016203697</v>
      </c>
      <c r="T4005" s="13">
        <f>(I4005/86400)+25569+(-5/24)</f>
        <v>42050.379016203697</v>
      </c>
    </row>
    <row r="4006" spans="1:20" ht="14.75" customHeight="1" x14ac:dyDescent="0.2">
      <c r="A4006" s="5">
        <v>4004</v>
      </c>
      <c r="B4006" s="6" t="s">
        <v>4000</v>
      </c>
      <c r="C4006" s="6" t="s">
        <v>8109</v>
      </c>
      <c r="D4006" s="22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>E4006/D4006</f>
        <v>2E-3</v>
      </c>
      <c r="P4006" s="8">
        <f>IF(L4006=0,0,E4006/L4006)</f>
        <v>1</v>
      </c>
      <c r="Q4006" s="5" t="str">
        <f>LEFT(N4006,(FIND("/",N4006)-1))</f>
        <v>theater</v>
      </c>
      <c r="R4006" s="5" t="str">
        <f>RIGHT(N4006,LEN(N4006)-(FIND("/",N4006)))</f>
        <v>plays</v>
      </c>
      <c r="S4006" s="13">
        <f>(J4006/86400)+25569+(-5/24)</f>
        <v>41889.954363425924</v>
      </c>
      <c r="T4006" s="13">
        <f>(I4006/86400)+25569+(-5/24)</f>
        <v>41919.954363425924</v>
      </c>
    </row>
    <row r="4007" spans="1:20" ht="14.75" customHeight="1" x14ac:dyDescent="0.2">
      <c r="A4007" s="5">
        <v>4005</v>
      </c>
      <c r="B4007" s="6" t="s">
        <v>4001</v>
      </c>
      <c r="C4007" s="6" t="s">
        <v>8110</v>
      </c>
      <c r="D4007" s="22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>E4007/D4007</f>
        <v>1.3333333333333334E-2</v>
      </c>
      <c r="P4007" s="8">
        <f>IF(L4007=0,0,E4007/L4007)</f>
        <v>20</v>
      </c>
      <c r="Q4007" s="5" t="str">
        <f>LEFT(N4007,(FIND("/",N4007)-1))</f>
        <v>theater</v>
      </c>
      <c r="R4007" s="5" t="str">
        <f>RIGHT(N4007,LEN(N4007)-(FIND("/",N4007)))</f>
        <v>plays</v>
      </c>
      <c r="S4007" s="13">
        <f>(J4007/86400)+25569+(-5/24)</f>
        <v>41872.599363425921</v>
      </c>
      <c r="T4007" s="13">
        <f>(I4007/86400)+25569+(-5/24)</f>
        <v>41932.599363425921</v>
      </c>
    </row>
    <row r="4008" spans="1:20" ht="14.75" customHeight="1" x14ac:dyDescent="0.2">
      <c r="A4008" s="5">
        <v>4006</v>
      </c>
      <c r="B4008" s="6" t="s">
        <v>4002</v>
      </c>
      <c r="C4008" s="6" t="s">
        <v>8111</v>
      </c>
      <c r="D4008" s="22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>E4008/D4008</f>
        <v>6.666666666666667E-5</v>
      </c>
      <c r="P4008" s="8">
        <f>IF(L4008=0,0,E4008/L4008)</f>
        <v>2</v>
      </c>
      <c r="Q4008" s="5" t="str">
        <f>LEFT(N4008,(FIND("/",N4008)-1))</f>
        <v>theater</v>
      </c>
      <c r="R4008" s="5" t="str">
        <f>RIGHT(N4008,LEN(N4008)-(FIND("/",N4008)))</f>
        <v>plays</v>
      </c>
      <c r="S4008" s="13">
        <f>(J4008/86400)+25569+(-5/24)</f>
        <v>42391.564664351848</v>
      </c>
      <c r="T4008" s="13">
        <f>(I4008/86400)+25569+(-5/24)</f>
        <v>42416.564664351848</v>
      </c>
    </row>
    <row r="4009" spans="1:20" ht="14.75" customHeight="1" x14ac:dyDescent="0.2">
      <c r="A4009" s="5">
        <v>4007</v>
      </c>
      <c r="B4009" s="6" t="s">
        <v>4003</v>
      </c>
      <c r="C4009" s="6" t="s">
        <v>8112</v>
      </c>
      <c r="D4009" s="22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>E4009/D4009</f>
        <v>2.5000000000000001E-3</v>
      </c>
      <c r="P4009" s="8">
        <f>IF(L4009=0,0,E4009/L4009)</f>
        <v>5</v>
      </c>
      <c r="Q4009" s="5" t="str">
        <f>LEFT(N4009,(FIND("/",N4009)-1))</f>
        <v>theater</v>
      </c>
      <c r="R4009" s="5" t="str">
        <f>RIGHT(N4009,LEN(N4009)-(FIND("/",N4009)))</f>
        <v>plays</v>
      </c>
      <c r="S4009" s="13">
        <f>(J4009/86400)+25569+(-5/24)</f>
        <v>41848.564594907402</v>
      </c>
      <c r="T4009" s="13">
        <f>(I4009/86400)+25569+(-5/24)</f>
        <v>41877.477777777771</v>
      </c>
    </row>
    <row r="4010" spans="1:20" ht="14.75" customHeight="1" x14ac:dyDescent="0.2">
      <c r="A4010" s="5">
        <v>4008</v>
      </c>
      <c r="B4010" s="6" t="s">
        <v>4004</v>
      </c>
      <c r="C4010" s="6" t="s">
        <v>8113</v>
      </c>
      <c r="D4010" s="22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>E4010/D4010</f>
        <v>0.06</v>
      </c>
      <c r="P4010" s="8">
        <f>IF(L4010=0,0,E4010/L4010)</f>
        <v>15</v>
      </c>
      <c r="Q4010" s="5" t="str">
        <f>LEFT(N4010,(FIND("/",N4010)-1))</f>
        <v>theater</v>
      </c>
      <c r="R4010" s="5" t="str">
        <f>RIGHT(N4010,LEN(N4010)-(FIND("/",N4010)))</f>
        <v>plays</v>
      </c>
      <c r="S4010" s="13">
        <f>(J4010/86400)+25569+(-5/24)</f>
        <v>42177.755868055552</v>
      </c>
      <c r="T4010" s="13">
        <f>(I4010/86400)+25569+(-5/24)</f>
        <v>42207.755868055552</v>
      </c>
    </row>
    <row r="4011" spans="1:20" ht="14.75" customHeight="1" x14ac:dyDescent="0.2">
      <c r="A4011" s="5">
        <v>4009</v>
      </c>
      <c r="B4011" s="6" t="s">
        <v>4005</v>
      </c>
      <c r="C4011" s="6" t="s">
        <v>8114</v>
      </c>
      <c r="D4011" s="22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>E4011/D4011</f>
        <v>3.8860103626943004E-2</v>
      </c>
      <c r="P4011" s="8">
        <f>IF(L4011=0,0,E4011/L4011)</f>
        <v>25</v>
      </c>
      <c r="Q4011" s="5" t="str">
        <f>LEFT(N4011,(FIND("/",N4011)-1))</f>
        <v>theater</v>
      </c>
      <c r="R4011" s="5" t="str">
        <f>RIGHT(N4011,LEN(N4011)-(FIND("/",N4011)))</f>
        <v>plays</v>
      </c>
      <c r="S4011" s="13">
        <f>(J4011/86400)+25569+(-5/24)</f>
        <v>41851.492592592593</v>
      </c>
      <c r="T4011" s="13">
        <f>(I4011/86400)+25569+(-5/24)</f>
        <v>41891.492592592593</v>
      </c>
    </row>
    <row r="4012" spans="1:20" ht="14.75" customHeight="1" x14ac:dyDescent="0.2">
      <c r="A4012" s="5">
        <v>4010</v>
      </c>
      <c r="B4012" s="6" t="s">
        <v>4006</v>
      </c>
      <c r="C4012" s="6" t="s">
        <v>8115</v>
      </c>
      <c r="D4012" s="22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>E4012/D4012</f>
        <v>0.24194444444444443</v>
      </c>
      <c r="P4012" s="8">
        <f>IF(L4012=0,0,E4012/L4012)</f>
        <v>45.842105263157897</v>
      </c>
      <c r="Q4012" s="5" t="str">
        <f>LEFT(N4012,(FIND("/",N4012)-1))</f>
        <v>theater</v>
      </c>
      <c r="R4012" s="5" t="str">
        <f>RIGHT(N4012,LEN(N4012)-(FIND("/",N4012)))</f>
        <v>plays</v>
      </c>
      <c r="S4012" s="13">
        <f>(J4012/86400)+25569+(-5/24)</f>
        <v>41921.562106481477</v>
      </c>
      <c r="T4012" s="13">
        <f>(I4012/86400)+25569+(-5/24)</f>
        <v>41938.562106481477</v>
      </c>
    </row>
    <row r="4013" spans="1:20" ht="14.75" customHeight="1" x14ac:dyDescent="0.2">
      <c r="A4013" s="5">
        <v>4011</v>
      </c>
      <c r="B4013" s="6" t="s">
        <v>4007</v>
      </c>
      <c r="C4013" s="6" t="s">
        <v>8116</v>
      </c>
      <c r="D4013" s="22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>E4013/D4013</f>
        <v>7.5999999999999998E-2</v>
      </c>
      <c r="P4013" s="8">
        <f>IF(L4013=0,0,E4013/L4013)</f>
        <v>4.75</v>
      </c>
      <c r="Q4013" s="5" t="str">
        <f>LEFT(N4013,(FIND("/",N4013)-1))</f>
        <v>theater</v>
      </c>
      <c r="R4013" s="5" t="str">
        <f>RIGHT(N4013,LEN(N4013)-(FIND("/",N4013)))</f>
        <v>plays</v>
      </c>
      <c r="S4013" s="13">
        <f>(J4013/86400)+25569+(-5/24)</f>
        <v>42002.336550925924</v>
      </c>
      <c r="T4013" s="13">
        <f>(I4013/86400)+25569+(-5/24)</f>
        <v>42032.336550925924</v>
      </c>
    </row>
    <row r="4014" spans="1:20" ht="14.75" customHeight="1" x14ac:dyDescent="0.2">
      <c r="A4014" s="5">
        <v>4012</v>
      </c>
      <c r="B4014" s="6" t="s">
        <v>4008</v>
      </c>
      <c r="C4014" s="6" t="s">
        <v>8117</v>
      </c>
      <c r="D4014" s="22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>E4014/D4014</f>
        <v>0</v>
      </c>
      <c r="P4014" s="8">
        <f>IF(L4014=0,0,E4014/L4014)</f>
        <v>0</v>
      </c>
      <c r="Q4014" s="5" t="str">
        <f>LEFT(N4014,(FIND("/",N4014)-1))</f>
        <v>theater</v>
      </c>
      <c r="R4014" s="5" t="str">
        <f>RIGHT(N4014,LEN(N4014)-(FIND("/",N4014)))</f>
        <v>plays</v>
      </c>
      <c r="S4014" s="13">
        <f>(J4014/86400)+25569+(-5/24)</f>
        <v>42096.336215277777</v>
      </c>
      <c r="T4014" s="13">
        <f>(I4014/86400)+25569+(-5/24)</f>
        <v>42126.336215277777</v>
      </c>
    </row>
    <row r="4015" spans="1:20" ht="14.75" customHeight="1" x14ac:dyDescent="0.2">
      <c r="A4015" s="5">
        <v>4013</v>
      </c>
      <c r="B4015" s="6" t="s">
        <v>4009</v>
      </c>
      <c r="C4015" s="6" t="s">
        <v>8118</v>
      </c>
      <c r="D4015" s="22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>E4015/D4015</f>
        <v>1.2999999999999999E-2</v>
      </c>
      <c r="P4015" s="8">
        <f>IF(L4015=0,0,E4015/L4015)</f>
        <v>13</v>
      </c>
      <c r="Q4015" s="5" t="str">
        <f>LEFT(N4015,(FIND("/",N4015)-1))</f>
        <v>theater</v>
      </c>
      <c r="R4015" s="5" t="str">
        <f>RIGHT(N4015,LEN(N4015)-(FIND("/",N4015)))</f>
        <v>plays</v>
      </c>
      <c r="S4015" s="13">
        <f>(J4015/86400)+25569+(-5/24)</f>
        <v>42021.092858796292</v>
      </c>
      <c r="T4015" s="13">
        <f>(I4015/86400)+25569+(-5/24)</f>
        <v>42051.092858796292</v>
      </c>
    </row>
    <row r="4016" spans="1:20" ht="14.75" customHeight="1" x14ac:dyDescent="0.2">
      <c r="A4016" s="5">
        <v>4014</v>
      </c>
      <c r="B4016" s="6" t="s">
        <v>4010</v>
      </c>
      <c r="C4016" s="6" t="s">
        <v>8119</v>
      </c>
      <c r="D4016" s="22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>E4016/D4016</f>
        <v>0</v>
      </c>
      <c r="P4016" s="8">
        <f>IF(L4016=0,0,E4016/L4016)</f>
        <v>0</v>
      </c>
      <c r="Q4016" s="5" t="str">
        <f>LEFT(N4016,(FIND("/",N4016)-1))</f>
        <v>theater</v>
      </c>
      <c r="R4016" s="5" t="str">
        <f>RIGHT(N4016,LEN(N4016)-(FIND("/",N4016)))</f>
        <v>plays</v>
      </c>
      <c r="S4016" s="13">
        <f>(J4016/86400)+25569+(-5/24)</f>
        <v>42419.037835648145</v>
      </c>
      <c r="T4016" s="13">
        <f>(I4016/86400)+25569+(-5/24)</f>
        <v>42434.037835648145</v>
      </c>
    </row>
    <row r="4017" spans="1:20" ht="14.75" customHeight="1" x14ac:dyDescent="0.2">
      <c r="A4017" s="5">
        <v>4015</v>
      </c>
      <c r="B4017" s="6" t="s">
        <v>4011</v>
      </c>
      <c r="C4017" s="6" t="s">
        <v>8120</v>
      </c>
      <c r="D4017" s="22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>E4017/D4017</f>
        <v>1.4285714285714287E-4</v>
      </c>
      <c r="P4017" s="8">
        <f>IF(L4017=0,0,E4017/L4017)</f>
        <v>1</v>
      </c>
      <c r="Q4017" s="5" t="str">
        <f>LEFT(N4017,(FIND("/",N4017)-1))</f>
        <v>theater</v>
      </c>
      <c r="R4017" s="5" t="str">
        <f>RIGHT(N4017,LEN(N4017)-(FIND("/",N4017)))</f>
        <v>plays</v>
      </c>
      <c r="S4017" s="13">
        <f>(J4017/86400)+25569+(-5/24)</f>
        <v>42174.572488425925</v>
      </c>
      <c r="T4017" s="13">
        <f>(I4017/86400)+25569+(-5/24)</f>
        <v>42204.572488425925</v>
      </c>
    </row>
    <row r="4018" spans="1:20" ht="14.75" customHeight="1" x14ac:dyDescent="0.2">
      <c r="A4018" s="5">
        <v>4016</v>
      </c>
      <c r="B4018" s="6" t="s">
        <v>4012</v>
      </c>
      <c r="C4018" s="6" t="s">
        <v>8121</v>
      </c>
      <c r="D4018" s="22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>E4018/D4018</f>
        <v>0.14000000000000001</v>
      </c>
      <c r="P4018" s="8">
        <f>IF(L4018=0,0,E4018/L4018)</f>
        <v>10</v>
      </c>
      <c r="Q4018" s="5" t="str">
        <f>LEFT(N4018,(FIND("/",N4018)-1))</f>
        <v>theater</v>
      </c>
      <c r="R4018" s="5" t="str">
        <f>RIGHT(N4018,LEN(N4018)-(FIND("/",N4018)))</f>
        <v>plays</v>
      </c>
      <c r="S4018" s="13">
        <f>(J4018/86400)+25569+(-5/24)</f>
        <v>41869.664351851847</v>
      </c>
      <c r="T4018" s="13">
        <f>(I4018/86400)+25569+(-5/24)</f>
        <v>41899.664351851847</v>
      </c>
    </row>
    <row r="4019" spans="1:20" ht="14.75" customHeight="1" x14ac:dyDescent="0.2">
      <c r="A4019" s="5">
        <v>4017</v>
      </c>
      <c r="B4019" s="6" t="s">
        <v>4013</v>
      </c>
      <c r="C4019" s="6" t="s">
        <v>8122</v>
      </c>
      <c r="D4019" s="22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>E4019/D4019</f>
        <v>1.0500000000000001E-2</v>
      </c>
      <c r="P4019" s="8">
        <f>IF(L4019=0,0,E4019/L4019)</f>
        <v>52.5</v>
      </c>
      <c r="Q4019" s="5" t="str">
        <f>LEFT(N4019,(FIND("/",N4019)-1))</f>
        <v>theater</v>
      </c>
      <c r="R4019" s="5" t="str">
        <f>RIGHT(N4019,LEN(N4019)-(FIND("/",N4019)))</f>
        <v>plays</v>
      </c>
      <c r="S4019" s="13">
        <f>(J4019/86400)+25569+(-5/24)</f>
        <v>41856.463819444441</v>
      </c>
      <c r="T4019" s="13">
        <f>(I4019/86400)+25569+(-5/24)</f>
        <v>41886.463819444441</v>
      </c>
    </row>
    <row r="4020" spans="1:20" ht="14.75" customHeight="1" x14ac:dyDescent="0.2">
      <c r="A4020" s="5">
        <v>4018</v>
      </c>
      <c r="B4020" s="6" t="s">
        <v>4014</v>
      </c>
      <c r="C4020" s="6" t="s">
        <v>8123</v>
      </c>
      <c r="D4020" s="22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>E4020/D4020</f>
        <v>8.666666666666667E-2</v>
      </c>
      <c r="P4020" s="8">
        <f>IF(L4020=0,0,E4020/L4020)</f>
        <v>32.5</v>
      </c>
      <c r="Q4020" s="5" t="str">
        <f>LEFT(N4020,(FIND("/",N4020)-1))</f>
        <v>theater</v>
      </c>
      <c r="R4020" s="5" t="str">
        <f>RIGHT(N4020,LEN(N4020)-(FIND("/",N4020)))</f>
        <v>plays</v>
      </c>
      <c r="S4020" s="13">
        <f>(J4020/86400)+25569+(-5/24)</f>
        <v>42620.702638888884</v>
      </c>
      <c r="T4020" s="13">
        <f>(I4020/86400)+25569+(-5/24)</f>
        <v>42650.702638888884</v>
      </c>
    </row>
    <row r="4021" spans="1:20" ht="14.75" customHeight="1" x14ac:dyDescent="0.2">
      <c r="A4021" s="5">
        <v>4019</v>
      </c>
      <c r="B4021" s="6" t="s">
        <v>4015</v>
      </c>
      <c r="C4021" s="6" t="s">
        <v>8124</v>
      </c>
      <c r="D4021" s="22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>E4021/D4021</f>
        <v>8.2857142857142851E-3</v>
      </c>
      <c r="P4021" s="8">
        <f>IF(L4021=0,0,E4021/L4021)</f>
        <v>7.25</v>
      </c>
      <c r="Q4021" s="5" t="str">
        <f>LEFT(N4021,(FIND("/",N4021)-1))</f>
        <v>theater</v>
      </c>
      <c r="R4021" s="5" t="str">
        <f>RIGHT(N4021,LEN(N4021)-(FIND("/",N4021)))</f>
        <v>plays</v>
      </c>
      <c r="S4021" s="13">
        <f>(J4021/86400)+25569+(-5/24)</f>
        <v>42417.467546296299</v>
      </c>
      <c r="T4021" s="13">
        <f>(I4021/86400)+25569+(-5/24)</f>
        <v>42475.477777777771</v>
      </c>
    </row>
    <row r="4022" spans="1:20" ht="14.75" customHeight="1" x14ac:dyDescent="0.2">
      <c r="A4022" s="5">
        <v>4020</v>
      </c>
      <c r="B4022" s="6" t="s">
        <v>4016</v>
      </c>
      <c r="C4022" s="6" t="s">
        <v>8125</v>
      </c>
      <c r="D4022" s="22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>E4022/D4022</f>
        <v>0.16666666666666666</v>
      </c>
      <c r="P4022" s="8">
        <f>IF(L4022=0,0,E4022/L4022)</f>
        <v>33.333333333333336</v>
      </c>
      <c r="Q4022" s="5" t="str">
        <f>LEFT(N4022,(FIND("/",N4022)-1))</f>
        <v>theater</v>
      </c>
      <c r="R4022" s="5" t="str">
        <f>RIGHT(N4022,LEN(N4022)-(FIND("/",N4022)))</f>
        <v>plays</v>
      </c>
      <c r="S4022" s="13">
        <f>(J4022/86400)+25569+(-5/24)</f>
        <v>42056.982627314814</v>
      </c>
      <c r="T4022" s="13">
        <f>(I4022/86400)+25569+(-5/24)</f>
        <v>42086.940960648142</v>
      </c>
    </row>
    <row r="4023" spans="1:20" ht="14.75" customHeight="1" x14ac:dyDescent="0.2">
      <c r="A4023" s="5">
        <v>4021</v>
      </c>
      <c r="B4023" s="6" t="s">
        <v>4017</v>
      </c>
      <c r="C4023" s="6" t="s">
        <v>8126</v>
      </c>
      <c r="D4023" s="22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>E4023/D4023</f>
        <v>8.3333333333333332E-3</v>
      </c>
      <c r="P4023" s="8">
        <f>IF(L4023=0,0,E4023/L4023)</f>
        <v>62.5</v>
      </c>
      <c r="Q4023" s="5" t="str">
        <f>LEFT(N4023,(FIND("/",N4023)-1))</f>
        <v>theater</v>
      </c>
      <c r="R4023" s="5" t="str">
        <f>RIGHT(N4023,LEN(N4023)-(FIND("/",N4023)))</f>
        <v>plays</v>
      </c>
      <c r="S4023" s="13">
        <f>(J4023/86400)+25569+(-5/24)</f>
        <v>41878.703217592592</v>
      </c>
      <c r="T4023" s="13">
        <f>(I4023/86400)+25569+(-5/24)</f>
        <v>41938.703217592592</v>
      </c>
    </row>
    <row r="4024" spans="1:20" ht="14.75" customHeight="1" x14ac:dyDescent="0.2">
      <c r="A4024" s="5">
        <v>4022</v>
      </c>
      <c r="B4024" s="6" t="s">
        <v>4018</v>
      </c>
      <c r="C4024" s="6" t="s">
        <v>8127</v>
      </c>
      <c r="D4024" s="22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>E4024/D4024</f>
        <v>0.69561111111111107</v>
      </c>
      <c r="P4024" s="8">
        <f>IF(L4024=0,0,E4024/L4024)</f>
        <v>63.558375634517766</v>
      </c>
      <c r="Q4024" s="5" t="str">
        <f>LEFT(N4024,(FIND("/",N4024)-1))</f>
        <v>theater</v>
      </c>
      <c r="R4024" s="5" t="str">
        <f>RIGHT(N4024,LEN(N4024)-(FIND("/",N4024)))</f>
        <v>plays</v>
      </c>
      <c r="S4024" s="13">
        <f>(J4024/86400)+25569+(-5/24)</f>
        <v>41990.375775462962</v>
      </c>
      <c r="T4024" s="13">
        <f>(I4024/86400)+25569+(-5/24)</f>
        <v>42035.912499999999</v>
      </c>
    </row>
    <row r="4025" spans="1:20" ht="14.75" customHeight="1" x14ac:dyDescent="0.2">
      <c r="A4025" s="5">
        <v>4023</v>
      </c>
      <c r="B4025" s="6" t="s">
        <v>4019</v>
      </c>
      <c r="C4025" s="6" t="s">
        <v>8128</v>
      </c>
      <c r="D4025" s="22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>E4025/D4025</f>
        <v>0</v>
      </c>
      <c r="P4025" s="8">
        <f>IF(L4025=0,0,E4025/L4025)</f>
        <v>0</v>
      </c>
      <c r="Q4025" s="5" t="str">
        <f>LEFT(N4025,(FIND("/",N4025)-1))</f>
        <v>theater</v>
      </c>
      <c r="R4025" s="5" t="str">
        <f>RIGHT(N4025,LEN(N4025)-(FIND("/",N4025)))</f>
        <v>plays</v>
      </c>
      <c r="S4025" s="13">
        <f>(J4025/86400)+25569+(-5/24)</f>
        <v>42408.791238425925</v>
      </c>
      <c r="T4025" s="13">
        <f>(I4025/86400)+25569+(-5/24)</f>
        <v>42453.749571759261</v>
      </c>
    </row>
    <row r="4026" spans="1:20" ht="14.75" customHeight="1" x14ac:dyDescent="0.2">
      <c r="A4026" s="5">
        <v>4024</v>
      </c>
      <c r="B4026" s="6" t="s">
        <v>4020</v>
      </c>
      <c r="C4026" s="6" t="s">
        <v>8129</v>
      </c>
      <c r="D4026" s="22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>E4026/D4026</f>
        <v>1.2500000000000001E-2</v>
      </c>
      <c r="P4026" s="8">
        <f>IF(L4026=0,0,E4026/L4026)</f>
        <v>10</v>
      </c>
      <c r="Q4026" s="5" t="str">
        <f>LEFT(N4026,(FIND("/",N4026)-1))</f>
        <v>theater</v>
      </c>
      <c r="R4026" s="5" t="str">
        <f>RIGHT(N4026,LEN(N4026)-(FIND("/",N4026)))</f>
        <v>plays</v>
      </c>
      <c r="S4026" s="13">
        <f>(J4026/86400)+25569+(-5/24)</f>
        <v>42217.461770833332</v>
      </c>
      <c r="T4026" s="13">
        <f>(I4026/86400)+25569+(-5/24)</f>
        <v>42247.461770833332</v>
      </c>
    </row>
    <row r="4027" spans="1:20" ht="14.75" customHeight="1" x14ac:dyDescent="0.2">
      <c r="A4027" s="5">
        <v>4025</v>
      </c>
      <c r="B4027" s="6" t="s">
        <v>4021</v>
      </c>
      <c r="C4027" s="6" t="s">
        <v>8130</v>
      </c>
      <c r="D4027" s="22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>E4027/D4027</f>
        <v>0.05</v>
      </c>
      <c r="P4027" s="8">
        <f>IF(L4027=0,0,E4027/L4027)</f>
        <v>62.5</v>
      </c>
      <c r="Q4027" s="5" t="str">
        <f>LEFT(N4027,(FIND("/",N4027)-1))</f>
        <v>theater</v>
      </c>
      <c r="R4027" s="5" t="str">
        <f>RIGHT(N4027,LEN(N4027)-(FIND("/",N4027)))</f>
        <v>plays</v>
      </c>
      <c r="S4027" s="13">
        <f>(J4027/86400)+25569+(-5/24)</f>
        <v>42151.029351851852</v>
      </c>
      <c r="T4027" s="13">
        <f>(I4027/86400)+25569+(-5/24)</f>
        <v>42211.029351851852</v>
      </c>
    </row>
    <row r="4028" spans="1:20" ht="14.75" customHeight="1" x14ac:dyDescent="0.2">
      <c r="A4028" s="5">
        <v>4026</v>
      </c>
      <c r="B4028" s="6" t="s">
        <v>4022</v>
      </c>
      <c r="C4028" s="6" t="s">
        <v>8131</v>
      </c>
      <c r="D4028" s="22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>E4028/D4028</f>
        <v>0</v>
      </c>
      <c r="P4028" s="8">
        <f>IF(L4028=0,0,E4028/L4028)</f>
        <v>0</v>
      </c>
      <c r="Q4028" s="5" t="str">
        <f>LEFT(N4028,(FIND("/",N4028)-1))</f>
        <v>theater</v>
      </c>
      <c r="R4028" s="5" t="str">
        <f>RIGHT(N4028,LEN(N4028)-(FIND("/",N4028)))</f>
        <v>plays</v>
      </c>
      <c r="S4028" s="13">
        <f>(J4028/86400)+25569+(-5/24)</f>
        <v>42282.447210648148</v>
      </c>
      <c r="T4028" s="13">
        <f>(I4028/86400)+25569+(-5/24)</f>
        <v>42342.488877314812</v>
      </c>
    </row>
    <row r="4029" spans="1:20" ht="14.75" customHeight="1" x14ac:dyDescent="0.2">
      <c r="A4029" s="5">
        <v>4027</v>
      </c>
      <c r="B4029" s="6" t="s">
        <v>4023</v>
      </c>
      <c r="C4029" s="6" t="s">
        <v>8132</v>
      </c>
      <c r="D4029" s="22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>E4029/D4029</f>
        <v>7.166666666666667E-2</v>
      </c>
      <c r="P4029" s="8">
        <f>IF(L4029=0,0,E4029/L4029)</f>
        <v>30.714285714285715</v>
      </c>
      <c r="Q4029" s="5" t="str">
        <f>LEFT(N4029,(FIND("/",N4029)-1))</f>
        <v>theater</v>
      </c>
      <c r="R4029" s="5" t="str">
        <f>RIGHT(N4029,LEN(N4029)-(FIND("/",N4029)))</f>
        <v>plays</v>
      </c>
      <c r="S4029" s="13">
        <f>(J4029/86400)+25569+(-5/24)</f>
        <v>42768.762511574074</v>
      </c>
      <c r="T4029" s="13">
        <f>(I4029/86400)+25569+(-5/24)</f>
        <v>42788.833333333336</v>
      </c>
    </row>
    <row r="4030" spans="1:20" ht="14.75" customHeight="1" x14ac:dyDescent="0.2">
      <c r="A4030" s="5">
        <v>4028</v>
      </c>
      <c r="B4030" s="6" t="s">
        <v>4024</v>
      </c>
      <c r="C4030" s="6" t="s">
        <v>8133</v>
      </c>
      <c r="D4030" s="22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>E4030/D4030</f>
        <v>0.28050000000000003</v>
      </c>
      <c r="P4030" s="8">
        <f>IF(L4030=0,0,E4030/L4030)</f>
        <v>51</v>
      </c>
      <c r="Q4030" s="5" t="str">
        <f>LEFT(N4030,(FIND("/",N4030)-1))</f>
        <v>theater</v>
      </c>
      <c r="R4030" s="5" t="str">
        <f>RIGHT(N4030,LEN(N4030)-(FIND("/",N4030)))</f>
        <v>plays</v>
      </c>
      <c r="S4030" s="13">
        <f>(J4030/86400)+25569+(-5/24)</f>
        <v>41765.730324074073</v>
      </c>
      <c r="T4030" s="13">
        <f>(I4030/86400)+25569+(-5/24)</f>
        <v>41795.730324074073</v>
      </c>
    </row>
    <row r="4031" spans="1:20" ht="14.75" customHeight="1" x14ac:dyDescent="0.2">
      <c r="A4031" s="5">
        <v>4029</v>
      </c>
      <c r="B4031" s="6" t="s">
        <v>4025</v>
      </c>
      <c r="C4031" s="6" t="s">
        <v>8134</v>
      </c>
      <c r="D4031" s="22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>E4031/D4031</f>
        <v>0</v>
      </c>
      <c r="P4031" s="8">
        <f>IF(L4031=0,0,E4031/L4031)</f>
        <v>0</v>
      </c>
      <c r="Q4031" s="5" t="str">
        <f>LEFT(N4031,(FIND("/",N4031)-1))</f>
        <v>theater</v>
      </c>
      <c r="R4031" s="5" t="str">
        <f>RIGHT(N4031,LEN(N4031)-(FIND("/",N4031)))</f>
        <v>plays</v>
      </c>
      <c r="S4031" s="13">
        <f>(J4031/86400)+25569+(-5/24)</f>
        <v>42321.816782407404</v>
      </c>
      <c r="T4031" s="13">
        <f>(I4031/86400)+25569+(-5/24)</f>
        <v>42351.816782407404</v>
      </c>
    </row>
    <row r="4032" spans="1:20" ht="14.75" customHeight="1" x14ac:dyDescent="0.2">
      <c r="A4032" s="5">
        <v>4030</v>
      </c>
      <c r="B4032" s="6" t="s">
        <v>4026</v>
      </c>
      <c r="C4032" s="6" t="s">
        <v>8135</v>
      </c>
      <c r="D4032" s="22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>E4032/D4032</f>
        <v>0.16</v>
      </c>
      <c r="P4032" s="8">
        <f>IF(L4032=0,0,E4032/L4032)</f>
        <v>66.666666666666671</v>
      </c>
      <c r="Q4032" s="5" t="str">
        <f>LEFT(N4032,(FIND("/",N4032)-1))</f>
        <v>theater</v>
      </c>
      <c r="R4032" s="5" t="str">
        <f>RIGHT(N4032,LEN(N4032)-(FIND("/",N4032)))</f>
        <v>plays</v>
      </c>
      <c r="S4032" s="13">
        <f>(J4032/86400)+25569+(-5/24)</f>
        <v>42374.446747685179</v>
      </c>
      <c r="T4032" s="13">
        <f>(I4032/86400)+25569+(-5/24)</f>
        <v>42403.575694444444</v>
      </c>
    </row>
    <row r="4033" spans="1:20" ht="14.75" customHeight="1" x14ac:dyDescent="0.2">
      <c r="A4033" s="5">
        <v>4031</v>
      </c>
      <c r="B4033" s="6" t="s">
        <v>4027</v>
      </c>
      <c r="C4033" s="6" t="s">
        <v>8136</v>
      </c>
      <c r="D4033" s="22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>E4033/D4033</f>
        <v>0</v>
      </c>
      <c r="P4033" s="8">
        <f>IF(L4033=0,0,E4033/L4033)</f>
        <v>0</v>
      </c>
      <c r="Q4033" s="5" t="str">
        <f>LEFT(N4033,(FIND("/",N4033)-1))</f>
        <v>theater</v>
      </c>
      <c r="R4033" s="5" t="str">
        <f>RIGHT(N4033,LEN(N4033)-(FIND("/",N4033)))</f>
        <v>plays</v>
      </c>
      <c r="S4033" s="13">
        <f>(J4033/86400)+25569+(-5/24)</f>
        <v>41941.376898148148</v>
      </c>
      <c r="T4033" s="13">
        <f>(I4033/86400)+25569+(-5/24)</f>
        <v>41991.418564814812</v>
      </c>
    </row>
    <row r="4034" spans="1:20" ht="14.75" customHeight="1" x14ac:dyDescent="0.2">
      <c r="A4034" s="5">
        <v>4032</v>
      </c>
      <c r="B4034" s="6" t="s">
        <v>4028</v>
      </c>
      <c r="C4034" s="6" t="s">
        <v>8137</v>
      </c>
      <c r="D4034" s="22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>E4034/D4034</f>
        <v>6.8287037037037035E-2</v>
      </c>
      <c r="P4034" s="8">
        <f>IF(L4034=0,0,E4034/L4034)</f>
        <v>59</v>
      </c>
      <c r="Q4034" s="5" t="str">
        <f>LEFT(N4034,(FIND("/",N4034)-1))</f>
        <v>theater</v>
      </c>
      <c r="R4034" s="5" t="str">
        <f>RIGHT(N4034,LEN(N4034)-(FIND("/",N4034)))</f>
        <v>plays</v>
      </c>
      <c r="S4034" s="13">
        <f>(J4034/86400)+25569+(-5/24)</f>
        <v>42293.60087962963</v>
      </c>
      <c r="T4034" s="13">
        <f>(I4034/86400)+25569+(-5/24)</f>
        <v>42353.642546296294</v>
      </c>
    </row>
    <row r="4035" spans="1:20" ht="14.75" customHeight="1" x14ac:dyDescent="0.2">
      <c r="A4035" s="5">
        <v>4033</v>
      </c>
      <c r="B4035" s="6" t="s">
        <v>4029</v>
      </c>
      <c r="C4035" s="6" t="s">
        <v>8138</v>
      </c>
      <c r="D4035" s="22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>E4035/D4035</f>
        <v>0.25698702928870293</v>
      </c>
      <c r="P4035" s="8">
        <f>IF(L4035=0,0,E4035/L4035)</f>
        <v>65.340319148936175</v>
      </c>
      <c r="Q4035" s="5" t="str">
        <f>LEFT(N4035,(FIND("/",N4035)-1))</f>
        <v>theater</v>
      </c>
      <c r="R4035" s="5" t="str">
        <f>RIGHT(N4035,LEN(N4035)-(FIND("/",N4035)))</f>
        <v>plays</v>
      </c>
      <c r="S4035" s="13">
        <f>(J4035/86400)+25569+(-5/24)</f>
        <v>42614.06046296296</v>
      </c>
      <c r="T4035" s="13">
        <f>(I4035/86400)+25569+(-5/24)</f>
        <v>42645.166666666664</v>
      </c>
    </row>
    <row r="4036" spans="1:20" ht="14.75" customHeight="1" x14ac:dyDescent="0.2">
      <c r="A4036" s="5">
        <v>4034</v>
      </c>
      <c r="B4036" s="6" t="s">
        <v>4030</v>
      </c>
      <c r="C4036" s="6" t="s">
        <v>8139</v>
      </c>
      <c r="D4036" s="22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>E4036/D4036</f>
        <v>1.4814814814814815E-2</v>
      </c>
      <c r="P4036" s="8">
        <f>IF(L4036=0,0,E4036/L4036)</f>
        <v>100</v>
      </c>
      <c r="Q4036" s="5" t="str">
        <f>LEFT(N4036,(FIND("/",N4036)-1))</f>
        <v>theater</v>
      </c>
      <c r="R4036" s="5" t="str">
        <f>RIGHT(N4036,LEN(N4036)-(FIND("/",N4036)))</f>
        <v>plays</v>
      </c>
      <c r="S4036" s="13">
        <f>(J4036/86400)+25569+(-5/24)</f>
        <v>42067.739004629628</v>
      </c>
      <c r="T4036" s="13">
        <f>(I4036/86400)+25569+(-5/24)</f>
        <v>42097.697337962956</v>
      </c>
    </row>
    <row r="4037" spans="1:20" ht="14.75" customHeight="1" x14ac:dyDescent="0.2">
      <c r="A4037" s="5">
        <v>4035</v>
      </c>
      <c r="B4037" s="6" t="s">
        <v>4031</v>
      </c>
      <c r="C4037" s="6" t="s">
        <v>8140</v>
      </c>
      <c r="D4037" s="22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>E4037/D4037</f>
        <v>0.36849999999999999</v>
      </c>
      <c r="P4037" s="8">
        <f>IF(L4037=0,0,E4037/L4037)</f>
        <v>147.4</v>
      </c>
      <c r="Q4037" s="5" t="str">
        <f>LEFT(N4037,(FIND("/",N4037)-1))</f>
        <v>theater</v>
      </c>
      <c r="R4037" s="5" t="str">
        <f>RIGHT(N4037,LEN(N4037)-(FIND("/",N4037)))</f>
        <v>plays</v>
      </c>
      <c r="S4037" s="13">
        <f>(J4037/86400)+25569+(-5/24)</f>
        <v>41903.674618055556</v>
      </c>
      <c r="T4037" s="13">
        <f>(I4037/86400)+25569+(-5/24)</f>
        <v>41933.674618055556</v>
      </c>
    </row>
    <row r="4038" spans="1:20" ht="14.75" customHeight="1" x14ac:dyDescent="0.2">
      <c r="A4038" s="5">
        <v>4036</v>
      </c>
      <c r="B4038" s="6" t="s">
        <v>4032</v>
      </c>
      <c r="C4038" s="6" t="s">
        <v>7438</v>
      </c>
      <c r="D4038" s="22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>E4038/D4038</f>
        <v>0.47049999999999997</v>
      </c>
      <c r="P4038" s="8">
        <f>IF(L4038=0,0,E4038/L4038)</f>
        <v>166.05882352941177</v>
      </c>
      <c r="Q4038" s="5" t="str">
        <f>LEFT(N4038,(FIND("/",N4038)-1))</f>
        <v>theater</v>
      </c>
      <c r="R4038" s="5" t="str">
        <f>RIGHT(N4038,LEN(N4038)-(FIND("/",N4038)))</f>
        <v>plays</v>
      </c>
      <c r="S4038" s="13">
        <f>(J4038/86400)+25569+(-5/24)</f>
        <v>41804.728750000002</v>
      </c>
      <c r="T4038" s="13">
        <f>(I4038/86400)+25569+(-5/24)</f>
        <v>41821.729166666664</v>
      </c>
    </row>
    <row r="4039" spans="1:20" ht="14.75" customHeight="1" x14ac:dyDescent="0.2">
      <c r="A4039" s="5">
        <v>4037</v>
      </c>
      <c r="B4039" s="6" t="s">
        <v>4033</v>
      </c>
      <c r="C4039" s="6" t="s">
        <v>8141</v>
      </c>
      <c r="D4039" s="22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>E4039/D4039</f>
        <v>0.11428571428571428</v>
      </c>
      <c r="P4039" s="8">
        <f>IF(L4039=0,0,E4039/L4039)</f>
        <v>40</v>
      </c>
      <c r="Q4039" s="5" t="str">
        <f>LEFT(N4039,(FIND("/",N4039)-1))</f>
        <v>theater</v>
      </c>
      <c r="R4039" s="5" t="str">
        <f>RIGHT(N4039,LEN(N4039)-(FIND("/",N4039)))</f>
        <v>plays</v>
      </c>
      <c r="S4039" s="13">
        <f>(J4039/86400)+25569+(-5/24)</f>
        <v>42496.862442129626</v>
      </c>
      <c r="T4039" s="13">
        <f>(I4039/86400)+25569+(-5/24)</f>
        <v>42514.392361111109</v>
      </c>
    </row>
    <row r="4040" spans="1:20" ht="14.75" customHeight="1" x14ac:dyDescent="0.2">
      <c r="A4040" s="5">
        <v>4038</v>
      </c>
      <c r="B4040" s="6" t="s">
        <v>4034</v>
      </c>
      <c r="C4040" s="6" t="s">
        <v>8142</v>
      </c>
      <c r="D4040" s="22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>E4040/D4040</f>
        <v>0.12039999999999999</v>
      </c>
      <c r="P4040" s="8">
        <f>IF(L4040=0,0,E4040/L4040)</f>
        <v>75.25</v>
      </c>
      <c r="Q4040" s="5" t="str">
        <f>LEFT(N4040,(FIND("/",N4040)-1))</f>
        <v>theater</v>
      </c>
      <c r="R4040" s="5" t="str">
        <f>RIGHT(N4040,LEN(N4040)-(FIND("/",N4040)))</f>
        <v>plays</v>
      </c>
      <c r="S4040" s="13">
        <f>(J4040/86400)+25569+(-5/24)</f>
        <v>41869.590393518512</v>
      </c>
      <c r="T4040" s="13">
        <f>(I4040/86400)+25569+(-5/24)</f>
        <v>41929.590393518512</v>
      </c>
    </row>
    <row r="4041" spans="1:20" ht="14.75" customHeight="1" x14ac:dyDescent="0.2">
      <c r="A4041" s="5">
        <v>4039</v>
      </c>
      <c r="B4041" s="6" t="s">
        <v>4035</v>
      </c>
      <c r="C4041" s="6" t="s">
        <v>8143</v>
      </c>
      <c r="D4041" s="22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>E4041/D4041</f>
        <v>0.6</v>
      </c>
      <c r="P4041" s="8">
        <f>IF(L4041=0,0,E4041/L4041)</f>
        <v>60</v>
      </c>
      <c r="Q4041" s="5" t="str">
        <f>LEFT(N4041,(FIND("/",N4041)-1))</f>
        <v>theater</v>
      </c>
      <c r="R4041" s="5" t="str">
        <f>RIGHT(N4041,LEN(N4041)-(FIND("/",N4041)))</f>
        <v>plays</v>
      </c>
      <c r="S4041" s="13">
        <f>(J4041/86400)+25569+(-5/24)</f>
        <v>42305.462581018517</v>
      </c>
      <c r="T4041" s="13">
        <f>(I4041/86400)+25569+(-5/24)</f>
        <v>42339.040972222218</v>
      </c>
    </row>
    <row r="4042" spans="1:20" ht="14.75" customHeight="1" x14ac:dyDescent="0.2">
      <c r="A4042" s="5">
        <v>4040</v>
      </c>
      <c r="B4042" s="6" t="s">
        <v>4036</v>
      </c>
      <c r="C4042" s="6" t="s">
        <v>8144</v>
      </c>
      <c r="D4042" s="22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>E4042/D4042</f>
        <v>0.3125</v>
      </c>
      <c r="P4042" s="8">
        <f>IF(L4042=0,0,E4042/L4042)</f>
        <v>1250</v>
      </c>
      <c r="Q4042" s="5" t="str">
        <f>LEFT(N4042,(FIND("/",N4042)-1))</f>
        <v>theater</v>
      </c>
      <c r="R4042" s="5" t="str">
        <f>RIGHT(N4042,LEN(N4042)-(FIND("/",N4042)))</f>
        <v>plays</v>
      </c>
      <c r="S4042" s="13">
        <f>(J4042/86400)+25569+(-5/24)</f>
        <v>42144.023194444446</v>
      </c>
      <c r="T4042" s="13">
        <f>(I4042/86400)+25569+(-5/24)</f>
        <v>42202.916666666664</v>
      </c>
    </row>
    <row r="4043" spans="1:20" ht="14.75" customHeight="1" x14ac:dyDescent="0.2">
      <c r="A4043" s="5">
        <v>4041</v>
      </c>
      <c r="B4043" s="6" t="s">
        <v>4037</v>
      </c>
      <c r="C4043" s="6" t="s">
        <v>8145</v>
      </c>
      <c r="D4043" s="22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>E4043/D4043</f>
        <v>4.1999999999999997E-3</v>
      </c>
      <c r="P4043" s="8">
        <f>IF(L4043=0,0,E4043/L4043)</f>
        <v>10.5</v>
      </c>
      <c r="Q4043" s="5" t="str">
        <f>LEFT(N4043,(FIND("/",N4043)-1))</f>
        <v>theater</v>
      </c>
      <c r="R4043" s="5" t="str">
        <f>RIGHT(N4043,LEN(N4043)-(FIND("/",N4043)))</f>
        <v>plays</v>
      </c>
      <c r="S4043" s="13">
        <f>(J4043/86400)+25569+(-5/24)</f>
        <v>42559.265671296293</v>
      </c>
      <c r="T4043" s="13">
        <f>(I4043/86400)+25569+(-5/24)</f>
        <v>42619.265671296293</v>
      </c>
    </row>
    <row r="4044" spans="1:20" ht="14.75" customHeight="1" x14ac:dyDescent="0.2">
      <c r="A4044" s="5">
        <v>4042</v>
      </c>
      <c r="B4044" s="6" t="s">
        <v>4038</v>
      </c>
      <c r="C4044" s="6" t="s">
        <v>8146</v>
      </c>
      <c r="D4044" s="22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>E4044/D4044</f>
        <v>2.0999999999999999E-3</v>
      </c>
      <c r="P4044" s="8">
        <f>IF(L4044=0,0,E4044/L4044)</f>
        <v>7</v>
      </c>
      <c r="Q4044" s="5" t="str">
        <f>LEFT(N4044,(FIND("/",N4044)-1))</f>
        <v>theater</v>
      </c>
      <c r="R4044" s="5" t="str">
        <f>RIGHT(N4044,LEN(N4044)-(FIND("/",N4044)))</f>
        <v>plays</v>
      </c>
      <c r="S4044" s="13">
        <f>(J4044/86400)+25569+(-5/24)</f>
        <v>41994.875740740739</v>
      </c>
      <c r="T4044" s="13">
        <f>(I4044/86400)+25569+(-5/24)</f>
        <v>42024.594444444439</v>
      </c>
    </row>
    <row r="4045" spans="1:20" ht="14.75" customHeight="1" x14ac:dyDescent="0.2">
      <c r="A4045" s="5">
        <v>4043</v>
      </c>
      <c r="B4045" s="6" t="s">
        <v>4039</v>
      </c>
      <c r="C4045" s="6" t="s">
        <v>8147</v>
      </c>
      <c r="D4045" s="22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>E4045/D4045</f>
        <v>0</v>
      </c>
      <c r="P4045" s="8">
        <f>IF(L4045=0,0,E4045/L4045)</f>
        <v>0</v>
      </c>
      <c r="Q4045" s="5" t="str">
        <f>LEFT(N4045,(FIND("/",N4045)-1))</f>
        <v>theater</v>
      </c>
      <c r="R4045" s="5" t="str">
        <f>RIGHT(N4045,LEN(N4045)-(FIND("/",N4045)))</f>
        <v>plays</v>
      </c>
      <c r="S4045" s="13">
        <f>(J4045/86400)+25569+(-5/24)</f>
        <v>41948.749131944445</v>
      </c>
      <c r="T4045" s="13">
        <f>(I4045/86400)+25569+(-5/24)</f>
        <v>41963.749131944445</v>
      </c>
    </row>
    <row r="4046" spans="1:20" ht="14.75" customHeight="1" x14ac:dyDescent="0.2">
      <c r="A4046" s="5">
        <v>4044</v>
      </c>
      <c r="B4046" s="6" t="s">
        <v>4040</v>
      </c>
      <c r="C4046" s="6" t="s">
        <v>8148</v>
      </c>
      <c r="D4046" s="22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>E4046/D4046</f>
        <v>0.375</v>
      </c>
      <c r="P4046" s="8">
        <f>IF(L4046=0,0,E4046/L4046)</f>
        <v>56.25</v>
      </c>
      <c r="Q4046" s="5" t="str">
        <f>LEFT(N4046,(FIND("/",N4046)-1))</f>
        <v>theater</v>
      </c>
      <c r="R4046" s="5" t="str">
        <f>RIGHT(N4046,LEN(N4046)-(FIND("/",N4046)))</f>
        <v>plays</v>
      </c>
      <c r="S4046" s="13">
        <f>(J4046/86400)+25569+(-5/24)</f>
        <v>42074.011365740742</v>
      </c>
      <c r="T4046" s="13">
        <f>(I4046/86400)+25569+(-5/24)</f>
        <v>42103.999999999993</v>
      </c>
    </row>
    <row r="4047" spans="1:20" ht="14.75" customHeight="1" x14ac:dyDescent="0.2">
      <c r="A4047" s="5">
        <v>4045</v>
      </c>
      <c r="B4047" s="6" t="s">
        <v>4041</v>
      </c>
      <c r="C4047" s="6" t="s">
        <v>8149</v>
      </c>
      <c r="D4047" s="22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>E4047/D4047</f>
        <v>2.0000000000000001E-4</v>
      </c>
      <c r="P4047" s="8">
        <f>IF(L4047=0,0,E4047/L4047)</f>
        <v>1</v>
      </c>
      <c r="Q4047" s="5" t="str">
        <f>LEFT(N4047,(FIND("/",N4047)-1))</f>
        <v>theater</v>
      </c>
      <c r="R4047" s="5" t="str">
        <f>RIGHT(N4047,LEN(N4047)-(FIND("/",N4047)))</f>
        <v>plays</v>
      </c>
      <c r="S4047" s="13">
        <f>(J4047/86400)+25569+(-5/24)</f>
        <v>41841.992928240739</v>
      </c>
      <c r="T4047" s="13">
        <f>(I4047/86400)+25569+(-5/24)</f>
        <v>41871.992928240739</v>
      </c>
    </row>
    <row r="4048" spans="1:20" ht="14.75" customHeight="1" x14ac:dyDescent="0.2">
      <c r="A4048" s="5">
        <v>4046</v>
      </c>
      <c r="B4048" s="6" t="s">
        <v>4042</v>
      </c>
      <c r="C4048" s="6" t="s">
        <v>8150</v>
      </c>
      <c r="D4048" s="22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>E4048/D4048</f>
        <v>8.2142857142857142E-2</v>
      </c>
      <c r="P4048" s="8">
        <f>IF(L4048=0,0,E4048/L4048)</f>
        <v>38.333333333333336</v>
      </c>
      <c r="Q4048" s="5" t="str">
        <f>LEFT(N4048,(FIND("/",N4048)-1))</f>
        <v>theater</v>
      </c>
      <c r="R4048" s="5" t="str">
        <f>RIGHT(N4048,LEN(N4048)-(FIND("/",N4048)))</f>
        <v>plays</v>
      </c>
      <c r="S4048" s="13">
        <f>(J4048/86400)+25569+(-5/24)</f>
        <v>41904.442245370366</v>
      </c>
      <c r="T4048" s="13">
        <f>(I4048/86400)+25569+(-5/24)</f>
        <v>41934.442245370366</v>
      </c>
    </row>
    <row r="4049" spans="1:20" ht="14.75" customHeight="1" x14ac:dyDescent="0.2">
      <c r="A4049" s="5">
        <v>4047</v>
      </c>
      <c r="B4049" s="6" t="s">
        <v>4043</v>
      </c>
      <c r="C4049" s="6" t="s">
        <v>8151</v>
      </c>
      <c r="D4049" s="22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>E4049/D4049</f>
        <v>2.1999999999999999E-2</v>
      </c>
      <c r="P4049" s="8">
        <f>IF(L4049=0,0,E4049/L4049)</f>
        <v>27.5</v>
      </c>
      <c r="Q4049" s="5" t="str">
        <f>LEFT(N4049,(FIND("/",N4049)-1))</f>
        <v>theater</v>
      </c>
      <c r="R4049" s="5" t="str">
        <f>RIGHT(N4049,LEN(N4049)-(FIND("/",N4049)))</f>
        <v>plays</v>
      </c>
      <c r="S4049" s="13">
        <f>(J4049/86400)+25569+(-5/24)</f>
        <v>41990.814155092587</v>
      </c>
      <c r="T4049" s="13">
        <f>(I4049/86400)+25569+(-5/24)</f>
        <v>42014.833333333336</v>
      </c>
    </row>
    <row r="4050" spans="1:20" ht="14.75" customHeight="1" x14ac:dyDescent="0.2">
      <c r="A4050" s="5">
        <v>4048</v>
      </c>
      <c r="B4050" s="6" t="s">
        <v>4044</v>
      </c>
      <c r="C4050" s="6" t="s">
        <v>8152</v>
      </c>
      <c r="D4050" s="22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>E4050/D4050</f>
        <v>0.17652941176470588</v>
      </c>
      <c r="P4050" s="8">
        <f>IF(L4050=0,0,E4050/L4050)</f>
        <v>32.978021978021978</v>
      </c>
      <c r="Q4050" s="5" t="str">
        <f>LEFT(N4050,(FIND("/",N4050)-1))</f>
        <v>theater</v>
      </c>
      <c r="R4050" s="5" t="str">
        <f>RIGHT(N4050,LEN(N4050)-(FIND("/",N4050)))</f>
        <v>plays</v>
      </c>
      <c r="S4050" s="13">
        <f>(J4050/86400)+25569+(-5/24)</f>
        <v>42436.300775462958</v>
      </c>
      <c r="T4050" s="13">
        <f>(I4050/86400)+25569+(-5/24)</f>
        <v>42471.259108796294</v>
      </c>
    </row>
    <row r="4051" spans="1:20" ht="14.75" customHeight="1" x14ac:dyDescent="0.2">
      <c r="A4051" s="5">
        <v>4049</v>
      </c>
      <c r="B4051" s="6" t="s">
        <v>4045</v>
      </c>
      <c r="C4051" s="6" t="s">
        <v>8153</v>
      </c>
      <c r="D4051" s="22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>E4051/D4051</f>
        <v>8.0000000000000004E-4</v>
      </c>
      <c r="P4051" s="8">
        <f>IF(L4051=0,0,E4051/L4051)</f>
        <v>16</v>
      </c>
      <c r="Q4051" s="5" t="str">
        <f>LEFT(N4051,(FIND("/",N4051)-1))</f>
        <v>theater</v>
      </c>
      <c r="R4051" s="5" t="str">
        <f>RIGHT(N4051,LEN(N4051)-(FIND("/",N4051)))</f>
        <v>plays</v>
      </c>
      <c r="S4051" s="13">
        <f>(J4051/86400)+25569+(-5/24)</f>
        <v>42169.750173611108</v>
      </c>
      <c r="T4051" s="13">
        <f>(I4051/86400)+25569+(-5/24)</f>
        <v>42199.750173611108</v>
      </c>
    </row>
    <row r="4052" spans="1:20" ht="14.75" customHeight="1" x14ac:dyDescent="0.2">
      <c r="A4052" s="5">
        <v>4050</v>
      </c>
      <c r="B4052" s="6" t="s">
        <v>4046</v>
      </c>
      <c r="C4052" s="6" t="s">
        <v>8154</v>
      </c>
      <c r="D4052" s="22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>E4052/D4052</f>
        <v>6.6666666666666664E-4</v>
      </c>
      <c r="P4052" s="8">
        <f>IF(L4052=0,0,E4052/L4052)</f>
        <v>1</v>
      </c>
      <c r="Q4052" s="5" t="str">
        <f>LEFT(N4052,(FIND("/",N4052)-1))</f>
        <v>theater</v>
      </c>
      <c r="R4052" s="5" t="str">
        <f>RIGHT(N4052,LEN(N4052)-(FIND("/",N4052)))</f>
        <v>plays</v>
      </c>
      <c r="S4052" s="13">
        <f>(J4052/86400)+25569+(-5/24)</f>
        <v>41905.428136574068</v>
      </c>
      <c r="T4052" s="13">
        <f>(I4052/86400)+25569+(-5/24)</f>
        <v>41935.428136574068</v>
      </c>
    </row>
    <row r="4053" spans="1:20" ht="14.75" customHeight="1" x14ac:dyDescent="0.2">
      <c r="A4053" s="5">
        <v>4051</v>
      </c>
      <c r="B4053" s="6" t="s">
        <v>4047</v>
      </c>
      <c r="C4053" s="6" t="s">
        <v>8155</v>
      </c>
      <c r="D4053" s="22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>E4053/D4053</f>
        <v>0</v>
      </c>
      <c r="P4053" s="8">
        <f>IF(L4053=0,0,E4053/L4053)</f>
        <v>0</v>
      </c>
      <c r="Q4053" s="5" t="str">
        <f>LEFT(N4053,(FIND("/",N4053)-1))</f>
        <v>theater</v>
      </c>
      <c r="R4053" s="5" t="str">
        <f>RIGHT(N4053,LEN(N4053)-(FIND("/",N4053)))</f>
        <v>plays</v>
      </c>
      <c r="S4053" s="13">
        <f>(J4053/86400)+25569+(-5/24)</f>
        <v>41761.601817129624</v>
      </c>
      <c r="T4053" s="13">
        <f>(I4053/86400)+25569+(-5/24)</f>
        <v>41768.078472222223</v>
      </c>
    </row>
    <row r="4054" spans="1:20" ht="14.75" customHeight="1" x14ac:dyDescent="0.2">
      <c r="A4054" s="5">
        <v>4052</v>
      </c>
      <c r="B4054" s="6" t="s">
        <v>4048</v>
      </c>
      <c r="C4054" s="6" t="s">
        <v>8156</v>
      </c>
      <c r="D4054" s="22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>E4054/D4054</f>
        <v>0.37533333333333335</v>
      </c>
      <c r="P4054" s="8">
        <f>IF(L4054=0,0,E4054/L4054)</f>
        <v>86.615384615384613</v>
      </c>
      <c r="Q4054" s="5" t="str">
        <f>LEFT(N4054,(FIND("/",N4054)-1))</f>
        <v>theater</v>
      </c>
      <c r="R4054" s="5" t="str">
        <f>RIGHT(N4054,LEN(N4054)-(FIND("/",N4054)))</f>
        <v>plays</v>
      </c>
      <c r="S4054" s="13">
        <f>(J4054/86400)+25569+(-5/24)</f>
        <v>41865.670324074068</v>
      </c>
      <c r="T4054" s="13">
        <f>(I4054/86400)+25569+(-5/24)</f>
        <v>41925.670324074068</v>
      </c>
    </row>
    <row r="4055" spans="1:20" ht="14.75" customHeight="1" x14ac:dyDescent="0.2">
      <c r="A4055" s="5">
        <v>4053</v>
      </c>
      <c r="B4055" s="6" t="s">
        <v>4049</v>
      </c>
      <c r="C4055" s="6" t="s">
        <v>8157</v>
      </c>
      <c r="D4055" s="22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>E4055/D4055</f>
        <v>0.22</v>
      </c>
      <c r="P4055" s="8">
        <f>IF(L4055=0,0,E4055/L4055)</f>
        <v>55</v>
      </c>
      <c r="Q4055" s="5" t="str">
        <f>LEFT(N4055,(FIND("/",N4055)-1))</f>
        <v>theater</v>
      </c>
      <c r="R4055" s="5" t="str">
        <f>RIGHT(N4055,LEN(N4055)-(FIND("/",N4055)))</f>
        <v>plays</v>
      </c>
      <c r="S4055" s="13">
        <f>(J4055/86400)+25569+(-5/24)</f>
        <v>41928.481805555552</v>
      </c>
      <c r="T4055" s="13">
        <f>(I4055/86400)+25569+(-5/24)</f>
        <v>41958.624999999993</v>
      </c>
    </row>
    <row r="4056" spans="1:20" ht="14.75" customHeight="1" x14ac:dyDescent="0.2">
      <c r="A4056" s="5">
        <v>4054</v>
      </c>
      <c r="B4056" s="6" t="s">
        <v>4050</v>
      </c>
      <c r="C4056" s="6" t="s">
        <v>8158</v>
      </c>
      <c r="D4056" s="22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>E4056/D4056</f>
        <v>0</v>
      </c>
      <c r="P4056" s="8">
        <f>IF(L4056=0,0,E4056/L4056)</f>
        <v>0</v>
      </c>
      <c r="Q4056" s="5" t="str">
        <f>LEFT(N4056,(FIND("/",N4056)-1))</f>
        <v>theater</v>
      </c>
      <c r="R4056" s="5" t="str">
        <f>RIGHT(N4056,LEN(N4056)-(FIND("/",N4056)))</f>
        <v>plays</v>
      </c>
      <c r="S4056" s="13">
        <f>(J4056/86400)+25569+(-5/24)</f>
        <v>42613.632928240739</v>
      </c>
      <c r="T4056" s="13">
        <f>(I4056/86400)+25569+(-5/24)</f>
        <v>42643.958333333336</v>
      </c>
    </row>
    <row r="4057" spans="1:20" ht="14.75" customHeight="1" x14ac:dyDescent="0.2">
      <c r="A4057" s="5">
        <v>4055</v>
      </c>
      <c r="B4057" s="6" t="s">
        <v>4051</v>
      </c>
      <c r="C4057" s="6" t="s">
        <v>8159</v>
      </c>
      <c r="D4057" s="22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>E4057/D4057</f>
        <v>0.1762</v>
      </c>
      <c r="P4057" s="8">
        <f>IF(L4057=0,0,E4057/L4057)</f>
        <v>41.952380952380949</v>
      </c>
      <c r="Q4057" s="5" t="str">
        <f>LEFT(N4057,(FIND("/",N4057)-1))</f>
        <v>theater</v>
      </c>
      <c r="R4057" s="5" t="str">
        <f>RIGHT(N4057,LEN(N4057)-(FIND("/",N4057)))</f>
        <v>plays</v>
      </c>
      <c r="S4057" s="13">
        <f>(J4057/86400)+25569+(-5/24)</f>
        <v>41779.44017361111</v>
      </c>
      <c r="T4057" s="13">
        <f>(I4057/86400)+25569+(-5/24)</f>
        <v>41809.44017361111</v>
      </c>
    </row>
    <row r="4058" spans="1:20" ht="14.75" customHeight="1" x14ac:dyDescent="0.2">
      <c r="A4058" s="5">
        <v>4056</v>
      </c>
      <c r="B4058" s="6" t="s">
        <v>4052</v>
      </c>
      <c r="C4058" s="6" t="s">
        <v>8160</v>
      </c>
      <c r="D4058" s="22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>E4058/D4058</f>
        <v>0.53</v>
      </c>
      <c r="P4058" s="8">
        <f>IF(L4058=0,0,E4058/L4058)</f>
        <v>88.333333333333329</v>
      </c>
      <c r="Q4058" s="5" t="str">
        <f>LEFT(N4058,(FIND("/",N4058)-1))</f>
        <v>theater</v>
      </c>
      <c r="R4058" s="5" t="str">
        <f>RIGHT(N4058,LEN(N4058)-(FIND("/",N4058)))</f>
        <v>plays</v>
      </c>
      <c r="S4058" s="13">
        <f>(J4058/86400)+25569+(-5/24)</f>
        <v>42534.724988425922</v>
      </c>
      <c r="T4058" s="13">
        <f>(I4058/86400)+25569+(-5/24)</f>
        <v>42554.624305555553</v>
      </c>
    </row>
    <row r="4059" spans="1:20" ht="14.75" customHeight="1" x14ac:dyDescent="0.2">
      <c r="A4059" s="5">
        <v>4057</v>
      </c>
      <c r="B4059" s="6" t="s">
        <v>4053</v>
      </c>
      <c r="C4059" s="6" t="s">
        <v>8161</v>
      </c>
      <c r="D4059" s="22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>E4059/D4059</f>
        <v>0.22142857142857142</v>
      </c>
      <c r="P4059" s="8">
        <f>IF(L4059=0,0,E4059/L4059)</f>
        <v>129.16666666666666</v>
      </c>
      <c r="Q4059" s="5" t="str">
        <f>LEFT(N4059,(FIND("/",N4059)-1))</f>
        <v>theater</v>
      </c>
      <c r="R4059" s="5" t="str">
        <f>RIGHT(N4059,LEN(N4059)-(FIND("/",N4059)))</f>
        <v>plays</v>
      </c>
      <c r="S4059" s="13">
        <f>(J4059/86400)+25569+(-5/24)</f>
        <v>42310.760185185187</v>
      </c>
      <c r="T4059" s="13">
        <f>(I4059/86400)+25569+(-5/24)</f>
        <v>42333.749999999993</v>
      </c>
    </row>
    <row r="4060" spans="1:20" ht="14.75" customHeight="1" x14ac:dyDescent="0.2">
      <c r="A4060" s="5">
        <v>4058</v>
      </c>
      <c r="B4060" s="6" t="s">
        <v>4054</v>
      </c>
      <c r="C4060" s="6" t="s">
        <v>8162</v>
      </c>
      <c r="D4060" s="22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>E4060/D4060</f>
        <v>2.5333333333333333E-2</v>
      </c>
      <c r="P4060" s="8">
        <f>IF(L4060=0,0,E4060/L4060)</f>
        <v>23.75</v>
      </c>
      <c r="Q4060" s="5" t="str">
        <f>LEFT(N4060,(FIND("/",N4060)-1))</f>
        <v>theater</v>
      </c>
      <c r="R4060" s="5" t="str">
        <f>RIGHT(N4060,LEN(N4060)-(FIND("/",N4060)))</f>
        <v>plays</v>
      </c>
      <c r="S4060" s="13">
        <f>(J4060/86400)+25569+(-5/24)</f>
        <v>42445.852361111109</v>
      </c>
      <c r="T4060" s="13">
        <f>(I4060/86400)+25569+(-5/24)</f>
        <v>42460.957638888889</v>
      </c>
    </row>
    <row r="4061" spans="1:20" ht="14.75" customHeight="1" x14ac:dyDescent="0.2">
      <c r="A4061" s="5">
        <v>4059</v>
      </c>
      <c r="B4061" s="6" t="s">
        <v>4055</v>
      </c>
      <c r="C4061" s="6" t="s">
        <v>8163</v>
      </c>
      <c r="D4061" s="22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>E4061/D4061</f>
        <v>2.5000000000000001E-2</v>
      </c>
      <c r="P4061" s="8">
        <f>IF(L4061=0,0,E4061/L4061)</f>
        <v>35.714285714285715</v>
      </c>
      <c r="Q4061" s="5" t="str">
        <f>LEFT(N4061,(FIND("/",N4061)-1))</f>
        <v>theater</v>
      </c>
      <c r="R4061" s="5" t="str">
        <f>RIGHT(N4061,LEN(N4061)-(FIND("/",N4061)))</f>
        <v>plays</v>
      </c>
      <c r="S4061" s="13">
        <f>(J4061/86400)+25569+(-5/24)</f>
        <v>41866.432314814811</v>
      </c>
      <c r="T4061" s="13">
        <f>(I4061/86400)+25569+(-5/24)</f>
        <v>41897.916666666664</v>
      </c>
    </row>
    <row r="4062" spans="1:20" ht="14.75" customHeight="1" x14ac:dyDescent="0.2">
      <c r="A4062" s="5">
        <v>4060</v>
      </c>
      <c r="B4062" s="6" t="s">
        <v>4056</v>
      </c>
      <c r="C4062" s="6" t="s">
        <v>8164</v>
      </c>
      <c r="D4062" s="22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>E4062/D4062</f>
        <v>2.8500000000000001E-2</v>
      </c>
      <c r="P4062" s="8">
        <f>IF(L4062=0,0,E4062/L4062)</f>
        <v>57</v>
      </c>
      <c r="Q4062" s="5" t="str">
        <f>LEFT(N4062,(FIND("/",N4062)-1))</f>
        <v>theater</v>
      </c>
      <c r="R4062" s="5" t="str">
        <f>RIGHT(N4062,LEN(N4062)-(FIND("/",N4062)))</f>
        <v>plays</v>
      </c>
      <c r="S4062" s="13">
        <f>(J4062/86400)+25569+(-5/24)</f>
        <v>41779.486759259256</v>
      </c>
      <c r="T4062" s="13">
        <f>(I4062/86400)+25569+(-5/24)</f>
        <v>41813.458333333328</v>
      </c>
    </row>
    <row r="4063" spans="1:20" ht="14.75" customHeight="1" x14ac:dyDescent="0.2">
      <c r="A4063" s="5">
        <v>4061</v>
      </c>
      <c r="B4063" s="6" t="s">
        <v>4057</v>
      </c>
      <c r="C4063" s="6" t="s">
        <v>8165</v>
      </c>
      <c r="D4063" s="22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>E4063/D4063</f>
        <v>0</v>
      </c>
      <c r="P4063" s="8">
        <f>IF(L4063=0,0,E4063/L4063)</f>
        <v>0</v>
      </c>
      <c r="Q4063" s="5" t="str">
        <f>LEFT(N4063,(FIND("/",N4063)-1))</f>
        <v>theater</v>
      </c>
      <c r="R4063" s="5" t="str">
        <f>RIGHT(N4063,LEN(N4063)-(FIND("/",N4063)))</f>
        <v>plays</v>
      </c>
      <c r="S4063" s="13">
        <f>(J4063/86400)+25569+(-5/24)</f>
        <v>42420.933136574073</v>
      </c>
      <c r="T4063" s="13">
        <f>(I4063/86400)+25569+(-5/24)</f>
        <v>42480.891469907401</v>
      </c>
    </row>
    <row r="4064" spans="1:20" ht="14.75" customHeight="1" x14ac:dyDescent="0.2">
      <c r="A4064" s="5">
        <v>4062</v>
      </c>
      <c r="B4064" s="6" t="s">
        <v>4058</v>
      </c>
      <c r="C4064" s="6" t="s">
        <v>8166</v>
      </c>
      <c r="D4064" s="22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>E4064/D4064</f>
        <v>2.4500000000000001E-2</v>
      </c>
      <c r="P4064" s="8">
        <f>IF(L4064=0,0,E4064/L4064)</f>
        <v>163.33333333333334</v>
      </c>
      <c r="Q4064" s="5" t="str">
        <f>LEFT(N4064,(FIND("/",N4064)-1))</f>
        <v>theater</v>
      </c>
      <c r="R4064" s="5" t="str">
        <f>RIGHT(N4064,LEN(N4064)-(FIND("/",N4064)))</f>
        <v>plays</v>
      </c>
      <c r="S4064" s="13">
        <f>(J4064/86400)+25569+(-5/24)</f>
        <v>42523.530879629623</v>
      </c>
      <c r="T4064" s="13">
        <f>(I4064/86400)+25569+(-5/24)</f>
        <v>42553.530879629623</v>
      </c>
    </row>
    <row r="4065" spans="1:20" ht="14.75" customHeight="1" x14ac:dyDescent="0.2">
      <c r="A4065" s="5">
        <v>4063</v>
      </c>
      <c r="B4065" s="6" t="s">
        <v>4059</v>
      </c>
      <c r="C4065" s="6" t="s">
        <v>8167</v>
      </c>
      <c r="D4065" s="22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>E4065/D4065</f>
        <v>1.4210526315789474E-2</v>
      </c>
      <c r="P4065" s="8">
        <f>IF(L4065=0,0,E4065/L4065)</f>
        <v>15</v>
      </c>
      <c r="Q4065" s="5" t="str">
        <f>LEFT(N4065,(FIND("/",N4065)-1))</f>
        <v>theater</v>
      </c>
      <c r="R4065" s="5" t="str">
        <f>RIGHT(N4065,LEN(N4065)-(FIND("/",N4065)))</f>
        <v>plays</v>
      </c>
      <c r="S4065" s="13">
        <f>(J4065/86400)+25569+(-5/24)</f>
        <v>41787.473194444443</v>
      </c>
      <c r="T4065" s="13">
        <f>(I4065/86400)+25569+(-5/24)</f>
        <v>41817.473194444443</v>
      </c>
    </row>
    <row r="4066" spans="1:20" ht="14.75" customHeight="1" x14ac:dyDescent="0.2">
      <c r="A4066" s="5">
        <v>4064</v>
      </c>
      <c r="B4066" s="6" t="s">
        <v>4060</v>
      </c>
      <c r="C4066" s="6" t="s">
        <v>8168</v>
      </c>
      <c r="D4066" s="22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>E4066/D4066</f>
        <v>0.1925</v>
      </c>
      <c r="P4066" s="8">
        <f>IF(L4066=0,0,E4066/L4066)</f>
        <v>64.166666666666671</v>
      </c>
      <c r="Q4066" s="5" t="str">
        <f>LEFT(N4066,(FIND("/",N4066)-1))</f>
        <v>theater</v>
      </c>
      <c r="R4066" s="5" t="str">
        <f>RIGHT(N4066,LEN(N4066)-(FIND("/",N4066)))</f>
        <v>plays</v>
      </c>
      <c r="S4066" s="13">
        <f>(J4066/86400)+25569+(-5/24)</f>
        <v>42093.379930555551</v>
      </c>
      <c r="T4066" s="13">
        <f>(I4066/86400)+25569+(-5/24)</f>
        <v>42123.379930555551</v>
      </c>
    </row>
    <row r="4067" spans="1:20" ht="14.75" customHeight="1" x14ac:dyDescent="0.2">
      <c r="A4067" s="5">
        <v>4065</v>
      </c>
      <c r="B4067" s="6" t="s">
        <v>4061</v>
      </c>
      <c r="C4067" s="6" t="s">
        <v>8169</v>
      </c>
      <c r="D4067" s="22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>E4067/D4067</f>
        <v>6.7499999999999999E-3</v>
      </c>
      <c r="P4067" s="8">
        <f>IF(L4067=0,0,E4067/L4067)</f>
        <v>6.75</v>
      </c>
      <c r="Q4067" s="5" t="str">
        <f>LEFT(N4067,(FIND("/",N4067)-1))</f>
        <v>theater</v>
      </c>
      <c r="R4067" s="5" t="str">
        <f>RIGHT(N4067,LEN(N4067)-(FIND("/",N4067)))</f>
        <v>plays</v>
      </c>
      <c r="S4067" s="13">
        <f>(J4067/86400)+25569+(-5/24)</f>
        <v>41833.74318287037</v>
      </c>
      <c r="T4067" s="13">
        <f>(I4067/86400)+25569+(-5/24)</f>
        <v>41863.74318287037</v>
      </c>
    </row>
    <row r="4068" spans="1:20" ht="14.75" customHeight="1" x14ac:dyDescent="0.2">
      <c r="A4068" s="5">
        <v>4066</v>
      </c>
      <c r="B4068" s="6" t="s">
        <v>4062</v>
      </c>
      <c r="C4068" s="6" t="s">
        <v>8170</v>
      </c>
      <c r="D4068" s="22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>E4068/D4068</f>
        <v>1.6666666666666668E-3</v>
      </c>
      <c r="P4068" s="8">
        <f>IF(L4068=0,0,E4068/L4068)</f>
        <v>25</v>
      </c>
      <c r="Q4068" s="5" t="str">
        <f>LEFT(N4068,(FIND("/",N4068)-1))</f>
        <v>theater</v>
      </c>
      <c r="R4068" s="5" t="str">
        <f>RIGHT(N4068,LEN(N4068)-(FIND("/",N4068)))</f>
        <v>plays</v>
      </c>
      <c r="S4068" s="13">
        <f>(J4068/86400)+25569+(-5/24)</f>
        <v>42478.830879629626</v>
      </c>
      <c r="T4068" s="13">
        <f>(I4068/86400)+25569+(-5/24)</f>
        <v>42508.830879629626</v>
      </c>
    </row>
    <row r="4069" spans="1:20" ht="14.75" customHeight="1" x14ac:dyDescent="0.2">
      <c r="A4069" s="5">
        <v>4067</v>
      </c>
      <c r="B4069" s="6" t="s">
        <v>4063</v>
      </c>
      <c r="C4069" s="6" t="s">
        <v>7998</v>
      </c>
      <c r="D4069" s="22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>E4069/D4069</f>
        <v>0.60899999999999999</v>
      </c>
      <c r="P4069" s="8">
        <f>IF(L4069=0,0,E4069/L4069)</f>
        <v>179.11764705882354</v>
      </c>
      <c r="Q4069" s="5" t="str">
        <f>LEFT(N4069,(FIND("/",N4069)-1))</f>
        <v>theater</v>
      </c>
      <c r="R4069" s="5" t="str">
        <f>RIGHT(N4069,LEN(N4069)-(FIND("/",N4069)))</f>
        <v>plays</v>
      </c>
      <c r="S4069" s="13">
        <f>(J4069/86400)+25569+(-5/24)</f>
        <v>42234.909143518518</v>
      </c>
      <c r="T4069" s="13">
        <f>(I4069/86400)+25569+(-5/24)</f>
        <v>42274.909143518518</v>
      </c>
    </row>
    <row r="4070" spans="1:20" ht="14.75" customHeight="1" x14ac:dyDescent="0.2">
      <c r="A4070" s="5">
        <v>4068</v>
      </c>
      <c r="B4070" s="6" t="s">
        <v>4064</v>
      </c>
      <c r="C4070" s="6" t="s">
        <v>8171</v>
      </c>
      <c r="D4070" s="22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>E4070/D4070</f>
        <v>0.01</v>
      </c>
      <c r="P4070" s="8">
        <f>IF(L4070=0,0,E4070/L4070)</f>
        <v>34.950000000000003</v>
      </c>
      <c r="Q4070" s="5" t="str">
        <f>LEFT(N4070,(FIND("/",N4070)-1))</f>
        <v>theater</v>
      </c>
      <c r="R4070" s="5" t="str">
        <f>RIGHT(N4070,LEN(N4070)-(FIND("/",N4070)))</f>
        <v>plays</v>
      </c>
      <c r="S4070" s="13">
        <f>(J4070/86400)+25569+(-5/24)</f>
        <v>42718.755266203698</v>
      </c>
      <c r="T4070" s="13">
        <f>(I4070/86400)+25569+(-5/24)</f>
        <v>42748.753472222219</v>
      </c>
    </row>
    <row r="4071" spans="1:20" ht="14.75" customHeight="1" x14ac:dyDescent="0.2">
      <c r="A4071" s="5">
        <v>4069</v>
      </c>
      <c r="B4071" s="6" t="s">
        <v>4065</v>
      </c>
      <c r="C4071" s="6" t="s">
        <v>8172</v>
      </c>
      <c r="D4071" s="22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>E4071/D4071</f>
        <v>0.34399999999999997</v>
      </c>
      <c r="P4071" s="8">
        <f>IF(L4071=0,0,E4071/L4071)</f>
        <v>33.07692307692308</v>
      </c>
      <c r="Q4071" s="5" t="str">
        <f>LEFT(N4071,(FIND("/",N4071)-1))</f>
        <v>theater</v>
      </c>
      <c r="R4071" s="5" t="str">
        <f>RIGHT(N4071,LEN(N4071)-(FIND("/",N4071)))</f>
        <v>plays</v>
      </c>
      <c r="S4071" s="13">
        <f>(J4071/86400)+25569+(-5/24)</f>
        <v>42022.453194444439</v>
      </c>
      <c r="T4071" s="13">
        <f>(I4071/86400)+25569+(-5/24)</f>
        <v>42063.291666666664</v>
      </c>
    </row>
    <row r="4072" spans="1:20" ht="14.75" customHeight="1" x14ac:dyDescent="0.2">
      <c r="A4072" s="5">
        <v>4070</v>
      </c>
      <c r="B4072" s="6" t="s">
        <v>4066</v>
      </c>
      <c r="C4072" s="6" t="s">
        <v>8173</v>
      </c>
      <c r="D4072" s="22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>E4072/D4072</f>
        <v>0.16500000000000001</v>
      </c>
      <c r="P4072" s="8">
        <f>IF(L4072=0,0,E4072/L4072)</f>
        <v>27.5</v>
      </c>
      <c r="Q4072" s="5" t="str">
        <f>LEFT(N4072,(FIND("/",N4072)-1))</f>
        <v>theater</v>
      </c>
      <c r="R4072" s="5" t="str">
        <f>RIGHT(N4072,LEN(N4072)-(FIND("/",N4072)))</f>
        <v>plays</v>
      </c>
      <c r="S4072" s="13">
        <f>(J4072/86400)+25569+(-5/24)</f>
        <v>42031.458564814813</v>
      </c>
      <c r="T4072" s="13">
        <f>(I4072/86400)+25569+(-5/24)</f>
        <v>42063.916666666664</v>
      </c>
    </row>
    <row r="4073" spans="1:20" ht="14.75" customHeight="1" x14ac:dyDescent="0.2">
      <c r="A4073" s="5">
        <v>4071</v>
      </c>
      <c r="B4073" s="6" t="s">
        <v>4067</v>
      </c>
      <c r="C4073" s="6" t="s">
        <v>8174</v>
      </c>
      <c r="D4073" s="22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>E4073/D4073</f>
        <v>0</v>
      </c>
      <c r="P4073" s="8">
        <f>IF(L4073=0,0,E4073/L4073)</f>
        <v>0</v>
      </c>
      <c r="Q4073" s="5" t="str">
        <f>LEFT(N4073,(FIND("/",N4073)-1))</f>
        <v>theater</v>
      </c>
      <c r="R4073" s="5" t="str">
        <f>RIGHT(N4073,LEN(N4073)-(FIND("/",N4073)))</f>
        <v>plays</v>
      </c>
      <c r="S4073" s="13">
        <f>(J4073/86400)+25569+(-5/24)</f>
        <v>42700.59642361111</v>
      </c>
      <c r="T4073" s="13">
        <f>(I4073/86400)+25569+(-5/24)</f>
        <v>42730.59642361111</v>
      </c>
    </row>
    <row r="4074" spans="1:20" ht="14.75" customHeight="1" x14ac:dyDescent="0.2">
      <c r="A4074" s="5">
        <v>4072</v>
      </c>
      <c r="B4074" s="6" t="s">
        <v>4068</v>
      </c>
      <c r="C4074" s="6" t="s">
        <v>8175</v>
      </c>
      <c r="D4074" s="22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>E4074/D4074</f>
        <v>4.0000000000000001E-3</v>
      </c>
      <c r="P4074" s="8">
        <f>IF(L4074=0,0,E4074/L4074)</f>
        <v>2</v>
      </c>
      <c r="Q4074" s="5" t="str">
        <f>LEFT(N4074,(FIND("/",N4074)-1))</f>
        <v>theater</v>
      </c>
      <c r="R4074" s="5" t="str">
        <f>RIGHT(N4074,LEN(N4074)-(FIND("/",N4074)))</f>
        <v>plays</v>
      </c>
      <c r="S4074" s="13">
        <f>(J4074/86400)+25569+(-5/24)</f>
        <v>41812.566099537034</v>
      </c>
      <c r="T4074" s="13">
        <f>(I4074/86400)+25569+(-5/24)</f>
        <v>41872.566099537034</v>
      </c>
    </row>
    <row r="4075" spans="1:20" ht="14.75" customHeight="1" x14ac:dyDescent="0.2">
      <c r="A4075" s="5">
        <v>4073</v>
      </c>
      <c r="B4075" s="6" t="s">
        <v>4069</v>
      </c>
      <c r="C4075" s="6" t="s">
        <v>8176</v>
      </c>
      <c r="D4075" s="22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>E4075/D4075</f>
        <v>1.0571428571428572E-2</v>
      </c>
      <c r="P4075" s="8">
        <f>IF(L4075=0,0,E4075/L4075)</f>
        <v>18.5</v>
      </c>
      <c r="Q4075" s="5" t="str">
        <f>LEFT(N4075,(FIND("/",N4075)-1))</f>
        <v>theater</v>
      </c>
      <c r="R4075" s="5" t="str">
        <f>RIGHT(N4075,LEN(N4075)-(FIND("/",N4075)))</f>
        <v>plays</v>
      </c>
      <c r="S4075" s="13">
        <f>(J4075/86400)+25569+(-5/24)</f>
        <v>42078.136874999997</v>
      </c>
      <c r="T4075" s="13">
        <f>(I4075/86400)+25569+(-5/24)</f>
        <v>42132.958333333336</v>
      </c>
    </row>
    <row r="4076" spans="1:20" ht="14.75" customHeight="1" x14ac:dyDescent="0.2">
      <c r="A4076" s="5">
        <v>4074</v>
      </c>
      <c r="B4076" s="6" t="s">
        <v>4070</v>
      </c>
      <c r="C4076" s="6" t="s">
        <v>8177</v>
      </c>
      <c r="D4076" s="22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>E4076/D4076</f>
        <v>0.26727272727272727</v>
      </c>
      <c r="P4076" s="8">
        <f>IF(L4076=0,0,E4076/L4076)</f>
        <v>35</v>
      </c>
      <c r="Q4076" s="5" t="str">
        <f>LEFT(N4076,(FIND("/",N4076)-1))</f>
        <v>theater</v>
      </c>
      <c r="R4076" s="5" t="str">
        <f>RIGHT(N4076,LEN(N4076)-(FIND("/",N4076)))</f>
        <v>plays</v>
      </c>
      <c r="S4076" s="13">
        <f>(J4076/86400)+25569+(-5/24)</f>
        <v>42283.344618055555</v>
      </c>
      <c r="T4076" s="13">
        <f>(I4076/86400)+25569+(-5/24)</f>
        <v>42313.386284722219</v>
      </c>
    </row>
    <row r="4077" spans="1:20" ht="14.75" customHeight="1" x14ac:dyDescent="0.2">
      <c r="A4077" s="5">
        <v>4075</v>
      </c>
      <c r="B4077" s="6" t="s">
        <v>4071</v>
      </c>
      <c r="C4077" s="6" t="s">
        <v>8178</v>
      </c>
      <c r="D4077" s="22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>E4077/D4077</f>
        <v>0.28799999999999998</v>
      </c>
      <c r="P4077" s="8">
        <f>IF(L4077=0,0,E4077/L4077)</f>
        <v>44.307692307692307</v>
      </c>
      <c r="Q4077" s="5" t="str">
        <f>LEFT(N4077,(FIND("/",N4077)-1))</f>
        <v>theater</v>
      </c>
      <c r="R4077" s="5" t="str">
        <f>RIGHT(N4077,LEN(N4077)-(FIND("/",N4077)))</f>
        <v>plays</v>
      </c>
      <c r="S4077" s="13">
        <f>(J4077/86400)+25569+(-5/24)</f>
        <v>41778.837604166663</v>
      </c>
      <c r="T4077" s="13">
        <f>(I4077/86400)+25569+(-5/24)</f>
        <v>41820.519444444442</v>
      </c>
    </row>
    <row r="4078" spans="1:20" ht="14.75" customHeight="1" x14ac:dyDescent="0.2">
      <c r="A4078" s="5">
        <v>4076</v>
      </c>
      <c r="B4078" s="6" t="s">
        <v>4072</v>
      </c>
      <c r="C4078" s="6" t="s">
        <v>8179</v>
      </c>
      <c r="D4078" s="22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>E4078/D4078</f>
        <v>0</v>
      </c>
      <c r="P4078" s="8">
        <f>IF(L4078=0,0,E4078/L4078)</f>
        <v>0</v>
      </c>
      <c r="Q4078" s="5" t="str">
        <f>LEFT(N4078,(FIND("/",N4078)-1))</f>
        <v>theater</v>
      </c>
      <c r="R4078" s="5" t="str">
        <f>RIGHT(N4078,LEN(N4078)-(FIND("/",N4078)))</f>
        <v>plays</v>
      </c>
      <c r="S4078" s="13">
        <f>(J4078/86400)+25569+(-5/24)</f>
        <v>41905.587372685179</v>
      </c>
      <c r="T4078" s="13">
        <f>(I4078/86400)+25569+(-5/24)</f>
        <v>41933.618750000001</v>
      </c>
    </row>
    <row r="4079" spans="1:20" ht="14.75" customHeight="1" x14ac:dyDescent="0.2">
      <c r="A4079" s="5">
        <v>4077</v>
      </c>
      <c r="B4079" s="6" t="s">
        <v>4073</v>
      </c>
      <c r="C4079" s="6" t="s">
        <v>8180</v>
      </c>
      <c r="D4079" s="22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>E4079/D4079</f>
        <v>8.8999999999999996E-2</v>
      </c>
      <c r="P4079" s="8">
        <f>IF(L4079=0,0,E4079/L4079)</f>
        <v>222.5</v>
      </c>
      <c r="Q4079" s="5" t="str">
        <f>LEFT(N4079,(FIND("/",N4079)-1))</f>
        <v>theater</v>
      </c>
      <c r="R4079" s="5" t="str">
        <f>RIGHT(N4079,LEN(N4079)-(FIND("/",N4079)))</f>
        <v>plays</v>
      </c>
      <c r="S4079" s="13">
        <f>(J4079/86400)+25569+(-5/24)</f>
        <v>42695.502245370364</v>
      </c>
      <c r="T4079" s="13">
        <f>(I4079/86400)+25569+(-5/24)</f>
        <v>42725.502245370364</v>
      </c>
    </row>
    <row r="4080" spans="1:20" ht="14.75" customHeight="1" x14ac:dyDescent="0.2">
      <c r="A4080" s="5">
        <v>4078</v>
      </c>
      <c r="B4080" s="6" t="s">
        <v>4074</v>
      </c>
      <c r="C4080" s="6" t="s">
        <v>8181</v>
      </c>
      <c r="D4080" s="22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>E4080/D4080</f>
        <v>0</v>
      </c>
      <c r="P4080" s="8">
        <f>IF(L4080=0,0,E4080/L4080)</f>
        <v>0</v>
      </c>
      <c r="Q4080" s="5" t="str">
        <f>LEFT(N4080,(FIND("/",N4080)-1))</f>
        <v>theater</v>
      </c>
      <c r="R4080" s="5" t="str">
        <f>RIGHT(N4080,LEN(N4080)-(FIND("/",N4080)))</f>
        <v>plays</v>
      </c>
      <c r="S4080" s="13">
        <f>(J4080/86400)+25569+(-5/24)</f>
        <v>42732.579189814809</v>
      </c>
      <c r="T4080" s="13">
        <f>(I4080/86400)+25569+(-5/24)</f>
        <v>42762.579189814809</v>
      </c>
    </row>
    <row r="4081" spans="1:20" ht="14.75" customHeight="1" x14ac:dyDescent="0.2">
      <c r="A4081" s="5">
        <v>4079</v>
      </c>
      <c r="B4081" s="6" t="s">
        <v>4075</v>
      </c>
      <c r="C4081" s="6" t="s">
        <v>8182</v>
      </c>
      <c r="D4081" s="22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>E4081/D4081</f>
        <v>1.6666666666666668E-3</v>
      </c>
      <c r="P4081" s="8">
        <f>IF(L4081=0,0,E4081/L4081)</f>
        <v>5</v>
      </c>
      <c r="Q4081" s="5" t="str">
        <f>LEFT(N4081,(FIND("/",N4081)-1))</f>
        <v>theater</v>
      </c>
      <c r="R4081" s="5" t="str">
        <f>RIGHT(N4081,LEN(N4081)-(FIND("/",N4081)))</f>
        <v>plays</v>
      </c>
      <c r="S4081" s="13">
        <f>(J4081/86400)+25569+(-5/24)</f>
        <v>42510.730567129627</v>
      </c>
      <c r="T4081" s="13">
        <f>(I4081/86400)+25569+(-5/24)</f>
        <v>42540.730567129627</v>
      </c>
    </row>
    <row r="4082" spans="1:20" ht="14.75" customHeight="1" x14ac:dyDescent="0.2">
      <c r="A4082" s="5">
        <v>4080</v>
      </c>
      <c r="B4082" s="6" t="s">
        <v>4076</v>
      </c>
      <c r="C4082" s="6" t="s">
        <v>8183</v>
      </c>
      <c r="D4082" s="22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>E4082/D4082</f>
        <v>0</v>
      </c>
      <c r="P4082" s="8">
        <f>IF(L4082=0,0,E4082/L4082)</f>
        <v>0</v>
      </c>
      <c r="Q4082" s="5" t="str">
        <f>LEFT(N4082,(FIND("/",N4082)-1))</f>
        <v>theater</v>
      </c>
      <c r="R4082" s="5" t="str">
        <f>RIGHT(N4082,LEN(N4082)-(FIND("/",N4082)))</f>
        <v>plays</v>
      </c>
      <c r="S4082" s="13">
        <f>(J4082/86400)+25569+(-5/24)</f>
        <v>42511.489768518521</v>
      </c>
      <c r="T4082" s="13">
        <f>(I4082/86400)+25569+(-5/24)</f>
        <v>42535.579166666663</v>
      </c>
    </row>
    <row r="4083" spans="1:20" ht="14.75" customHeight="1" x14ac:dyDescent="0.2">
      <c r="A4083" s="5">
        <v>4081</v>
      </c>
      <c r="B4083" s="6" t="s">
        <v>4077</v>
      </c>
      <c r="C4083" s="6" t="s">
        <v>8184</v>
      </c>
      <c r="D4083" s="22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>E4083/D4083</f>
        <v>0.15737410071942445</v>
      </c>
      <c r="P4083" s="8">
        <f>IF(L4083=0,0,E4083/L4083)</f>
        <v>29.166666666666668</v>
      </c>
      <c r="Q4083" s="5" t="str">
        <f>LEFT(N4083,(FIND("/",N4083)-1))</f>
        <v>theater</v>
      </c>
      <c r="R4083" s="5" t="str">
        <f>RIGHT(N4083,LEN(N4083)-(FIND("/",N4083)))</f>
        <v>plays</v>
      </c>
      <c r="S4083" s="13">
        <f>(J4083/86400)+25569+(-5/24)</f>
        <v>42041.372974537029</v>
      </c>
      <c r="T4083" s="13">
        <f>(I4083/86400)+25569+(-5/24)</f>
        <v>42071.331307870372</v>
      </c>
    </row>
    <row r="4084" spans="1:20" ht="14.75" customHeight="1" x14ac:dyDescent="0.2">
      <c r="A4084" s="5">
        <v>4082</v>
      </c>
      <c r="B4084" s="6" t="s">
        <v>4078</v>
      </c>
      <c r="C4084" s="6" t="s">
        <v>8185</v>
      </c>
      <c r="D4084" s="22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>E4084/D4084</f>
        <v>0.02</v>
      </c>
      <c r="P4084" s="8">
        <f>IF(L4084=0,0,E4084/L4084)</f>
        <v>1.5</v>
      </c>
      <c r="Q4084" s="5" t="str">
        <f>LEFT(N4084,(FIND("/",N4084)-1))</f>
        <v>theater</v>
      </c>
      <c r="R4084" s="5" t="str">
        <f>RIGHT(N4084,LEN(N4084)-(FIND("/",N4084)))</f>
        <v>plays</v>
      </c>
      <c r="S4084" s="13">
        <f>(J4084/86400)+25569+(-5/24)</f>
        <v>42306.980937499997</v>
      </c>
      <c r="T4084" s="13">
        <f>(I4084/86400)+25569+(-5/24)</f>
        <v>42322.749999999993</v>
      </c>
    </row>
    <row r="4085" spans="1:20" ht="14.75" customHeight="1" x14ac:dyDescent="0.2">
      <c r="A4085" s="5">
        <v>4083</v>
      </c>
      <c r="B4085" s="6" t="s">
        <v>4079</v>
      </c>
      <c r="C4085" s="6" t="s">
        <v>8186</v>
      </c>
      <c r="D4085" s="22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>E4085/D4085</f>
        <v>0.21685714285714286</v>
      </c>
      <c r="P4085" s="8">
        <f>IF(L4085=0,0,E4085/L4085)</f>
        <v>126.5</v>
      </c>
      <c r="Q4085" s="5" t="str">
        <f>LEFT(N4085,(FIND("/",N4085)-1))</f>
        <v>theater</v>
      </c>
      <c r="R4085" s="5" t="str">
        <f>RIGHT(N4085,LEN(N4085)-(FIND("/",N4085)))</f>
        <v>plays</v>
      </c>
      <c r="S4085" s="13">
        <f>(J4085/86400)+25569+(-5/24)</f>
        <v>42353.553425925922</v>
      </c>
      <c r="T4085" s="13">
        <f>(I4085/86400)+25569+(-5/24)</f>
        <v>42383.553425925922</v>
      </c>
    </row>
    <row r="4086" spans="1:20" ht="14.75" customHeight="1" x14ac:dyDescent="0.2">
      <c r="A4086" s="5">
        <v>4084</v>
      </c>
      <c r="B4086" s="6" t="s">
        <v>4080</v>
      </c>
      <c r="C4086" s="6" t="s">
        <v>8187</v>
      </c>
      <c r="D4086" s="22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>E4086/D4086</f>
        <v>3.3333333333333335E-3</v>
      </c>
      <c r="P4086" s="8">
        <f>IF(L4086=0,0,E4086/L4086)</f>
        <v>10</v>
      </c>
      <c r="Q4086" s="5" t="str">
        <f>LEFT(N4086,(FIND("/",N4086)-1))</f>
        <v>theater</v>
      </c>
      <c r="R4086" s="5" t="str">
        <f>RIGHT(N4086,LEN(N4086)-(FIND("/",N4086)))</f>
        <v>plays</v>
      </c>
      <c r="S4086" s="13">
        <f>(J4086/86400)+25569+(-5/24)</f>
        <v>42622.228078703702</v>
      </c>
      <c r="T4086" s="13">
        <f>(I4086/86400)+25569+(-5/24)</f>
        <v>42652.228078703702</v>
      </c>
    </row>
    <row r="4087" spans="1:20" ht="14.75" customHeight="1" x14ac:dyDescent="0.2">
      <c r="A4087" s="5">
        <v>4085</v>
      </c>
      <c r="B4087" s="6" t="s">
        <v>4081</v>
      </c>
      <c r="C4087" s="6" t="s">
        <v>8188</v>
      </c>
      <c r="D4087" s="22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>E4087/D4087</f>
        <v>2.8571428571428571E-3</v>
      </c>
      <c r="P4087" s="8">
        <f>IF(L4087=0,0,E4087/L4087)</f>
        <v>10</v>
      </c>
      <c r="Q4087" s="5" t="str">
        <f>LEFT(N4087,(FIND("/",N4087)-1))</f>
        <v>theater</v>
      </c>
      <c r="R4087" s="5" t="str">
        <f>RIGHT(N4087,LEN(N4087)-(FIND("/",N4087)))</f>
        <v>plays</v>
      </c>
      <c r="S4087" s="13">
        <f>(J4087/86400)+25569+(-5/24)</f>
        <v>42058.395543981482</v>
      </c>
      <c r="T4087" s="13">
        <f>(I4087/86400)+25569+(-5/24)</f>
        <v>42086.957638888889</v>
      </c>
    </row>
    <row r="4088" spans="1:20" ht="14.75" customHeight="1" x14ac:dyDescent="0.2">
      <c r="A4088" s="5">
        <v>4086</v>
      </c>
      <c r="B4088" s="6" t="s">
        <v>4082</v>
      </c>
      <c r="C4088" s="6" t="s">
        <v>8189</v>
      </c>
      <c r="D4088" s="22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>E4088/D4088</f>
        <v>4.7E-2</v>
      </c>
      <c r="P4088" s="8">
        <f>IF(L4088=0,0,E4088/L4088)</f>
        <v>9.4</v>
      </c>
      <c r="Q4088" s="5" t="str">
        <f>LEFT(N4088,(FIND("/",N4088)-1))</f>
        <v>theater</v>
      </c>
      <c r="R4088" s="5" t="str">
        <f>RIGHT(N4088,LEN(N4088)-(FIND("/",N4088)))</f>
        <v>plays</v>
      </c>
      <c r="S4088" s="13">
        <f>(J4088/86400)+25569+(-5/24)</f>
        <v>42304.732627314814</v>
      </c>
      <c r="T4088" s="13">
        <f>(I4088/86400)+25569+(-5/24)</f>
        <v>42328.958333333336</v>
      </c>
    </row>
    <row r="4089" spans="1:20" ht="14.75" customHeight="1" x14ac:dyDescent="0.2">
      <c r="A4089" s="5">
        <v>4087</v>
      </c>
      <c r="B4089" s="6" t="s">
        <v>4083</v>
      </c>
      <c r="C4089" s="6" t="s">
        <v>8190</v>
      </c>
      <c r="D4089" s="22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>E4089/D4089</f>
        <v>0</v>
      </c>
      <c r="P4089" s="8">
        <f>IF(L4089=0,0,E4089/L4089)</f>
        <v>0</v>
      </c>
      <c r="Q4089" s="5" t="str">
        <f>LEFT(N4089,(FIND("/",N4089)-1))</f>
        <v>theater</v>
      </c>
      <c r="R4089" s="5" t="str">
        <f>RIGHT(N4089,LEN(N4089)-(FIND("/",N4089)))</f>
        <v>plays</v>
      </c>
      <c r="S4089" s="13">
        <f>(J4089/86400)+25569+(-5/24)</f>
        <v>42538.53456018518</v>
      </c>
      <c r="T4089" s="13">
        <f>(I4089/86400)+25569+(-5/24)</f>
        <v>42568.53456018518</v>
      </c>
    </row>
    <row r="4090" spans="1:20" ht="14.75" customHeight="1" x14ac:dyDescent="0.2">
      <c r="A4090" s="5">
        <v>4088</v>
      </c>
      <c r="B4090" s="6" t="s">
        <v>4084</v>
      </c>
      <c r="C4090" s="6" t="s">
        <v>8191</v>
      </c>
      <c r="D4090" s="22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>E4090/D4090</f>
        <v>0.108</v>
      </c>
      <c r="P4090" s="8">
        <f>IF(L4090=0,0,E4090/L4090)</f>
        <v>72</v>
      </c>
      <c r="Q4090" s="5" t="str">
        <f>LEFT(N4090,(FIND("/",N4090)-1))</f>
        <v>theater</v>
      </c>
      <c r="R4090" s="5" t="str">
        <f>RIGHT(N4090,LEN(N4090)-(FIND("/",N4090)))</f>
        <v>plays</v>
      </c>
      <c r="S4090" s="13">
        <f>(J4090/86400)+25569+(-5/24)</f>
        <v>41990.40421296296</v>
      </c>
      <c r="T4090" s="13">
        <f>(I4090/86400)+25569+(-5/24)</f>
        <v>42020.226388888885</v>
      </c>
    </row>
    <row r="4091" spans="1:20" ht="14.75" customHeight="1" x14ac:dyDescent="0.2">
      <c r="A4091" s="5">
        <v>4089</v>
      </c>
      <c r="B4091" s="6" t="s">
        <v>4085</v>
      </c>
      <c r="C4091" s="6" t="s">
        <v>8192</v>
      </c>
      <c r="D4091" s="22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>E4091/D4091</f>
        <v>4.8000000000000001E-2</v>
      </c>
      <c r="P4091" s="8">
        <f>IF(L4091=0,0,E4091/L4091)</f>
        <v>30</v>
      </c>
      <c r="Q4091" s="5" t="str">
        <f>LEFT(N4091,(FIND("/",N4091)-1))</f>
        <v>theater</v>
      </c>
      <c r="R4091" s="5" t="str">
        <f>RIGHT(N4091,LEN(N4091)-(FIND("/",N4091)))</f>
        <v>plays</v>
      </c>
      <c r="S4091" s="13">
        <f>(J4091/86400)+25569+(-5/24)</f>
        <v>42122.524166666662</v>
      </c>
      <c r="T4091" s="13">
        <f>(I4091/86400)+25569+(-5/24)</f>
        <v>42155.524305555555</v>
      </c>
    </row>
    <row r="4092" spans="1:20" ht="14.75" customHeight="1" x14ac:dyDescent="0.2">
      <c r="A4092" s="5">
        <v>4090</v>
      </c>
      <c r="B4092" s="6" t="s">
        <v>4086</v>
      </c>
      <c r="C4092" s="6" t="s">
        <v>8193</v>
      </c>
      <c r="D4092" s="22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>E4092/D4092</f>
        <v>3.2000000000000001E-2</v>
      </c>
      <c r="P4092" s="8">
        <f>IF(L4092=0,0,E4092/L4092)</f>
        <v>10.666666666666666</v>
      </c>
      <c r="Q4092" s="5" t="str">
        <f>LEFT(N4092,(FIND("/",N4092)-1))</f>
        <v>theater</v>
      </c>
      <c r="R4092" s="5" t="str">
        <f>RIGHT(N4092,LEN(N4092)-(FIND("/",N4092)))</f>
        <v>plays</v>
      </c>
      <c r="S4092" s="13">
        <f>(J4092/86400)+25569+(-5/24)</f>
        <v>42209.464548611104</v>
      </c>
      <c r="T4092" s="13">
        <f>(I4092/86400)+25569+(-5/24)</f>
        <v>42223.416666666664</v>
      </c>
    </row>
    <row r="4093" spans="1:20" ht="14.75" customHeight="1" x14ac:dyDescent="0.2">
      <c r="A4093" s="5">
        <v>4091</v>
      </c>
      <c r="B4093" s="6" t="s">
        <v>4087</v>
      </c>
      <c r="C4093" s="6" t="s">
        <v>8194</v>
      </c>
      <c r="D4093" s="22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>E4093/D4093</f>
        <v>0.1275</v>
      </c>
      <c r="P4093" s="8">
        <f>IF(L4093=0,0,E4093/L4093)</f>
        <v>25.5</v>
      </c>
      <c r="Q4093" s="5" t="str">
        <f>LEFT(N4093,(FIND("/",N4093)-1))</f>
        <v>theater</v>
      </c>
      <c r="R4093" s="5" t="str">
        <f>RIGHT(N4093,LEN(N4093)-(FIND("/",N4093)))</f>
        <v>plays</v>
      </c>
      <c r="S4093" s="13">
        <f>(J4093/86400)+25569+(-5/24)</f>
        <v>41990.298043981478</v>
      </c>
      <c r="T4093" s="13">
        <f>(I4093/86400)+25569+(-5/24)</f>
        <v>42020.298043981478</v>
      </c>
    </row>
    <row r="4094" spans="1:20" ht="14.75" customHeight="1" x14ac:dyDescent="0.2">
      <c r="A4094" s="5">
        <v>4092</v>
      </c>
      <c r="B4094" s="6" t="s">
        <v>4088</v>
      </c>
      <c r="C4094" s="6" t="s">
        <v>8195</v>
      </c>
      <c r="D4094" s="22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>E4094/D4094</f>
        <v>1.8181818181818181E-4</v>
      </c>
      <c r="P4094" s="8">
        <f>IF(L4094=0,0,E4094/L4094)</f>
        <v>20</v>
      </c>
      <c r="Q4094" s="5" t="str">
        <f>LEFT(N4094,(FIND("/",N4094)-1))</f>
        <v>theater</v>
      </c>
      <c r="R4094" s="5" t="str">
        <f>RIGHT(N4094,LEN(N4094)-(FIND("/",N4094)))</f>
        <v>plays</v>
      </c>
      <c r="S4094" s="13">
        <f>(J4094/86400)+25569+(-5/24)</f>
        <v>42038.986655092587</v>
      </c>
      <c r="T4094" s="13">
        <f>(I4094/86400)+25569+(-5/24)</f>
        <v>42098.944988425923</v>
      </c>
    </row>
    <row r="4095" spans="1:20" ht="14.75" customHeight="1" x14ac:dyDescent="0.2">
      <c r="A4095" s="5">
        <v>4093</v>
      </c>
      <c r="B4095" s="6" t="s">
        <v>4089</v>
      </c>
      <c r="C4095" s="6" t="s">
        <v>8196</v>
      </c>
      <c r="D4095" s="22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>E4095/D4095</f>
        <v>2.4E-2</v>
      </c>
      <c r="P4095" s="8">
        <f>IF(L4095=0,0,E4095/L4095)</f>
        <v>15</v>
      </c>
      <c r="Q4095" s="5" t="str">
        <f>LEFT(N4095,(FIND("/",N4095)-1))</f>
        <v>theater</v>
      </c>
      <c r="R4095" s="5" t="str">
        <f>RIGHT(N4095,LEN(N4095)-(FIND("/",N4095)))</f>
        <v>plays</v>
      </c>
      <c r="S4095" s="13">
        <f>(J4095/86400)+25569+(-5/24)</f>
        <v>42178.607557870368</v>
      </c>
      <c r="T4095" s="13">
        <f>(I4095/86400)+25569+(-5/24)</f>
        <v>42238.607557870368</v>
      </c>
    </row>
    <row r="4096" spans="1:20" ht="14.75" customHeight="1" x14ac:dyDescent="0.2">
      <c r="A4096" s="5">
        <v>4094</v>
      </c>
      <c r="B4096" s="6" t="s">
        <v>4090</v>
      </c>
      <c r="C4096" s="6" t="s">
        <v>8197</v>
      </c>
      <c r="D4096" s="22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>E4096/D4096</f>
        <v>0.36499999999999999</v>
      </c>
      <c r="P4096" s="8">
        <f>IF(L4096=0,0,E4096/L4096)</f>
        <v>91.25</v>
      </c>
      <c r="Q4096" s="5" t="str">
        <f>LEFT(N4096,(FIND("/",N4096)-1))</f>
        <v>theater</v>
      </c>
      <c r="R4096" s="5" t="str">
        <f>RIGHT(N4096,LEN(N4096)-(FIND("/",N4096)))</f>
        <v>plays</v>
      </c>
      <c r="S4096" s="13">
        <f>(J4096/86400)+25569+(-5/24)</f>
        <v>41889.878472222219</v>
      </c>
      <c r="T4096" s="13">
        <f>(I4096/86400)+25569+(-5/24)</f>
        <v>41933.999305555553</v>
      </c>
    </row>
    <row r="4097" spans="1:20" ht="14.75" customHeight="1" x14ac:dyDescent="0.2">
      <c r="A4097" s="5">
        <v>4095</v>
      </c>
      <c r="B4097" s="6" t="s">
        <v>4091</v>
      </c>
      <c r="C4097" s="6" t="s">
        <v>8198</v>
      </c>
      <c r="D4097" s="22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>E4097/D4097</f>
        <v>2.6666666666666668E-2</v>
      </c>
      <c r="P4097" s="8">
        <f>IF(L4097=0,0,E4097/L4097)</f>
        <v>800</v>
      </c>
      <c r="Q4097" s="5" t="str">
        <f>LEFT(N4097,(FIND("/",N4097)-1))</f>
        <v>theater</v>
      </c>
      <c r="R4097" s="5" t="str">
        <f>RIGHT(N4097,LEN(N4097)-(FIND("/",N4097)))</f>
        <v>plays</v>
      </c>
      <c r="S4097" s="13">
        <f>(J4097/86400)+25569+(-5/24)</f>
        <v>42692.823495370372</v>
      </c>
      <c r="T4097" s="13">
        <f>(I4097/86400)+25569+(-5/24)</f>
        <v>42722.823495370372</v>
      </c>
    </row>
    <row r="4098" spans="1:20" ht="14.75" customHeight="1" x14ac:dyDescent="0.2">
      <c r="A4098" s="5">
        <v>4096</v>
      </c>
      <c r="B4098" s="6" t="s">
        <v>4092</v>
      </c>
      <c r="C4098" s="6" t="s">
        <v>8199</v>
      </c>
      <c r="D4098" s="22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>E4098/D4098</f>
        <v>0.11428571428571428</v>
      </c>
      <c r="P4098" s="8">
        <f>IF(L4098=0,0,E4098/L4098)</f>
        <v>80</v>
      </c>
      <c r="Q4098" s="5" t="str">
        <f>LEFT(N4098,(FIND("/",N4098)-1))</f>
        <v>theater</v>
      </c>
      <c r="R4098" s="5" t="str">
        <f>RIGHT(N4098,LEN(N4098)-(FIND("/",N4098)))</f>
        <v>plays</v>
      </c>
      <c r="S4098" s="13">
        <f>(J4098/86400)+25569+(-5/24)</f>
        <v>42750.321979166663</v>
      </c>
      <c r="T4098" s="13">
        <f>(I4098/86400)+25569+(-5/24)</f>
        <v>42794.160416666666</v>
      </c>
    </row>
    <row r="4099" spans="1:20" ht="14.75" customHeight="1" x14ac:dyDescent="0.2">
      <c r="A4099" s="5">
        <v>4097</v>
      </c>
      <c r="B4099" s="6" t="s">
        <v>4093</v>
      </c>
      <c r="C4099" s="6" t="s">
        <v>8200</v>
      </c>
      <c r="D4099" s="22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>E4099/D4099</f>
        <v>0</v>
      </c>
      <c r="P4099" s="8">
        <f>IF(L4099=0,0,E4099/L4099)</f>
        <v>0</v>
      </c>
      <c r="Q4099" s="5" t="str">
        <f>LEFT(N4099,(FIND("/",N4099)-1))</f>
        <v>theater</v>
      </c>
      <c r="R4099" s="5" t="str">
        <f>RIGHT(N4099,LEN(N4099)-(FIND("/",N4099)))</f>
        <v>plays</v>
      </c>
      <c r="S4099" s="13">
        <f>(J4099/86400)+25569+(-5/24)</f>
        <v>42344.616168981483</v>
      </c>
      <c r="T4099" s="13">
        <f>(I4099/86400)+25569+(-5/24)</f>
        <v>42400.788194444445</v>
      </c>
    </row>
    <row r="4100" spans="1:20" ht="14.75" customHeight="1" x14ac:dyDescent="0.2">
      <c r="A4100" s="5">
        <v>4098</v>
      </c>
      <c r="B4100" s="6" t="s">
        <v>4094</v>
      </c>
      <c r="C4100" s="6" t="s">
        <v>8201</v>
      </c>
      <c r="D4100" s="22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>E4100/D4100</f>
        <v>0</v>
      </c>
      <c r="P4100" s="8">
        <f>IF(L4100=0,0,E4100/L4100)</f>
        <v>0</v>
      </c>
      <c r="Q4100" s="5" t="str">
        <f>LEFT(N4100,(FIND("/",N4100)-1))</f>
        <v>theater</v>
      </c>
      <c r="R4100" s="5" t="str">
        <f>RIGHT(N4100,LEN(N4100)-(FIND("/",N4100)))</f>
        <v>plays</v>
      </c>
      <c r="S4100" s="13">
        <f>(J4100/86400)+25569+(-5/24)</f>
        <v>42495.51385416666</v>
      </c>
      <c r="T4100" s="13">
        <f>(I4100/86400)+25569+(-5/24)</f>
        <v>42525.51385416666</v>
      </c>
    </row>
    <row r="4101" spans="1:20" ht="14.75" customHeight="1" x14ac:dyDescent="0.2">
      <c r="A4101" s="5">
        <v>4099</v>
      </c>
      <c r="B4101" s="6" t="s">
        <v>4095</v>
      </c>
      <c r="C4101" s="6" t="s">
        <v>8202</v>
      </c>
      <c r="D4101" s="22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>E4101/D4101</f>
        <v>1.1111111111111112E-2</v>
      </c>
      <c r="P4101" s="8">
        <f>IF(L4101=0,0,E4101/L4101)</f>
        <v>50</v>
      </c>
      <c r="Q4101" s="5" t="str">
        <f>LEFT(N4101,(FIND("/",N4101)-1))</f>
        <v>theater</v>
      </c>
      <c r="R4101" s="5" t="str">
        <f>RIGHT(N4101,LEN(N4101)-(FIND("/",N4101)))</f>
        <v>plays</v>
      </c>
      <c r="S4101" s="13">
        <f>(J4101/86400)+25569+(-5/24)</f>
        <v>42570.642048611109</v>
      </c>
      <c r="T4101" s="13">
        <f>(I4101/86400)+25569+(-5/24)</f>
        <v>42615.642048611109</v>
      </c>
    </row>
    <row r="4102" spans="1:20" ht="14.75" customHeight="1" x14ac:dyDescent="0.2">
      <c r="A4102" s="5">
        <v>4100</v>
      </c>
      <c r="B4102" s="6" t="s">
        <v>4096</v>
      </c>
      <c r="C4102" s="6" t="s">
        <v>8203</v>
      </c>
      <c r="D4102" s="22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>E4102/D4102</f>
        <v>0</v>
      </c>
      <c r="P4102" s="8">
        <f>IF(L4102=0,0,E4102/L4102)</f>
        <v>0</v>
      </c>
      <c r="Q4102" s="5" t="str">
        <f>LEFT(N4102,(FIND("/",N4102)-1))</f>
        <v>theater</v>
      </c>
      <c r="R4102" s="5" t="str">
        <f>RIGHT(N4102,LEN(N4102)-(FIND("/",N4102)))</f>
        <v>plays</v>
      </c>
      <c r="S4102" s="13">
        <f>(J4102/86400)+25569+(-5/24)</f>
        <v>41926.916550925926</v>
      </c>
      <c r="T4102" s="13">
        <f>(I4102/86400)+25569+(-5/24)</f>
        <v>41936.916550925926</v>
      </c>
    </row>
    <row r="4103" spans="1:20" ht="14.75" customHeight="1" x14ac:dyDescent="0.2">
      <c r="A4103" s="5">
        <v>4101</v>
      </c>
      <c r="B4103" s="6" t="s">
        <v>4097</v>
      </c>
      <c r="C4103" s="6" t="s">
        <v>8204</v>
      </c>
      <c r="D4103" s="22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>E4103/D4103</f>
        <v>0</v>
      </c>
      <c r="P4103" s="8">
        <f>IF(L4103=0,0,E4103/L4103)</f>
        <v>0</v>
      </c>
      <c r="Q4103" s="5" t="str">
        <f>LEFT(N4103,(FIND("/",N4103)-1))</f>
        <v>theater</v>
      </c>
      <c r="R4103" s="5" t="str">
        <f>RIGHT(N4103,LEN(N4103)-(FIND("/",N4103)))</f>
        <v>plays</v>
      </c>
      <c r="S4103" s="13">
        <f>(J4103/86400)+25569+(-5/24)</f>
        <v>42730.695393518516</v>
      </c>
      <c r="T4103" s="13">
        <f>(I4103/86400)+25569+(-5/24)</f>
        <v>42760.695393518516</v>
      </c>
    </row>
    <row r="4104" spans="1:20" ht="14.75" customHeight="1" x14ac:dyDescent="0.2">
      <c r="A4104" s="5">
        <v>4102</v>
      </c>
      <c r="B4104" s="6" t="s">
        <v>4098</v>
      </c>
      <c r="C4104" s="6" t="s">
        <v>8205</v>
      </c>
      <c r="D4104" s="22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>E4104/D4104</f>
        <v>0.27400000000000002</v>
      </c>
      <c r="P4104" s="8">
        <f>IF(L4104=0,0,E4104/L4104)</f>
        <v>22.833333333333332</v>
      </c>
      <c r="Q4104" s="5" t="str">
        <f>LEFT(N4104,(FIND("/",N4104)-1))</f>
        <v>theater</v>
      </c>
      <c r="R4104" s="5" t="str">
        <f>RIGHT(N4104,LEN(N4104)-(FIND("/",N4104)))</f>
        <v>plays</v>
      </c>
      <c r="S4104" s="13">
        <f>(J4104/86400)+25569+(-5/24)</f>
        <v>42475.639733796292</v>
      </c>
      <c r="T4104" s="13">
        <f>(I4104/86400)+25569+(-5/24)</f>
        <v>42505.639733796292</v>
      </c>
    </row>
    <row r="4105" spans="1:20" ht="14.75" customHeight="1" x14ac:dyDescent="0.2">
      <c r="A4105" s="5">
        <v>4103</v>
      </c>
      <c r="B4105" s="6" t="s">
        <v>4099</v>
      </c>
      <c r="C4105" s="6" t="s">
        <v>8206</v>
      </c>
      <c r="D4105" s="22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>E4105/D4105</f>
        <v>0.1</v>
      </c>
      <c r="P4105" s="8">
        <f>IF(L4105=0,0,E4105/L4105)</f>
        <v>16.666666666666668</v>
      </c>
      <c r="Q4105" s="5" t="str">
        <f>LEFT(N4105,(FIND("/",N4105)-1))</f>
        <v>theater</v>
      </c>
      <c r="R4105" s="5" t="str">
        <f>RIGHT(N4105,LEN(N4105)-(FIND("/",N4105)))</f>
        <v>plays</v>
      </c>
      <c r="S4105" s="13">
        <f>(J4105/86400)+25569+(-5/24)</f>
        <v>42188.624606481484</v>
      </c>
      <c r="T4105" s="13">
        <f>(I4105/86400)+25569+(-5/24)</f>
        <v>42242.563888888886</v>
      </c>
    </row>
    <row r="4106" spans="1:20" ht="14.75" customHeight="1" x14ac:dyDescent="0.2">
      <c r="A4106" s="5">
        <v>4104</v>
      </c>
      <c r="B4106" s="6" t="s">
        <v>4100</v>
      </c>
      <c r="C4106" s="6" t="s">
        <v>8207</v>
      </c>
      <c r="D4106" s="22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>E4106/D4106</f>
        <v>0.21366666666666667</v>
      </c>
      <c r="P4106" s="8">
        <f>IF(L4106=0,0,E4106/L4106)</f>
        <v>45.785714285714285</v>
      </c>
      <c r="Q4106" s="5" t="str">
        <f>LEFT(N4106,(FIND("/",N4106)-1))</f>
        <v>theater</v>
      </c>
      <c r="R4106" s="5" t="str">
        <f>RIGHT(N4106,LEN(N4106)-(FIND("/",N4106)))</f>
        <v>plays</v>
      </c>
      <c r="S4106" s="13">
        <f>(J4106/86400)+25569+(-5/24)</f>
        <v>42640.069837962961</v>
      </c>
      <c r="T4106" s="13">
        <f>(I4106/86400)+25569+(-5/24)</f>
        <v>42670.069837962961</v>
      </c>
    </row>
    <row r="4107" spans="1:20" ht="14.75" customHeight="1" x14ac:dyDescent="0.2">
      <c r="A4107" s="5">
        <v>4105</v>
      </c>
      <c r="B4107" s="6" t="s">
        <v>4101</v>
      </c>
      <c r="C4107" s="6" t="s">
        <v>8208</v>
      </c>
      <c r="D4107" s="22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>E4107/D4107</f>
        <v>6.9696969696969702E-2</v>
      </c>
      <c r="P4107" s="8">
        <f>IF(L4107=0,0,E4107/L4107)</f>
        <v>383.33333333333331</v>
      </c>
      <c r="Q4107" s="5" t="str">
        <f>LEFT(N4107,(FIND("/",N4107)-1))</f>
        <v>theater</v>
      </c>
      <c r="R4107" s="5" t="str">
        <f>RIGHT(N4107,LEN(N4107)-(FIND("/",N4107)))</f>
        <v>plays</v>
      </c>
      <c r="S4107" s="13">
        <f>(J4107/86400)+25569+(-5/24)</f>
        <v>42696.802187499998</v>
      </c>
      <c r="T4107" s="13">
        <f>(I4107/86400)+25569+(-5/24)</f>
        <v>42729.802187499998</v>
      </c>
    </row>
    <row r="4108" spans="1:20" ht="14.75" customHeight="1" x14ac:dyDescent="0.2">
      <c r="A4108" s="5">
        <v>4106</v>
      </c>
      <c r="B4108" s="6" t="s">
        <v>4102</v>
      </c>
      <c r="C4108" s="6" t="s">
        <v>8209</v>
      </c>
      <c r="D4108" s="22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>E4108/D4108</f>
        <v>0.70599999999999996</v>
      </c>
      <c r="P4108" s="8">
        <f>IF(L4108=0,0,E4108/L4108)</f>
        <v>106.96969696969697</v>
      </c>
      <c r="Q4108" s="5" t="str">
        <f>LEFT(N4108,(FIND("/",N4108)-1))</f>
        <v>theater</v>
      </c>
      <c r="R4108" s="5" t="str">
        <f>RIGHT(N4108,LEN(N4108)-(FIND("/",N4108)))</f>
        <v>plays</v>
      </c>
      <c r="S4108" s="13">
        <f>(J4108/86400)+25569+(-5/24)</f>
        <v>42052.841041666667</v>
      </c>
      <c r="T4108" s="13">
        <f>(I4108/86400)+25569+(-5/24)</f>
        <v>42095.833333333336</v>
      </c>
    </row>
    <row r="4109" spans="1:20" ht="14.75" customHeight="1" x14ac:dyDescent="0.2">
      <c r="A4109" s="5">
        <v>4107</v>
      </c>
      <c r="B4109" s="6" t="s">
        <v>4103</v>
      </c>
      <c r="C4109" s="6" t="s">
        <v>8210</v>
      </c>
      <c r="D4109" s="22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>E4109/D4109</f>
        <v>2.0500000000000001E-2</v>
      </c>
      <c r="P4109" s="8">
        <f>IF(L4109=0,0,E4109/L4109)</f>
        <v>10.25</v>
      </c>
      <c r="Q4109" s="5" t="str">
        <f>LEFT(N4109,(FIND("/",N4109)-1))</f>
        <v>theater</v>
      </c>
      <c r="R4109" s="5" t="str">
        <f>RIGHT(N4109,LEN(N4109)-(FIND("/",N4109)))</f>
        <v>plays</v>
      </c>
      <c r="S4109" s="13">
        <f>(J4109/86400)+25569+(-5/24)</f>
        <v>41883.708344907405</v>
      </c>
      <c r="T4109" s="13">
        <f>(I4109/86400)+25569+(-5/24)</f>
        <v>41906.708344907405</v>
      </c>
    </row>
    <row r="4110" spans="1:20" ht="14.75" customHeight="1" x14ac:dyDescent="0.2">
      <c r="A4110" s="5">
        <v>4108</v>
      </c>
      <c r="B4110" s="6" t="s">
        <v>4104</v>
      </c>
      <c r="C4110" s="6" t="s">
        <v>8211</v>
      </c>
      <c r="D4110" s="22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>E4110/D4110</f>
        <v>1.9666666666666666E-2</v>
      </c>
      <c r="P4110" s="8">
        <f>IF(L4110=0,0,E4110/L4110)</f>
        <v>59</v>
      </c>
      <c r="Q4110" s="5" t="str">
        <f>LEFT(N4110,(FIND("/",N4110)-1))</f>
        <v>theater</v>
      </c>
      <c r="R4110" s="5" t="str">
        <f>RIGHT(N4110,LEN(N4110)-(FIND("/",N4110)))</f>
        <v>plays</v>
      </c>
      <c r="S4110" s="13">
        <f>(J4110/86400)+25569+(-5/24)</f>
        <v>42766.823344907403</v>
      </c>
      <c r="T4110" s="13">
        <f>(I4110/86400)+25569+(-5/24)</f>
        <v>42796.999999999993</v>
      </c>
    </row>
    <row r="4111" spans="1:20" ht="14.75" customHeight="1" x14ac:dyDescent="0.2">
      <c r="A4111" s="5">
        <v>4109</v>
      </c>
      <c r="B4111" s="6" t="s">
        <v>4105</v>
      </c>
      <c r="C4111" s="6" t="s">
        <v>8212</v>
      </c>
      <c r="D4111" s="22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>E4111/D4111</f>
        <v>0</v>
      </c>
      <c r="P4111" s="8">
        <f>IF(L4111=0,0,E4111/L4111)</f>
        <v>0</v>
      </c>
      <c r="Q4111" s="5" t="str">
        <f>LEFT(N4111,(FIND("/",N4111)-1))</f>
        <v>theater</v>
      </c>
      <c r="R4111" s="5" t="str">
        <f>RIGHT(N4111,LEN(N4111)-(FIND("/",N4111)))</f>
        <v>plays</v>
      </c>
      <c r="S4111" s="13">
        <f>(J4111/86400)+25569+(-5/24)</f>
        <v>42307.331064814811</v>
      </c>
      <c r="T4111" s="13">
        <f>(I4111/86400)+25569+(-5/24)</f>
        <v>42337.372731481482</v>
      </c>
    </row>
    <row r="4112" spans="1:20" ht="14.75" customHeight="1" x14ac:dyDescent="0.2">
      <c r="A4112" s="5">
        <v>4110</v>
      </c>
      <c r="B4112" s="6" t="s">
        <v>4106</v>
      </c>
      <c r="C4112" s="6" t="s">
        <v>8213</v>
      </c>
      <c r="D4112" s="22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>E4112/D4112</f>
        <v>0.28666666666666668</v>
      </c>
      <c r="P4112" s="8">
        <f>IF(L4112=0,0,E4112/L4112)</f>
        <v>14.333333333333334</v>
      </c>
      <c r="Q4112" s="5" t="str">
        <f>LEFT(N4112,(FIND("/",N4112)-1))</f>
        <v>theater</v>
      </c>
      <c r="R4112" s="5" t="str">
        <f>RIGHT(N4112,LEN(N4112)-(FIND("/",N4112)))</f>
        <v>plays</v>
      </c>
      <c r="S4112" s="13">
        <f>(J4112/86400)+25569+(-5/24)</f>
        <v>42512.418414351851</v>
      </c>
      <c r="T4112" s="13">
        <f>(I4112/86400)+25569+(-5/24)</f>
        <v>42572.418414351851</v>
      </c>
    </row>
    <row r="4113" spans="1:20" ht="14.75" customHeight="1" x14ac:dyDescent="0.2">
      <c r="A4113" s="5">
        <v>4111</v>
      </c>
      <c r="B4113" s="6" t="s">
        <v>4107</v>
      </c>
      <c r="C4113" s="6" t="s">
        <v>8214</v>
      </c>
      <c r="D4113" s="22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>E4113/D4113</f>
        <v>3.1333333333333331E-2</v>
      </c>
      <c r="P4113" s="8">
        <f>IF(L4113=0,0,E4113/L4113)</f>
        <v>15.666666666666666</v>
      </c>
      <c r="Q4113" s="5" t="str">
        <f>LEFT(N4113,(FIND("/",N4113)-1))</f>
        <v>theater</v>
      </c>
      <c r="R4113" s="5" t="str">
        <f>RIGHT(N4113,LEN(N4113)-(FIND("/",N4113)))</f>
        <v>plays</v>
      </c>
      <c r="S4113" s="13">
        <f>(J4113/86400)+25569+(-5/24)</f>
        <v>42028.927546296291</v>
      </c>
      <c r="T4113" s="13">
        <f>(I4113/86400)+25569+(-5/24)</f>
        <v>42058.927546296291</v>
      </c>
    </row>
    <row r="4114" spans="1:20" ht="14.75" customHeight="1" x14ac:dyDescent="0.2">
      <c r="A4114" s="5">
        <v>4112</v>
      </c>
      <c r="B4114" s="6" t="s">
        <v>4108</v>
      </c>
      <c r="C4114" s="6" t="s">
        <v>6961</v>
      </c>
      <c r="D4114" s="22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>E4114/D4114</f>
        <v>4.0000000000000002E-4</v>
      </c>
      <c r="P4114" s="8">
        <f>IF(L4114=0,0,E4114/L4114)</f>
        <v>1</v>
      </c>
      <c r="Q4114" s="5" t="str">
        <f>LEFT(N4114,(FIND("/",N4114)-1))</f>
        <v>theater</v>
      </c>
      <c r="R4114" s="5" t="str">
        <f>RIGHT(N4114,LEN(N4114)-(FIND("/",N4114)))</f>
        <v>plays</v>
      </c>
      <c r="S4114" s="13">
        <f>(J4114/86400)+25569+(-5/24)</f>
        <v>42400.738263888888</v>
      </c>
      <c r="T4114" s="13">
        <f>(I4114/86400)+25569+(-5/24)</f>
        <v>42427.791666666664</v>
      </c>
    </row>
    <row r="4115" spans="1:20" ht="14.75" customHeight="1" x14ac:dyDescent="0.2">
      <c r="A4115" s="5">
        <v>4113</v>
      </c>
      <c r="B4115" s="6" t="s">
        <v>4109</v>
      </c>
      <c r="C4115" s="6" t="s">
        <v>8215</v>
      </c>
      <c r="D4115" s="22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>E4115/D4115</f>
        <v>2E-3</v>
      </c>
      <c r="P4115" s="8">
        <f>IF(L4115=0,0,E4115/L4115)</f>
        <v>1</v>
      </c>
      <c r="Q4115" s="5" t="str">
        <f>LEFT(N4115,(FIND("/",N4115)-1))</f>
        <v>theater</v>
      </c>
      <c r="R4115" s="5" t="str">
        <f>RIGHT(N4115,LEN(N4115)-(FIND("/",N4115)))</f>
        <v>plays</v>
      </c>
      <c r="S4115" s="13">
        <f>(J4115/86400)+25569+(-5/24)</f>
        <v>42358.364849537036</v>
      </c>
      <c r="T4115" s="13">
        <f>(I4115/86400)+25569+(-5/24)</f>
        <v>42377.06527777778</v>
      </c>
    </row>
  </sheetData>
  <autoFilter ref="A1:T4115" xr:uid="{75AB0B2C-791D-4906-89C1-9BB5F84D7C3A}">
    <sortState xmlns:xlrd2="http://schemas.microsoft.com/office/spreadsheetml/2017/richdata2" ref="A2:T4115">
      <sortCondition ref="A1:A4115"/>
    </sortState>
  </autoFilter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E6C4-0D4A-46A5-8D1C-654BABCEE639}">
  <dimension ref="A1:F14"/>
  <sheetViews>
    <sheetView zoomScale="90" zoomScaleNormal="90" workbookViewId="0">
      <selection activeCell="U30" sqref="U30"/>
    </sheetView>
  </sheetViews>
  <sheetFormatPr baseColWidth="10" defaultColWidth="8.83203125" defaultRowHeight="15" x14ac:dyDescent="0.2"/>
  <cols>
    <col min="1" max="1" width="12.33203125" bestFit="1" customWidth="1"/>
    <col min="2" max="2" width="14.6640625" bestFit="1" customWidth="1"/>
    <col min="3" max="3" width="5.33203125" bestFit="1" customWidth="1"/>
    <col min="4" max="4" width="7.83203125" bestFit="1" customWidth="1"/>
    <col min="5" max="5" width="3.6640625" bestFit="1" customWidth="1"/>
    <col min="6" max="7" width="10.1640625" bestFit="1" customWidth="1"/>
  </cols>
  <sheetData>
    <row r="1" spans="1:6" x14ac:dyDescent="0.2">
      <c r="A1" s="11" t="s">
        <v>8223</v>
      </c>
      <c r="B1" t="s">
        <v>8310</v>
      </c>
    </row>
    <row r="3" spans="1:6" x14ac:dyDescent="0.2">
      <c r="A3" s="11" t="s">
        <v>8323</v>
      </c>
      <c r="B3" s="11" t="s">
        <v>8322</v>
      </c>
    </row>
    <row r="4" spans="1:6" x14ac:dyDescent="0.2">
      <c r="A4" s="1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1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" t="s">
        <v>8315</v>
      </c>
      <c r="B8" s="10"/>
      <c r="C8" s="10"/>
      <c r="D8" s="10">
        <v>24</v>
      </c>
      <c r="E8" s="10"/>
      <c r="F8" s="10">
        <v>24</v>
      </c>
    </row>
    <row r="9" spans="1:6" x14ac:dyDescent="0.2">
      <c r="A9" s="1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ED4D6-D257-4417-B804-DD7F0FE2DA8D}">
  <dimension ref="A1:F47"/>
  <sheetViews>
    <sheetView zoomScaleNormal="100" workbookViewId="0">
      <selection activeCell="U13" sqref="U13"/>
    </sheetView>
  </sheetViews>
  <sheetFormatPr baseColWidth="10" defaultColWidth="8.83203125" defaultRowHeight="15" x14ac:dyDescent="0.2"/>
  <cols>
    <col min="1" max="2" width="14.6640625" bestFit="1" customWidth="1"/>
    <col min="3" max="3" width="5.33203125" bestFit="1" customWidth="1"/>
    <col min="4" max="4" width="7.83203125" bestFit="1" customWidth="1"/>
    <col min="5" max="5" width="3.6640625" bestFit="1" customWidth="1"/>
    <col min="6" max="7" width="10.1640625" bestFit="1" customWidth="1"/>
  </cols>
  <sheetData>
    <row r="1" spans="1:6" x14ac:dyDescent="0.2">
      <c r="A1" s="11" t="s">
        <v>8223</v>
      </c>
      <c r="B1" t="s">
        <v>8310</v>
      </c>
    </row>
    <row r="2" spans="1:6" x14ac:dyDescent="0.2">
      <c r="A2" s="11" t="s">
        <v>8308</v>
      </c>
      <c r="B2" t="s">
        <v>8310</v>
      </c>
    </row>
    <row r="4" spans="1:6" x14ac:dyDescent="0.2">
      <c r="A4" s="11" t="s">
        <v>8323</v>
      </c>
      <c r="B4" s="11" t="s">
        <v>8322</v>
      </c>
    </row>
    <row r="5" spans="1:6" x14ac:dyDescent="0.2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1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1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6F6F-67E2-4005-A3E1-DE32B0B76BCD}">
  <dimension ref="A1:E18"/>
  <sheetViews>
    <sheetView workbookViewId="0">
      <selection activeCell="B26" sqref="B26"/>
    </sheetView>
  </sheetViews>
  <sheetFormatPr baseColWidth="10" defaultColWidth="8.83203125" defaultRowHeight="15" x14ac:dyDescent="0.2"/>
  <cols>
    <col min="1" max="1" width="12.33203125" bestFit="1" customWidth="1"/>
    <col min="2" max="2" width="14.6640625" bestFit="1" customWidth="1"/>
    <col min="3" max="3" width="5.33203125" bestFit="1" customWidth="1"/>
    <col min="4" max="4" width="7.83203125" bestFit="1" customWidth="1"/>
    <col min="5" max="7" width="10.1640625" bestFit="1" customWidth="1"/>
  </cols>
  <sheetData>
    <row r="1" spans="1:5" x14ac:dyDescent="0.2">
      <c r="A1" s="11" t="s">
        <v>8308</v>
      </c>
      <c r="B1" t="s">
        <v>8310</v>
      </c>
    </row>
    <row r="2" spans="1:5" x14ac:dyDescent="0.2">
      <c r="A2" s="11" t="s">
        <v>8379</v>
      </c>
      <c r="B2" t="s">
        <v>8310</v>
      </c>
    </row>
    <row r="4" spans="1:5" x14ac:dyDescent="0.2">
      <c r="A4" s="11" t="s">
        <v>8323</v>
      </c>
      <c r="B4" s="11" t="s">
        <v>8322</v>
      </c>
    </row>
    <row r="5" spans="1:5" x14ac:dyDescent="0.2">
      <c r="A5" s="11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7F16-D53F-471C-9AB3-9251B4CFD50E}">
  <dimension ref="A1:K16"/>
  <sheetViews>
    <sheetView zoomScale="90" zoomScaleNormal="90" workbookViewId="0">
      <selection activeCell="J2" sqref="J2"/>
    </sheetView>
  </sheetViews>
  <sheetFormatPr baseColWidth="10" defaultColWidth="8.83203125" defaultRowHeight="15" x14ac:dyDescent="0.2"/>
  <cols>
    <col min="1" max="1" width="25.6640625" bestFit="1" customWidth="1"/>
    <col min="2" max="2" width="16" bestFit="1" customWidth="1"/>
    <col min="3" max="3" width="12.83203125" bestFit="1" customWidth="1"/>
    <col min="4" max="4" width="15.1640625" bestFit="1" customWidth="1"/>
    <col min="5" max="5" width="12" bestFit="1" customWidth="1"/>
    <col min="6" max="6" width="18.5" bestFit="1" customWidth="1"/>
    <col min="7" max="7" width="15.1640625" bestFit="1" customWidth="1"/>
    <col min="8" max="8" width="17.1640625" bestFit="1" customWidth="1"/>
    <col min="11" max="11" width="9.6640625" bestFit="1" customWidth="1"/>
  </cols>
  <sheetData>
    <row r="1" spans="1:11" x14ac:dyDescent="0.2">
      <c r="A1" s="17" t="s">
        <v>8403</v>
      </c>
      <c r="B1" s="33" t="s">
        <v>8402</v>
      </c>
      <c r="C1" s="33"/>
      <c r="D1" s="33"/>
      <c r="E1" s="33"/>
      <c r="F1" s="33"/>
      <c r="G1" s="33"/>
      <c r="H1" s="33"/>
    </row>
    <row r="2" spans="1:11" x14ac:dyDescent="0.2">
      <c r="A2" s="18" t="s">
        <v>8380</v>
      </c>
      <c r="B2" s="20" t="s">
        <v>8382</v>
      </c>
      <c r="C2" s="20" t="s">
        <v>8383</v>
      </c>
      <c r="D2" s="20" t="s">
        <v>8384</v>
      </c>
      <c r="E2" s="14" t="s">
        <v>8385</v>
      </c>
      <c r="F2" s="14" t="s">
        <v>8386</v>
      </c>
      <c r="G2" s="14" t="s">
        <v>8387</v>
      </c>
      <c r="H2" s="14" t="s">
        <v>8381</v>
      </c>
      <c r="J2" s="14" t="s">
        <v>8400</v>
      </c>
      <c r="K2" s="14" t="s">
        <v>8401</v>
      </c>
    </row>
    <row r="3" spans="1:11" x14ac:dyDescent="0.2">
      <c r="A3" s="19" t="s">
        <v>8388</v>
      </c>
      <c r="B3" s="14">
        <f>COUNTIFS('Main Data'!$F:$F,"successful",'Main Data'!$D:$D,"&gt;="&amp;$J3,'Main Data'!$D:$D,"&lt;="&amp;$K3)</f>
        <v>322</v>
      </c>
      <c r="C3" s="14">
        <f>COUNTIFS('Main Data'!$F:$F,"failed",'Main Data'!$D:$D,"&gt;="&amp;$J3,'Main Data'!$D:$D,"&lt;="&amp;$K3)</f>
        <v>113</v>
      </c>
      <c r="D3" s="14">
        <f>COUNTIFS('Main Data'!$F:$F,"canceled",'Main Data'!$D:$D,"&gt;="&amp;$J3,'Main Data'!$D:$D,"&lt;="&amp;$K3)</f>
        <v>18</v>
      </c>
      <c r="E3" s="14">
        <f>SUM(B3:D3)</f>
        <v>453</v>
      </c>
      <c r="F3" s="15">
        <f>B3/$E3</f>
        <v>0.71081677704194257</v>
      </c>
      <c r="G3" s="15">
        <f t="shared" ref="G3:H14" si="0">C3/$E3</f>
        <v>0.24944812362030905</v>
      </c>
      <c r="H3" s="15">
        <f t="shared" si="0"/>
        <v>3.9735099337748346E-2</v>
      </c>
      <c r="I3" s="16"/>
      <c r="J3" s="14">
        <v>0</v>
      </c>
      <c r="K3" s="14">
        <v>999</v>
      </c>
    </row>
    <row r="4" spans="1:11" x14ac:dyDescent="0.2">
      <c r="A4" s="19" t="s">
        <v>8389</v>
      </c>
      <c r="B4" s="14">
        <f>COUNTIFS('Main Data'!F:F,"successful",'Main Data'!D:D,"&gt;="&amp;$J4,'Main Data'!D:D,"&lt;="&amp;$K4)</f>
        <v>932</v>
      </c>
      <c r="C4" s="14">
        <f>COUNTIFS('Main Data'!$F:$F,"failed",'Main Data'!$D:$D,"&gt;="&amp;$J4,'Main Data'!$D:$D,"&lt;="&amp;$K4)</f>
        <v>420</v>
      </c>
      <c r="D4" s="14">
        <f>COUNTIFS('Main Data'!$F:$F,"canceled",'Main Data'!$D:$D,"&gt;="&amp;$J4,'Main Data'!$D:$D,"&lt;="&amp;$K4)</f>
        <v>60</v>
      </c>
      <c r="E4" s="14">
        <f t="shared" ref="E4:E14" si="1">SUM(B4:D4)</f>
        <v>1412</v>
      </c>
      <c r="F4" s="15">
        <f t="shared" ref="F4:F14" si="2">B4/$E4</f>
        <v>0.66005665722379603</v>
      </c>
      <c r="G4" s="15">
        <f t="shared" si="0"/>
        <v>0.29745042492917845</v>
      </c>
      <c r="H4" s="15">
        <f t="shared" si="0"/>
        <v>4.2492917847025496E-2</v>
      </c>
      <c r="I4" s="16"/>
      <c r="J4" s="14">
        <v>1000</v>
      </c>
      <c r="K4" s="14">
        <v>4999</v>
      </c>
    </row>
    <row r="5" spans="1:11" x14ac:dyDescent="0.2">
      <c r="A5" s="19" t="s">
        <v>8390</v>
      </c>
      <c r="B5" s="14">
        <f>COUNTIFS('Main Data'!F:F,"successful",'Main Data'!D:D,"&gt;="&amp;$J5,'Main Data'!D:D,"&lt;="&amp;$K5)</f>
        <v>381</v>
      </c>
      <c r="C5" s="14">
        <f>COUNTIFS('Main Data'!$F:$F,"failed",'Main Data'!$D:$D,"&gt;="&amp;$J5,'Main Data'!$D:$D,"&lt;="&amp;$K5)</f>
        <v>283</v>
      </c>
      <c r="D5" s="14">
        <f>COUNTIFS('Main Data'!$F:$F,"canceled",'Main Data'!$D:$D,"&gt;="&amp;$J5,'Main Data'!$D:$D,"&lt;="&amp;$K5)</f>
        <v>52</v>
      </c>
      <c r="E5" s="14">
        <f t="shared" si="1"/>
        <v>716</v>
      </c>
      <c r="F5" s="15">
        <f t="shared" si="2"/>
        <v>0.53212290502793291</v>
      </c>
      <c r="G5" s="15">
        <f t="shared" si="0"/>
        <v>0.39525139664804471</v>
      </c>
      <c r="H5" s="15">
        <f t="shared" si="0"/>
        <v>7.2625698324022353E-2</v>
      </c>
      <c r="I5" s="16"/>
      <c r="J5" s="14">
        <v>5000</v>
      </c>
      <c r="K5" s="14">
        <v>9999</v>
      </c>
    </row>
    <row r="6" spans="1:11" x14ac:dyDescent="0.2">
      <c r="A6" s="19" t="s">
        <v>8391</v>
      </c>
      <c r="B6" s="14">
        <f>COUNTIFS('Main Data'!F:F,"successful",'Main Data'!D:D,"&gt;="&amp;$J6,'Main Data'!D:D,"&lt;="&amp;$K6)</f>
        <v>168</v>
      </c>
      <c r="C6" s="14">
        <f>COUNTIFS('Main Data'!$F:$F,"failed",'Main Data'!$D:$D,"&gt;="&amp;$J6,'Main Data'!$D:$D,"&lt;="&amp;$K6)</f>
        <v>144</v>
      </c>
      <c r="D6" s="14">
        <f>COUNTIFS('Main Data'!$F:$F,"canceled",'Main Data'!$D:$D,"&gt;="&amp;$J6,'Main Data'!$D:$D,"&lt;="&amp;$K6)</f>
        <v>40</v>
      </c>
      <c r="E6" s="14">
        <f t="shared" si="1"/>
        <v>352</v>
      </c>
      <c r="F6" s="15">
        <f t="shared" si="2"/>
        <v>0.47727272727272729</v>
      </c>
      <c r="G6" s="15">
        <f t="shared" si="0"/>
        <v>0.40909090909090912</v>
      </c>
      <c r="H6" s="15">
        <f t="shared" si="0"/>
        <v>0.11363636363636363</v>
      </c>
      <c r="I6" s="16"/>
      <c r="J6" s="14">
        <f>J5+5000</f>
        <v>10000</v>
      </c>
      <c r="K6" s="14">
        <f>K5+5000</f>
        <v>14999</v>
      </c>
    </row>
    <row r="7" spans="1:11" x14ac:dyDescent="0.2">
      <c r="A7" s="19" t="s">
        <v>8392</v>
      </c>
      <c r="B7" s="14">
        <f>COUNTIFS('Main Data'!F:F,"successful",'Main Data'!D:D,"&gt;="&amp;$J7,'Main Data'!D:D,"&lt;="&amp;$K7)</f>
        <v>94</v>
      </c>
      <c r="C7" s="14">
        <f>COUNTIFS('Main Data'!$F:$F,"failed",'Main Data'!$D:$D,"&gt;="&amp;$J7,'Main Data'!$D:$D,"&lt;="&amp;$K7)</f>
        <v>90</v>
      </c>
      <c r="D7" s="14">
        <f>COUNTIFS('Main Data'!$F:$F,"canceled",'Main Data'!$D:$D,"&gt;="&amp;$J7,'Main Data'!$D:$D,"&lt;="&amp;$K7)</f>
        <v>17</v>
      </c>
      <c r="E7" s="14">
        <f t="shared" si="1"/>
        <v>201</v>
      </c>
      <c r="F7" s="15">
        <f t="shared" si="2"/>
        <v>0.46766169154228854</v>
      </c>
      <c r="G7" s="15">
        <f t="shared" si="0"/>
        <v>0.44776119402985076</v>
      </c>
      <c r="H7" s="15">
        <f t="shared" si="0"/>
        <v>8.45771144278607E-2</v>
      </c>
      <c r="I7" s="16"/>
      <c r="J7" s="14">
        <f t="shared" ref="J7:J14" si="3">J6+5000</f>
        <v>15000</v>
      </c>
      <c r="K7" s="14">
        <f t="shared" ref="K7:K13" si="4">K6+5000</f>
        <v>19999</v>
      </c>
    </row>
    <row r="8" spans="1:11" x14ac:dyDescent="0.2">
      <c r="A8" s="19" t="s">
        <v>8393</v>
      </c>
      <c r="B8" s="14">
        <f>COUNTIFS('Main Data'!F:F,"successful",'Main Data'!D:D,"&gt;="&amp;$J8,'Main Data'!D:D,"&lt;="&amp;$K8)</f>
        <v>62</v>
      </c>
      <c r="C8" s="14">
        <f>COUNTIFS('Main Data'!$F:$F,"failed",'Main Data'!$D:$D,"&gt;="&amp;$J8,'Main Data'!$D:$D,"&lt;="&amp;$K8)</f>
        <v>72</v>
      </c>
      <c r="D8" s="14">
        <f>COUNTIFS('Main Data'!$F:$F,"canceled",'Main Data'!$D:$D,"&gt;="&amp;$J8,'Main Data'!$D:$D,"&lt;="&amp;$K8)</f>
        <v>14</v>
      </c>
      <c r="E8" s="14">
        <f t="shared" si="1"/>
        <v>148</v>
      </c>
      <c r="F8" s="15">
        <f t="shared" si="2"/>
        <v>0.41891891891891891</v>
      </c>
      <c r="G8" s="15">
        <f t="shared" si="0"/>
        <v>0.48648648648648651</v>
      </c>
      <c r="H8" s="15">
        <f t="shared" si="0"/>
        <v>9.45945945945946E-2</v>
      </c>
      <c r="I8" s="16"/>
      <c r="J8" s="14">
        <f t="shared" si="3"/>
        <v>20000</v>
      </c>
      <c r="K8" s="14">
        <f t="shared" si="4"/>
        <v>24999</v>
      </c>
    </row>
    <row r="9" spans="1:11" x14ac:dyDescent="0.2">
      <c r="A9" s="19" t="s">
        <v>8394</v>
      </c>
      <c r="B9" s="14">
        <f>COUNTIFS('Main Data'!F:F,"successful",'Main Data'!D:D,"&gt;="&amp;$J9,'Main Data'!D:D,"&lt;="&amp;$K9)</f>
        <v>55</v>
      </c>
      <c r="C9" s="14">
        <f>COUNTIFS('Main Data'!$F:$F,"failed",'Main Data'!$D:$D,"&gt;="&amp;$J9,'Main Data'!$D:$D,"&lt;="&amp;$K9)</f>
        <v>64</v>
      </c>
      <c r="D9" s="14">
        <f>COUNTIFS('Main Data'!$F:$F,"canceled",'Main Data'!$D:$D,"&gt;="&amp;$J9,'Main Data'!$D:$D,"&lt;="&amp;$K9)</f>
        <v>18</v>
      </c>
      <c r="E9" s="14">
        <f t="shared" si="1"/>
        <v>137</v>
      </c>
      <c r="F9" s="15">
        <f t="shared" si="2"/>
        <v>0.40145985401459855</v>
      </c>
      <c r="G9" s="15">
        <f t="shared" si="0"/>
        <v>0.46715328467153283</v>
      </c>
      <c r="H9" s="15">
        <f t="shared" si="0"/>
        <v>0.13138686131386862</v>
      </c>
      <c r="I9" s="16"/>
      <c r="J9" s="14">
        <f t="shared" si="3"/>
        <v>25000</v>
      </c>
      <c r="K9" s="14">
        <f t="shared" si="4"/>
        <v>29999</v>
      </c>
    </row>
    <row r="10" spans="1:11" x14ac:dyDescent="0.2">
      <c r="A10" s="19" t="s">
        <v>8395</v>
      </c>
      <c r="B10" s="14">
        <f>COUNTIFS('Main Data'!F:F,"successful",'Main Data'!D:D,"&gt;="&amp;$J10,'Main Data'!D:D,"&lt;="&amp;$K10)</f>
        <v>32</v>
      </c>
      <c r="C10" s="14">
        <f>COUNTIFS('Main Data'!$F:$F,"failed",'Main Data'!$D:$D,"&gt;="&amp;$J10,'Main Data'!$D:$D,"&lt;="&amp;$K10)</f>
        <v>37</v>
      </c>
      <c r="D10" s="14">
        <f>COUNTIFS('Main Data'!$F:$F,"canceled",'Main Data'!$D:$D,"&gt;="&amp;$J10,'Main Data'!$D:$D,"&lt;="&amp;$K10)</f>
        <v>13</v>
      </c>
      <c r="E10" s="14">
        <f t="shared" si="1"/>
        <v>82</v>
      </c>
      <c r="F10" s="15">
        <f t="shared" si="2"/>
        <v>0.3902439024390244</v>
      </c>
      <c r="G10" s="15">
        <f t="shared" si="0"/>
        <v>0.45121951219512196</v>
      </c>
      <c r="H10" s="15">
        <f t="shared" si="0"/>
        <v>0.15853658536585366</v>
      </c>
      <c r="I10" s="16"/>
      <c r="J10" s="14">
        <f t="shared" si="3"/>
        <v>30000</v>
      </c>
      <c r="K10" s="14">
        <f t="shared" si="4"/>
        <v>34999</v>
      </c>
    </row>
    <row r="11" spans="1:11" x14ac:dyDescent="0.2">
      <c r="A11" s="19" t="s">
        <v>8396</v>
      </c>
      <c r="B11" s="14">
        <f>COUNTIFS('Main Data'!F:F,"successful",'Main Data'!D:D,"&gt;="&amp;$J11,'Main Data'!D:D,"&lt;="&amp;$K11)</f>
        <v>26</v>
      </c>
      <c r="C11" s="14">
        <f>COUNTIFS('Main Data'!$F:$F,"failed",'Main Data'!$D:$D,"&gt;="&amp;$J11,'Main Data'!$D:$D,"&lt;="&amp;$K11)</f>
        <v>22</v>
      </c>
      <c r="D11" s="14">
        <f>COUNTIFS('Main Data'!$F:$F,"canceled",'Main Data'!$D:$D,"&gt;="&amp;$J11,'Main Data'!$D:$D,"&lt;="&amp;$K11)</f>
        <v>7</v>
      </c>
      <c r="E11" s="14">
        <f t="shared" si="1"/>
        <v>55</v>
      </c>
      <c r="F11" s="15">
        <f t="shared" si="2"/>
        <v>0.47272727272727272</v>
      </c>
      <c r="G11" s="15">
        <f t="shared" si="0"/>
        <v>0.4</v>
      </c>
      <c r="H11" s="15">
        <f t="shared" si="0"/>
        <v>0.12727272727272726</v>
      </c>
      <c r="I11" s="16"/>
      <c r="J11" s="14">
        <f t="shared" si="3"/>
        <v>35000</v>
      </c>
      <c r="K11" s="14">
        <f t="shared" si="4"/>
        <v>39999</v>
      </c>
    </row>
    <row r="12" spans="1:11" x14ac:dyDescent="0.2">
      <c r="A12" s="19" t="s">
        <v>8397</v>
      </c>
      <c r="B12" s="14">
        <f>COUNTIFS('Main Data'!F:F,"successful",'Main Data'!D:D,"&gt;="&amp;$J12,'Main Data'!D:D,"&lt;="&amp;$K12)</f>
        <v>21</v>
      </c>
      <c r="C12" s="14">
        <f>COUNTIFS('Main Data'!$F:$F,"failed",'Main Data'!$D:$D,"&gt;="&amp;$J12,'Main Data'!$D:$D,"&lt;="&amp;$K12)</f>
        <v>16</v>
      </c>
      <c r="D12" s="14">
        <f>COUNTIFS('Main Data'!$F:$F,"canceled",'Main Data'!$D:$D,"&gt;="&amp;$J12,'Main Data'!$D:$D,"&lt;="&amp;$K12)</f>
        <v>6</v>
      </c>
      <c r="E12" s="14">
        <f t="shared" si="1"/>
        <v>43</v>
      </c>
      <c r="F12" s="15">
        <f t="shared" si="2"/>
        <v>0.48837209302325579</v>
      </c>
      <c r="G12" s="15">
        <f t="shared" si="0"/>
        <v>0.37209302325581395</v>
      </c>
      <c r="H12" s="15">
        <f t="shared" si="0"/>
        <v>0.13953488372093023</v>
      </c>
      <c r="I12" s="16"/>
      <c r="J12" s="14">
        <f t="shared" si="3"/>
        <v>40000</v>
      </c>
      <c r="K12" s="14">
        <f t="shared" si="4"/>
        <v>44999</v>
      </c>
    </row>
    <row r="13" spans="1:11" x14ac:dyDescent="0.2">
      <c r="A13" s="19" t="s">
        <v>8398</v>
      </c>
      <c r="B13" s="14">
        <f>COUNTIFS('Main Data'!F:F,"successful",'Main Data'!D:D,"&gt;="&amp;$J13,'Main Data'!D:D,"&lt;="&amp;$K13)</f>
        <v>6</v>
      </c>
      <c r="C13" s="14">
        <f>COUNTIFS('Main Data'!$F:$F,"failed",'Main Data'!$D:$D,"&gt;="&amp;$J13,'Main Data'!$D:$D,"&lt;="&amp;$K13)</f>
        <v>11</v>
      </c>
      <c r="D13" s="14">
        <f>COUNTIFS('Main Data'!$F:$F,"canceled",'Main Data'!$D:$D,"&gt;="&amp;$J13,'Main Data'!$D:$D,"&lt;="&amp;$K13)</f>
        <v>4</v>
      </c>
      <c r="E13" s="14">
        <f t="shared" si="1"/>
        <v>21</v>
      </c>
      <c r="F13" s="15">
        <f t="shared" si="2"/>
        <v>0.2857142857142857</v>
      </c>
      <c r="G13" s="15">
        <f t="shared" si="0"/>
        <v>0.52380952380952384</v>
      </c>
      <c r="H13" s="15">
        <f t="shared" si="0"/>
        <v>0.19047619047619047</v>
      </c>
      <c r="I13" s="16"/>
      <c r="J13" s="14">
        <f t="shared" si="3"/>
        <v>45000</v>
      </c>
      <c r="K13" s="14">
        <f t="shared" si="4"/>
        <v>49999</v>
      </c>
    </row>
    <row r="14" spans="1:11" x14ac:dyDescent="0.2">
      <c r="A14" s="19" t="s">
        <v>8399</v>
      </c>
      <c r="B14" s="14">
        <f>COUNTIFS('Main Data'!F:F,"successful",'Main Data'!D:D,"&gt;="&amp;$J14,'Main Data'!D:D,"&lt;="&amp;$K14)</f>
        <v>86</v>
      </c>
      <c r="C14" s="14">
        <f>COUNTIFS('Main Data'!$F:$F,"failed",'Main Data'!$D:$D,"&gt;="&amp;$J14,'Main Data'!$D:$D,"&lt;="&amp;$K14)</f>
        <v>258</v>
      </c>
      <c r="D14" s="14">
        <f>COUNTIFS('Main Data'!$F:$F,"canceled",'Main Data'!$D:$D,"&gt;="&amp;$J14,'Main Data'!$D:$D,"&lt;="&amp;$K14)</f>
        <v>100</v>
      </c>
      <c r="E14" s="14">
        <f t="shared" si="1"/>
        <v>444</v>
      </c>
      <c r="F14" s="15">
        <f t="shared" si="2"/>
        <v>0.19369369369369369</v>
      </c>
      <c r="G14" s="15">
        <f t="shared" si="0"/>
        <v>0.58108108108108103</v>
      </c>
      <c r="H14" s="15">
        <f t="shared" si="0"/>
        <v>0.22522522522522523</v>
      </c>
      <c r="I14" s="16"/>
      <c r="J14" s="14">
        <f t="shared" si="3"/>
        <v>50000</v>
      </c>
      <c r="K14" s="14">
        <f>MAX('Main Data'!D:D)</f>
        <v>100000000</v>
      </c>
    </row>
    <row r="16" spans="1:11" x14ac:dyDescent="0.2">
      <c r="F16" s="16"/>
      <c r="G16" s="16"/>
      <c r="H16" s="16"/>
    </row>
  </sheetData>
  <mergeCells count="1">
    <mergeCell ref="B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B7BC9-2049-488E-82C4-F62CD70ABE7E}">
  <dimension ref="A1:U528"/>
  <sheetViews>
    <sheetView zoomScale="90" zoomScaleNormal="90" workbookViewId="0">
      <selection activeCell="M6" sqref="M6"/>
    </sheetView>
  </sheetViews>
  <sheetFormatPr baseColWidth="10" defaultColWidth="8.83203125" defaultRowHeight="15" x14ac:dyDescent="0.2"/>
  <cols>
    <col min="1" max="1" width="25.6640625" bestFit="1" customWidth="1"/>
    <col min="2" max="2" width="15.664062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8" bestFit="1" customWidth="1"/>
    <col min="7" max="7" width="14.6640625" bestFit="1" customWidth="1"/>
    <col min="8" max="8" width="17.1640625" bestFit="1" customWidth="1"/>
    <col min="10" max="10" width="6.6640625" bestFit="1" customWidth="1"/>
    <col min="11" max="11" width="10.6640625" bestFit="1" customWidth="1"/>
    <col min="12" max="12" width="10.6640625" customWidth="1"/>
  </cols>
  <sheetData>
    <row r="1" spans="1:18" x14ac:dyDescent="0.2">
      <c r="A1" s="17" t="s">
        <v>8403</v>
      </c>
      <c r="B1" s="33" t="s">
        <v>8402</v>
      </c>
      <c r="C1" s="33"/>
      <c r="D1" s="33"/>
      <c r="E1" s="33"/>
      <c r="F1" s="33"/>
      <c r="G1" s="33"/>
      <c r="H1" s="33"/>
      <c r="M1" t="s">
        <v>8404</v>
      </c>
    </row>
    <row r="2" spans="1:18" x14ac:dyDescent="0.2">
      <c r="A2" s="18" t="s">
        <v>8380</v>
      </c>
      <c r="B2" s="20" t="s">
        <v>8382</v>
      </c>
      <c r="C2" s="20" t="s">
        <v>8383</v>
      </c>
      <c r="D2" s="20" t="s">
        <v>8384</v>
      </c>
      <c r="E2" s="14" t="s">
        <v>8385</v>
      </c>
      <c r="F2" s="14" t="s">
        <v>8386</v>
      </c>
      <c r="G2" s="14" t="s">
        <v>8387</v>
      </c>
      <c r="H2" s="14" t="s">
        <v>8381</v>
      </c>
      <c r="J2" s="14" t="s">
        <v>8400</v>
      </c>
      <c r="K2" s="14" t="s">
        <v>8401</v>
      </c>
      <c r="L2" s="31"/>
    </row>
    <row r="3" spans="1:18" x14ac:dyDescent="0.2">
      <c r="A3" s="19" t="str">
        <f>J3&amp;"-"&amp;K3</f>
        <v>0-999</v>
      </c>
      <c r="B3" s="14">
        <f>COUNTIFS('Main Data'!$F:$F,"successful",'Main Data'!$D:$D,"&gt;="&amp;$J3,'Main Data'!$D:$D,"&lt;="&amp;$K3)</f>
        <v>322</v>
      </c>
      <c r="C3" s="14">
        <f>COUNTIFS('Main Data'!$F:$F,"failed",'Main Data'!$D:$D,"&gt;="&amp;$J3,'Main Data'!$D:$D,"&lt;="&amp;$K3)</f>
        <v>113</v>
      </c>
      <c r="D3" s="14">
        <f>COUNTIFS('Main Data'!$F:$F,"canceled",'Main Data'!$D:$D,"&gt;="&amp;$J3,'Main Data'!$D:$D,"&lt;="&amp;$K3)</f>
        <v>18</v>
      </c>
      <c r="E3" s="14">
        <f>SUM(B3:D3)</f>
        <v>453</v>
      </c>
      <c r="F3" s="15">
        <f>B3/$E3</f>
        <v>0.71081677704194257</v>
      </c>
      <c r="G3" s="15">
        <f t="shared" ref="G3:H3" si="0">C3/$E3</f>
        <v>0.24944812362030905</v>
      </c>
      <c r="H3" s="15">
        <f t="shared" si="0"/>
        <v>3.9735099337748346E-2</v>
      </c>
      <c r="I3" s="16"/>
      <c r="J3" s="14">
        <v>0</v>
      </c>
      <c r="K3" s="14">
        <v>999</v>
      </c>
      <c r="L3" s="32"/>
    </row>
    <row r="4" spans="1:18" x14ac:dyDescent="0.2">
      <c r="A4" s="19" t="str">
        <f t="shared" ref="A4:A67" si="1">J4&amp;"-"&amp;K4</f>
        <v>1000-1999</v>
      </c>
      <c r="B4" s="14">
        <f>COUNTIFS('Main Data'!$F:$F,"successful",'Main Data'!$D:$D,"&gt;="&amp;$J4,'Main Data'!$D:$D,"&lt;="&amp;$K4)</f>
        <v>308</v>
      </c>
      <c r="C4" s="14">
        <f>COUNTIFS('Main Data'!$F:$F,"failed",'Main Data'!$D:$D,"&gt;="&amp;$J4,'Main Data'!$D:$D,"&lt;="&amp;$K4)</f>
        <v>135</v>
      </c>
      <c r="D4" s="14">
        <f>COUNTIFS('Main Data'!$F:$F,"canceled",'Main Data'!$D:$D,"&gt;="&amp;$J4,'Main Data'!$D:$D,"&lt;="&amp;$K4)</f>
        <v>21</v>
      </c>
      <c r="E4" s="14">
        <f t="shared" ref="E4:E67" si="2">SUM(B4:D4)</f>
        <v>464</v>
      </c>
      <c r="F4" s="15">
        <f t="shared" ref="F4:F63" si="3">B4/$E4</f>
        <v>0.66379310344827591</v>
      </c>
      <c r="G4" s="15">
        <f t="shared" ref="G4:G67" si="4">C4/$E4</f>
        <v>0.29094827586206895</v>
      </c>
      <c r="H4" s="15">
        <f t="shared" ref="H4:H67" si="5">D4/$E4</f>
        <v>4.5258620689655173E-2</v>
      </c>
      <c r="I4" s="16"/>
      <c r="J4" s="14">
        <f>J3+1000</f>
        <v>1000</v>
      </c>
      <c r="K4" s="14">
        <f>K3+1000</f>
        <v>1999</v>
      </c>
      <c r="L4" s="31"/>
    </row>
    <row r="5" spans="1:18" x14ac:dyDescent="0.2">
      <c r="A5" s="19" t="str">
        <f t="shared" si="1"/>
        <v>2000-2999</v>
      </c>
      <c r="B5" s="14">
        <f>COUNTIFS('Main Data'!$F:$F,"successful",'Main Data'!$D:$D,"&gt;="&amp;$J5,'Main Data'!$D:$D,"&lt;="&amp;$K5)</f>
        <v>303</v>
      </c>
      <c r="C5" s="14">
        <f>COUNTIFS('Main Data'!$F:$F,"failed",'Main Data'!$D:$D,"&gt;="&amp;$J5,'Main Data'!$D:$D,"&lt;="&amp;$K5)</f>
        <v>124</v>
      </c>
      <c r="D5" s="14">
        <f>COUNTIFS('Main Data'!$F:$F,"canceled",'Main Data'!$D:$D,"&gt;="&amp;$J5,'Main Data'!$D:$D,"&lt;="&amp;$K5)</f>
        <v>17</v>
      </c>
      <c r="E5" s="14">
        <f t="shared" si="2"/>
        <v>444</v>
      </c>
      <c r="F5" s="15">
        <f t="shared" si="3"/>
        <v>0.68243243243243246</v>
      </c>
      <c r="G5" s="15">
        <f t="shared" si="4"/>
        <v>0.27927927927927926</v>
      </c>
      <c r="H5" s="15">
        <f t="shared" si="5"/>
        <v>3.8288288288288286E-2</v>
      </c>
      <c r="I5" s="16"/>
      <c r="J5" s="14">
        <f t="shared" ref="J5:J15" si="6">J4+1000</f>
        <v>2000</v>
      </c>
      <c r="K5" s="14">
        <f t="shared" ref="K5:K15" si="7">K4+1000</f>
        <v>2999</v>
      </c>
      <c r="L5" s="31"/>
      <c r="M5" t="s">
        <v>8404</v>
      </c>
    </row>
    <row r="6" spans="1:18" ht="16" thickBot="1" x14ac:dyDescent="0.25">
      <c r="A6" s="19" t="str">
        <f t="shared" si="1"/>
        <v>3000-3999</v>
      </c>
      <c r="B6" s="14">
        <f>COUNTIFS('Main Data'!$F:$F,"successful",'Main Data'!$D:$D,"&gt;="&amp;$J6,'Main Data'!$D:$D,"&lt;="&amp;$K6)</f>
        <v>211</v>
      </c>
      <c r="C6" s="14">
        <f>COUNTIFS('Main Data'!$F:$F,"failed",'Main Data'!$D:$D,"&gt;="&amp;$J6,'Main Data'!$D:$D,"&lt;="&amp;$K6)</f>
        <v>116</v>
      </c>
      <c r="D6" s="14">
        <f>COUNTIFS('Main Data'!$F:$F,"canceled",'Main Data'!$D:$D,"&gt;="&amp;$J6,'Main Data'!$D:$D,"&lt;="&amp;$K6)</f>
        <v>12</v>
      </c>
      <c r="E6" s="14">
        <f t="shared" si="2"/>
        <v>339</v>
      </c>
      <c r="F6" s="15">
        <f t="shared" si="3"/>
        <v>0.6224188790560472</v>
      </c>
      <c r="G6" s="15">
        <f t="shared" si="4"/>
        <v>0.34218289085545722</v>
      </c>
      <c r="H6" s="15">
        <f t="shared" si="5"/>
        <v>3.5398230088495575E-2</v>
      </c>
      <c r="I6" s="16"/>
      <c r="J6" s="14">
        <f t="shared" si="6"/>
        <v>3000</v>
      </c>
      <c r="K6" s="14">
        <f t="shared" si="7"/>
        <v>3999</v>
      </c>
      <c r="L6" s="31"/>
    </row>
    <row r="7" spans="1:18" x14ac:dyDescent="0.2">
      <c r="A7" s="19" t="str">
        <f t="shared" si="1"/>
        <v>4000-4999</v>
      </c>
      <c r="B7" s="14">
        <f>COUNTIFS('Main Data'!$F:$F,"successful",'Main Data'!$D:$D,"&gt;="&amp;$J7,'Main Data'!$D:$D,"&lt;="&amp;$K7)</f>
        <v>110</v>
      </c>
      <c r="C7" s="14">
        <f>COUNTIFS('Main Data'!$F:$F,"failed",'Main Data'!$D:$D,"&gt;="&amp;$J7,'Main Data'!$D:$D,"&lt;="&amp;$K7)</f>
        <v>45</v>
      </c>
      <c r="D7" s="14">
        <f>COUNTIFS('Main Data'!$F:$F,"canceled",'Main Data'!$D:$D,"&gt;="&amp;$J7,'Main Data'!$D:$D,"&lt;="&amp;$K7)</f>
        <v>10</v>
      </c>
      <c r="E7" s="14">
        <f t="shared" si="2"/>
        <v>165</v>
      </c>
      <c r="F7" s="15">
        <f t="shared" si="3"/>
        <v>0.66666666666666663</v>
      </c>
      <c r="G7" s="15">
        <f t="shared" si="4"/>
        <v>0.27272727272727271</v>
      </c>
      <c r="H7" s="15">
        <f t="shared" si="5"/>
        <v>6.0606060606060608E-2</v>
      </c>
      <c r="I7" s="16"/>
      <c r="J7" s="14">
        <f t="shared" si="6"/>
        <v>4000</v>
      </c>
      <c r="K7" s="14">
        <f t="shared" si="7"/>
        <v>4999</v>
      </c>
      <c r="L7" s="31"/>
      <c r="M7" s="27" t="s">
        <v>8405</v>
      </c>
      <c r="N7" s="27"/>
    </row>
    <row r="8" spans="1:18" x14ac:dyDescent="0.2">
      <c r="A8" s="19" t="str">
        <f t="shared" si="1"/>
        <v>5000-5999</v>
      </c>
      <c r="B8" s="14">
        <f>COUNTIFS('Main Data'!$F:$F,"successful",'Main Data'!$D:$D,"&gt;="&amp;$J8,'Main Data'!$D:$D,"&lt;="&amp;$K8)</f>
        <v>176</v>
      </c>
      <c r="C8" s="14">
        <f>COUNTIFS('Main Data'!$F:$F,"failed",'Main Data'!$D:$D,"&gt;="&amp;$J8,'Main Data'!$D:$D,"&lt;="&amp;$K8)</f>
        <v>142</v>
      </c>
      <c r="D8" s="14">
        <f>COUNTIFS('Main Data'!$F:$F,"canceled",'Main Data'!$D:$D,"&gt;="&amp;$J8,'Main Data'!$D:$D,"&lt;="&amp;$K8)</f>
        <v>29</v>
      </c>
      <c r="E8" s="14">
        <f t="shared" si="2"/>
        <v>347</v>
      </c>
      <c r="F8" s="15">
        <f t="shared" si="3"/>
        <v>0.50720461095100866</v>
      </c>
      <c r="G8" s="15">
        <f t="shared" si="4"/>
        <v>0.40922190201729108</v>
      </c>
      <c r="H8" s="15">
        <f t="shared" si="5"/>
        <v>8.3573487031700283E-2</v>
      </c>
      <c r="I8" s="16"/>
      <c r="J8" s="14">
        <f t="shared" si="6"/>
        <v>5000</v>
      </c>
      <c r="K8" s="14">
        <f t="shared" si="7"/>
        <v>5999</v>
      </c>
      <c r="L8" s="31"/>
      <c r="M8" s="24" t="s">
        <v>8406</v>
      </c>
      <c r="N8" s="24">
        <v>0.46318121207221929</v>
      </c>
    </row>
    <row r="9" spans="1:18" x14ac:dyDescent="0.2">
      <c r="A9" s="19" t="str">
        <f t="shared" si="1"/>
        <v>6000-6999</v>
      </c>
      <c r="B9" s="14">
        <f>COUNTIFS('Main Data'!$F:$F,"successful",'Main Data'!$D:$D,"&gt;="&amp;$J9,'Main Data'!$D:$D,"&lt;="&amp;$K9)</f>
        <v>62</v>
      </c>
      <c r="C9" s="14">
        <f>COUNTIFS('Main Data'!$F:$F,"failed",'Main Data'!$D:$D,"&gt;="&amp;$J9,'Main Data'!$D:$D,"&lt;="&amp;$K9)</f>
        <v>47</v>
      </c>
      <c r="D9" s="14">
        <f>COUNTIFS('Main Data'!$F:$F,"canceled",'Main Data'!$D:$D,"&gt;="&amp;$J9,'Main Data'!$D:$D,"&lt;="&amp;$K9)</f>
        <v>6</v>
      </c>
      <c r="E9" s="14">
        <f t="shared" si="2"/>
        <v>115</v>
      </c>
      <c r="F9" s="15">
        <f t="shared" si="3"/>
        <v>0.53913043478260869</v>
      </c>
      <c r="G9" s="15">
        <f t="shared" si="4"/>
        <v>0.40869565217391307</v>
      </c>
      <c r="H9" s="15">
        <f t="shared" si="5"/>
        <v>5.2173913043478258E-2</v>
      </c>
      <c r="I9" s="16"/>
      <c r="J9" s="14">
        <f t="shared" si="6"/>
        <v>6000</v>
      </c>
      <c r="K9" s="14">
        <f t="shared" si="7"/>
        <v>6999</v>
      </c>
      <c r="L9" s="31"/>
      <c r="M9" s="28" t="s">
        <v>8407</v>
      </c>
      <c r="N9" s="28">
        <v>0.2145368352166902</v>
      </c>
    </row>
    <row r="10" spans="1:18" x14ac:dyDescent="0.2">
      <c r="A10" s="19" t="str">
        <f t="shared" si="1"/>
        <v>7000-7999</v>
      </c>
      <c r="B10" s="14">
        <f>COUNTIFS('Main Data'!$F:$F,"successful",'Main Data'!$D:$D,"&gt;="&amp;$J10,'Main Data'!$D:$D,"&lt;="&amp;$K10)</f>
        <v>56</v>
      </c>
      <c r="C10" s="14">
        <f>COUNTIFS('Main Data'!$F:$F,"failed",'Main Data'!$D:$D,"&gt;="&amp;$J10,'Main Data'!$D:$D,"&lt;="&amp;$K10)</f>
        <v>37</v>
      </c>
      <c r="D10" s="14">
        <f>COUNTIFS('Main Data'!$F:$F,"canceled",'Main Data'!$D:$D,"&gt;="&amp;$J10,'Main Data'!$D:$D,"&lt;="&amp;$K10)</f>
        <v>8</v>
      </c>
      <c r="E10" s="14">
        <f t="shared" si="2"/>
        <v>101</v>
      </c>
      <c r="F10" s="15">
        <f t="shared" si="3"/>
        <v>0.5544554455445545</v>
      </c>
      <c r="G10" s="15">
        <f t="shared" si="4"/>
        <v>0.36633663366336633</v>
      </c>
      <c r="H10" s="15">
        <f t="shared" si="5"/>
        <v>7.9207920792079209E-2</v>
      </c>
      <c r="I10" s="16"/>
      <c r="J10" s="14">
        <f t="shared" si="6"/>
        <v>7000</v>
      </c>
      <c r="K10" s="14">
        <f t="shared" si="7"/>
        <v>7999</v>
      </c>
      <c r="L10" s="31"/>
      <c r="M10" s="24" t="s">
        <v>8408</v>
      </c>
      <c r="N10" s="24">
        <v>0.21295959994604099</v>
      </c>
    </row>
    <row r="11" spans="1:18" x14ac:dyDescent="0.2">
      <c r="A11" s="19" t="str">
        <f t="shared" si="1"/>
        <v>8000-8999</v>
      </c>
      <c r="B11" s="14">
        <f>COUNTIFS('Main Data'!$F:$F,"successful",'Main Data'!$D:$D,"&gt;="&amp;$J11,'Main Data'!$D:$D,"&lt;="&amp;$K11)</f>
        <v>65</v>
      </c>
      <c r="C11" s="14">
        <f>COUNTIFS('Main Data'!$F:$F,"failed",'Main Data'!$D:$D,"&gt;="&amp;$J11,'Main Data'!$D:$D,"&lt;="&amp;$K11)</f>
        <v>40</v>
      </c>
      <c r="D11" s="14">
        <f>COUNTIFS('Main Data'!$F:$F,"canceled",'Main Data'!$D:$D,"&gt;="&amp;$J11,'Main Data'!$D:$D,"&lt;="&amp;$K11)</f>
        <v>6</v>
      </c>
      <c r="E11" s="14">
        <f t="shared" si="2"/>
        <v>111</v>
      </c>
      <c r="F11" s="15">
        <f t="shared" si="3"/>
        <v>0.5855855855855856</v>
      </c>
      <c r="G11" s="15">
        <f t="shared" si="4"/>
        <v>0.36036036036036034</v>
      </c>
      <c r="H11" s="15">
        <f t="shared" si="5"/>
        <v>5.4054054054054057E-2</v>
      </c>
      <c r="I11" s="16"/>
      <c r="J11" s="14">
        <f t="shared" si="6"/>
        <v>8000</v>
      </c>
      <c r="K11" s="14">
        <f t="shared" si="7"/>
        <v>8999</v>
      </c>
      <c r="L11" s="32"/>
      <c r="M11" s="24" t="s">
        <v>8409</v>
      </c>
      <c r="N11" s="24">
        <v>0.18843572806403991</v>
      </c>
    </row>
    <row r="12" spans="1:18" ht="16" thickBot="1" x14ac:dyDescent="0.25">
      <c r="A12" s="19" t="str">
        <f t="shared" si="1"/>
        <v>9000-9999</v>
      </c>
      <c r="B12" s="14">
        <f>COUNTIFS('Main Data'!$F:$F,"successful",'Main Data'!$D:$D,"&gt;="&amp;$J12,'Main Data'!$D:$D,"&lt;="&amp;$K12)</f>
        <v>22</v>
      </c>
      <c r="C12" s="14">
        <f>COUNTIFS('Main Data'!$F:$F,"failed",'Main Data'!$D:$D,"&gt;="&amp;$J12,'Main Data'!$D:$D,"&lt;="&amp;$K12)</f>
        <v>17</v>
      </c>
      <c r="D12" s="14">
        <f>COUNTIFS('Main Data'!$F:$F,"canceled",'Main Data'!$D:$D,"&gt;="&amp;$J12,'Main Data'!$D:$D,"&lt;="&amp;$K12)</f>
        <v>3</v>
      </c>
      <c r="E12" s="14">
        <f t="shared" si="2"/>
        <v>42</v>
      </c>
      <c r="F12" s="15">
        <f t="shared" si="3"/>
        <v>0.52380952380952384</v>
      </c>
      <c r="G12" s="15">
        <f t="shared" si="4"/>
        <v>0.40476190476190477</v>
      </c>
      <c r="H12" s="15">
        <f t="shared" si="5"/>
        <v>7.1428571428571425E-2</v>
      </c>
      <c r="I12" s="16"/>
      <c r="J12" s="14">
        <f t="shared" si="6"/>
        <v>9000</v>
      </c>
      <c r="K12" s="14">
        <f t="shared" si="7"/>
        <v>9999</v>
      </c>
      <c r="L12" s="31"/>
      <c r="M12" s="25" t="s">
        <v>8410</v>
      </c>
      <c r="N12" s="25">
        <v>500</v>
      </c>
    </row>
    <row r="13" spans="1:18" x14ac:dyDescent="0.2">
      <c r="A13" s="19" t="str">
        <f t="shared" si="1"/>
        <v>10000-10999</v>
      </c>
      <c r="B13" s="14">
        <f>COUNTIFS('Main Data'!$F:$F,"successful",'Main Data'!$D:$D,"&gt;="&amp;$J13,'Main Data'!$D:$D,"&lt;="&amp;$K13)</f>
        <v>109</v>
      </c>
      <c r="C13" s="14">
        <f>COUNTIFS('Main Data'!$F:$F,"failed",'Main Data'!$D:$D,"&gt;="&amp;$J13,'Main Data'!$D:$D,"&lt;="&amp;$K13)</f>
        <v>88</v>
      </c>
      <c r="D13" s="14">
        <f>COUNTIFS('Main Data'!$F:$F,"canceled",'Main Data'!$D:$D,"&gt;="&amp;$J13,'Main Data'!$D:$D,"&lt;="&amp;$K13)</f>
        <v>29</v>
      </c>
      <c r="E13" s="14">
        <f t="shared" si="2"/>
        <v>226</v>
      </c>
      <c r="F13" s="15">
        <f t="shared" si="3"/>
        <v>0.48230088495575218</v>
      </c>
      <c r="G13" s="15">
        <f t="shared" si="4"/>
        <v>0.38938053097345132</v>
      </c>
      <c r="H13" s="15">
        <f t="shared" si="5"/>
        <v>0.12831858407079647</v>
      </c>
      <c r="I13" s="16"/>
      <c r="J13" s="14">
        <f t="shared" si="6"/>
        <v>10000</v>
      </c>
      <c r="K13" s="14">
        <f t="shared" si="7"/>
        <v>10999</v>
      </c>
      <c r="L13" s="31"/>
    </row>
    <row r="14" spans="1:18" ht="16" thickBot="1" x14ac:dyDescent="0.25">
      <c r="A14" s="19" t="str">
        <f t="shared" si="1"/>
        <v>11000-11999</v>
      </c>
      <c r="B14" s="14">
        <f>COUNTIFS('Main Data'!$F:$F,"successful",'Main Data'!$D:$D,"&gt;="&amp;$J14,'Main Data'!$D:$D,"&lt;="&amp;$K14)</f>
        <v>6</v>
      </c>
      <c r="C14" s="14">
        <f>COUNTIFS('Main Data'!$F:$F,"failed",'Main Data'!$D:$D,"&gt;="&amp;$J14,'Main Data'!$D:$D,"&lt;="&amp;$K14)</f>
        <v>10</v>
      </c>
      <c r="D14" s="14">
        <f>COUNTIFS('Main Data'!$F:$F,"canceled",'Main Data'!$D:$D,"&gt;="&amp;$J14,'Main Data'!$D:$D,"&lt;="&amp;$K14)</f>
        <v>2</v>
      </c>
      <c r="E14" s="14">
        <f t="shared" si="2"/>
        <v>18</v>
      </c>
      <c r="F14" s="15">
        <f t="shared" si="3"/>
        <v>0.33333333333333331</v>
      </c>
      <c r="G14" s="15">
        <f t="shared" si="4"/>
        <v>0.55555555555555558</v>
      </c>
      <c r="H14" s="15">
        <f t="shared" si="5"/>
        <v>0.1111111111111111</v>
      </c>
      <c r="I14" s="16"/>
      <c r="J14" s="14">
        <f t="shared" si="6"/>
        <v>11000</v>
      </c>
      <c r="K14" s="14">
        <f t="shared" si="7"/>
        <v>11999</v>
      </c>
      <c r="L14" s="31"/>
      <c r="M14" t="s">
        <v>8411</v>
      </c>
    </row>
    <row r="15" spans="1:18" x14ac:dyDescent="0.2">
      <c r="A15" s="19" t="str">
        <f t="shared" si="1"/>
        <v>12000-12999</v>
      </c>
      <c r="B15" s="14">
        <f>COUNTIFS('Main Data'!$F:$F,"successful",'Main Data'!$D:$D,"&gt;="&amp;$J15,'Main Data'!$D:$D,"&lt;="&amp;$K15)</f>
        <v>35</v>
      </c>
      <c r="C15" s="14">
        <f>COUNTIFS('Main Data'!$F:$F,"failed",'Main Data'!$D:$D,"&gt;="&amp;$J15,'Main Data'!$D:$D,"&lt;="&amp;$K15)</f>
        <v>31</v>
      </c>
      <c r="D15" s="14">
        <f>COUNTIFS('Main Data'!$F:$F,"canceled",'Main Data'!$D:$D,"&gt;="&amp;$J15,'Main Data'!$D:$D,"&lt;="&amp;$K15)</f>
        <v>5</v>
      </c>
      <c r="E15" s="14">
        <f t="shared" si="2"/>
        <v>71</v>
      </c>
      <c r="F15" s="15">
        <f t="shared" si="3"/>
        <v>0.49295774647887325</v>
      </c>
      <c r="G15" s="15">
        <f t="shared" si="4"/>
        <v>0.43661971830985913</v>
      </c>
      <c r="H15" s="15">
        <f t="shared" si="5"/>
        <v>7.0422535211267609E-2</v>
      </c>
      <c r="J15" s="14">
        <f t="shared" si="6"/>
        <v>12000</v>
      </c>
      <c r="K15" s="14">
        <f t="shared" si="7"/>
        <v>12999</v>
      </c>
      <c r="L15" s="31"/>
      <c r="M15" s="26"/>
      <c r="N15" s="26" t="s">
        <v>8416</v>
      </c>
      <c r="O15" s="26" t="s">
        <v>8417</v>
      </c>
      <c r="P15" s="26" t="s">
        <v>8418</v>
      </c>
      <c r="Q15" s="26" t="s">
        <v>8419</v>
      </c>
      <c r="R15" s="26" t="s">
        <v>8420</v>
      </c>
    </row>
    <row r="16" spans="1:18" x14ac:dyDescent="0.2">
      <c r="A16" s="19" t="str">
        <f t="shared" si="1"/>
        <v>13000-13999</v>
      </c>
      <c r="B16" s="14">
        <f>COUNTIFS('Main Data'!$F:$F,"successful",'Main Data'!$D:$D,"&gt;="&amp;$J16,'Main Data'!$D:$D,"&lt;="&amp;$K16)</f>
        <v>10</v>
      </c>
      <c r="C16" s="14">
        <f>COUNTIFS('Main Data'!$F:$F,"failed",'Main Data'!$D:$D,"&gt;="&amp;$J16,'Main Data'!$D:$D,"&lt;="&amp;$K16)</f>
        <v>5</v>
      </c>
      <c r="D16" s="14">
        <f>COUNTIFS('Main Data'!$F:$F,"canceled",'Main Data'!$D:$D,"&gt;="&amp;$J16,'Main Data'!$D:$D,"&lt;="&amp;$K16)</f>
        <v>3</v>
      </c>
      <c r="E16" s="14">
        <f t="shared" si="2"/>
        <v>18</v>
      </c>
      <c r="F16" s="15">
        <f t="shared" si="3"/>
        <v>0.55555555555555558</v>
      </c>
      <c r="G16" s="15">
        <f t="shared" si="4"/>
        <v>0.27777777777777779</v>
      </c>
      <c r="H16" s="15">
        <f t="shared" si="5"/>
        <v>0.16666666666666666</v>
      </c>
      <c r="J16" s="14">
        <f t="shared" ref="J16:J79" si="8">J15+1000</f>
        <v>13000</v>
      </c>
      <c r="K16" s="14">
        <f t="shared" ref="K16:K79" si="9">K15+1000</f>
        <v>13999</v>
      </c>
      <c r="L16" s="32"/>
      <c r="M16" s="24" t="s">
        <v>8412</v>
      </c>
      <c r="N16" s="24">
        <v>1</v>
      </c>
      <c r="O16" s="24">
        <v>4.8298304964820922</v>
      </c>
      <c r="P16" s="24">
        <v>4.8298304964820922</v>
      </c>
      <c r="Q16" s="24">
        <v>136.02082023462691</v>
      </c>
      <c r="R16" s="24">
        <v>5.8960650983648825E-28</v>
      </c>
    </row>
    <row r="17" spans="1:21" x14ac:dyDescent="0.2">
      <c r="A17" s="19" t="str">
        <f t="shared" si="1"/>
        <v>14000-14999</v>
      </c>
      <c r="B17" s="14">
        <f>COUNTIFS('Main Data'!$F:$F,"successful",'Main Data'!$D:$D,"&gt;="&amp;$J17,'Main Data'!$D:$D,"&lt;="&amp;$K17)</f>
        <v>8</v>
      </c>
      <c r="C17" s="14">
        <f>COUNTIFS('Main Data'!$F:$F,"failed",'Main Data'!$D:$D,"&gt;="&amp;$J17,'Main Data'!$D:$D,"&lt;="&amp;$K17)</f>
        <v>10</v>
      </c>
      <c r="D17" s="14">
        <f>COUNTIFS('Main Data'!$F:$F,"canceled",'Main Data'!$D:$D,"&gt;="&amp;$J17,'Main Data'!$D:$D,"&lt;="&amp;$K17)</f>
        <v>1</v>
      </c>
      <c r="E17" s="14">
        <f t="shared" si="2"/>
        <v>19</v>
      </c>
      <c r="F17" s="15">
        <f t="shared" si="3"/>
        <v>0.42105263157894735</v>
      </c>
      <c r="G17" s="15">
        <f t="shared" si="4"/>
        <v>0.52631578947368418</v>
      </c>
      <c r="H17" s="15">
        <f t="shared" si="5"/>
        <v>5.2631578947368418E-2</v>
      </c>
      <c r="J17" s="14">
        <f t="shared" si="8"/>
        <v>14000</v>
      </c>
      <c r="K17" s="14">
        <f t="shared" si="9"/>
        <v>14999</v>
      </c>
      <c r="L17" s="31"/>
      <c r="M17" s="24" t="s">
        <v>8413</v>
      </c>
      <c r="N17" s="24">
        <v>498</v>
      </c>
      <c r="O17" s="24">
        <v>17.68299575829035</v>
      </c>
      <c r="P17" s="24">
        <v>3.55080236110248E-2</v>
      </c>
      <c r="Q17" s="24"/>
      <c r="R17" s="24"/>
    </row>
    <row r="18" spans="1:21" ht="16" thickBot="1" x14ac:dyDescent="0.25">
      <c r="A18" s="19" t="str">
        <f t="shared" si="1"/>
        <v>15000-15999</v>
      </c>
      <c r="B18" s="14">
        <f>COUNTIFS('Main Data'!$F:$F,"successful",'Main Data'!$D:$D,"&gt;="&amp;$J18,'Main Data'!$D:$D,"&lt;="&amp;$K18)</f>
        <v>57</v>
      </c>
      <c r="C18" s="14">
        <f>COUNTIFS('Main Data'!$F:$F,"failed",'Main Data'!$D:$D,"&gt;="&amp;$J18,'Main Data'!$D:$D,"&lt;="&amp;$K18)</f>
        <v>59</v>
      </c>
      <c r="D18" s="14">
        <f>COUNTIFS('Main Data'!$F:$F,"canceled",'Main Data'!$D:$D,"&gt;="&amp;$J18,'Main Data'!$D:$D,"&lt;="&amp;$K18)</f>
        <v>13</v>
      </c>
      <c r="E18" s="14">
        <f t="shared" si="2"/>
        <v>129</v>
      </c>
      <c r="F18" s="15">
        <f t="shared" si="3"/>
        <v>0.44186046511627908</v>
      </c>
      <c r="G18" s="15">
        <f t="shared" si="4"/>
        <v>0.4573643410852713</v>
      </c>
      <c r="H18" s="15">
        <f t="shared" si="5"/>
        <v>0.10077519379844961</v>
      </c>
      <c r="J18" s="14">
        <f t="shared" si="8"/>
        <v>15000</v>
      </c>
      <c r="K18" s="14">
        <f t="shared" si="9"/>
        <v>15999</v>
      </c>
      <c r="L18" s="31"/>
      <c r="M18" s="25" t="s">
        <v>8414</v>
      </c>
      <c r="N18" s="25">
        <v>499</v>
      </c>
      <c r="O18" s="25">
        <v>22.512826254772442</v>
      </c>
      <c r="P18" s="25"/>
      <c r="Q18" s="25"/>
      <c r="R18" s="25"/>
    </row>
    <row r="19" spans="1:21" ht="16" thickBot="1" x14ac:dyDescent="0.25">
      <c r="A19" s="19" t="str">
        <f t="shared" si="1"/>
        <v>16000-16999</v>
      </c>
      <c r="B19" s="14">
        <f>COUNTIFS('Main Data'!$F:$F,"successful",'Main Data'!$D:$D,"&gt;="&amp;$J19,'Main Data'!$D:$D,"&lt;="&amp;$K19)</f>
        <v>8</v>
      </c>
      <c r="C19" s="14">
        <f>COUNTIFS('Main Data'!$F:$F,"failed",'Main Data'!$D:$D,"&gt;="&amp;$J19,'Main Data'!$D:$D,"&lt;="&amp;$K19)</f>
        <v>7</v>
      </c>
      <c r="D19" s="14">
        <f>COUNTIFS('Main Data'!$F:$F,"canceled",'Main Data'!$D:$D,"&gt;="&amp;$J19,'Main Data'!$D:$D,"&lt;="&amp;$K19)</f>
        <v>1</v>
      </c>
      <c r="E19" s="14">
        <f t="shared" si="2"/>
        <v>16</v>
      </c>
      <c r="F19" s="15">
        <f t="shared" si="3"/>
        <v>0.5</v>
      </c>
      <c r="G19" s="15">
        <f t="shared" si="4"/>
        <v>0.4375</v>
      </c>
      <c r="H19" s="15">
        <f t="shared" si="5"/>
        <v>6.25E-2</v>
      </c>
      <c r="J19" s="14">
        <f t="shared" si="8"/>
        <v>16000</v>
      </c>
      <c r="K19" s="14">
        <f t="shared" si="9"/>
        <v>16999</v>
      </c>
      <c r="L19" s="31"/>
    </row>
    <row r="20" spans="1:21" x14ac:dyDescent="0.2">
      <c r="A20" s="19" t="str">
        <f t="shared" si="1"/>
        <v>17000-17999</v>
      </c>
      <c r="B20" s="14">
        <f>COUNTIFS('Main Data'!$F:$F,"successful",'Main Data'!$D:$D,"&gt;="&amp;$J20,'Main Data'!$D:$D,"&lt;="&amp;$K20)</f>
        <v>6</v>
      </c>
      <c r="C20" s="14">
        <f>COUNTIFS('Main Data'!$F:$F,"failed",'Main Data'!$D:$D,"&gt;="&amp;$J20,'Main Data'!$D:$D,"&lt;="&amp;$K20)</f>
        <v>10</v>
      </c>
      <c r="D20" s="14">
        <f>COUNTIFS('Main Data'!$F:$F,"canceled",'Main Data'!$D:$D,"&gt;="&amp;$J20,'Main Data'!$D:$D,"&lt;="&amp;$K20)</f>
        <v>0</v>
      </c>
      <c r="E20" s="14">
        <f t="shared" si="2"/>
        <v>16</v>
      </c>
      <c r="F20" s="15">
        <f t="shared" si="3"/>
        <v>0.375</v>
      </c>
      <c r="G20" s="15">
        <f t="shared" si="4"/>
        <v>0.625</v>
      </c>
      <c r="H20" s="15">
        <f t="shared" si="5"/>
        <v>0</v>
      </c>
      <c r="J20" s="14">
        <f t="shared" si="8"/>
        <v>17000</v>
      </c>
      <c r="K20" s="14">
        <f t="shared" si="9"/>
        <v>17999</v>
      </c>
      <c r="L20" s="31"/>
      <c r="M20" s="26"/>
      <c r="N20" s="26" t="s">
        <v>8421</v>
      </c>
      <c r="O20" s="26" t="s">
        <v>8409</v>
      </c>
      <c r="P20" s="26" t="s">
        <v>8422</v>
      </c>
      <c r="Q20" s="29" t="s">
        <v>8423</v>
      </c>
      <c r="R20" s="26" t="s">
        <v>8424</v>
      </c>
      <c r="S20" s="26" t="s">
        <v>8425</v>
      </c>
      <c r="T20" s="26" t="s">
        <v>8426</v>
      </c>
      <c r="U20" s="26" t="s">
        <v>8427</v>
      </c>
    </row>
    <row r="21" spans="1:21" x14ac:dyDescent="0.2">
      <c r="A21" s="19" t="str">
        <f t="shared" si="1"/>
        <v>18000-18999</v>
      </c>
      <c r="B21" s="14">
        <f>COUNTIFS('Main Data'!$F:$F,"successful",'Main Data'!$D:$D,"&gt;="&amp;$J21,'Main Data'!$D:$D,"&lt;="&amp;$K21)</f>
        <v>18</v>
      </c>
      <c r="C21" s="14">
        <f>COUNTIFS('Main Data'!$F:$F,"failed",'Main Data'!$D:$D,"&gt;="&amp;$J21,'Main Data'!$D:$D,"&lt;="&amp;$K21)</f>
        <v>11</v>
      </c>
      <c r="D21" s="14">
        <f>COUNTIFS('Main Data'!$F:$F,"canceled",'Main Data'!$D:$D,"&gt;="&amp;$J21,'Main Data'!$D:$D,"&lt;="&amp;$K21)</f>
        <v>3</v>
      </c>
      <c r="E21" s="14">
        <f t="shared" si="2"/>
        <v>32</v>
      </c>
      <c r="F21" s="15">
        <f t="shared" si="3"/>
        <v>0.5625</v>
      </c>
      <c r="G21" s="15">
        <f t="shared" si="4"/>
        <v>0.34375</v>
      </c>
      <c r="H21" s="15">
        <f t="shared" si="5"/>
        <v>9.375E-2</v>
      </c>
      <c r="J21" s="14">
        <f t="shared" si="8"/>
        <v>18000</v>
      </c>
      <c r="K21" s="14">
        <f t="shared" si="9"/>
        <v>18999</v>
      </c>
      <c r="L21" s="31"/>
      <c r="M21" s="24" t="s">
        <v>8415</v>
      </c>
      <c r="N21" s="24">
        <v>0.24666354051352141</v>
      </c>
      <c r="O21" s="24">
        <v>1.6879516854922054E-2</v>
      </c>
      <c r="P21" s="24">
        <v>14.613187251363449</v>
      </c>
      <c r="Q21" s="28">
        <v>1.6754838828719878E-40</v>
      </c>
      <c r="R21" s="24">
        <v>0.2134996957350026</v>
      </c>
      <c r="S21" s="24">
        <v>0.27982738529204021</v>
      </c>
      <c r="T21" s="24">
        <v>0.2134996957350026</v>
      </c>
      <c r="U21" s="24">
        <v>0.27982738529204021</v>
      </c>
    </row>
    <row r="22" spans="1:21" ht="16" thickBot="1" x14ac:dyDescent="0.25">
      <c r="A22" s="19" t="str">
        <f t="shared" si="1"/>
        <v>19000-19999</v>
      </c>
      <c r="B22" s="14">
        <f>COUNTIFS('Main Data'!$F:$F,"successful",'Main Data'!$D:$D,"&gt;="&amp;$J22,'Main Data'!$D:$D,"&lt;="&amp;$K22)</f>
        <v>5</v>
      </c>
      <c r="C22" s="14">
        <f>COUNTIFS('Main Data'!$F:$F,"failed",'Main Data'!$D:$D,"&gt;="&amp;$J22,'Main Data'!$D:$D,"&lt;="&amp;$K22)</f>
        <v>3</v>
      </c>
      <c r="D22" s="14">
        <f>COUNTIFS('Main Data'!$F:$F,"canceled",'Main Data'!$D:$D,"&gt;="&amp;$J22,'Main Data'!$D:$D,"&lt;="&amp;$K22)</f>
        <v>0</v>
      </c>
      <c r="E22" s="14">
        <f t="shared" si="2"/>
        <v>8</v>
      </c>
      <c r="F22" s="15">
        <f t="shared" si="3"/>
        <v>0.625</v>
      </c>
      <c r="G22" s="15">
        <f t="shared" si="4"/>
        <v>0.375</v>
      </c>
      <c r="H22" s="15">
        <f t="shared" si="5"/>
        <v>0</v>
      </c>
      <c r="J22" s="14">
        <f t="shared" si="8"/>
        <v>19000</v>
      </c>
      <c r="K22" s="14">
        <f t="shared" si="9"/>
        <v>19999</v>
      </c>
      <c r="L22" s="31"/>
      <c r="M22" s="25">
        <v>0</v>
      </c>
      <c r="N22" s="25">
        <v>-6.8092993936571366E-7</v>
      </c>
      <c r="O22" s="25">
        <v>5.8384791699499851E-8</v>
      </c>
      <c r="P22" s="25">
        <v>-11.662796415723905</v>
      </c>
      <c r="Q22" s="30">
        <v>5.8960650983755261E-28</v>
      </c>
      <c r="R22" s="25">
        <v>-7.9564081563014613E-7</v>
      </c>
      <c r="S22" s="25">
        <v>-5.662190631012812E-7</v>
      </c>
      <c r="T22" s="25">
        <v>-7.9564081563014613E-7</v>
      </c>
      <c r="U22" s="25">
        <v>-5.662190631012812E-7</v>
      </c>
    </row>
    <row r="23" spans="1:21" x14ac:dyDescent="0.2">
      <c r="A23" s="19" t="str">
        <f t="shared" si="1"/>
        <v>20000-20999</v>
      </c>
      <c r="B23" s="14">
        <f>COUNTIFS('Main Data'!$F:$F,"successful",'Main Data'!$D:$D,"&gt;="&amp;$J23,'Main Data'!$D:$D,"&lt;="&amp;$K23)</f>
        <v>44</v>
      </c>
      <c r="C23" s="14">
        <f>COUNTIFS('Main Data'!$F:$F,"failed",'Main Data'!$D:$D,"&gt;="&amp;$J23,'Main Data'!$D:$D,"&lt;="&amp;$K23)</f>
        <v>56</v>
      </c>
      <c r="D23" s="14">
        <f>COUNTIFS('Main Data'!$F:$F,"canceled",'Main Data'!$D:$D,"&gt;="&amp;$J23,'Main Data'!$D:$D,"&lt;="&amp;$K23)</f>
        <v>13</v>
      </c>
      <c r="E23" s="14">
        <f t="shared" si="2"/>
        <v>113</v>
      </c>
      <c r="F23" s="15">
        <f t="shared" si="3"/>
        <v>0.38938053097345132</v>
      </c>
      <c r="G23" s="15">
        <f t="shared" si="4"/>
        <v>0.49557522123893805</v>
      </c>
      <c r="H23" s="15">
        <f t="shared" si="5"/>
        <v>0.11504424778761062</v>
      </c>
      <c r="J23" s="14">
        <f t="shared" si="8"/>
        <v>20000</v>
      </c>
      <c r="K23" s="14">
        <f t="shared" si="9"/>
        <v>20999</v>
      </c>
      <c r="L23" s="31"/>
    </row>
    <row r="24" spans="1:21" x14ac:dyDescent="0.2">
      <c r="A24" s="19" t="str">
        <f t="shared" si="1"/>
        <v>21000-21999</v>
      </c>
      <c r="B24" s="14">
        <f>COUNTIFS('Main Data'!$F:$F,"successful",'Main Data'!$D:$D,"&gt;="&amp;$J24,'Main Data'!$D:$D,"&lt;="&amp;$K24)</f>
        <v>3</v>
      </c>
      <c r="C24" s="14">
        <f>COUNTIFS('Main Data'!$F:$F,"failed",'Main Data'!$D:$D,"&gt;="&amp;$J24,'Main Data'!$D:$D,"&lt;="&amp;$K24)</f>
        <v>1</v>
      </c>
      <c r="D24" s="14">
        <f>COUNTIFS('Main Data'!$F:$F,"canceled",'Main Data'!$D:$D,"&gt;="&amp;$J24,'Main Data'!$D:$D,"&lt;="&amp;$K24)</f>
        <v>0</v>
      </c>
      <c r="E24" s="14">
        <f t="shared" si="2"/>
        <v>4</v>
      </c>
      <c r="F24" s="15">
        <f t="shared" si="3"/>
        <v>0.75</v>
      </c>
      <c r="G24" s="15">
        <f t="shared" si="4"/>
        <v>0.25</v>
      </c>
      <c r="H24" s="15">
        <f t="shared" si="5"/>
        <v>0</v>
      </c>
      <c r="J24" s="14">
        <f t="shared" si="8"/>
        <v>21000</v>
      </c>
      <c r="K24" s="14">
        <f t="shared" si="9"/>
        <v>21999</v>
      </c>
      <c r="L24" s="31"/>
    </row>
    <row r="25" spans="1:21" x14ac:dyDescent="0.2">
      <c r="A25" s="19" t="str">
        <f t="shared" si="1"/>
        <v>22000-22999</v>
      </c>
      <c r="B25" s="14">
        <f>COUNTIFS('Main Data'!$F:$F,"successful",'Main Data'!$D:$D,"&gt;="&amp;$J25,'Main Data'!$D:$D,"&lt;="&amp;$K25)</f>
        <v>8</v>
      </c>
      <c r="C25" s="14">
        <f>COUNTIFS('Main Data'!$F:$F,"failed",'Main Data'!$D:$D,"&gt;="&amp;$J25,'Main Data'!$D:$D,"&lt;="&amp;$K25)</f>
        <v>8</v>
      </c>
      <c r="D25" s="14">
        <f>COUNTIFS('Main Data'!$F:$F,"canceled",'Main Data'!$D:$D,"&gt;="&amp;$J25,'Main Data'!$D:$D,"&lt;="&amp;$K25)</f>
        <v>1</v>
      </c>
      <c r="E25" s="14">
        <f t="shared" si="2"/>
        <v>17</v>
      </c>
      <c r="F25" s="15">
        <f t="shared" si="3"/>
        <v>0.47058823529411764</v>
      </c>
      <c r="G25" s="15">
        <f t="shared" si="4"/>
        <v>0.47058823529411764</v>
      </c>
      <c r="H25" s="15">
        <f t="shared" si="5"/>
        <v>5.8823529411764705E-2</v>
      </c>
      <c r="J25" s="14">
        <f t="shared" si="8"/>
        <v>22000</v>
      </c>
      <c r="K25" s="14">
        <f t="shared" si="9"/>
        <v>22999</v>
      </c>
      <c r="L25" s="31"/>
    </row>
    <row r="26" spans="1:21" x14ac:dyDescent="0.2">
      <c r="A26" s="19" t="str">
        <f t="shared" si="1"/>
        <v>23000-23999</v>
      </c>
      <c r="B26" s="14">
        <f>COUNTIFS('Main Data'!$F:$F,"successful",'Main Data'!$D:$D,"&gt;="&amp;$J26,'Main Data'!$D:$D,"&lt;="&amp;$K26)</f>
        <v>4</v>
      </c>
      <c r="C26" s="14">
        <f>COUNTIFS('Main Data'!$F:$F,"failed",'Main Data'!$D:$D,"&gt;="&amp;$J26,'Main Data'!$D:$D,"&lt;="&amp;$K26)</f>
        <v>3</v>
      </c>
      <c r="D26" s="14">
        <f>COUNTIFS('Main Data'!$F:$F,"canceled",'Main Data'!$D:$D,"&gt;="&amp;$J26,'Main Data'!$D:$D,"&lt;="&amp;$K26)</f>
        <v>0</v>
      </c>
      <c r="E26" s="14">
        <f t="shared" si="2"/>
        <v>7</v>
      </c>
      <c r="F26" s="15">
        <f t="shared" si="3"/>
        <v>0.5714285714285714</v>
      </c>
      <c r="G26" s="15">
        <f t="shared" si="4"/>
        <v>0.42857142857142855</v>
      </c>
      <c r="H26" s="15">
        <f t="shared" si="5"/>
        <v>0</v>
      </c>
      <c r="J26" s="14">
        <f t="shared" si="8"/>
        <v>23000</v>
      </c>
      <c r="K26" s="14">
        <f t="shared" si="9"/>
        <v>23999</v>
      </c>
      <c r="L26" s="31"/>
      <c r="M26" t="s">
        <v>8428</v>
      </c>
    </row>
    <row r="27" spans="1:21" ht="16" thickBot="1" x14ac:dyDescent="0.25">
      <c r="A27" s="19" t="str">
        <f t="shared" si="1"/>
        <v>24000-24999</v>
      </c>
      <c r="B27" s="14">
        <f>COUNTIFS('Main Data'!$F:$F,"successful",'Main Data'!$D:$D,"&gt;="&amp;$J27,'Main Data'!$D:$D,"&lt;="&amp;$K27)</f>
        <v>3</v>
      </c>
      <c r="C27" s="14">
        <f>COUNTIFS('Main Data'!$F:$F,"failed",'Main Data'!$D:$D,"&gt;="&amp;$J27,'Main Data'!$D:$D,"&lt;="&amp;$K27)</f>
        <v>4</v>
      </c>
      <c r="D27" s="14">
        <f>COUNTIFS('Main Data'!$F:$F,"canceled",'Main Data'!$D:$D,"&gt;="&amp;$J27,'Main Data'!$D:$D,"&lt;="&amp;$K27)</f>
        <v>0</v>
      </c>
      <c r="E27" s="14">
        <f t="shared" si="2"/>
        <v>7</v>
      </c>
      <c r="F27" s="15">
        <f t="shared" si="3"/>
        <v>0.42857142857142855</v>
      </c>
      <c r="G27" s="15">
        <f t="shared" si="4"/>
        <v>0.5714285714285714</v>
      </c>
      <c r="H27" s="15">
        <f t="shared" si="5"/>
        <v>0</v>
      </c>
      <c r="J27" s="14">
        <f t="shared" si="8"/>
        <v>24000</v>
      </c>
      <c r="K27" s="14">
        <f t="shared" si="9"/>
        <v>24999</v>
      </c>
      <c r="L27" s="31"/>
    </row>
    <row r="28" spans="1:21" x14ac:dyDescent="0.2">
      <c r="A28" s="19" t="str">
        <f t="shared" si="1"/>
        <v>25000-25999</v>
      </c>
      <c r="B28" s="14">
        <f>COUNTIFS('Main Data'!$F:$F,"successful",'Main Data'!$D:$D,"&gt;="&amp;$J28,'Main Data'!$D:$D,"&lt;="&amp;$K28)</f>
        <v>47</v>
      </c>
      <c r="C28" s="14">
        <f>COUNTIFS('Main Data'!$F:$F,"failed",'Main Data'!$D:$D,"&gt;="&amp;$J28,'Main Data'!$D:$D,"&lt;="&amp;$K28)</f>
        <v>49</v>
      </c>
      <c r="D28" s="14">
        <f>COUNTIFS('Main Data'!$F:$F,"canceled",'Main Data'!$D:$D,"&gt;="&amp;$J28,'Main Data'!$D:$D,"&lt;="&amp;$K28)</f>
        <v>17</v>
      </c>
      <c r="E28" s="14">
        <f t="shared" si="2"/>
        <v>113</v>
      </c>
      <c r="F28" s="15">
        <f t="shared" si="3"/>
        <v>0.41592920353982299</v>
      </c>
      <c r="G28" s="15">
        <f t="shared" si="4"/>
        <v>0.4336283185840708</v>
      </c>
      <c r="H28" s="15">
        <f t="shared" si="5"/>
        <v>0.15044247787610621</v>
      </c>
      <c r="J28" s="14">
        <f t="shared" si="8"/>
        <v>25000</v>
      </c>
      <c r="K28" s="14">
        <f t="shared" si="9"/>
        <v>25999</v>
      </c>
      <c r="L28" s="31"/>
      <c r="M28" s="26" t="s">
        <v>8429</v>
      </c>
      <c r="N28" s="26" t="s">
        <v>8430</v>
      </c>
      <c r="O28" s="26" t="s">
        <v>8431</v>
      </c>
    </row>
    <row r="29" spans="1:21" x14ac:dyDescent="0.2">
      <c r="A29" s="19" t="str">
        <f t="shared" si="1"/>
        <v>26000-26999</v>
      </c>
      <c r="B29" s="14">
        <f>COUNTIFS('Main Data'!$F:$F,"successful",'Main Data'!$D:$D,"&gt;="&amp;$J29,'Main Data'!$D:$D,"&lt;="&amp;$K29)</f>
        <v>2</v>
      </c>
      <c r="C29" s="14">
        <f>COUNTIFS('Main Data'!$F:$F,"failed",'Main Data'!$D:$D,"&gt;="&amp;$J29,'Main Data'!$D:$D,"&lt;="&amp;$K29)</f>
        <v>5</v>
      </c>
      <c r="D29" s="14">
        <f>COUNTIFS('Main Data'!$F:$F,"canceled",'Main Data'!$D:$D,"&gt;="&amp;$J29,'Main Data'!$D:$D,"&lt;="&amp;$K29)</f>
        <v>0</v>
      </c>
      <c r="E29" s="14">
        <f t="shared" si="2"/>
        <v>7</v>
      </c>
      <c r="F29" s="15">
        <f t="shared" si="3"/>
        <v>0.2857142857142857</v>
      </c>
      <c r="G29" s="15">
        <f t="shared" si="4"/>
        <v>0.7142857142857143</v>
      </c>
      <c r="H29" s="15">
        <f t="shared" si="5"/>
        <v>0</v>
      </c>
      <c r="J29" s="14">
        <f t="shared" si="8"/>
        <v>26000</v>
      </c>
      <c r="K29" s="14">
        <f t="shared" si="9"/>
        <v>26999</v>
      </c>
      <c r="L29" s="31"/>
      <c r="M29" s="24">
        <v>1</v>
      </c>
      <c r="N29" s="24">
        <v>0.24598261057415569</v>
      </c>
      <c r="O29" s="24">
        <v>0.4178104928741202</v>
      </c>
    </row>
    <row r="30" spans="1:21" x14ac:dyDescent="0.2">
      <c r="A30" s="19" t="str">
        <f t="shared" si="1"/>
        <v>27000-27999</v>
      </c>
      <c r="B30" s="14">
        <f>COUNTIFS('Main Data'!$F:$F,"successful",'Main Data'!$D:$D,"&gt;="&amp;$J30,'Main Data'!$D:$D,"&lt;="&amp;$K30)</f>
        <v>3</v>
      </c>
      <c r="C30" s="14">
        <f>COUNTIFS('Main Data'!$F:$F,"failed",'Main Data'!$D:$D,"&gt;="&amp;$J30,'Main Data'!$D:$D,"&lt;="&amp;$K30)</f>
        <v>2</v>
      </c>
      <c r="D30" s="14">
        <f>COUNTIFS('Main Data'!$F:$F,"canceled",'Main Data'!$D:$D,"&gt;="&amp;$J30,'Main Data'!$D:$D,"&lt;="&amp;$K30)</f>
        <v>1</v>
      </c>
      <c r="E30" s="14">
        <f t="shared" si="2"/>
        <v>6</v>
      </c>
      <c r="F30" s="15">
        <f t="shared" si="3"/>
        <v>0.5</v>
      </c>
      <c r="G30" s="15">
        <f t="shared" si="4"/>
        <v>0.33333333333333331</v>
      </c>
      <c r="H30" s="15">
        <f t="shared" si="5"/>
        <v>0.16666666666666666</v>
      </c>
      <c r="J30" s="14">
        <f t="shared" si="8"/>
        <v>27000</v>
      </c>
      <c r="K30" s="14">
        <f t="shared" si="9"/>
        <v>27999</v>
      </c>
      <c r="L30" s="31"/>
      <c r="M30" s="24">
        <v>2</v>
      </c>
      <c r="N30" s="24">
        <v>0.24530168063478999</v>
      </c>
      <c r="O30" s="24">
        <v>0.43713075179764249</v>
      </c>
    </row>
    <row r="31" spans="1:21" x14ac:dyDescent="0.2">
      <c r="A31" s="19" t="str">
        <f t="shared" si="1"/>
        <v>28000-28999</v>
      </c>
      <c r="B31" s="14">
        <f>COUNTIFS('Main Data'!$F:$F,"successful",'Main Data'!$D:$D,"&gt;="&amp;$J31,'Main Data'!$D:$D,"&lt;="&amp;$K31)</f>
        <v>3</v>
      </c>
      <c r="C31" s="14">
        <f>COUNTIFS('Main Data'!$F:$F,"failed",'Main Data'!$D:$D,"&gt;="&amp;$J31,'Main Data'!$D:$D,"&lt;="&amp;$K31)</f>
        <v>6</v>
      </c>
      <c r="D31" s="14">
        <f>COUNTIFS('Main Data'!$F:$F,"canceled",'Main Data'!$D:$D,"&gt;="&amp;$J31,'Main Data'!$D:$D,"&lt;="&amp;$K31)</f>
        <v>0</v>
      </c>
      <c r="E31" s="14">
        <f t="shared" si="2"/>
        <v>9</v>
      </c>
      <c r="F31" s="15">
        <f t="shared" si="3"/>
        <v>0.33333333333333331</v>
      </c>
      <c r="G31" s="15">
        <f t="shared" si="4"/>
        <v>0.66666666666666663</v>
      </c>
      <c r="H31" s="15">
        <f t="shared" si="5"/>
        <v>0</v>
      </c>
      <c r="J31" s="14">
        <f t="shared" si="8"/>
        <v>28000</v>
      </c>
      <c r="K31" s="14">
        <f t="shared" si="9"/>
        <v>28999</v>
      </c>
      <c r="L31" s="31"/>
      <c r="M31" s="24">
        <v>3</v>
      </c>
      <c r="N31" s="24">
        <v>0.24462075069542427</v>
      </c>
      <c r="O31" s="24">
        <v>0.37779812836062293</v>
      </c>
    </row>
    <row r="32" spans="1:21" x14ac:dyDescent="0.2">
      <c r="A32" s="19" t="str">
        <f t="shared" si="1"/>
        <v>29000-29999</v>
      </c>
      <c r="B32" s="14">
        <f>COUNTIFS('Main Data'!$F:$F,"successful",'Main Data'!$D:$D,"&gt;="&amp;$J32,'Main Data'!$D:$D,"&lt;="&amp;$K32)</f>
        <v>0</v>
      </c>
      <c r="C32" s="14">
        <f>COUNTIFS('Main Data'!$F:$F,"failed",'Main Data'!$D:$D,"&gt;="&amp;$J32,'Main Data'!$D:$D,"&lt;="&amp;$K32)</f>
        <v>2</v>
      </c>
      <c r="D32" s="14">
        <f>COUNTIFS('Main Data'!$F:$F,"canceled",'Main Data'!$D:$D,"&gt;="&amp;$J32,'Main Data'!$D:$D,"&lt;="&amp;$K32)</f>
        <v>0</v>
      </c>
      <c r="E32" s="14">
        <f t="shared" si="2"/>
        <v>2</v>
      </c>
      <c r="F32" s="15">
        <f t="shared" si="3"/>
        <v>0</v>
      </c>
      <c r="G32" s="15">
        <f t="shared" si="4"/>
        <v>1</v>
      </c>
      <c r="H32" s="15">
        <f t="shared" si="5"/>
        <v>0</v>
      </c>
      <c r="J32" s="14">
        <f t="shared" si="8"/>
        <v>29000</v>
      </c>
      <c r="K32" s="14">
        <f t="shared" si="9"/>
        <v>29999</v>
      </c>
      <c r="L32" s="31"/>
      <c r="M32" s="24">
        <v>4</v>
      </c>
      <c r="N32" s="24">
        <v>0.24393982075605855</v>
      </c>
      <c r="O32" s="24">
        <v>0.42272684591060805</v>
      </c>
    </row>
    <row r="33" spans="1:15" x14ac:dyDescent="0.2">
      <c r="A33" s="19" t="str">
        <f t="shared" si="1"/>
        <v>30000-30999</v>
      </c>
      <c r="B33" s="14">
        <f>COUNTIFS('Main Data'!$F:$F,"successful",'Main Data'!$D:$D,"&gt;="&amp;$J33,'Main Data'!$D:$D,"&lt;="&amp;$K33)</f>
        <v>26</v>
      </c>
      <c r="C33" s="14">
        <f>COUNTIFS('Main Data'!$F:$F,"failed",'Main Data'!$D:$D,"&gt;="&amp;$J33,'Main Data'!$D:$D,"&lt;="&amp;$K33)</f>
        <v>31</v>
      </c>
      <c r="D33" s="14">
        <f>COUNTIFS('Main Data'!$F:$F,"canceled",'Main Data'!$D:$D,"&gt;="&amp;$J33,'Main Data'!$D:$D,"&lt;="&amp;$K33)</f>
        <v>12</v>
      </c>
      <c r="E33" s="14">
        <f t="shared" si="2"/>
        <v>69</v>
      </c>
      <c r="F33" s="15">
        <f t="shared" si="3"/>
        <v>0.37681159420289856</v>
      </c>
      <c r="G33" s="15">
        <f t="shared" si="4"/>
        <v>0.44927536231884058</v>
      </c>
      <c r="H33" s="15">
        <f t="shared" si="5"/>
        <v>0.17391304347826086</v>
      </c>
      <c r="J33" s="14">
        <f t="shared" si="8"/>
        <v>30000</v>
      </c>
      <c r="K33" s="14">
        <f t="shared" si="9"/>
        <v>30999</v>
      </c>
      <c r="L33" s="31"/>
      <c r="M33" s="24">
        <v>5</v>
      </c>
      <c r="N33" s="24">
        <v>0.24325889081669283</v>
      </c>
      <c r="O33" s="24">
        <v>0.26394572013431583</v>
      </c>
    </row>
    <row r="34" spans="1:15" x14ac:dyDescent="0.2">
      <c r="A34" s="19" t="str">
        <f t="shared" si="1"/>
        <v>31000-31999</v>
      </c>
      <c r="B34" s="14">
        <f>COUNTIFS('Main Data'!$F:$F,"successful",'Main Data'!$D:$D,"&gt;="&amp;$J34,'Main Data'!$D:$D,"&lt;="&amp;$K34)</f>
        <v>1</v>
      </c>
      <c r="C34" s="14">
        <f>COUNTIFS('Main Data'!$F:$F,"failed",'Main Data'!$D:$D,"&gt;="&amp;$J34,'Main Data'!$D:$D,"&lt;="&amp;$K34)</f>
        <v>1</v>
      </c>
      <c r="D34" s="14">
        <f>COUNTIFS('Main Data'!$F:$F,"canceled",'Main Data'!$D:$D,"&gt;="&amp;$J34,'Main Data'!$D:$D,"&lt;="&amp;$K34)</f>
        <v>0</v>
      </c>
      <c r="E34" s="14">
        <f t="shared" si="2"/>
        <v>2</v>
      </c>
      <c r="F34" s="15">
        <f t="shared" si="3"/>
        <v>0.5</v>
      </c>
      <c r="G34" s="15">
        <f t="shared" si="4"/>
        <v>0.5</v>
      </c>
      <c r="H34" s="15">
        <f t="shared" si="5"/>
        <v>0</v>
      </c>
      <c r="J34" s="14">
        <f t="shared" si="8"/>
        <v>31000</v>
      </c>
      <c r="K34" s="14">
        <f t="shared" si="9"/>
        <v>31999</v>
      </c>
      <c r="L34" s="31"/>
      <c r="M34" s="24">
        <v>6</v>
      </c>
      <c r="N34" s="24">
        <v>0.24257796087732714</v>
      </c>
      <c r="O34" s="24">
        <v>0.29655247390528156</v>
      </c>
    </row>
    <row r="35" spans="1:15" x14ac:dyDescent="0.2">
      <c r="A35" s="19" t="str">
        <f t="shared" si="1"/>
        <v>32000-32999</v>
      </c>
      <c r="B35" s="14">
        <f>COUNTIFS('Main Data'!$F:$F,"successful",'Main Data'!$D:$D,"&gt;="&amp;$J35,'Main Data'!$D:$D,"&lt;="&amp;$K35)</f>
        <v>3</v>
      </c>
      <c r="C35" s="14">
        <f>COUNTIFS('Main Data'!$F:$F,"failed",'Main Data'!$D:$D,"&gt;="&amp;$J35,'Main Data'!$D:$D,"&lt;="&amp;$K35)</f>
        <v>2</v>
      </c>
      <c r="D35" s="14">
        <f>COUNTIFS('Main Data'!$F:$F,"canceled",'Main Data'!$D:$D,"&gt;="&amp;$J35,'Main Data'!$D:$D,"&lt;="&amp;$K35)</f>
        <v>0</v>
      </c>
      <c r="E35" s="14">
        <f t="shared" si="2"/>
        <v>5</v>
      </c>
      <c r="F35" s="15">
        <f t="shared" si="3"/>
        <v>0.6</v>
      </c>
      <c r="G35" s="15">
        <f t="shared" si="4"/>
        <v>0.4</v>
      </c>
      <c r="H35" s="15">
        <f t="shared" si="5"/>
        <v>0</v>
      </c>
      <c r="J35" s="14">
        <f t="shared" si="8"/>
        <v>32000</v>
      </c>
      <c r="K35" s="14">
        <f t="shared" si="9"/>
        <v>32999</v>
      </c>
      <c r="L35" s="31"/>
      <c r="M35" s="24">
        <v>7</v>
      </c>
      <c r="N35" s="24">
        <v>0.24189703093796142</v>
      </c>
      <c r="O35" s="24">
        <v>0.31255841460659306</v>
      </c>
    </row>
    <row r="36" spans="1:15" x14ac:dyDescent="0.2">
      <c r="A36" s="19" t="str">
        <f t="shared" si="1"/>
        <v>33000-33999</v>
      </c>
      <c r="B36" s="14">
        <f>COUNTIFS('Main Data'!$F:$F,"successful",'Main Data'!$D:$D,"&gt;="&amp;$J36,'Main Data'!$D:$D,"&lt;="&amp;$K36)</f>
        <v>1</v>
      </c>
      <c r="C36" s="14">
        <f>COUNTIFS('Main Data'!$F:$F,"failed",'Main Data'!$D:$D,"&gt;="&amp;$J36,'Main Data'!$D:$D,"&lt;="&amp;$K36)</f>
        <v>3</v>
      </c>
      <c r="D36" s="14">
        <f>COUNTIFS('Main Data'!$F:$F,"canceled",'Main Data'!$D:$D,"&gt;="&amp;$J36,'Main Data'!$D:$D,"&lt;="&amp;$K36)</f>
        <v>1</v>
      </c>
      <c r="E36" s="14">
        <f t="shared" si="2"/>
        <v>5</v>
      </c>
      <c r="F36" s="15">
        <f t="shared" si="3"/>
        <v>0.2</v>
      </c>
      <c r="G36" s="15">
        <f t="shared" si="4"/>
        <v>0.6</v>
      </c>
      <c r="H36" s="15">
        <f t="shared" si="5"/>
        <v>0.2</v>
      </c>
      <c r="J36" s="14">
        <f t="shared" si="8"/>
        <v>33000</v>
      </c>
      <c r="K36" s="14">
        <f t="shared" si="9"/>
        <v>33999</v>
      </c>
      <c r="L36" s="31"/>
      <c r="M36" s="24">
        <v>8</v>
      </c>
      <c r="N36" s="24">
        <v>0.24121610099859569</v>
      </c>
      <c r="O36" s="24">
        <v>0.3443694845869899</v>
      </c>
    </row>
    <row r="37" spans="1:15" x14ac:dyDescent="0.2">
      <c r="A37" s="19" t="str">
        <f t="shared" si="1"/>
        <v>34000-34999</v>
      </c>
      <c r="B37" s="14">
        <f>COUNTIFS('Main Data'!$F:$F,"successful",'Main Data'!$D:$D,"&gt;="&amp;$J37,'Main Data'!$D:$D,"&lt;="&amp;$K37)</f>
        <v>1</v>
      </c>
      <c r="C37" s="14">
        <f>COUNTIFS('Main Data'!$F:$F,"failed",'Main Data'!$D:$D,"&gt;="&amp;$J37,'Main Data'!$D:$D,"&lt;="&amp;$K37)</f>
        <v>0</v>
      </c>
      <c r="D37" s="14">
        <f>COUNTIFS('Main Data'!$F:$F,"canceled",'Main Data'!$D:$D,"&gt;="&amp;$J37,'Main Data'!$D:$D,"&lt;="&amp;$K37)</f>
        <v>0</v>
      </c>
      <c r="E37" s="14">
        <f t="shared" si="2"/>
        <v>1</v>
      </c>
      <c r="F37" s="15">
        <f t="shared" si="3"/>
        <v>1</v>
      </c>
      <c r="G37" s="15">
        <f t="shared" si="4"/>
        <v>0</v>
      </c>
      <c r="H37" s="15">
        <f t="shared" si="5"/>
        <v>0</v>
      </c>
      <c r="J37" s="14">
        <f t="shared" si="8"/>
        <v>34000</v>
      </c>
      <c r="K37" s="14">
        <f t="shared" si="9"/>
        <v>34999</v>
      </c>
      <c r="L37" s="31"/>
      <c r="M37" s="24">
        <v>9</v>
      </c>
      <c r="N37" s="24">
        <v>0.24053517105922997</v>
      </c>
      <c r="O37" s="24">
        <v>0.28327435275029389</v>
      </c>
    </row>
    <row r="38" spans="1:15" x14ac:dyDescent="0.2">
      <c r="A38" s="19" t="str">
        <f t="shared" si="1"/>
        <v>35000-35999</v>
      </c>
      <c r="B38" s="14">
        <f>COUNTIFS('Main Data'!$F:$F,"successful",'Main Data'!$D:$D,"&gt;="&amp;$J38,'Main Data'!$D:$D,"&lt;="&amp;$K38)</f>
        <v>22</v>
      </c>
      <c r="C38" s="14">
        <f>COUNTIFS('Main Data'!$F:$F,"failed",'Main Data'!$D:$D,"&gt;="&amp;$J38,'Main Data'!$D:$D,"&lt;="&amp;$K38)</f>
        <v>15</v>
      </c>
      <c r="D38" s="14">
        <f>COUNTIFS('Main Data'!$F:$F,"canceled",'Main Data'!$D:$D,"&gt;="&amp;$J38,'Main Data'!$D:$D,"&lt;="&amp;$K38)</f>
        <v>5</v>
      </c>
      <c r="E38" s="14">
        <f t="shared" si="2"/>
        <v>42</v>
      </c>
      <c r="F38" s="15">
        <f t="shared" si="3"/>
        <v>0.52380952380952384</v>
      </c>
      <c r="G38" s="15">
        <f t="shared" si="4"/>
        <v>0.35714285714285715</v>
      </c>
      <c r="H38" s="15">
        <f t="shared" si="5"/>
        <v>0.11904761904761904</v>
      </c>
      <c r="J38" s="14">
        <f t="shared" si="8"/>
        <v>35000</v>
      </c>
      <c r="K38" s="14">
        <f t="shared" si="9"/>
        <v>35999</v>
      </c>
      <c r="L38" s="31"/>
      <c r="M38" s="24">
        <v>10</v>
      </c>
      <c r="N38" s="24">
        <v>0.23985424111986428</v>
      </c>
      <c r="O38" s="24">
        <v>0.2424466438358879</v>
      </c>
    </row>
    <row r="39" spans="1:15" x14ac:dyDescent="0.2">
      <c r="A39" s="19" t="str">
        <f t="shared" si="1"/>
        <v>36000-36999</v>
      </c>
      <c r="B39" s="14">
        <f>COUNTIFS('Main Data'!$F:$F,"successful",'Main Data'!$D:$D,"&gt;="&amp;$J39,'Main Data'!$D:$D,"&lt;="&amp;$K39)</f>
        <v>1</v>
      </c>
      <c r="C39" s="14">
        <f>COUNTIFS('Main Data'!$F:$F,"failed",'Main Data'!$D:$D,"&gt;="&amp;$J39,'Main Data'!$D:$D,"&lt;="&amp;$K39)</f>
        <v>0</v>
      </c>
      <c r="D39" s="14">
        <f>COUNTIFS('Main Data'!$F:$F,"canceled",'Main Data'!$D:$D,"&gt;="&amp;$J39,'Main Data'!$D:$D,"&lt;="&amp;$K39)</f>
        <v>0</v>
      </c>
      <c r="E39" s="14">
        <f t="shared" si="2"/>
        <v>1</v>
      </c>
      <c r="F39" s="15">
        <f t="shared" si="3"/>
        <v>1</v>
      </c>
      <c r="G39" s="15">
        <f t="shared" si="4"/>
        <v>0</v>
      </c>
      <c r="H39" s="15">
        <f t="shared" si="5"/>
        <v>0</v>
      </c>
      <c r="J39" s="14">
        <f t="shared" si="8"/>
        <v>36000</v>
      </c>
      <c r="K39" s="14">
        <f t="shared" si="9"/>
        <v>36999</v>
      </c>
      <c r="L39" s="31"/>
      <c r="M39" s="24">
        <v>11</v>
      </c>
      <c r="N39" s="24">
        <v>0.23917331118049856</v>
      </c>
      <c r="O39" s="24">
        <v>9.4160022152834755E-2</v>
      </c>
    </row>
    <row r="40" spans="1:15" x14ac:dyDescent="0.2">
      <c r="A40" s="19" t="str">
        <f t="shared" si="1"/>
        <v>37000-37999</v>
      </c>
      <c r="B40" s="14">
        <f>COUNTIFS('Main Data'!$F:$F,"successful",'Main Data'!$D:$D,"&gt;="&amp;$J40,'Main Data'!$D:$D,"&lt;="&amp;$K40)</f>
        <v>1</v>
      </c>
      <c r="C40" s="14">
        <f>COUNTIFS('Main Data'!$F:$F,"failed",'Main Data'!$D:$D,"&gt;="&amp;$J40,'Main Data'!$D:$D,"&lt;="&amp;$K40)</f>
        <v>1</v>
      </c>
      <c r="D40" s="14">
        <f>COUNTIFS('Main Data'!$F:$F,"canceled",'Main Data'!$D:$D,"&gt;="&amp;$J40,'Main Data'!$D:$D,"&lt;="&amp;$K40)</f>
        <v>2</v>
      </c>
      <c r="E40" s="14">
        <f t="shared" si="2"/>
        <v>4</v>
      </c>
      <c r="F40" s="15">
        <f t="shared" si="3"/>
        <v>0.25</v>
      </c>
      <c r="G40" s="15">
        <f t="shared" si="4"/>
        <v>0.25</v>
      </c>
      <c r="H40" s="15">
        <f t="shared" si="5"/>
        <v>0.5</v>
      </c>
      <c r="J40" s="14">
        <f t="shared" si="8"/>
        <v>37000</v>
      </c>
      <c r="K40" s="14">
        <f t="shared" si="9"/>
        <v>37999</v>
      </c>
      <c r="L40" s="31"/>
      <c r="M40" s="24">
        <v>12</v>
      </c>
      <c r="N40" s="24">
        <v>0.23849238124113284</v>
      </c>
      <c r="O40" s="24">
        <v>0.25446536523774044</v>
      </c>
    </row>
    <row r="41" spans="1:15" x14ac:dyDescent="0.2">
      <c r="A41" s="19" t="str">
        <f t="shared" si="1"/>
        <v>38000-38999</v>
      </c>
      <c r="B41" s="14">
        <f>COUNTIFS('Main Data'!$F:$F,"successful",'Main Data'!$D:$D,"&gt;="&amp;$J41,'Main Data'!$D:$D,"&lt;="&amp;$K41)</f>
        <v>2</v>
      </c>
      <c r="C41" s="14">
        <f>COUNTIFS('Main Data'!$F:$F,"failed",'Main Data'!$D:$D,"&gt;="&amp;$J41,'Main Data'!$D:$D,"&lt;="&amp;$K41)</f>
        <v>3</v>
      </c>
      <c r="D41" s="14">
        <f>COUNTIFS('Main Data'!$F:$F,"canceled",'Main Data'!$D:$D,"&gt;="&amp;$J41,'Main Data'!$D:$D,"&lt;="&amp;$K41)</f>
        <v>0</v>
      </c>
      <c r="E41" s="14">
        <f t="shared" si="2"/>
        <v>5</v>
      </c>
      <c r="F41" s="15">
        <f t="shared" si="3"/>
        <v>0.4</v>
      </c>
      <c r="G41" s="15">
        <f t="shared" si="4"/>
        <v>0.6</v>
      </c>
      <c r="H41" s="15">
        <f t="shared" si="5"/>
        <v>0</v>
      </c>
      <c r="J41" s="14">
        <f t="shared" si="8"/>
        <v>38000</v>
      </c>
      <c r="K41" s="14">
        <f t="shared" si="9"/>
        <v>38999</v>
      </c>
      <c r="L41" s="31"/>
      <c r="M41" s="24">
        <v>13</v>
      </c>
      <c r="N41" s="24">
        <v>0.23781145130176712</v>
      </c>
      <c r="O41" s="24">
        <v>0.31774410425378846</v>
      </c>
    </row>
    <row r="42" spans="1:15" x14ac:dyDescent="0.2">
      <c r="A42" s="19" t="str">
        <f t="shared" si="1"/>
        <v>39000-39999</v>
      </c>
      <c r="B42" s="14">
        <f>COUNTIFS('Main Data'!$F:$F,"successful",'Main Data'!$D:$D,"&gt;="&amp;$J42,'Main Data'!$D:$D,"&lt;="&amp;$K42)</f>
        <v>0</v>
      </c>
      <c r="C42" s="14">
        <f>COUNTIFS('Main Data'!$F:$F,"failed",'Main Data'!$D:$D,"&gt;="&amp;$J42,'Main Data'!$D:$D,"&lt;="&amp;$K42)</f>
        <v>3</v>
      </c>
      <c r="D42" s="14">
        <f>COUNTIFS('Main Data'!$F:$F,"canceled",'Main Data'!$D:$D,"&gt;="&amp;$J42,'Main Data'!$D:$D,"&lt;="&amp;$K42)</f>
        <v>0</v>
      </c>
      <c r="E42" s="14">
        <f t="shared" si="2"/>
        <v>3</v>
      </c>
      <c r="F42" s="15">
        <f t="shared" si="3"/>
        <v>0</v>
      </c>
      <c r="G42" s="15">
        <f t="shared" si="4"/>
        <v>1</v>
      </c>
      <c r="H42" s="15">
        <f t="shared" si="5"/>
        <v>0</v>
      </c>
      <c r="J42" s="14">
        <f t="shared" si="8"/>
        <v>39000</v>
      </c>
      <c r="K42" s="14">
        <f t="shared" si="9"/>
        <v>39999</v>
      </c>
      <c r="L42" s="31"/>
      <c r="M42" s="24">
        <v>14</v>
      </c>
      <c r="N42" s="24">
        <v>0.23713052136240143</v>
      </c>
      <c r="O42" s="24">
        <v>0.18392211021654592</v>
      </c>
    </row>
    <row r="43" spans="1:15" x14ac:dyDescent="0.2">
      <c r="A43" s="19" t="str">
        <f t="shared" si="1"/>
        <v>40000-40999</v>
      </c>
      <c r="B43" s="14">
        <f>COUNTIFS('Main Data'!$F:$F,"successful",'Main Data'!$D:$D,"&gt;="&amp;$J43,'Main Data'!$D:$D,"&lt;="&amp;$K43)</f>
        <v>16</v>
      </c>
      <c r="C43" s="14">
        <f>COUNTIFS('Main Data'!$F:$F,"failed",'Main Data'!$D:$D,"&gt;="&amp;$J43,'Main Data'!$D:$D,"&lt;="&amp;$K43)</f>
        <v>13</v>
      </c>
      <c r="D43" s="14">
        <f>COUNTIFS('Main Data'!$F:$F,"canceled",'Main Data'!$D:$D,"&gt;="&amp;$J43,'Main Data'!$D:$D,"&lt;="&amp;$K43)</f>
        <v>6</v>
      </c>
      <c r="E43" s="14">
        <f t="shared" si="2"/>
        <v>35</v>
      </c>
      <c r="F43" s="15">
        <f t="shared" si="3"/>
        <v>0.45714285714285713</v>
      </c>
      <c r="G43" s="15">
        <f t="shared" si="4"/>
        <v>0.37142857142857144</v>
      </c>
      <c r="H43" s="15">
        <f t="shared" si="5"/>
        <v>0.17142857142857143</v>
      </c>
      <c r="J43" s="14">
        <f t="shared" si="8"/>
        <v>40000</v>
      </c>
      <c r="K43" s="14">
        <f t="shared" si="9"/>
        <v>40999</v>
      </c>
      <c r="L43" s="31"/>
      <c r="M43" s="24">
        <v>15</v>
      </c>
      <c r="N43" s="24">
        <v>0.2364495914230357</v>
      </c>
      <c r="O43" s="24">
        <v>0.20541087369324337</v>
      </c>
    </row>
    <row r="44" spans="1:15" x14ac:dyDescent="0.2">
      <c r="A44" s="19" t="str">
        <f t="shared" si="1"/>
        <v>41000-41999</v>
      </c>
      <c r="B44" s="14">
        <f>COUNTIFS('Main Data'!$F:$F,"successful",'Main Data'!$D:$D,"&gt;="&amp;$J44,'Main Data'!$D:$D,"&lt;="&amp;$K44)</f>
        <v>0</v>
      </c>
      <c r="C44" s="14">
        <f>COUNTIFS('Main Data'!$F:$F,"failed",'Main Data'!$D:$D,"&gt;="&amp;$J44,'Main Data'!$D:$D,"&lt;="&amp;$K44)</f>
        <v>0</v>
      </c>
      <c r="D44" s="14">
        <f>COUNTIFS('Main Data'!$F:$F,"canceled",'Main Data'!$D:$D,"&gt;="&amp;$J44,'Main Data'!$D:$D,"&lt;="&amp;$K44)</f>
        <v>0</v>
      </c>
      <c r="E44" s="14">
        <f t="shared" si="2"/>
        <v>0</v>
      </c>
      <c r="F44" s="15">
        <v>0</v>
      </c>
      <c r="G44" s="15">
        <v>0</v>
      </c>
      <c r="H44" s="15">
        <v>0</v>
      </c>
      <c r="J44" s="14">
        <f t="shared" si="8"/>
        <v>41000</v>
      </c>
      <c r="K44" s="14">
        <f t="shared" si="9"/>
        <v>41999</v>
      </c>
      <c r="L44" s="31"/>
      <c r="M44" s="24">
        <v>16</v>
      </c>
      <c r="N44" s="24">
        <v>0.23576866148366998</v>
      </c>
      <c r="O44" s="24">
        <v>0.26423133851633002</v>
      </c>
    </row>
    <row r="45" spans="1:15" x14ac:dyDescent="0.2">
      <c r="A45" s="19" t="str">
        <f t="shared" si="1"/>
        <v>42000-42999</v>
      </c>
      <c r="B45" s="14">
        <f>COUNTIFS('Main Data'!$F:$F,"successful",'Main Data'!$D:$D,"&gt;="&amp;$J45,'Main Data'!$D:$D,"&lt;="&amp;$K45)</f>
        <v>2</v>
      </c>
      <c r="C45" s="14">
        <f>COUNTIFS('Main Data'!$F:$F,"failed",'Main Data'!$D:$D,"&gt;="&amp;$J45,'Main Data'!$D:$D,"&lt;="&amp;$K45)</f>
        <v>3</v>
      </c>
      <c r="D45" s="14">
        <f>COUNTIFS('Main Data'!$F:$F,"canceled",'Main Data'!$D:$D,"&gt;="&amp;$J45,'Main Data'!$D:$D,"&lt;="&amp;$K45)</f>
        <v>0</v>
      </c>
      <c r="E45" s="14">
        <f t="shared" si="2"/>
        <v>5</v>
      </c>
      <c r="F45" s="15">
        <f t="shared" si="3"/>
        <v>0.4</v>
      </c>
      <c r="G45" s="15">
        <f t="shared" si="4"/>
        <v>0.6</v>
      </c>
      <c r="H45" s="15">
        <f t="shared" si="5"/>
        <v>0</v>
      </c>
      <c r="J45" s="14">
        <f t="shared" si="8"/>
        <v>42000</v>
      </c>
      <c r="K45" s="14">
        <f t="shared" si="9"/>
        <v>42999</v>
      </c>
      <c r="L45" s="31"/>
      <c r="M45" s="24">
        <v>17</v>
      </c>
      <c r="N45" s="24">
        <v>0.23508773154430426</v>
      </c>
      <c r="O45" s="24">
        <v>0.13991226845569574</v>
      </c>
    </row>
    <row r="46" spans="1:15" x14ac:dyDescent="0.2">
      <c r="A46" s="19" t="str">
        <f t="shared" si="1"/>
        <v>43000-43999</v>
      </c>
      <c r="B46" s="14">
        <f>COUNTIFS('Main Data'!$F:$F,"successful",'Main Data'!$D:$D,"&gt;="&amp;$J46,'Main Data'!$D:$D,"&lt;="&amp;$K46)</f>
        <v>1</v>
      </c>
      <c r="C46" s="14">
        <f>COUNTIFS('Main Data'!$F:$F,"failed",'Main Data'!$D:$D,"&gt;="&amp;$J46,'Main Data'!$D:$D,"&lt;="&amp;$K46)</f>
        <v>0</v>
      </c>
      <c r="D46" s="14">
        <f>COUNTIFS('Main Data'!$F:$F,"canceled",'Main Data'!$D:$D,"&gt;="&amp;$J46,'Main Data'!$D:$D,"&lt;="&amp;$K46)</f>
        <v>0</v>
      </c>
      <c r="E46" s="14">
        <f t="shared" si="2"/>
        <v>1</v>
      </c>
      <c r="F46" s="15">
        <f t="shared" si="3"/>
        <v>1</v>
      </c>
      <c r="G46" s="15">
        <f t="shared" si="4"/>
        <v>0</v>
      </c>
      <c r="H46" s="15">
        <f t="shared" si="5"/>
        <v>0</v>
      </c>
      <c r="J46" s="14">
        <f t="shared" si="8"/>
        <v>43000</v>
      </c>
      <c r="K46" s="14">
        <f t="shared" si="9"/>
        <v>43999</v>
      </c>
      <c r="L46" s="31"/>
      <c r="M46" s="24">
        <v>18</v>
      </c>
      <c r="N46" s="24">
        <v>0.23440680160493857</v>
      </c>
      <c r="O46" s="24">
        <v>0.32809319839506146</v>
      </c>
    </row>
    <row r="47" spans="1:15" x14ac:dyDescent="0.2">
      <c r="A47" s="19" t="str">
        <f t="shared" si="1"/>
        <v>44000-44999</v>
      </c>
      <c r="B47" s="14">
        <f>COUNTIFS('Main Data'!$F:$F,"successful",'Main Data'!$D:$D,"&gt;="&amp;$J47,'Main Data'!$D:$D,"&lt;="&amp;$K47)</f>
        <v>2</v>
      </c>
      <c r="C47" s="14">
        <f>COUNTIFS('Main Data'!$F:$F,"failed",'Main Data'!$D:$D,"&gt;="&amp;$J47,'Main Data'!$D:$D,"&lt;="&amp;$K47)</f>
        <v>0</v>
      </c>
      <c r="D47" s="14">
        <f>COUNTIFS('Main Data'!$F:$F,"canceled",'Main Data'!$D:$D,"&gt;="&amp;$J47,'Main Data'!$D:$D,"&lt;="&amp;$K47)</f>
        <v>0</v>
      </c>
      <c r="E47" s="14">
        <f t="shared" si="2"/>
        <v>2</v>
      </c>
      <c r="F47" s="15">
        <f t="shared" si="3"/>
        <v>1</v>
      </c>
      <c r="G47" s="15">
        <f t="shared" si="4"/>
        <v>0</v>
      </c>
      <c r="H47" s="15">
        <f t="shared" si="5"/>
        <v>0</v>
      </c>
      <c r="J47" s="14">
        <f t="shared" si="8"/>
        <v>44000</v>
      </c>
      <c r="K47" s="14">
        <f t="shared" si="9"/>
        <v>44999</v>
      </c>
      <c r="L47" s="31"/>
      <c r="M47" s="24">
        <v>19</v>
      </c>
      <c r="N47" s="24">
        <v>0.23372587166557285</v>
      </c>
      <c r="O47" s="24">
        <v>0.39127412833442715</v>
      </c>
    </row>
    <row r="48" spans="1:15" x14ac:dyDescent="0.2">
      <c r="A48" s="19" t="str">
        <f t="shared" si="1"/>
        <v>45000-45999</v>
      </c>
      <c r="B48" s="14">
        <f>COUNTIFS('Main Data'!$F:$F,"successful",'Main Data'!$D:$D,"&gt;="&amp;$J48,'Main Data'!$D:$D,"&lt;="&amp;$K48)</f>
        <v>3</v>
      </c>
      <c r="C48" s="14">
        <f>COUNTIFS('Main Data'!$F:$F,"failed",'Main Data'!$D:$D,"&gt;="&amp;$J48,'Main Data'!$D:$D,"&lt;="&amp;$K48)</f>
        <v>6</v>
      </c>
      <c r="D48" s="14">
        <f>COUNTIFS('Main Data'!$F:$F,"canceled",'Main Data'!$D:$D,"&gt;="&amp;$J48,'Main Data'!$D:$D,"&lt;="&amp;$K48)</f>
        <v>2</v>
      </c>
      <c r="E48" s="14">
        <f t="shared" si="2"/>
        <v>11</v>
      </c>
      <c r="F48" s="15">
        <f t="shared" si="3"/>
        <v>0.27272727272727271</v>
      </c>
      <c r="G48" s="15">
        <f t="shared" si="4"/>
        <v>0.54545454545454541</v>
      </c>
      <c r="H48" s="15">
        <f t="shared" si="5"/>
        <v>0.18181818181818182</v>
      </c>
      <c r="J48" s="14">
        <f t="shared" si="8"/>
        <v>45000</v>
      </c>
      <c r="K48" s="14">
        <f t="shared" si="9"/>
        <v>45999</v>
      </c>
      <c r="L48" s="31"/>
      <c r="M48" s="24">
        <v>20</v>
      </c>
      <c r="N48" s="24">
        <v>0.23304494172620713</v>
      </c>
      <c r="O48" s="24">
        <v>0.15633558924724419</v>
      </c>
    </row>
    <row r="49" spans="1:15" x14ac:dyDescent="0.2">
      <c r="A49" s="19" t="str">
        <f t="shared" si="1"/>
        <v>46000-46999</v>
      </c>
      <c r="B49" s="14">
        <f>COUNTIFS('Main Data'!$F:$F,"successful",'Main Data'!$D:$D,"&gt;="&amp;$J49,'Main Data'!$D:$D,"&lt;="&amp;$K49)</f>
        <v>0</v>
      </c>
      <c r="C49" s="14">
        <f>COUNTIFS('Main Data'!$F:$F,"failed",'Main Data'!$D:$D,"&gt;="&amp;$J49,'Main Data'!$D:$D,"&lt;="&amp;$K49)</f>
        <v>1</v>
      </c>
      <c r="D49" s="14">
        <f>COUNTIFS('Main Data'!$F:$F,"canceled",'Main Data'!$D:$D,"&gt;="&amp;$J49,'Main Data'!$D:$D,"&lt;="&amp;$K49)</f>
        <v>0</v>
      </c>
      <c r="E49" s="14">
        <f t="shared" si="2"/>
        <v>1</v>
      </c>
      <c r="F49" s="15">
        <f t="shared" si="3"/>
        <v>0</v>
      </c>
      <c r="G49" s="15">
        <f t="shared" si="4"/>
        <v>1</v>
      </c>
      <c r="H49" s="15">
        <f t="shared" si="5"/>
        <v>0</v>
      </c>
      <c r="J49" s="14">
        <f t="shared" si="8"/>
        <v>46000</v>
      </c>
      <c r="K49" s="14">
        <f t="shared" si="9"/>
        <v>46999</v>
      </c>
      <c r="L49" s="31"/>
      <c r="M49" s="24">
        <v>21</v>
      </c>
      <c r="N49" s="24">
        <v>0.23236401178684141</v>
      </c>
      <c r="O49" s="24">
        <v>0.51763598821315859</v>
      </c>
    </row>
    <row r="50" spans="1:15" x14ac:dyDescent="0.2">
      <c r="A50" s="19" t="str">
        <f t="shared" si="1"/>
        <v>47000-47999</v>
      </c>
      <c r="B50" s="14">
        <f>COUNTIFS('Main Data'!$F:$F,"successful",'Main Data'!$D:$D,"&gt;="&amp;$J50,'Main Data'!$D:$D,"&lt;="&amp;$K50)</f>
        <v>1</v>
      </c>
      <c r="C50" s="14">
        <f>COUNTIFS('Main Data'!$F:$F,"failed",'Main Data'!$D:$D,"&gt;="&amp;$J50,'Main Data'!$D:$D,"&lt;="&amp;$K50)</f>
        <v>0</v>
      </c>
      <c r="D50" s="14">
        <f>COUNTIFS('Main Data'!$F:$F,"canceled",'Main Data'!$D:$D,"&gt;="&amp;$J50,'Main Data'!$D:$D,"&lt;="&amp;$K50)</f>
        <v>0</v>
      </c>
      <c r="E50" s="14">
        <f t="shared" si="2"/>
        <v>1</v>
      </c>
      <c r="F50" s="15">
        <f t="shared" si="3"/>
        <v>1</v>
      </c>
      <c r="G50" s="15">
        <f t="shared" si="4"/>
        <v>0</v>
      </c>
      <c r="H50" s="15">
        <f t="shared" si="5"/>
        <v>0</v>
      </c>
      <c r="J50" s="14">
        <f t="shared" si="8"/>
        <v>47000</v>
      </c>
      <c r="K50" s="14">
        <f t="shared" si="9"/>
        <v>47999</v>
      </c>
      <c r="L50" s="31"/>
      <c r="M50" s="24">
        <v>22</v>
      </c>
      <c r="N50" s="24">
        <v>0.23168308184747571</v>
      </c>
      <c r="O50" s="24">
        <v>0.23890515344664193</v>
      </c>
    </row>
    <row r="51" spans="1:15" x14ac:dyDescent="0.2">
      <c r="A51" s="19" t="str">
        <f t="shared" si="1"/>
        <v>48000-48999</v>
      </c>
      <c r="B51" s="14">
        <f>COUNTIFS('Main Data'!$F:$F,"successful",'Main Data'!$D:$D,"&gt;="&amp;$J51,'Main Data'!$D:$D,"&lt;="&amp;$K51)</f>
        <v>2</v>
      </c>
      <c r="C51" s="14">
        <f>COUNTIFS('Main Data'!$F:$F,"failed",'Main Data'!$D:$D,"&gt;="&amp;$J51,'Main Data'!$D:$D,"&lt;="&amp;$K51)</f>
        <v>3</v>
      </c>
      <c r="D51" s="14">
        <f>COUNTIFS('Main Data'!$F:$F,"canceled",'Main Data'!$D:$D,"&gt;="&amp;$J51,'Main Data'!$D:$D,"&lt;="&amp;$K51)</f>
        <v>1</v>
      </c>
      <c r="E51" s="14">
        <f t="shared" si="2"/>
        <v>6</v>
      </c>
      <c r="F51" s="15">
        <f t="shared" si="3"/>
        <v>0.33333333333333331</v>
      </c>
      <c r="G51" s="15">
        <f t="shared" si="4"/>
        <v>0.5</v>
      </c>
      <c r="H51" s="15">
        <f t="shared" si="5"/>
        <v>0.16666666666666666</v>
      </c>
      <c r="J51" s="14">
        <f t="shared" si="8"/>
        <v>48000</v>
      </c>
      <c r="K51" s="14">
        <f t="shared" si="9"/>
        <v>48999</v>
      </c>
      <c r="L51" s="31"/>
      <c r="M51" s="24">
        <v>23</v>
      </c>
      <c r="N51" s="24">
        <v>0.23100215190810999</v>
      </c>
      <c r="O51" s="24">
        <v>0.34042641952046138</v>
      </c>
    </row>
    <row r="52" spans="1:15" x14ac:dyDescent="0.2">
      <c r="A52" s="19" t="str">
        <f t="shared" si="1"/>
        <v>49000-49999</v>
      </c>
      <c r="B52" s="14">
        <f>COUNTIFS('Main Data'!$F:$F,"successful",'Main Data'!$D:$D,"&gt;="&amp;$J52,'Main Data'!$D:$D,"&lt;="&amp;$K52)</f>
        <v>0</v>
      </c>
      <c r="C52" s="14">
        <f>COUNTIFS('Main Data'!$F:$F,"failed",'Main Data'!$D:$D,"&gt;="&amp;$J52,'Main Data'!$D:$D,"&lt;="&amp;$K52)</f>
        <v>1</v>
      </c>
      <c r="D52" s="14">
        <f>COUNTIFS('Main Data'!$F:$F,"canceled",'Main Data'!$D:$D,"&gt;="&amp;$J52,'Main Data'!$D:$D,"&lt;="&amp;$K52)</f>
        <v>1</v>
      </c>
      <c r="E52" s="14">
        <f t="shared" si="2"/>
        <v>2</v>
      </c>
      <c r="F52" s="15">
        <f t="shared" si="3"/>
        <v>0</v>
      </c>
      <c r="G52" s="15">
        <f t="shared" si="4"/>
        <v>0.5</v>
      </c>
      <c r="H52" s="15">
        <f t="shared" si="5"/>
        <v>0.5</v>
      </c>
      <c r="J52" s="14">
        <f t="shared" si="8"/>
        <v>49000</v>
      </c>
      <c r="K52" s="14">
        <f t="shared" si="9"/>
        <v>49999</v>
      </c>
      <c r="L52" s="31"/>
      <c r="M52" s="24">
        <v>24</v>
      </c>
      <c r="N52" s="24">
        <v>0.23032122196874427</v>
      </c>
      <c r="O52" s="24">
        <v>0.19825020660268428</v>
      </c>
    </row>
    <row r="53" spans="1:15" x14ac:dyDescent="0.2">
      <c r="A53" s="19" t="str">
        <f t="shared" si="1"/>
        <v>50000-50999</v>
      </c>
      <c r="B53" s="14">
        <f>COUNTIFS('Main Data'!$F:$F,"successful",'Main Data'!$D:$D,"&gt;="&amp;$J53,'Main Data'!$D:$D,"&lt;="&amp;$K53)</f>
        <v>31</v>
      </c>
      <c r="C53" s="14">
        <f>COUNTIFS('Main Data'!$F:$F,"failed",'Main Data'!$D:$D,"&gt;="&amp;$J53,'Main Data'!$D:$D,"&lt;="&amp;$K53)</f>
        <v>60</v>
      </c>
      <c r="D53" s="14">
        <f>COUNTIFS('Main Data'!$F:$F,"canceled",'Main Data'!$D:$D,"&gt;="&amp;$J53,'Main Data'!$D:$D,"&lt;="&amp;$K53)</f>
        <v>17</v>
      </c>
      <c r="E53" s="14">
        <f t="shared" si="2"/>
        <v>108</v>
      </c>
      <c r="F53" s="15">
        <f t="shared" si="3"/>
        <v>0.28703703703703703</v>
      </c>
      <c r="G53" s="15">
        <f t="shared" si="4"/>
        <v>0.55555555555555558</v>
      </c>
      <c r="H53" s="15">
        <f t="shared" si="5"/>
        <v>0.15740740740740741</v>
      </c>
      <c r="J53" s="14">
        <f t="shared" si="8"/>
        <v>50000</v>
      </c>
      <c r="K53" s="14">
        <f t="shared" si="9"/>
        <v>50999</v>
      </c>
      <c r="L53" s="31"/>
      <c r="M53" s="24">
        <v>25</v>
      </c>
      <c r="N53" s="24">
        <v>0.22964029202937858</v>
      </c>
      <c r="O53" s="24">
        <v>0.18628891151044441</v>
      </c>
    </row>
    <row r="54" spans="1:15" x14ac:dyDescent="0.2">
      <c r="A54" s="19" t="str">
        <f t="shared" si="1"/>
        <v>51000-51999</v>
      </c>
      <c r="B54" s="14">
        <f>COUNTIFS('Main Data'!$F:$F,"successful",'Main Data'!$D:$D,"&gt;="&amp;$J54,'Main Data'!$D:$D,"&lt;="&amp;$K54)</f>
        <v>0</v>
      </c>
      <c r="C54" s="14">
        <f>COUNTIFS('Main Data'!$F:$F,"failed",'Main Data'!$D:$D,"&gt;="&amp;$J54,'Main Data'!$D:$D,"&lt;="&amp;$K54)</f>
        <v>0</v>
      </c>
      <c r="D54" s="14">
        <f>COUNTIFS('Main Data'!$F:$F,"canceled",'Main Data'!$D:$D,"&gt;="&amp;$J54,'Main Data'!$D:$D,"&lt;="&amp;$K54)</f>
        <v>1</v>
      </c>
      <c r="E54" s="14">
        <f t="shared" si="2"/>
        <v>1</v>
      </c>
      <c r="F54" s="15">
        <f t="shared" si="3"/>
        <v>0</v>
      </c>
      <c r="G54" s="15">
        <f t="shared" si="4"/>
        <v>0</v>
      </c>
      <c r="H54" s="15">
        <f t="shared" si="5"/>
        <v>1</v>
      </c>
      <c r="J54" s="14">
        <f t="shared" si="8"/>
        <v>51000</v>
      </c>
      <c r="K54" s="14">
        <f t="shared" si="9"/>
        <v>51999</v>
      </c>
      <c r="L54" s="31"/>
      <c r="M54" s="24">
        <v>26</v>
      </c>
      <c r="N54" s="24">
        <v>0.22895936209001286</v>
      </c>
      <c r="O54" s="24">
        <v>5.6754923624272841E-2</v>
      </c>
    </row>
    <row r="55" spans="1:15" x14ac:dyDescent="0.2">
      <c r="A55" s="19" t="str">
        <f t="shared" si="1"/>
        <v>52000-52999</v>
      </c>
      <c r="B55" s="14">
        <f>COUNTIFS('Main Data'!$F:$F,"successful",'Main Data'!$D:$D,"&gt;="&amp;$J55,'Main Data'!$D:$D,"&lt;="&amp;$K55)</f>
        <v>1</v>
      </c>
      <c r="C55" s="14">
        <f>COUNTIFS('Main Data'!$F:$F,"failed",'Main Data'!$D:$D,"&gt;="&amp;$J55,'Main Data'!$D:$D,"&lt;="&amp;$K55)</f>
        <v>0</v>
      </c>
      <c r="D55" s="14">
        <f>COUNTIFS('Main Data'!$F:$F,"canceled",'Main Data'!$D:$D,"&gt;="&amp;$J55,'Main Data'!$D:$D,"&lt;="&amp;$K55)</f>
        <v>0</v>
      </c>
      <c r="E55" s="14">
        <f t="shared" si="2"/>
        <v>1</v>
      </c>
      <c r="F55" s="15">
        <f t="shared" si="3"/>
        <v>1</v>
      </c>
      <c r="G55" s="15">
        <f t="shared" si="4"/>
        <v>0</v>
      </c>
      <c r="H55" s="15">
        <f t="shared" si="5"/>
        <v>0</v>
      </c>
      <c r="J55" s="14">
        <f t="shared" si="8"/>
        <v>52000</v>
      </c>
      <c r="K55" s="14">
        <f t="shared" si="9"/>
        <v>52999</v>
      </c>
      <c r="L55" s="31"/>
      <c r="M55" s="24">
        <v>27</v>
      </c>
      <c r="N55" s="24">
        <v>0.22827843215064714</v>
      </c>
      <c r="O55" s="24">
        <v>0.27172156784935286</v>
      </c>
    </row>
    <row r="56" spans="1:15" x14ac:dyDescent="0.2">
      <c r="A56" s="19" t="str">
        <f t="shared" si="1"/>
        <v>53000-53999</v>
      </c>
      <c r="B56" s="14">
        <f>COUNTIFS('Main Data'!$F:$F,"successful",'Main Data'!$D:$D,"&gt;="&amp;$J56,'Main Data'!$D:$D,"&lt;="&amp;$K56)</f>
        <v>0</v>
      </c>
      <c r="C56" s="14">
        <f>COUNTIFS('Main Data'!$F:$F,"failed",'Main Data'!$D:$D,"&gt;="&amp;$J56,'Main Data'!$D:$D,"&lt;="&amp;$K56)</f>
        <v>0</v>
      </c>
      <c r="D56" s="14">
        <f>COUNTIFS('Main Data'!$F:$F,"canceled",'Main Data'!$D:$D,"&gt;="&amp;$J56,'Main Data'!$D:$D,"&lt;="&amp;$K56)</f>
        <v>0</v>
      </c>
      <c r="E56" s="14">
        <f t="shared" si="2"/>
        <v>0</v>
      </c>
      <c r="F56" s="15">
        <v>0</v>
      </c>
      <c r="G56" s="15">
        <v>0</v>
      </c>
      <c r="H56" s="15">
        <v>0</v>
      </c>
      <c r="J56" s="14">
        <f t="shared" si="8"/>
        <v>53000</v>
      </c>
      <c r="K56" s="14">
        <f t="shared" si="9"/>
        <v>53999</v>
      </c>
      <c r="L56" s="31"/>
      <c r="M56" s="24">
        <v>28</v>
      </c>
      <c r="N56" s="24">
        <v>0.22759750221128142</v>
      </c>
      <c r="O56" s="24">
        <v>0.1057358311220519</v>
      </c>
    </row>
    <row r="57" spans="1:15" x14ac:dyDescent="0.2">
      <c r="A57" s="19" t="str">
        <f t="shared" si="1"/>
        <v>54000-54999</v>
      </c>
      <c r="B57" s="14">
        <f>COUNTIFS('Main Data'!$F:$F,"successful",'Main Data'!$D:$D,"&gt;="&amp;$J57,'Main Data'!$D:$D,"&lt;="&amp;$K57)</f>
        <v>0</v>
      </c>
      <c r="C57" s="14">
        <f>COUNTIFS('Main Data'!$F:$F,"failed",'Main Data'!$D:$D,"&gt;="&amp;$J57,'Main Data'!$D:$D,"&lt;="&amp;$K57)</f>
        <v>2</v>
      </c>
      <c r="D57" s="14">
        <f>COUNTIFS('Main Data'!$F:$F,"canceled",'Main Data'!$D:$D,"&gt;="&amp;$J57,'Main Data'!$D:$D,"&lt;="&amp;$K57)</f>
        <v>0</v>
      </c>
      <c r="E57" s="14">
        <f t="shared" si="2"/>
        <v>2</v>
      </c>
      <c r="F57" s="15">
        <f t="shared" si="3"/>
        <v>0</v>
      </c>
      <c r="G57" s="15">
        <f t="shared" si="4"/>
        <v>1</v>
      </c>
      <c r="H57" s="15">
        <f t="shared" si="5"/>
        <v>0</v>
      </c>
      <c r="J57" s="14">
        <f t="shared" si="8"/>
        <v>54000</v>
      </c>
      <c r="K57" s="14">
        <f t="shared" si="9"/>
        <v>54999</v>
      </c>
      <c r="L57" s="31"/>
      <c r="M57" s="24">
        <v>29</v>
      </c>
      <c r="N57" s="24">
        <v>0.2269165722719157</v>
      </c>
      <c r="O57" s="24">
        <v>-0.2269165722719157</v>
      </c>
    </row>
    <row r="58" spans="1:15" x14ac:dyDescent="0.2">
      <c r="A58" s="19" t="str">
        <f t="shared" si="1"/>
        <v>55000-55999</v>
      </c>
      <c r="B58" s="14">
        <f>COUNTIFS('Main Data'!$F:$F,"successful",'Main Data'!$D:$D,"&gt;="&amp;$J58,'Main Data'!$D:$D,"&lt;="&amp;$K58)</f>
        <v>2</v>
      </c>
      <c r="C58" s="14">
        <f>COUNTIFS('Main Data'!$F:$F,"failed",'Main Data'!$D:$D,"&gt;="&amp;$J58,'Main Data'!$D:$D,"&lt;="&amp;$K58)</f>
        <v>5</v>
      </c>
      <c r="D58" s="14">
        <f>COUNTIFS('Main Data'!$F:$F,"canceled",'Main Data'!$D:$D,"&gt;="&amp;$J58,'Main Data'!$D:$D,"&lt;="&amp;$K58)</f>
        <v>2</v>
      </c>
      <c r="E58" s="14">
        <f t="shared" si="2"/>
        <v>9</v>
      </c>
      <c r="F58" s="15">
        <f t="shared" si="3"/>
        <v>0.22222222222222221</v>
      </c>
      <c r="G58" s="15">
        <f t="shared" si="4"/>
        <v>0.55555555555555558</v>
      </c>
      <c r="H58" s="15">
        <f t="shared" si="5"/>
        <v>0.22222222222222221</v>
      </c>
      <c r="J58" s="14">
        <f t="shared" si="8"/>
        <v>55000</v>
      </c>
      <c r="K58" s="14">
        <f t="shared" si="9"/>
        <v>55999</v>
      </c>
      <c r="L58" s="31"/>
      <c r="M58" s="24">
        <v>30</v>
      </c>
      <c r="N58" s="24">
        <v>0.22623564233255</v>
      </c>
      <c r="O58" s="24">
        <v>0.15057595187034856</v>
      </c>
    </row>
    <row r="59" spans="1:15" x14ac:dyDescent="0.2">
      <c r="A59" s="19" t="str">
        <f t="shared" si="1"/>
        <v>56000-56999</v>
      </c>
      <c r="B59" s="14">
        <f>COUNTIFS('Main Data'!$F:$F,"successful",'Main Data'!$D:$D,"&gt;="&amp;$J59,'Main Data'!$D:$D,"&lt;="&amp;$K59)</f>
        <v>0</v>
      </c>
      <c r="C59" s="14">
        <f>COUNTIFS('Main Data'!$F:$F,"failed",'Main Data'!$D:$D,"&gt;="&amp;$J59,'Main Data'!$D:$D,"&lt;="&amp;$K59)</f>
        <v>1</v>
      </c>
      <c r="D59" s="14">
        <f>COUNTIFS('Main Data'!$F:$F,"canceled",'Main Data'!$D:$D,"&gt;="&amp;$J59,'Main Data'!$D:$D,"&lt;="&amp;$K59)</f>
        <v>0</v>
      </c>
      <c r="E59" s="14">
        <f t="shared" si="2"/>
        <v>1</v>
      </c>
      <c r="F59" s="15">
        <f t="shared" si="3"/>
        <v>0</v>
      </c>
      <c r="G59" s="15">
        <f t="shared" si="4"/>
        <v>1</v>
      </c>
      <c r="H59" s="15">
        <f t="shared" si="5"/>
        <v>0</v>
      </c>
      <c r="J59" s="14">
        <f t="shared" si="8"/>
        <v>56000</v>
      </c>
      <c r="K59" s="14">
        <f t="shared" si="9"/>
        <v>56999</v>
      </c>
      <c r="L59" s="31"/>
      <c r="M59" s="24">
        <v>31</v>
      </c>
      <c r="N59" s="24">
        <v>0.22555471239318428</v>
      </c>
      <c r="O59" s="24">
        <v>0.27444528760681575</v>
      </c>
    </row>
    <row r="60" spans="1:15" x14ac:dyDescent="0.2">
      <c r="A60" s="19" t="str">
        <f t="shared" si="1"/>
        <v>57000-57999</v>
      </c>
      <c r="B60" s="14">
        <f>COUNTIFS('Main Data'!$F:$F,"successful",'Main Data'!$D:$D,"&gt;="&amp;$J60,'Main Data'!$D:$D,"&lt;="&amp;$K60)</f>
        <v>0</v>
      </c>
      <c r="C60" s="14">
        <f>COUNTIFS('Main Data'!$F:$F,"failed",'Main Data'!$D:$D,"&gt;="&amp;$J60,'Main Data'!$D:$D,"&lt;="&amp;$K60)</f>
        <v>1</v>
      </c>
      <c r="D60" s="14">
        <f>COUNTIFS('Main Data'!$F:$F,"canceled",'Main Data'!$D:$D,"&gt;="&amp;$J60,'Main Data'!$D:$D,"&lt;="&amp;$K60)</f>
        <v>0</v>
      </c>
      <c r="E60" s="14">
        <f t="shared" si="2"/>
        <v>1</v>
      </c>
      <c r="F60" s="15">
        <f t="shared" si="3"/>
        <v>0</v>
      </c>
      <c r="G60" s="15">
        <f t="shared" si="4"/>
        <v>1</v>
      </c>
      <c r="H60" s="15">
        <f t="shared" si="5"/>
        <v>0</v>
      </c>
      <c r="J60" s="14">
        <f t="shared" si="8"/>
        <v>57000</v>
      </c>
      <c r="K60" s="14">
        <f t="shared" si="9"/>
        <v>57999</v>
      </c>
      <c r="L60" s="31"/>
      <c r="M60" s="24">
        <v>32</v>
      </c>
      <c r="N60" s="24">
        <v>0.22487378245381856</v>
      </c>
      <c r="O60" s="24">
        <v>0.37512621754618142</v>
      </c>
    </row>
    <row r="61" spans="1:15" x14ac:dyDescent="0.2">
      <c r="A61" s="19" t="str">
        <f t="shared" si="1"/>
        <v>58000-58999</v>
      </c>
      <c r="B61" s="14">
        <f>COUNTIFS('Main Data'!$F:$F,"successful",'Main Data'!$D:$D,"&gt;="&amp;$J61,'Main Data'!$D:$D,"&lt;="&amp;$K61)</f>
        <v>1</v>
      </c>
      <c r="C61" s="14">
        <f>COUNTIFS('Main Data'!$F:$F,"failed",'Main Data'!$D:$D,"&gt;="&amp;$J61,'Main Data'!$D:$D,"&lt;="&amp;$K61)</f>
        <v>0</v>
      </c>
      <c r="D61" s="14">
        <f>COUNTIFS('Main Data'!$F:$F,"canceled",'Main Data'!$D:$D,"&gt;="&amp;$J61,'Main Data'!$D:$D,"&lt;="&amp;$K61)</f>
        <v>0</v>
      </c>
      <c r="E61" s="14">
        <f t="shared" si="2"/>
        <v>1</v>
      </c>
      <c r="F61" s="15">
        <f t="shared" si="3"/>
        <v>1</v>
      </c>
      <c r="G61" s="15">
        <f t="shared" si="4"/>
        <v>0</v>
      </c>
      <c r="H61" s="15">
        <f t="shared" si="5"/>
        <v>0</v>
      </c>
      <c r="J61" s="14">
        <f t="shared" si="8"/>
        <v>58000</v>
      </c>
      <c r="K61" s="14">
        <f t="shared" si="9"/>
        <v>58999</v>
      </c>
      <c r="L61" s="31"/>
      <c r="M61" s="24">
        <v>33</v>
      </c>
      <c r="N61" s="24">
        <v>0.22419285251445287</v>
      </c>
      <c r="O61" s="24">
        <v>-2.4192852514452856E-2</v>
      </c>
    </row>
    <row r="62" spans="1:15" x14ac:dyDescent="0.2">
      <c r="A62" s="19" t="str">
        <f t="shared" si="1"/>
        <v>59000-59999</v>
      </c>
      <c r="B62" s="14">
        <f>COUNTIFS('Main Data'!$F:$F,"successful",'Main Data'!$D:$D,"&gt;="&amp;$J62,'Main Data'!$D:$D,"&lt;="&amp;$K62)</f>
        <v>0</v>
      </c>
      <c r="C62" s="14">
        <f>COUNTIFS('Main Data'!$F:$F,"failed",'Main Data'!$D:$D,"&gt;="&amp;$J62,'Main Data'!$D:$D,"&lt;="&amp;$K62)</f>
        <v>0</v>
      </c>
      <c r="D62" s="14">
        <f>COUNTIFS('Main Data'!$F:$F,"canceled",'Main Data'!$D:$D,"&gt;="&amp;$J62,'Main Data'!$D:$D,"&lt;="&amp;$K62)</f>
        <v>0</v>
      </c>
      <c r="E62" s="14">
        <f t="shared" si="2"/>
        <v>0</v>
      </c>
      <c r="F62" s="15">
        <v>0</v>
      </c>
      <c r="G62" s="15">
        <v>0</v>
      </c>
      <c r="H62" s="15">
        <v>0</v>
      </c>
      <c r="J62" s="14">
        <f t="shared" si="8"/>
        <v>59000</v>
      </c>
      <c r="K62" s="14">
        <f t="shared" si="9"/>
        <v>59999</v>
      </c>
      <c r="L62" s="31"/>
      <c r="M62" s="24">
        <v>34</v>
      </c>
      <c r="N62" s="24">
        <v>0.22351192257508715</v>
      </c>
      <c r="O62" s="24">
        <v>0.77648807742491288</v>
      </c>
    </row>
    <row r="63" spans="1:15" x14ac:dyDescent="0.2">
      <c r="A63" s="19" t="str">
        <f t="shared" si="1"/>
        <v>60000-60999</v>
      </c>
      <c r="B63" s="14">
        <f>COUNTIFS('Main Data'!$F:$F,"successful",'Main Data'!$D:$D,"&gt;="&amp;$J63,'Main Data'!$D:$D,"&lt;="&amp;$K63)</f>
        <v>2</v>
      </c>
      <c r="C63" s="14">
        <f>COUNTIFS('Main Data'!$F:$F,"failed",'Main Data'!$D:$D,"&gt;="&amp;$J63,'Main Data'!$D:$D,"&lt;="&amp;$K63)</f>
        <v>18</v>
      </c>
      <c r="D63" s="14">
        <f>COUNTIFS('Main Data'!$F:$F,"canceled",'Main Data'!$D:$D,"&gt;="&amp;$J63,'Main Data'!$D:$D,"&lt;="&amp;$K63)</f>
        <v>3</v>
      </c>
      <c r="E63" s="14">
        <f t="shared" si="2"/>
        <v>23</v>
      </c>
      <c r="F63" s="15">
        <f t="shared" si="3"/>
        <v>8.6956521739130432E-2</v>
      </c>
      <c r="G63" s="15">
        <f t="shared" si="4"/>
        <v>0.78260869565217395</v>
      </c>
      <c r="H63" s="15">
        <f t="shared" si="5"/>
        <v>0.13043478260869565</v>
      </c>
      <c r="J63" s="14">
        <f t="shared" si="8"/>
        <v>60000</v>
      </c>
      <c r="K63" s="14">
        <f t="shared" si="9"/>
        <v>60999</v>
      </c>
      <c r="L63" s="31"/>
      <c r="M63" s="24">
        <v>35</v>
      </c>
      <c r="N63" s="24">
        <v>0.22283099263572143</v>
      </c>
      <c r="O63" s="24">
        <v>0.30097853117380241</v>
      </c>
    </row>
    <row r="64" spans="1:15" x14ac:dyDescent="0.2">
      <c r="A64" s="19" t="str">
        <f t="shared" si="1"/>
        <v>61000-61999</v>
      </c>
      <c r="B64" s="14">
        <f>COUNTIFS('Main Data'!$F:$F,"successful",'Main Data'!$D:$D,"&gt;="&amp;$J64,'Main Data'!$D:$D,"&lt;="&amp;$K64)</f>
        <v>0</v>
      </c>
      <c r="C64" s="14">
        <f>COUNTIFS('Main Data'!$F:$F,"failed",'Main Data'!$D:$D,"&gt;="&amp;$J64,'Main Data'!$D:$D,"&lt;="&amp;$K64)</f>
        <v>0</v>
      </c>
      <c r="D64" s="14">
        <f>COUNTIFS('Main Data'!$F:$F,"canceled",'Main Data'!$D:$D,"&gt;="&amp;$J64,'Main Data'!$D:$D,"&lt;="&amp;$K64)</f>
        <v>0</v>
      </c>
      <c r="E64" s="14">
        <f t="shared" si="2"/>
        <v>0</v>
      </c>
      <c r="F64" s="15">
        <v>0</v>
      </c>
      <c r="G64" s="15">
        <v>0</v>
      </c>
      <c r="H64" s="15">
        <v>0</v>
      </c>
      <c r="J64" s="14">
        <f t="shared" si="8"/>
        <v>61000</v>
      </c>
      <c r="K64" s="14">
        <f t="shared" si="9"/>
        <v>61999</v>
      </c>
      <c r="L64" s="31"/>
      <c r="M64" s="24">
        <v>36</v>
      </c>
      <c r="N64" s="24">
        <v>0.2221500626963557</v>
      </c>
      <c r="O64" s="24">
        <v>0.77784993730364427</v>
      </c>
    </row>
    <row r="65" spans="1:15" x14ac:dyDescent="0.2">
      <c r="A65" s="19" t="str">
        <f t="shared" si="1"/>
        <v>62000-62999</v>
      </c>
      <c r="B65" s="14">
        <f>COUNTIFS('Main Data'!$F:$F,"successful",'Main Data'!$D:$D,"&gt;="&amp;$J65,'Main Data'!$D:$D,"&lt;="&amp;$K65)</f>
        <v>0</v>
      </c>
      <c r="C65" s="14">
        <f>COUNTIFS('Main Data'!$F:$F,"failed",'Main Data'!$D:$D,"&gt;="&amp;$J65,'Main Data'!$D:$D,"&lt;="&amp;$K65)</f>
        <v>0</v>
      </c>
      <c r="D65" s="14">
        <f>COUNTIFS('Main Data'!$F:$F,"canceled",'Main Data'!$D:$D,"&gt;="&amp;$J65,'Main Data'!$D:$D,"&lt;="&amp;$K65)</f>
        <v>0</v>
      </c>
      <c r="E65" s="14">
        <f t="shared" si="2"/>
        <v>0</v>
      </c>
      <c r="F65" s="15">
        <v>0</v>
      </c>
      <c r="G65" s="15">
        <v>0</v>
      </c>
      <c r="H65" s="15">
        <v>0</v>
      </c>
      <c r="J65" s="14">
        <f t="shared" si="8"/>
        <v>62000</v>
      </c>
      <c r="K65" s="14">
        <f t="shared" si="9"/>
        <v>62999</v>
      </c>
      <c r="L65" s="31"/>
      <c r="M65" s="24">
        <v>37</v>
      </c>
      <c r="N65" s="24">
        <v>0.22146913275699001</v>
      </c>
      <c r="O65" s="24">
        <v>2.8530867243009989E-2</v>
      </c>
    </row>
    <row r="66" spans="1:15" x14ac:dyDescent="0.2">
      <c r="A66" s="19" t="str">
        <f t="shared" si="1"/>
        <v>63000-63999</v>
      </c>
      <c r="B66" s="14">
        <f>COUNTIFS('Main Data'!$F:$F,"successful",'Main Data'!$D:$D,"&gt;="&amp;$J66,'Main Data'!$D:$D,"&lt;="&amp;$K66)</f>
        <v>0</v>
      </c>
      <c r="C66" s="14">
        <f>COUNTIFS('Main Data'!$F:$F,"failed",'Main Data'!$D:$D,"&gt;="&amp;$J66,'Main Data'!$D:$D,"&lt;="&amp;$K66)</f>
        <v>0</v>
      </c>
      <c r="D66" s="14">
        <f>COUNTIFS('Main Data'!$F:$F,"canceled",'Main Data'!$D:$D,"&gt;="&amp;$J66,'Main Data'!$D:$D,"&lt;="&amp;$K66)</f>
        <v>0</v>
      </c>
      <c r="E66" s="14">
        <f t="shared" si="2"/>
        <v>0</v>
      </c>
      <c r="F66" s="15">
        <v>0</v>
      </c>
      <c r="G66" s="15">
        <v>0</v>
      </c>
      <c r="H66" s="15">
        <v>0</v>
      </c>
      <c r="J66" s="14">
        <f t="shared" si="8"/>
        <v>63000</v>
      </c>
      <c r="K66" s="14">
        <f t="shared" si="9"/>
        <v>63999</v>
      </c>
      <c r="L66" s="31"/>
      <c r="M66" s="24">
        <v>38</v>
      </c>
      <c r="N66" s="24">
        <v>0.22078820281762429</v>
      </c>
      <c r="O66" s="24">
        <v>0.17921179718237573</v>
      </c>
    </row>
    <row r="67" spans="1:15" x14ac:dyDescent="0.2">
      <c r="A67" s="19" t="str">
        <f t="shared" si="1"/>
        <v>64000-64999</v>
      </c>
      <c r="B67" s="14">
        <f>COUNTIFS('Main Data'!$F:$F,"successful",'Main Data'!$D:$D,"&gt;="&amp;$J67,'Main Data'!$D:$D,"&lt;="&amp;$K67)</f>
        <v>0</v>
      </c>
      <c r="C67" s="14">
        <f>COUNTIFS('Main Data'!$F:$F,"failed",'Main Data'!$D:$D,"&gt;="&amp;$J67,'Main Data'!$D:$D,"&lt;="&amp;$K67)</f>
        <v>0</v>
      </c>
      <c r="D67" s="14">
        <f>COUNTIFS('Main Data'!$F:$F,"canceled",'Main Data'!$D:$D,"&gt;="&amp;$J67,'Main Data'!$D:$D,"&lt;="&amp;$K67)</f>
        <v>0</v>
      </c>
      <c r="E67" s="14">
        <f t="shared" si="2"/>
        <v>0</v>
      </c>
      <c r="F67" s="15">
        <v>0</v>
      </c>
      <c r="G67" s="15">
        <v>0</v>
      </c>
      <c r="H67" s="15">
        <v>0</v>
      </c>
      <c r="J67" s="14">
        <f t="shared" si="8"/>
        <v>64000</v>
      </c>
      <c r="K67" s="14">
        <f t="shared" si="9"/>
        <v>64999</v>
      </c>
      <c r="L67" s="31"/>
      <c r="M67" s="24">
        <v>39</v>
      </c>
      <c r="N67" s="24">
        <v>0.22010727287825857</v>
      </c>
      <c r="O67" s="24">
        <v>-0.22010727287825857</v>
      </c>
    </row>
    <row r="68" spans="1:15" x14ac:dyDescent="0.2">
      <c r="A68" s="19" t="str">
        <f t="shared" ref="A68:A131" si="10">J68&amp;"-"&amp;K68</f>
        <v>65000-65999</v>
      </c>
      <c r="B68" s="14">
        <f>COUNTIFS('Main Data'!$F:$F,"successful",'Main Data'!$D:$D,"&gt;="&amp;$J68,'Main Data'!$D:$D,"&lt;="&amp;$K68)</f>
        <v>3</v>
      </c>
      <c r="C68" s="14">
        <f>COUNTIFS('Main Data'!$F:$F,"failed",'Main Data'!$D:$D,"&gt;="&amp;$J68,'Main Data'!$D:$D,"&lt;="&amp;$K68)</f>
        <v>4</v>
      </c>
      <c r="D68" s="14">
        <f>COUNTIFS('Main Data'!$F:$F,"canceled",'Main Data'!$D:$D,"&gt;="&amp;$J68,'Main Data'!$D:$D,"&lt;="&amp;$K68)</f>
        <v>1</v>
      </c>
      <c r="E68" s="14">
        <f t="shared" ref="E68:E131" si="11">SUM(B68:D68)</f>
        <v>8</v>
      </c>
      <c r="F68" s="15">
        <f t="shared" ref="F68:F129" si="12">B68/$E68</f>
        <v>0.375</v>
      </c>
      <c r="G68" s="15">
        <f t="shared" ref="G68:G131" si="13">C68/$E68</f>
        <v>0.5</v>
      </c>
      <c r="H68" s="15">
        <f t="shared" ref="H68:H131" si="14">D68/$E68</f>
        <v>0.125</v>
      </c>
      <c r="J68" s="14">
        <f t="shared" si="8"/>
        <v>65000</v>
      </c>
      <c r="K68" s="14">
        <f t="shared" si="9"/>
        <v>65999</v>
      </c>
      <c r="L68" s="31"/>
      <c r="M68" s="24">
        <v>40</v>
      </c>
      <c r="N68" s="24">
        <v>0.21942634293889285</v>
      </c>
      <c r="O68" s="24">
        <v>0.23771651420396428</v>
      </c>
    </row>
    <row r="69" spans="1:15" x14ac:dyDescent="0.2">
      <c r="A69" s="19" t="str">
        <f t="shared" si="10"/>
        <v>66000-66999</v>
      </c>
      <c r="B69" s="14">
        <f>COUNTIFS('Main Data'!$F:$F,"successful",'Main Data'!$D:$D,"&gt;="&amp;$J69,'Main Data'!$D:$D,"&lt;="&amp;$K69)</f>
        <v>0</v>
      </c>
      <c r="C69" s="14">
        <f>COUNTIFS('Main Data'!$F:$F,"failed",'Main Data'!$D:$D,"&gt;="&amp;$J69,'Main Data'!$D:$D,"&lt;="&amp;$K69)</f>
        <v>0</v>
      </c>
      <c r="D69" s="14">
        <f>COUNTIFS('Main Data'!$F:$F,"canceled",'Main Data'!$D:$D,"&gt;="&amp;$J69,'Main Data'!$D:$D,"&lt;="&amp;$K69)</f>
        <v>0</v>
      </c>
      <c r="E69" s="14">
        <f t="shared" si="11"/>
        <v>0</v>
      </c>
      <c r="F69" s="15">
        <v>0</v>
      </c>
      <c r="G69" s="15">
        <v>0</v>
      </c>
      <c r="H69" s="15">
        <v>0</v>
      </c>
      <c r="J69" s="14">
        <f t="shared" si="8"/>
        <v>66000</v>
      </c>
      <c r="K69" s="14">
        <f t="shared" si="9"/>
        <v>66999</v>
      </c>
      <c r="L69" s="31"/>
      <c r="M69" s="24">
        <v>41</v>
      </c>
      <c r="N69" s="24">
        <v>0.21874541299952716</v>
      </c>
      <c r="O69" s="24">
        <v>-0.21874541299952716</v>
      </c>
    </row>
    <row r="70" spans="1:15" x14ac:dyDescent="0.2">
      <c r="A70" s="19" t="str">
        <f t="shared" si="10"/>
        <v>67000-67999</v>
      </c>
      <c r="B70" s="14">
        <f>COUNTIFS('Main Data'!$F:$F,"successful",'Main Data'!$D:$D,"&gt;="&amp;$J70,'Main Data'!$D:$D,"&lt;="&amp;$K70)</f>
        <v>0</v>
      </c>
      <c r="C70" s="14">
        <f>COUNTIFS('Main Data'!$F:$F,"failed",'Main Data'!$D:$D,"&gt;="&amp;$J70,'Main Data'!$D:$D,"&lt;="&amp;$K70)</f>
        <v>0</v>
      </c>
      <c r="D70" s="14">
        <f>COUNTIFS('Main Data'!$F:$F,"canceled",'Main Data'!$D:$D,"&gt;="&amp;$J70,'Main Data'!$D:$D,"&lt;="&amp;$K70)</f>
        <v>0</v>
      </c>
      <c r="E70" s="14">
        <f t="shared" si="11"/>
        <v>0</v>
      </c>
      <c r="F70" s="15">
        <v>0</v>
      </c>
      <c r="G70" s="15">
        <v>0</v>
      </c>
      <c r="H70" s="15">
        <v>0</v>
      </c>
      <c r="J70" s="14">
        <f t="shared" si="8"/>
        <v>67000</v>
      </c>
      <c r="K70" s="14">
        <f t="shared" si="9"/>
        <v>67999</v>
      </c>
      <c r="L70" s="31"/>
      <c r="M70" s="24">
        <v>42</v>
      </c>
      <c r="N70" s="24">
        <v>0.21806448306016143</v>
      </c>
      <c r="O70" s="24">
        <v>0.18193551693983859</v>
      </c>
    </row>
    <row r="71" spans="1:15" x14ac:dyDescent="0.2">
      <c r="A71" s="19" t="str">
        <f t="shared" si="10"/>
        <v>68000-68999</v>
      </c>
      <c r="B71" s="14">
        <f>COUNTIFS('Main Data'!$F:$F,"successful",'Main Data'!$D:$D,"&gt;="&amp;$J71,'Main Data'!$D:$D,"&lt;="&amp;$K71)</f>
        <v>1</v>
      </c>
      <c r="C71" s="14">
        <f>COUNTIFS('Main Data'!$F:$F,"failed",'Main Data'!$D:$D,"&gt;="&amp;$J71,'Main Data'!$D:$D,"&lt;="&amp;$K71)</f>
        <v>2</v>
      </c>
      <c r="D71" s="14">
        <f>COUNTIFS('Main Data'!$F:$F,"canceled",'Main Data'!$D:$D,"&gt;="&amp;$J71,'Main Data'!$D:$D,"&lt;="&amp;$K71)</f>
        <v>0</v>
      </c>
      <c r="E71" s="14">
        <f t="shared" si="11"/>
        <v>3</v>
      </c>
      <c r="F71" s="15">
        <f t="shared" si="12"/>
        <v>0.33333333333333331</v>
      </c>
      <c r="G71" s="15">
        <f t="shared" si="13"/>
        <v>0.66666666666666663</v>
      </c>
      <c r="H71" s="15">
        <f t="shared" si="14"/>
        <v>0</v>
      </c>
      <c r="J71" s="14">
        <f t="shared" si="8"/>
        <v>68000</v>
      </c>
      <c r="K71" s="14">
        <f t="shared" si="9"/>
        <v>68999</v>
      </c>
      <c r="L71" s="31"/>
      <c r="M71" s="24">
        <v>43</v>
      </c>
      <c r="N71" s="24">
        <v>0.21738355312079571</v>
      </c>
      <c r="O71" s="24">
        <v>0.78261644687920429</v>
      </c>
    </row>
    <row r="72" spans="1:15" x14ac:dyDescent="0.2">
      <c r="A72" s="19" t="str">
        <f t="shared" si="10"/>
        <v>69000-69999</v>
      </c>
      <c r="B72" s="14">
        <f>COUNTIFS('Main Data'!$F:$F,"successful",'Main Data'!$D:$D,"&gt;="&amp;$J72,'Main Data'!$D:$D,"&lt;="&amp;$K72)</f>
        <v>0</v>
      </c>
      <c r="C72" s="14">
        <f>COUNTIFS('Main Data'!$F:$F,"failed",'Main Data'!$D:$D,"&gt;="&amp;$J72,'Main Data'!$D:$D,"&lt;="&amp;$K72)</f>
        <v>0</v>
      </c>
      <c r="D72" s="14">
        <f>COUNTIFS('Main Data'!$F:$F,"canceled",'Main Data'!$D:$D,"&gt;="&amp;$J72,'Main Data'!$D:$D,"&lt;="&amp;$K72)</f>
        <v>0</v>
      </c>
      <c r="E72" s="14">
        <f t="shared" si="11"/>
        <v>0</v>
      </c>
      <c r="F72" s="15">
        <v>0</v>
      </c>
      <c r="G72" s="15">
        <v>0</v>
      </c>
      <c r="H72" s="15">
        <v>0</v>
      </c>
      <c r="J72" s="14">
        <f t="shared" si="8"/>
        <v>69000</v>
      </c>
      <c r="K72" s="14">
        <f t="shared" si="9"/>
        <v>69999</v>
      </c>
      <c r="L72" s="31"/>
      <c r="M72" s="24">
        <v>44</v>
      </c>
      <c r="N72" s="24">
        <v>0.21670262318143002</v>
      </c>
      <c r="O72" s="24">
        <v>0.78329737681857003</v>
      </c>
    </row>
    <row r="73" spans="1:15" x14ac:dyDescent="0.2">
      <c r="A73" s="19" t="str">
        <f t="shared" si="10"/>
        <v>70000-70999</v>
      </c>
      <c r="B73" s="14">
        <f>COUNTIFS('Main Data'!$F:$F,"successful",'Main Data'!$D:$D,"&gt;="&amp;$J73,'Main Data'!$D:$D,"&lt;="&amp;$K73)</f>
        <v>2</v>
      </c>
      <c r="C73" s="14">
        <f>COUNTIFS('Main Data'!$F:$F,"failed",'Main Data'!$D:$D,"&gt;="&amp;$J73,'Main Data'!$D:$D,"&lt;="&amp;$K73)</f>
        <v>3</v>
      </c>
      <c r="D73" s="14">
        <f>COUNTIFS('Main Data'!$F:$F,"canceled",'Main Data'!$D:$D,"&gt;="&amp;$J73,'Main Data'!$D:$D,"&lt;="&amp;$K73)</f>
        <v>3</v>
      </c>
      <c r="E73" s="14">
        <f t="shared" si="11"/>
        <v>8</v>
      </c>
      <c r="F73" s="15">
        <f t="shared" si="12"/>
        <v>0.25</v>
      </c>
      <c r="G73" s="15">
        <f t="shared" si="13"/>
        <v>0.375</v>
      </c>
      <c r="H73" s="15">
        <f t="shared" si="14"/>
        <v>0.375</v>
      </c>
      <c r="J73" s="14">
        <f t="shared" si="8"/>
        <v>70000</v>
      </c>
      <c r="K73" s="14">
        <f t="shared" si="9"/>
        <v>70999</v>
      </c>
      <c r="L73" s="31"/>
      <c r="M73" s="24">
        <v>45</v>
      </c>
      <c r="N73" s="24">
        <v>0.2160216932420643</v>
      </c>
      <c r="O73" s="24">
        <v>5.6705579485208407E-2</v>
      </c>
    </row>
    <row r="74" spans="1:15" x14ac:dyDescent="0.2">
      <c r="A74" s="19" t="str">
        <f t="shared" si="10"/>
        <v>71000-71999</v>
      </c>
      <c r="B74" s="14">
        <f>COUNTIFS('Main Data'!$F:$F,"successful",'Main Data'!$D:$D,"&gt;="&amp;$J74,'Main Data'!$D:$D,"&lt;="&amp;$K74)</f>
        <v>1</v>
      </c>
      <c r="C74" s="14">
        <f>COUNTIFS('Main Data'!$F:$F,"failed",'Main Data'!$D:$D,"&gt;="&amp;$J74,'Main Data'!$D:$D,"&lt;="&amp;$K74)</f>
        <v>0</v>
      </c>
      <c r="D74" s="14">
        <f>COUNTIFS('Main Data'!$F:$F,"canceled",'Main Data'!$D:$D,"&gt;="&amp;$J74,'Main Data'!$D:$D,"&lt;="&amp;$K74)</f>
        <v>1</v>
      </c>
      <c r="E74" s="14">
        <f t="shared" si="11"/>
        <v>2</v>
      </c>
      <c r="F74" s="15">
        <f t="shared" si="12"/>
        <v>0.5</v>
      </c>
      <c r="G74" s="15">
        <f t="shared" si="13"/>
        <v>0</v>
      </c>
      <c r="H74" s="15">
        <f t="shared" si="14"/>
        <v>0.5</v>
      </c>
      <c r="J74" s="14">
        <f t="shared" si="8"/>
        <v>71000</v>
      </c>
      <c r="K74" s="14">
        <f t="shared" si="9"/>
        <v>71999</v>
      </c>
      <c r="L74" s="31"/>
      <c r="M74" s="24">
        <v>46</v>
      </c>
      <c r="N74" s="24">
        <v>0.21534076330269858</v>
      </c>
      <c r="O74" s="24">
        <v>-0.21534076330269858</v>
      </c>
    </row>
    <row r="75" spans="1:15" x14ac:dyDescent="0.2">
      <c r="A75" s="19" t="str">
        <f t="shared" si="10"/>
        <v>72000-72999</v>
      </c>
      <c r="B75" s="14">
        <f>COUNTIFS('Main Data'!$F:$F,"successful",'Main Data'!$D:$D,"&gt;="&amp;$J75,'Main Data'!$D:$D,"&lt;="&amp;$K75)</f>
        <v>0</v>
      </c>
      <c r="C75" s="14">
        <f>COUNTIFS('Main Data'!$F:$F,"failed",'Main Data'!$D:$D,"&gt;="&amp;$J75,'Main Data'!$D:$D,"&lt;="&amp;$K75)</f>
        <v>0</v>
      </c>
      <c r="D75" s="14">
        <f>COUNTIFS('Main Data'!$F:$F,"canceled",'Main Data'!$D:$D,"&gt;="&amp;$J75,'Main Data'!$D:$D,"&lt;="&amp;$K75)</f>
        <v>0</v>
      </c>
      <c r="E75" s="14">
        <f t="shared" si="11"/>
        <v>0</v>
      </c>
      <c r="F75" s="15">
        <v>0</v>
      </c>
      <c r="G75" s="15">
        <v>0</v>
      </c>
      <c r="H75" s="15">
        <v>0</v>
      </c>
      <c r="J75" s="14">
        <f t="shared" si="8"/>
        <v>72000</v>
      </c>
      <c r="K75" s="14">
        <f t="shared" si="9"/>
        <v>72999</v>
      </c>
      <c r="L75" s="31"/>
      <c r="M75" s="24">
        <v>47</v>
      </c>
      <c r="N75" s="24">
        <v>0.21465983336333286</v>
      </c>
      <c r="O75" s="24">
        <v>0.78534016663666717</v>
      </c>
    </row>
    <row r="76" spans="1:15" x14ac:dyDescent="0.2">
      <c r="A76" s="19" t="str">
        <f t="shared" si="10"/>
        <v>73000-73999</v>
      </c>
      <c r="B76" s="14">
        <f>COUNTIFS('Main Data'!$F:$F,"successful",'Main Data'!$D:$D,"&gt;="&amp;$J76,'Main Data'!$D:$D,"&lt;="&amp;$K76)</f>
        <v>0</v>
      </c>
      <c r="C76" s="14">
        <f>COUNTIFS('Main Data'!$F:$F,"failed",'Main Data'!$D:$D,"&gt;="&amp;$J76,'Main Data'!$D:$D,"&lt;="&amp;$K76)</f>
        <v>0</v>
      </c>
      <c r="D76" s="14">
        <f>COUNTIFS('Main Data'!$F:$F,"canceled",'Main Data'!$D:$D,"&gt;="&amp;$J76,'Main Data'!$D:$D,"&lt;="&amp;$K76)</f>
        <v>0</v>
      </c>
      <c r="E76" s="14">
        <f t="shared" si="11"/>
        <v>0</v>
      </c>
      <c r="F76" s="15">
        <v>0</v>
      </c>
      <c r="G76" s="15">
        <v>0</v>
      </c>
      <c r="H76" s="15">
        <v>0</v>
      </c>
      <c r="J76" s="14">
        <f t="shared" si="8"/>
        <v>73000</v>
      </c>
      <c r="K76" s="14">
        <f t="shared" si="9"/>
        <v>73999</v>
      </c>
      <c r="L76" s="31"/>
      <c r="M76" s="24">
        <v>48</v>
      </c>
      <c r="N76" s="24">
        <v>0.21397890342396714</v>
      </c>
      <c r="O76" s="24">
        <v>0.11935442990936618</v>
      </c>
    </row>
    <row r="77" spans="1:15" x14ac:dyDescent="0.2">
      <c r="A77" s="19" t="str">
        <f t="shared" si="10"/>
        <v>74000-74999</v>
      </c>
      <c r="B77" s="14">
        <f>COUNTIFS('Main Data'!$F:$F,"successful",'Main Data'!$D:$D,"&gt;="&amp;$J77,'Main Data'!$D:$D,"&lt;="&amp;$K77)</f>
        <v>0</v>
      </c>
      <c r="C77" s="14">
        <f>COUNTIFS('Main Data'!$F:$F,"failed",'Main Data'!$D:$D,"&gt;="&amp;$J77,'Main Data'!$D:$D,"&lt;="&amp;$K77)</f>
        <v>1</v>
      </c>
      <c r="D77" s="14">
        <f>COUNTIFS('Main Data'!$F:$F,"canceled",'Main Data'!$D:$D,"&gt;="&amp;$J77,'Main Data'!$D:$D,"&lt;="&amp;$K77)</f>
        <v>0</v>
      </c>
      <c r="E77" s="14">
        <f t="shared" si="11"/>
        <v>1</v>
      </c>
      <c r="F77" s="15">
        <f t="shared" si="12"/>
        <v>0</v>
      </c>
      <c r="G77" s="15">
        <f t="shared" si="13"/>
        <v>1</v>
      </c>
      <c r="H77" s="15">
        <f t="shared" si="14"/>
        <v>0</v>
      </c>
      <c r="J77" s="14">
        <f t="shared" si="8"/>
        <v>74000</v>
      </c>
      <c r="K77" s="14">
        <f t="shared" si="9"/>
        <v>74999</v>
      </c>
      <c r="L77" s="31"/>
      <c r="M77" s="24">
        <v>49</v>
      </c>
      <c r="N77" s="24">
        <v>0.21329797348460144</v>
      </c>
      <c r="O77" s="24">
        <v>-0.21329797348460144</v>
      </c>
    </row>
    <row r="78" spans="1:15" x14ac:dyDescent="0.2">
      <c r="A78" s="19" t="str">
        <f t="shared" si="10"/>
        <v>75000-75999</v>
      </c>
      <c r="B78" s="14">
        <f>COUNTIFS('Main Data'!$F:$F,"successful",'Main Data'!$D:$D,"&gt;="&amp;$J78,'Main Data'!$D:$D,"&lt;="&amp;$K78)</f>
        <v>5</v>
      </c>
      <c r="C78" s="14">
        <f>COUNTIFS('Main Data'!$F:$F,"failed",'Main Data'!$D:$D,"&gt;="&amp;$J78,'Main Data'!$D:$D,"&lt;="&amp;$K78)</f>
        <v>12</v>
      </c>
      <c r="D78" s="14">
        <f>COUNTIFS('Main Data'!$F:$F,"canceled",'Main Data'!$D:$D,"&gt;="&amp;$J78,'Main Data'!$D:$D,"&lt;="&amp;$K78)</f>
        <v>3</v>
      </c>
      <c r="E78" s="14">
        <f t="shared" si="11"/>
        <v>20</v>
      </c>
      <c r="F78" s="15">
        <f t="shared" si="12"/>
        <v>0.25</v>
      </c>
      <c r="G78" s="15">
        <f t="shared" si="13"/>
        <v>0.6</v>
      </c>
      <c r="H78" s="15">
        <f t="shared" si="14"/>
        <v>0.15</v>
      </c>
      <c r="J78" s="14">
        <f t="shared" si="8"/>
        <v>75000</v>
      </c>
      <c r="K78" s="14">
        <f t="shared" si="9"/>
        <v>75999</v>
      </c>
      <c r="L78" s="31"/>
      <c r="M78" s="24">
        <v>50</v>
      </c>
      <c r="N78" s="24">
        <v>0.21261704354523572</v>
      </c>
      <c r="O78" s="24">
        <v>7.4419993491801312E-2</v>
      </c>
    </row>
    <row r="79" spans="1:15" x14ac:dyDescent="0.2">
      <c r="A79" s="19" t="str">
        <f t="shared" si="10"/>
        <v>76000-76999</v>
      </c>
      <c r="B79" s="14">
        <f>COUNTIFS('Main Data'!$F:$F,"successful",'Main Data'!$D:$D,"&gt;="&amp;$J79,'Main Data'!$D:$D,"&lt;="&amp;$K79)</f>
        <v>0</v>
      </c>
      <c r="C79" s="14">
        <f>COUNTIFS('Main Data'!$F:$F,"failed",'Main Data'!$D:$D,"&gt;="&amp;$J79,'Main Data'!$D:$D,"&lt;="&amp;$K79)</f>
        <v>0</v>
      </c>
      <c r="D79" s="14">
        <f>COUNTIFS('Main Data'!$F:$F,"canceled",'Main Data'!$D:$D,"&gt;="&amp;$J79,'Main Data'!$D:$D,"&lt;="&amp;$K79)</f>
        <v>0</v>
      </c>
      <c r="E79" s="14">
        <f t="shared" si="11"/>
        <v>0</v>
      </c>
      <c r="F79" s="15">
        <v>0</v>
      </c>
      <c r="G79" s="15">
        <v>0</v>
      </c>
      <c r="H79" s="15">
        <v>0</v>
      </c>
      <c r="J79" s="14">
        <f t="shared" si="8"/>
        <v>76000</v>
      </c>
      <c r="K79" s="14">
        <f t="shared" si="9"/>
        <v>76999</v>
      </c>
      <c r="L79" s="31"/>
      <c r="M79" s="24">
        <v>51</v>
      </c>
      <c r="N79" s="24">
        <v>0.21193611360587</v>
      </c>
      <c r="O79" s="24">
        <v>-0.21193611360587</v>
      </c>
    </row>
    <row r="80" spans="1:15" x14ac:dyDescent="0.2">
      <c r="A80" s="19" t="str">
        <f t="shared" si="10"/>
        <v>77000-77999</v>
      </c>
      <c r="B80" s="14">
        <f>COUNTIFS('Main Data'!$F:$F,"successful",'Main Data'!$D:$D,"&gt;="&amp;$J80,'Main Data'!$D:$D,"&lt;="&amp;$K80)</f>
        <v>0</v>
      </c>
      <c r="C80" s="14">
        <f>COUNTIFS('Main Data'!$F:$F,"failed",'Main Data'!$D:$D,"&gt;="&amp;$J80,'Main Data'!$D:$D,"&lt;="&amp;$K80)</f>
        <v>0</v>
      </c>
      <c r="D80" s="14">
        <f>COUNTIFS('Main Data'!$F:$F,"canceled",'Main Data'!$D:$D,"&gt;="&amp;$J80,'Main Data'!$D:$D,"&lt;="&amp;$K80)</f>
        <v>0</v>
      </c>
      <c r="E80" s="14">
        <f t="shared" si="11"/>
        <v>0</v>
      </c>
      <c r="F80" s="15">
        <v>0</v>
      </c>
      <c r="G80" s="15">
        <v>0</v>
      </c>
      <c r="H80" s="15">
        <v>0</v>
      </c>
      <c r="J80" s="14">
        <f t="shared" ref="J80:J143" si="15">J79+1000</f>
        <v>77000</v>
      </c>
      <c r="K80" s="14">
        <f t="shared" ref="K80:K143" si="16">K79+1000</f>
        <v>77999</v>
      </c>
      <c r="L80" s="31"/>
      <c r="M80" s="24">
        <v>52</v>
      </c>
      <c r="N80" s="24">
        <v>0.21125518366650431</v>
      </c>
      <c r="O80" s="24">
        <v>0.78874481633349569</v>
      </c>
    </row>
    <row r="81" spans="1:15" x14ac:dyDescent="0.2">
      <c r="A81" s="19" t="str">
        <f t="shared" si="10"/>
        <v>78000-78999</v>
      </c>
      <c r="B81" s="14">
        <f>COUNTIFS('Main Data'!$F:$F,"successful",'Main Data'!$D:$D,"&gt;="&amp;$J81,'Main Data'!$D:$D,"&lt;="&amp;$K81)</f>
        <v>1</v>
      </c>
      <c r="C81" s="14">
        <f>COUNTIFS('Main Data'!$F:$F,"failed",'Main Data'!$D:$D,"&gt;="&amp;$J81,'Main Data'!$D:$D,"&lt;="&amp;$K81)</f>
        <v>0</v>
      </c>
      <c r="D81" s="14">
        <f>COUNTIFS('Main Data'!$F:$F,"canceled",'Main Data'!$D:$D,"&gt;="&amp;$J81,'Main Data'!$D:$D,"&lt;="&amp;$K81)</f>
        <v>0</v>
      </c>
      <c r="E81" s="14">
        <f t="shared" si="11"/>
        <v>1</v>
      </c>
      <c r="F81" s="15">
        <f t="shared" si="12"/>
        <v>1</v>
      </c>
      <c r="G81" s="15">
        <f t="shared" si="13"/>
        <v>0</v>
      </c>
      <c r="H81" s="15">
        <f t="shared" si="14"/>
        <v>0</v>
      </c>
      <c r="J81" s="14">
        <f t="shared" si="15"/>
        <v>78000</v>
      </c>
      <c r="K81" s="14">
        <f t="shared" si="16"/>
        <v>78999</v>
      </c>
      <c r="L81" s="31"/>
      <c r="M81" s="24">
        <v>53</v>
      </c>
      <c r="N81" s="24">
        <v>0.21057425372713859</v>
      </c>
      <c r="O81" s="24">
        <v>-0.21057425372713859</v>
      </c>
    </row>
    <row r="82" spans="1:15" x14ac:dyDescent="0.2">
      <c r="A82" s="19" t="str">
        <f t="shared" si="10"/>
        <v>79000-79999</v>
      </c>
      <c r="B82" s="14">
        <f>COUNTIFS('Main Data'!$F:$F,"successful",'Main Data'!$D:$D,"&gt;="&amp;$J82,'Main Data'!$D:$D,"&lt;="&amp;$K82)</f>
        <v>0</v>
      </c>
      <c r="C82" s="14">
        <f>COUNTIFS('Main Data'!$F:$F,"failed",'Main Data'!$D:$D,"&gt;="&amp;$J82,'Main Data'!$D:$D,"&lt;="&amp;$K82)</f>
        <v>0</v>
      </c>
      <c r="D82" s="14">
        <f>COUNTIFS('Main Data'!$F:$F,"canceled",'Main Data'!$D:$D,"&gt;="&amp;$J82,'Main Data'!$D:$D,"&lt;="&amp;$K82)</f>
        <v>0</v>
      </c>
      <c r="E82" s="14">
        <f t="shared" si="11"/>
        <v>0</v>
      </c>
      <c r="F82" s="15">
        <v>0</v>
      </c>
      <c r="G82" s="15">
        <v>0</v>
      </c>
      <c r="H82" s="15">
        <v>0</v>
      </c>
      <c r="J82" s="14">
        <f t="shared" si="15"/>
        <v>79000</v>
      </c>
      <c r="K82" s="14">
        <f t="shared" si="16"/>
        <v>79999</v>
      </c>
      <c r="L82" s="31"/>
      <c r="M82" s="24">
        <v>54</v>
      </c>
      <c r="N82" s="24">
        <v>0.20989332378777287</v>
      </c>
      <c r="O82" s="24">
        <v>-0.20989332378777287</v>
      </c>
    </row>
    <row r="83" spans="1:15" x14ac:dyDescent="0.2">
      <c r="A83" s="19" t="str">
        <f t="shared" si="10"/>
        <v>80000-80999</v>
      </c>
      <c r="B83" s="14">
        <f>COUNTIFS('Main Data'!$F:$F,"successful",'Main Data'!$D:$D,"&gt;="&amp;$J83,'Main Data'!$D:$D,"&lt;="&amp;$K83)</f>
        <v>2</v>
      </c>
      <c r="C83" s="14">
        <f>COUNTIFS('Main Data'!$F:$F,"failed",'Main Data'!$D:$D,"&gt;="&amp;$J83,'Main Data'!$D:$D,"&lt;="&amp;$K83)</f>
        <v>7</v>
      </c>
      <c r="D83" s="14">
        <f>COUNTIFS('Main Data'!$F:$F,"canceled",'Main Data'!$D:$D,"&gt;="&amp;$J83,'Main Data'!$D:$D,"&lt;="&amp;$K83)</f>
        <v>3</v>
      </c>
      <c r="E83" s="14">
        <f t="shared" si="11"/>
        <v>12</v>
      </c>
      <c r="F83" s="15">
        <f t="shared" si="12"/>
        <v>0.16666666666666666</v>
      </c>
      <c r="G83" s="15">
        <f t="shared" si="13"/>
        <v>0.58333333333333337</v>
      </c>
      <c r="H83" s="15">
        <f t="shared" si="14"/>
        <v>0.25</v>
      </c>
      <c r="J83" s="14">
        <f t="shared" si="15"/>
        <v>80000</v>
      </c>
      <c r="K83" s="14">
        <f t="shared" si="16"/>
        <v>80999</v>
      </c>
      <c r="L83" s="31"/>
      <c r="M83" s="24">
        <v>55</v>
      </c>
      <c r="N83" s="24">
        <v>0.20921239384840715</v>
      </c>
      <c r="O83" s="24">
        <v>1.3009828373815063E-2</v>
      </c>
    </row>
    <row r="84" spans="1:15" x14ac:dyDescent="0.2">
      <c r="A84" s="19" t="str">
        <f t="shared" si="10"/>
        <v>81000-81999</v>
      </c>
      <c r="B84" s="14">
        <f>COUNTIFS('Main Data'!$F:$F,"successful",'Main Data'!$D:$D,"&gt;="&amp;$J84,'Main Data'!$D:$D,"&lt;="&amp;$K84)</f>
        <v>0</v>
      </c>
      <c r="C84" s="14">
        <f>COUNTIFS('Main Data'!$F:$F,"failed",'Main Data'!$D:$D,"&gt;="&amp;$J84,'Main Data'!$D:$D,"&lt;="&amp;$K84)</f>
        <v>0</v>
      </c>
      <c r="D84" s="14">
        <f>COUNTIFS('Main Data'!$F:$F,"canceled",'Main Data'!$D:$D,"&gt;="&amp;$J84,'Main Data'!$D:$D,"&lt;="&amp;$K84)</f>
        <v>0</v>
      </c>
      <c r="E84" s="14">
        <f t="shared" si="11"/>
        <v>0</v>
      </c>
      <c r="F84" s="15">
        <v>0</v>
      </c>
      <c r="G84" s="15">
        <v>0</v>
      </c>
      <c r="H84" s="15">
        <v>0</v>
      </c>
      <c r="J84" s="14">
        <f t="shared" si="15"/>
        <v>81000</v>
      </c>
      <c r="K84" s="14">
        <f t="shared" si="16"/>
        <v>81999</v>
      </c>
      <c r="L84" s="31"/>
      <c r="M84" s="24">
        <v>56</v>
      </c>
      <c r="N84" s="24">
        <v>0.20853146390904143</v>
      </c>
      <c r="O84" s="24">
        <v>-0.20853146390904143</v>
      </c>
    </row>
    <row r="85" spans="1:15" x14ac:dyDescent="0.2">
      <c r="A85" s="19" t="str">
        <f t="shared" si="10"/>
        <v>82000-82999</v>
      </c>
      <c r="B85" s="14">
        <f>COUNTIFS('Main Data'!$F:$F,"successful",'Main Data'!$D:$D,"&gt;="&amp;$J85,'Main Data'!$D:$D,"&lt;="&amp;$K85)</f>
        <v>0</v>
      </c>
      <c r="C85" s="14">
        <f>COUNTIFS('Main Data'!$F:$F,"failed",'Main Data'!$D:$D,"&gt;="&amp;$J85,'Main Data'!$D:$D,"&lt;="&amp;$K85)</f>
        <v>1</v>
      </c>
      <c r="D85" s="14">
        <f>COUNTIFS('Main Data'!$F:$F,"canceled",'Main Data'!$D:$D,"&gt;="&amp;$J85,'Main Data'!$D:$D,"&lt;="&amp;$K85)</f>
        <v>0</v>
      </c>
      <c r="E85" s="14">
        <f t="shared" si="11"/>
        <v>1</v>
      </c>
      <c r="F85" s="15">
        <f t="shared" si="12"/>
        <v>0</v>
      </c>
      <c r="G85" s="15">
        <f t="shared" si="13"/>
        <v>1</v>
      </c>
      <c r="H85" s="15">
        <f t="shared" si="14"/>
        <v>0</v>
      </c>
      <c r="J85" s="14">
        <f t="shared" si="15"/>
        <v>82000</v>
      </c>
      <c r="K85" s="14">
        <f t="shared" si="16"/>
        <v>82999</v>
      </c>
      <c r="L85" s="31"/>
      <c r="M85" s="24">
        <v>57</v>
      </c>
      <c r="N85" s="24">
        <v>0.20785053396967573</v>
      </c>
      <c r="O85" s="24">
        <v>-0.20785053396967573</v>
      </c>
    </row>
    <row r="86" spans="1:15" x14ac:dyDescent="0.2">
      <c r="A86" s="19" t="str">
        <f t="shared" si="10"/>
        <v>83000-83999</v>
      </c>
      <c r="B86" s="14">
        <f>COUNTIFS('Main Data'!$F:$F,"successful",'Main Data'!$D:$D,"&gt;="&amp;$J86,'Main Data'!$D:$D,"&lt;="&amp;$K86)</f>
        <v>0</v>
      </c>
      <c r="C86" s="14">
        <f>COUNTIFS('Main Data'!$F:$F,"failed",'Main Data'!$D:$D,"&gt;="&amp;$J86,'Main Data'!$D:$D,"&lt;="&amp;$K86)</f>
        <v>0</v>
      </c>
      <c r="D86" s="14">
        <f>COUNTIFS('Main Data'!$F:$F,"canceled",'Main Data'!$D:$D,"&gt;="&amp;$J86,'Main Data'!$D:$D,"&lt;="&amp;$K86)</f>
        <v>0</v>
      </c>
      <c r="E86" s="14">
        <f t="shared" si="11"/>
        <v>0</v>
      </c>
      <c r="F86" s="15">
        <v>0</v>
      </c>
      <c r="G86" s="15">
        <v>0</v>
      </c>
      <c r="H86" s="15">
        <v>0</v>
      </c>
      <c r="J86" s="14">
        <f t="shared" si="15"/>
        <v>83000</v>
      </c>
      <c r="K86" s="14">
        <f t="shared" si="16"/>
        <v>83999</v>
      </c>
      <c r="L86" s="31"/>
      <c r="M86" s="24">
        <v>58</v>
      </c>
      <c r="N86" s="24">
        <v>0.20716960403031001</v>
      </c>
      <c r="O86" s="24">
        <v>0.79283039596968996</v>
      </c>
    </row>
    <row r="87" spans="1:15" x14ac:dyDescent="0.2">
      <c r="A87" s="19" t="str">
        <f t="shared" si="10"/>
        <v>84000-84999</v>
      </c>
      <c r="B87" s="14">
        <f>COUNTIFS('Main Data'!$F:$F,"successful",'Main Data'!$D:$D,"&gt;="&amp;$J87,'Main Data'!$D:$D,"&lt;="&amp;$K87)</f>
        <v>0</v>
      </c>
      <c r="C87" s="14">
        <f>COUNTIFS('Main Data'!$F:$F,"failed",'Main Data'!$D:$D,"&gt;="&amp;$J87,'Main Data'!$D:$D,"&lt;="&amp;$K87)</f>
        <v>0</v>
      </c>
      <c r="D87" s="14">
        <f>COUNTIFS('Main Data'!$F:$F,"canceled",'Main Data'!$D:$D,"&gt;="&amp;$J87,'Main Data'!$D:$D,"&lt;="&amp;$K87)</f>
        <v>0</v>
      </c>
      <c r="E87" s="14">
        <f t="shared" si="11"/>
        <v>0</v>
      </c>
      <c r="F87" s="15">
        <v>0</v>
      </c>
      <c r="G87" s="15">
        <v>0</v>
      </c>
      <c r="H87" s="15">
        <v>0</v>
      </c>
      <c r="J87" s="14">
        <f t="shared" si="15"/>
        <v>84000</v>
      </c>
      <c r="K87" s="14">
        <f t="shared" si="16"/>
        <v>84999</v>
      </c>
      <c r="L87" s="31"/>
      <c r="M87" s="24">
        <v>59</v>
      </c>
      <c r="N87" s="24">
        <v>0.20648867409094429</v>
      </c>
      <c r="O87" s="24">
        <v>-0.20648867409094429</v>
      </c>
    </row>
    <row r="88" spans="1:15" x14ac:dyDescent="0.2">
      <c r="A88" s="19" t="str">
        <f t="shared" si="10"/>
        <v>85000-85999</v>
      </c>
      <c r="B88" s="14">
        <f>COUNTIFS('Main Data'!$F:$F,"successful",'Main Data'!$D:$D,"&gt;="&amp;$J88,'Main Data'!$D:$D,"&lt;="&amp;$K88)</f>
        <v>2</v>
      </c>
      <c r="C88" s="14">
        <f>COUNTIFS('Main Data'!$F:$F,"failed",'Main Data'!$D:$D,"&gt;="&amp;$J88,'Main Data'!$D:$D,"&lt;="&amp;$K88)</f>
        <v>2</v>
      </c>
      <c r="D88" s="14">
        <f>COUNTIFS('Main Data'!$F:$F,"canceled",'Main Data'!$D:$D,"&gt;="&amp;$J88,'Main Data'!$D:$D,"&lt;="&amp;$K88)</f>
        <v>2</v>
      </c>
      <c r="E88" s="14">
        <f t="shared" si="11"/>
        <v>6</v>
      </c>
      <c r="F88" s="15">
        <f t="shared" si="12"/>
        <v>0.33333333333333331</v>
      </c>
      <c r="G88" s="15">
        <f t="shared" si="13"/>
        <v>0.33333333333333331</v>
      </c>
      <c r="H88" s="15">
        <f t="shared" si="14"/>
        <v>0.33333333333333331</v>
      </c>
      <c r="J88" s="14">
        <f t="shared" si="15"/>
        <v>85000</v>
      </c>
      <c r="K88" s="14">
        <f t="shared" si="16"/>
        <v>85999</v>
      </c>
      <c r="L88" s="31"/>
      <c r="M88" s="24">
        <v>60</v>
      </c>
      <c r="N88" s="24">
        <v>0.2058077441515786</v>
      </c>
      <c r="O88" s="24">
        <v>-0.11885122241244817</v>
      </c>
    </row>
    <row r="89" spans="1:15" x14ac:dyDescent="0.2">
      <c r="A89" s="19" t="str">
        <f t="shared" si="10"/>
        <v>86000-86999</v>
      </c>
      <c r="B89" s="14">
        <f>COUNTIFS('Main Data'!$F:$F,"successful",'Main Data'!$D:$D,"&gt;="&amp;$J89,'Main Data'!$D:$D,"&lt;="&amp;$K89)</f>
        <v>0</v>
      </c>
      <c r="C89" s="14">
        <f>COUNTIFS('Main Data'!$F:$F,"failed",'Main Data'!$D:$D,"&gt;="&amp;$J89,'Main Data'!$D:$D,"&lt;="&amp;$K89)</f>
        <v>0</v>
      </c>
      <c r="D89" s="14">
        <f>COUNTIFS('Main Data'!$F:$F,"canceled",'Main Data'!$D:$D,"&gt;="&amp;$J89,'Main Data'!$D:$D,"&lt;="&amp;$K89)</f>
        <v>1</v>
      </c>
      <c r="E89" s="14">
        <f t="shared" si="11"/>
        <v>1</v>
      </c>
      <c r="F89" s="15">
        <f t="shared" si="12"/>
        <v>0</v>
      </c>
      <c r="G89" s="15">
        <f t="shared" si="13"/>
        <v>0</v>
      </c>
      <c r="H89" s="15">
        <f t="shared" si="14"/>
        <v>1</v>
      </c>
      <c r="J89" s="14">
        <f t="shared" si="15"/>
        <v>86000</v>
      </c>
      <c r="K89" s="14">
        <f t="shared" si="16"/>
        <v>86999</v>
      </c>
      <c r="L89" s="31"/>
      <c r="M89" s="24">
        <v>61</v>
      </c>
      <c r="N89" s="24">
        <v>0.20512681421221288</v>
      </c>
      <c r="O89" s="24">
        <v>-0.20512681421221288</v>
      </c>
    </row>
    <row r="90" spans="1:15" x14ac:dyDescent="0.2">
      <c r="A90" s="19" t="str">
        <f t="shared" si="10"/>
        <v>87000-87999</v>
      </c>
      <c r="B90" s="14">
        <f>COUNTIFS('Main Data'!$F:$F,"successful",'Main Data'!$D:$D,"&gt;="&amp;$J90,'Main Data'!$D:$D,"&lt;="&amp;$K90)</f>
        <v>0</v>
      </c>
      <c r="C90" s="14">
        <f>COUNTIFS('Main Data'!$F:$F,"failed",'Main Data'!$D:$D,"&gt;="&amp;$J90,'Main Data'!$D:$D,"&lt;="&amp;$K90)</f>
        <v>0</v>
      </c>
      <c r="D90" s="14">
        <f>COUNTIFS('Main Data'!$F:$F,"canceled",'Main Data'!$D:$D,"&gt;="&amp;$J90,'Main Data'!$D:$D,"&lt;="&amp;$K90)</f>
        <v>0</v>
      </c>
      <c r="E90" s="14">
        <f t="shared" si="11"/>
        <v>0</v>
      </c>
      <c r="F90" s="15">
        <v>0</v>
      </c>
      <c r="G90" s="15">
        <v>0</v>
      </c>
      <c r="H90" s="15">
        <v>0</v>
      </c>
      <c r="J90" s="14">
        <f t="shared" si="15"/>
        <v>87000</v>
      </c>
      <c r="K90" s="14">
        <f t="shared" si="16"/>
        <v>87999</v>
      </c>
      <c r="L90" s="31"/>
      <c r="M90" s="24">
        <v>62</v>
      </c>
      <c r="N90" s="24">
        <v>0.20444588427284716</v>
      </c>
      <c r="O90" s="24">
        <v>-0.20444588427284716</v>
      </c>
    </row>
    <row r="91" spans="1:15" x14ac:dyDescent="0.2">
      <c r="A91" s="19" t="str">
        <f t="shared" si="10"/>
        <v>88000-88999</v>
      </c>
      <c r="B91" s="14">
        <f>COUNTIFS('Main Data'!$F:$F,"successful",'Main Data'!$D:$D,"&gt;="&amp;$J91,'Main Data'!$D:$D,"&lt;="&amp;$K91)</f>
        <v>0</v>
      </c>
      <c r="C91" s="14">
        <f>COUNTIFS('Main Data'!$F:$F,"failed",'Main Data'!$D:$D,"&gt;="&amp;$J91,'Main Data'!$D:$D,"&lt;="&amp;$K91)</f>
        <v>3</v>
      </c>
      <c r="D91" s="14">
        <f>COUNTIFS('Main Data'!$F:$F,"canceled",'Main Data'!$D:$D,"&gt;="&amp;$J91,'Main Data'!$D:$D,"&lt;="&amp;$K91)</f>
        <v>0</v>
      </c>
      <c r="E91" s="14">
        <f t="shared" si="11"/>
        <v>3</v>
      </c>
      <c r="F91" s="15">
        <f t="shared" si="12"/>
        <v>0</v>
      </c>
      <c r="G91" s="15">
        <f t="shared" si="13"/>
        <v>1</v>
      </c>
      <c r="H91" s="15">
        <f t="shared" si="14"/>
        <v>0</v>
      </c>
      <c r="J91" s="14">
        <f t="shared" si="15"/>
        <v>88000</v>
      </c>
      <c r="K91" s="14">
        <f t="shared" si="16"/>
        <v>88999</v>
      </c>
      <c r="L91" s="31"/>
      <c r="M91" s="24">
        <v>63</v>
      </c>
      <c r="N91" s="24">
        <v>0.20376495433348146</v>
      </c>
      <c r="O91" s="24">
        <v>-0.20376495433348146</v>
      </c>
    </row>
    <row r="92" spans="1:15" x14ac:dyDescent="0.2">
      <c r="A92" s="19" t="str">
        <f t="shared" si="10"/>
        <v>89000-89999</v>
      </c>
      <c r="B92" s="14">
        <f>COUNTIFS('Main Data'!$F:$F,"successful",'Main Data'!$D:$D,"&gt;="&amp;$J92,'Main Data'!$D:$D,"&lt;="&amp;$K92)</f>
        <v>1</v>
      </c>
      <c r="C92" s="14">
        <f>COUNTIFS('Main Data'!$F:$F,"failed",'Main Data'!$D:$D,"&gt;="&amp;$J92,'Main Data'!$D:$D,"&lt;="&amp;$K92)</f>
        <v>0</v>
      </c>
      <c r="D92" s="14">
        <f>COUNTIFS('Main Data'!$F:$F,"canceled",'Main Data'!$D:$D,"&gt;="&amp;$J92,'Main Data'!$D:$D,"&lt;="&amp;$K92)</f>
        <v>0</v>
      </c>
      <c r="E92" s="14">
        <f t="shared" si="11"/>
        <v>1</v>
      </c>
      <c r="F92" s="15">
        <f t="shared" si="12"/>
        <v>1</v>
      </c>
      <c r="G92" s="15">
        <f t="shared" si="13"/>
        <v>0</v>
      </c>
      <c r="H92" s="15">
        <f t="shared" si="14"/>
        <v>0</v>
      </c>
      <c r="J92" s="14">
        <f t="shared" si="15"/>
        <v>89000</v>
      </c>
      <c r="K92" s="14">
        <f t="shared" si="16"/>
        <v>89999</v>
      </c>
      <c r="L92" s="31"/>
      <c r="M92" s="24">
        <v>64</v>
      </c>
      <c r="N92" s="24">
        <v>0.20308402439411574</v>
      </c>
      <c r="O92" s="24">
        <v>-0.20308402439411574</v>
      </c>
    </row>
    <row r="93" spans="1:15" x14ac:dyDescent="0.2">
      <c r="A93" s="19" t="str">
        <f t="shared" si="10"/>
        <v>90000-90999</v>
      </c>
      <c r="B93" s="14">
        <f>COUNTIFS('Main Data'!$F:$F,"successful",'Main Data'!$D:$D,"&gt;="&amp;$J93,'Main Data'!$D:$D,"&lt;="&amp;$K93)</f>
        <v>0</v>
      </c>
      <c r="C93" s="14">
        <f>COUNTIFS('Main Data'!$F:$F,"failed",'Main Data'!$D:$D,"&gt;="&amp;$J93,'Main Data'!$D:$D,"&lt;="&amp;$K93)</f>
        <v>5</v>
      </c>
      <c r="D93" s="14">
        <f>COUNTIFS('Main Data'!$F:$F,"canceled",'Main Data'!$D:$D,"&gt;="&amp;$J93,'Main Data'!$D:$D,"&lt;="&amp;$K93)</f>
        <v>0</v>
      </c>
      <c r="E93" s="14">
        <f t="shared" si="11"/>
        <v>5</v>
      </c>
      <c r="F93" s="15">
        <f t="shared" si="12"/>
        <v>0</v>
      </c>
      <c r="G93" s="15">
        <f t="shared" si="13"/>
        <v>1</v>
      </c>
      <c r="H93" s="15">
        <f t="shared" si="14"/>
        <v>0</v>
      </c>
      <c r="J93" s="14">
        <f t="shared" si="15"/>
        <v>90000</v>
      </c>
      <c r="K93" s="14">
        <f t="shared" si="16"/>
        <v>90999</v>
      </c>
      <c r="L93" s="31"/>
      <c r="M93" s="24">
        <v>65</v>
      </c>
      <c r="N93" s="24">
        <v>0.20240309445475002</v>
      </c>
      <c r="O93" s="24">
        <v>0.17259690554524998</v>
      </c>
    </row>
    <row r="94" spans="1:15" x14ac:dyDescent="0.2">
      <c r="A94" s="19" t="str">
        <f t="shared" si="10"/>
        <v>91000-91999</v>
      </c>
      <c r="B94" s="14">
        <f>COUNTIFS('Main Data'!$F:$F,"successful",'Main Data'!$D:$D,"&gt;="&amp;$J94,'Main Data'!$D:$D,"&lt;="&amp;$K94)</f>
        <v>0</v>
      </c>
      <c r="C94" s="14">
        <f>COUNTIFS('Main Data'!$F:$F,"failed",'Main Data'!$D:$D,"&gt;="&amp;$J94,'Main Data'!$D:$D,"&lt;="&amp;$K94)</f>
        <v>0</v>
      </c>
      <c r="D94" s="14">
        <f>COUNTIFS('Main Data'!$F:$F,"canceled",'Main Data'!$D:$D,"&gt;="&amp;$J94,'Main Data'!$D:$D,"&lt;="&amp;$K94)</f>
        <v>0</v>
      </c>
      <c r="E94" s="14">
        <f t="shared" si="11"/>
        <v>0</v>
      </c>
      <c r="F94" s="15">
        <v>0</v>
      </c>
      <c r="G94" s="15">
        <v>0</v>
      </c>
      <c r="H94" s="15">
        <v>0</v>
      </c>
      <c r="J94" s="14">
        <f t="shared" si="15"/>
        <v>91000</v>
      </c>
      <c r="K94" s="14">
        <f t="shared" si="16"/>
        <v>91999</v>
      </c>
      <c r="L94" s="31"/>
      <c r="M94" s="24">
        <v>66</v>
      </c>
      <c r="N94" s="24">
        <v>0.2017221645153843</v>
      </c>
      <c r="O94" s="24">
        <v>-0.2017221645153843</v>
      </c>
    </row>
    <row r="95" spans="1:15" x14ac:dyDescent="0.2">
      <c r="A95" s="19" t="str">
        <f t="shared" si="10"/>
        <v>92000-92999</v>
      </c>
      <c r="B95" s="14">
        <f>COUNTIFS('Main Data'!$F:$F,"successful",'Main Data'!$D:$D,"&gt;="&amp;$J95,'Main Data'!$D:$D,"&lt;="&amp;$K95)</f>
        <v>0</v>
      </c>
      <c r="C95" s="14">
        <f>COUNTIFS('Main Data'!$F:$F,"failed",'Main Data'!$D:$D,"&gt;="&amp;$J95,'Main Data'!$D:$D,"&lt;="&amp;$K95)</f>
        <v>0</v>
      </c>
      <c r="D95" s="14">
        <f>COUNTIFS('Main Data'!$F:$F,"canceled",'Main Data'!$D:$D,"&gt;="&amp;$J95,'Main Data'!$D:$D,"&lt;="&amp;$K95)</f>
        <v>0</v>
      </c>
      <c r="E95" s="14">
        <f t="shared" si="11"/>
        <v>0</v>
      </c>
      <c r="F95" s="15">
        <v>0</v>
      </c>
      <c r="G95" s="15">
        <v>0</v>
      </c>
      <c r="H95" s="15">
        <v>0</v>
      </c>
      <c r="J95" s="14">
        <f t="shared" si="15"/>
        <v>92000</v>
      </c>
      <c r="K95" s="14">
        <f t="shared" si="16"/>
        <v>92999</v>
      </c>
      <c r="L95" s="31"/>
      <c r="M95" s="24">
        <v>67</v>
      </c>
      <c r="N95" s="24">
        <v>0.20104123457601858</v>
      </c>
      <c r="O95" s="24">
        <v>-0.20104123457601858</v>
      </c>
    </row>
    <row r="96" spans="1:15" x14ac:dyDescent="0.2">
      <c r="A96" s="19" t="str">
        <f t="shared" si="10"/>
        <v>93000-93999</v>
      </c>
      <c r="B96" s="14">
        <f>COUNTIFS('Main Data'!$F:$F,"successful",'Main Data'!$D:$D,"&gt;="&amp;$J96,'Main Data'!$D:$D,"&lt;="&amp;$K96)</f>
        <v>0</v>
      </c>
      <c r="C96" s="14">
        <f>COUNTIFS('Main Data'!$F:$F,"failed",'Main Data'!$D:$D,"&gt;="&amp;$J96,'Main Data'!$D:$D,"&lt;="&amp;$K96)</f>
        <v>0</v>
      </c>
      <c r="D96" s="14">
        <f>COUNTIFS('Main Data'!$F:$F,"canceled",'Main Data'!$D:$D,"&gt;="&amp;$J96,'Main Data'!$D:$D,"&lt;="&amp;$K96)</f>
        <v>1</v>
      </c>
      <c r="E96" s="14">
        <f t="shared" si="11"/>
        <v>1</v>
      </c>
      <c r="F96" s="15">
        <f t="shared" si="12"/>
        <v>0</v>
      </c>
      <c r="G96" s="15">
        <f t="shared" si="13"/>
        <v>0</v>
      </c>
      <c r="H96" s="15">
        <f t="shared" si="14"/>
        <v>1</v>
      </c>
      <c r="J96" s="14">
        <f t="shared" si="15"/>
        <v>93000</v>
      </c>
      <c r="K96" s="14">
        <f t="shared" si="16"/>
        <v>93999</v>
      </c>
      <c r="L96" s="31"/>
      <c r="M96" s="24">
        <v>68</v>
      </c>
      <c r="N96" s="24">
        <v>0.20036030463665289</v>
      </c>
      <c r="O96" s="24">
        <v>0.13297302869668043</v>
      </c>
    </row>
    <row r="97" spans="1:15" x14ac:dyDescent="0.2">
      <c r="A97" s="19" t="str">
        <f t="shared" si="10"/>
        <v>94000-94999</v>
      </c>
      <c r="B97" s="14">
        <f>COUNTIFS('Main Data'!$F:$F,"successful",'Main Data'!$D:$D,"&gt;="&amp;$J97,'Main Data'!$D:$D,"&lt;="&amp;$K97)</f>
        <v>0</v>
      </c>
      <c r="C97" s="14">
        <f>COUNTIFS('Main Data'!$F:$F,"failed",'Main Data'!$D:$D,"&gt;="&amp;$J97,'Main Data'!$D:$D,"&lt;="&amp;$K97)</f>
        <v>1</v>
      </c>
      <c r="D97" s="14">
        <f>COUNTIFS('Main Data'!$F:$F,"canceled",'Main Data'!$D:$D,"&gt;="&amp;$J97,'Main Data'!$D:$D,"&lt;="&amp;$K97)</f>
        <v>0</v>
      </c>
      <c r="E97" s="14">
        <f t="shared" si="11"/>
        <v>1</v>
      </c>
      <c r="F97" s="15">
        <f t="shared" si="12"/>
        <v>0</v>
      </c>
      <c r="G97" s="15">
        <f t="shared" si="13"/>
        <v>1</v>
      </c>
      <c r="H97" s="15">
        <f t="shared" si="14"/>
        <v>0</v>
      </c>
      <c r="J97" s="14">
        <f t="shared" si="15"/>
        <v>94000</v>
      </c>
      <c r="K97" s="14">
        <f t="shared" si="16"/>
        <v>94999</v>
      </c>
      <c r="L97" s="31"/>
      <c r="M97" s="24">
        <v>69</v>
      </c>
      <c r="N97" s="24">
        <v>0.19967937469728717</v>
      </c>
      <c r="O97" s="24">
        <v>-0.19967937469728717</v>
      </c>
    </row>
    <row r="98" spans="1:15" x14ac:dyDescent="0.2">
      <c r="A98" s="19" t="str">
        <f t="shared" si="10"/>
        <v>95000-95999</v>
      </c>
      <c r="B98" s="14">
        <f>COUNTIFS('Main Data'!$F:$F,"successful",'Main Data'!$D:$D,"&gt;="&amp;$J98,'Main Data'!$D:$D,"&lt;="&amp;$K98)</f>
        <v>0</v>
      </c>
      <c r="C98" s="14">
        <f>COUNTIFS('Main Data'!$F:$F,"failed",'Main Data'!$D:$D,"&gt;="&amp;$J98,'Main Data'!$D:$D,"&lt;="&amp;$K98)</f>
        <v>3</v>
      </c>
      <c r="D98" s="14">
        <f>COUNTIFS('Main Data'!$F:$F,"canceled",'Main Data'!$D:$D,"&gt;="&amp;$J98,'Main Data'!$D:$D,"&lt;="&amp;$K98)</f>
        <v>0</v>
      </c>
      <c r="E98" s="14">
        <f t="shared" si="11"/>
        <v>3</v>
      </c>
      <c r="F98" s="15">
        <f t="shared" si="12"/>
        <v>0</v>
      </c>
      <c r="G98" s="15">
        <f t="shared" si="13"/>
        <v>1</v>
      </c>
      <c r="H98" s="15">
        <f t="shared" si="14"/>
        <v>0</v>
      </c>
      <c r="J98" s="14">
        <f t="shared" si="15"/>
        <v>95000</v>
      </c>
      <c r="K98" s="14">
        <f t="shared" si="16"/>
        <v>95999</v>
      </c>
      <c r="L98" s="31"/>
      <c r="M98" s="24">
        <v>70</v>
      </c>
      <c r="N98" s="24">
        <v>0.19899844475792144</v>
      </c>
      <c r="O98" s="24">
        <v>5.1001555242078556E-2</v>
      </c>
    </row>
    <row r="99" spans="1:15" x14ac:dyDescent="0.2">
      <c r="A99" s="19" t="str">
        <f t="shared" si="10"/>
        <v>96000-96999</v>
      </c>
      <c r="B99" s="14">
        <f>COUNTIFS('Main Data'!$F:$F,"successful",'Main Data'!$D:$D,"&gt;="&amp;$J99,'Main Data'!$D:$D,"&lt;="&amp;$K99)</f>
        <v>0</v>
      </c>
      <c r="C99" s="14">
        <f>COUNTIFS('Main Data'!$F:$F,"failed",'Main Data'!$D:$D,"&gt;="&amp;$J99,'Main Data'!$D:$D,"&lt;="&amp;$K99)</f>
        <v>0</v>
      </c>
      <c r="D99" s="14">
        <f>COUNTIFS('Main Data'!$F:$F,"canceled",'Main Data'!$D:$D,"&gt;="&amp;$J99,'Main Data'!$D:$D,"&lt;="&amp;$K99)</f>
        <v>0</v>
      </c>
      <c r="E99" s="14">
        <f t="shared" si="11"/>
        <v>0</v>
      </c>
      <c r="F99" s="15">
        <v>0</v>
      </c>
      <c r="G99" s="15">
        <v>0</v>
      </c>
      <c r="H99" s="15">
        <v>0</v>
      </c>
      <c r="J99" s="14">
        <f t="shared" si="15"/>
        <v>96000</v>
      </c>
      <c r="K99" s="14">
        <f t="shared" si="16"/>
        <v>96999</v>
      </c>
      <c r="L99" s="31"/>
      <c r="M99" s="24">
        <v>71</v>
      </c>
      <c r="N99" s="24">
        <v>0.19831751481855575</v>
      </c>
      <c r="O99" s="24">
        <v>0.30168248518144425</v>
      </c>
    </row>
    <row r="100" spans="1:15" x14ac:dyDescent="0.2">
      <c r="A100" s="19" t="str">
        <f t="shared" si="10"/>
        <v>97000-97999</v>
      </c>
      <c r="B100" s="14">
        <f>COUNTIFS('Main Data'!$F:$F,"successful",'Main Data'!$D:$D,"&gt;="&amp;$J100,'Main Data'!$D:$D,"&lt;="&amp;$K100)</f>
        <v>0</v>
      </c>
      <c r="C100" s="14">
        <f>COUNTIFS('Main Data'!$F:$F,"failed",'Main Data'!$D:$D,"&gt;="&amp;$J100,'Main Data'!$D:$D,"&lt;="&amp;$K100)</f>
        <v>1</v>
      </c>
      <c r="D100" s="14">
        <f>COUNTIFS('Main Data'!$F:$F,"canceled",'Main Data'!$D:$D,"&gt;="&amp;$J100,'Main Data'!$D:$D,"&lt;="&amp;$K100)</f>
        <v>0</v>
      </c>
      <c r="E100" s="14">
        <f t="shared" si="11"/>
        <v>1</v>
      </c>
      <c r="F100" s="15">
        <f t="shared" si="12"/>
        <v>0</v>
      </c>
      <c r="G100" s="15">
        <f t="shared" si="13"/>
        <v>1</v>
      </c>
      <c r="H100" s="15">
        <f t="shared" si="14"/>
        <v>0</v>
      </c>
      <c r="J100" s="14">
        <f t="shared" si="15"/>
        <v>97000</v>
      </c>
      <c r="K100" s="14">
        <f t="shared" si="16"/>
        <v>97999</v>
      </c>
      <c r="L100" s="31"/>
      <c r="M100" s="24">
        <v>72</v>
      </c>
      <c r="N100" s="24">
        <v>0.19763658487919003</v>
      </c>
      <c r="O100" s="24">
        <v>-0.19763658487919003</v>
      </c>
    </row>
    <row r="101" spans="1:15" x14ac:dyDescent="0.2">
      <c r="A101" s="19" t="str">
        <f t="shared" si="10"/>
        <v>98000-98999</v>
      </c>
      <c r="B101" s="14">
        <f>COUNTIFS('Main Data'!$F:$F,"successful",'Main Data'!$D:$D,"&gt;="&amp;$J101,'Main Data'!$D:$D,"&lt;="&amp;$K101)</f>
        <v>1</v>
      </c>
      <c r="C101" s="14">
        <f>COUNTIFS('Main Data'!$F:$F,"failed",'Main Data'!$D:$D,"&gt;="&amp;$J101,'Main Data'!$D:$D,"&lt;="&amp;$K101)</f>
        <v>0</v>
      </c>
      <c r="D101" s="14">
        <f>COUNTIFS('Main Data'!$F:$F,"canceled",'Main Data'!$D:$D,"&gt;="&amp;$J101,'Main Data'!$D:$D,"&lt;="&amp;$K101)</f>
        <v>1</v>
      </c>
      <c r="E101" s="14">
        <f t="shared" si="11"/>
        <v>2</v>
      </c>
      <c r="F101" s="15">
        <f t="shared" si="12"/>
        <v>0.5</v>
      </c>
      <c r="G101" s="15">
        <f t="shared" si="13"/>
        <v>0</v>
      </c>
      <c r="H101" s="15">
        <f t="shared" si="14"/>
        <v>0.5</v>
      </c>
      <c r="J101" s="14">
        <f t="shared" si="15"/>
        <v>98000</v>
      </c>
      <c r="K101" s="14">
        <f t="shared" si="16"/>
        <v>98999</v>
      </c>
      <c r="L101" s="31"/>
      <c r="M101" s="24">
        <v>73</v>
      </c>
      <c r="N101" s="24">
        <v>0.19695565493982431</v>
      </c>
      <c r="O101" s="24">
        <v>-0.19695565493982431</v>
      </c>
    </row>
    <row r="102" spans="1:15" x14ac:dyDescent="0.2">
      <c r="A102" s="19" t="str">
        <f t="shared" si="10"/>
        <v>99000-99999</v>
      </c>
      <c r="B102" s="14">
        <f>COUNTIFS('Main Data'!$F:$F,"successful",'Main Data'!$D:$D,"&gt;="&amp;$J102,'Main Data'!$D:$D,"&lt;="&amp;$K102)</f>
        <v>0</v>
      </c>
      <c r="C102" s="14">
        <f>COUNTIFS('Main Data'!$F:$F,"failed",'Main Data'!$D:$D,"&gt;="&amp;$J102,'Main Data'!$D:$D,"&lt;="&amp;$K102)</f>
        <v>1</v>
      </c>
      <c r="D102" s="14">
        <f>COUNTIFS('Main Data'!$F:$F,"canceled",'Main Data'!$D:$D,"&gt;="&amp;$J102,'Main Data'!$D:$D,"&lt;="&amp;$K102)</f>
        <v>0</v>
      </c>
      <c r="E102" s="14">
        <f t="shared" si="11"/>
        <v>1</v>
      </c>
      <c r="F102" s="15">
        <f t="shared" si="12"/>
        <v>0</v>
      </c>
      <c r="G102" s="15">
        <f t="shared" si="13"/>
        <v>1</v>
      </c>
      <c r="H102" s="15">
        <f t="shared" si="14"/>
        <v>0</v>
      </c>
      <c r="J102" s="14">
        <f t="shared" si="15"/>
        <v>99000</v>
      </c>
      <c r="K102" s="14">
        <f t="shared" si="16"/>
        <v>99999</v>
      </c>
      <c r="L102" s="31"/>
      <c r="M102" s="24">
        <v>74</v>
      </c>
      <c r="N102" s="24">
        <v>0.19627472500045859</v>
      </c>
      <c r="O102" s="24">
        <v>-0.19627472500045859</v>
      </c>
    </row>
    <row r="103" spans="1:15" x14ac:dyDescent="0.2">
      <c r="A103" s="19" t="str">
        <f t="shared" si="10"/>
        <v>100000-100999</v>
      </c>
      <c r="B103" s="14">
        <f>COUNTIFS('Main Data'!$F:$F,"successful",'Main Data'!$D:$D,"&gt;="&amp;$J103,'Main Data'!$D:$D,"&lt;="&amp;$K103)</f>
        <v>15</v>
      </c>
      <c r="C103" s="14">
        <f>COUNTIFS('Main Data'!$F:$F,"failed",'Main Data'!$D:$D,"&gt;="&amp;$J103,'Main Data'!$D:$D,"&lt;="&amp;$K103)</f>
        <v>33</v>
      </c>
      <c r="D103" s="14">
        <f>COUNTIFS('Main Data'!$F:$F,"canceled",'Main Data'!$D:$D,"&gt;="&amp;$J103,'Main Data'!$D:$D,"&lt;="&amp;$K103)</f>
        <v>15</v>
      </c>
      <c r="E103" s="14">
        <f t="shared" si="11"/>
        <v>63</v>
      </c>
      <c r="F103" s="15">
        <f t="shared" si="12"/>
        <v>0.23809523809523808</v>
      </c>
      <c r="G103" s="15">
        <f t="shared" si="13"/>
        <v>0.52380952380952384</v>
      </c>
      <c r="H103" s="15">
        <f t="shared" si="14"/>
        <v>0.23809523809523808</v>
      </c>
      <c r="J103" s="14">
        <f t="shared" si="15"/>
        <v>100000</v>
      </c>
      <c r="K103" s="14">
        <f t="shared" si="16"/>
        <v>100999</v>
      </c>
      <c r="L103" s="31"/>
      <c r="M103" s="24">
        <v>75</v>
      </c>
      <c r="N103" s="24">
        <v>0.19559379506109287</v>
      </c>
      <c r="O103" s="24">
        <v>5.4406204938907132E-2</v>
      </c>
    </row>
    <row r="104" spans="1:15" x14ac:dyDescent="0.2">
      <c r="A104" s="19" t="str">
        <f t="shared" si="10"/>
        <v>101000-101999</v>
      </c>
      <c r="B104" s="14">
        <f>COUNTIFS('Main Data'!$F:$F,"successful",'Main Data'!$D:$D,"&gt;="&amp;$J104,'Main Data'!$D:$D,"&lt;="&amp;$K104)</f>
        <v>0</v>
      </c>
      <c r="C104" s="14">
        <f>COUNTIFS('Main Data'!$F:$F,"failed",'Main Data'!$D:$D,"&gt;="&amp;$J104,'Main Data'!$D:$D,"&lt;="&amp;$K104)</f>
        <v>0</v>
      </c>
      <c r="D104" s="14">
        <f>COUNTIFS('Main Data'!$F:$F,"canceled",'Main Data'!$D:$D,"&gt;="&amp;$J104,'Main Data'!$D:$D,"&lt;="&amp;$K104)</f>
        <v>0</v>
      </c>
      <c r="E104" s="14">
        <f t="shared" si="11"/>
        <v>0</v>
      </c>
      <c r="F104" s="15">
        <v>0</v>
      </c>
      <c r="G104" s="15">
        <v>0</v>
      </c>
      <c r="H104" s="15">
        <v>0</v>
      </c>
      <c r="J104" s="14">
        <f t="shared" si="15"/>
        <v>101000</v>
      </c>
      <c r="K104" s="14">
        <f t="shared" si="16"/>
        <v>101999</v>
      </c>
      <c r="L104" s="31"/>
      <c r="M104" s="24">
        <v>76</v>
      </c>
      <c r="N104" s="24">
        <v>0.19491286512172717</v>
      </c>
      <c r="O104" s="24">
        <v>-0.19491286512172717</v>
      </c>
    </row>
    <row r="105" spans="1:15" x14ac:dyDescent="0.2">
      <c r="A105" s="19" t="str">
        <f t="shared" si="10"/>
        <v>102000-102999</v>
      </c>
      <c r="B105" s="14">
        <f>COUNTIFS('Main Data'!$F:$F,"successful",'Main Data'!$D:$D,"&gt;="&amp;$J105,'Main Data'!$D:$D,"&lt;="&amp;$K105)</f>
        <v>0</v>
      </c>
      <c r="C105" s="14">
        <f>COUNTIFS('Main Data'!$F:$F,"failed",'Main Data'!$D:$D,"&gt;="&amp;$J105,'Main Data'!$D:$D,"&lt;="&amp;$K105)</f>
        <v>0</v>
      </c>
      <c r="D105" s="14">
        <f>COUNTIFS('Main Data'!$F:$F,"canceled",'Main Data'!$D:$D,"&gt;="&amp;$J105,'Main Data'!$D:$D,"&lt;="&amp;$K105)</f>
        <v>0</v>
      </c>
      <c r="E105" s="14">
        <f t="shared" si="11"/>
        <v>0</v>
      </c>
      <c r="F105" s="15">
        <v>0</v>
      </c>
      <c r="G105" s="15">
        <v>0</v>
      </c>
      <c r="H105" s="15">
        <v>0</v>
      </c>
      <c r="J105" s="14">
        <f t="shared" si="15"/>
        <v>102000</v>
      </c>
      <c r="K105" s="14">
        <f t="shared" si="16"/>
        <v>102999</v>
      </c>
      <c r="L105" s="31"/>
      <c r="M105" s="24">
        <v>77</v>
      </c>
      <c r="N105" s="24">
        <v>0.19423193518236145</v>
      </c>
      <c r="O105" s="24">
        <v>-0.19423193518236145</v>
      </c>
    </row>
    <row r="106" spans="1:15" x14ac:dyDescent="0.2">
      <c r="A106" s="19" t="str">
        <f t="shared" si="10"/>
        <v>103000-103999</v>
      </c>
      <c r="B106" s="14">
        <f>COUNTIFS('Main Data'!$F:$F,"successful",'Main Data'!$D:$D,"&gt;="&amp;$J106,'Main Data'!$D:$D,"&lt;="&amp;$K106)</f>
        <v>0</v>
      </c>
      <c r="C106" s="14">
        <f>COUNTIFS('Main Data'!$F:$F,"failed",'Main Data'!$D:$D,"&gt;="&amp;$J106,'Main Data'!$D:$D,"&lt;="&amp;$K106)</f>
        <v>0</v>
      </c>
      <c r="D106" s="14">
        <f>COUNTIFS('Main Data'!$F:$F,"canceled",'Main Data'!$D:$D,"&gt;="&amp;$J106,'Main Data'!$D:$D,"&lt;="&amp;$K106)</f>
        <v>0</v>
      </c>
      <c r="E106" s="14">
        <f t="shared" si="11"/>
        <v>0</v>
      </c>
      <c r="F106" s="15">
        <v>0</v>
      </c>
      <c r="G106" s="15">
        <v>0</v>
      </c>
      <c r="H106" s="15">
        <v>0</v>
      </c>
      <c r="J106" s="14">
        <f t="shared" si="15"/>
        <v>103000</v>
      </c>
      <c r="K106" s="14">
        <f t="shared" si="16"/>
        <v>103999</v>
      </c>
      <c r="L106" s="31"/>
      <c r="M106" s="24">
        <v>78</v>
      </c>
      <c r="N106" s="24">
        <v>0.19355100524299573</v>
      </c>
      <c r="O106" s="24">
        <v>0.80644899475700427</v>
      </c>
    </row>
    <row r="107" spans="1:15" x14ac:dyDescent="0.2">
      <c r="A107" s="19" t="str">
        <f t="shared" si="10"/>
        <v>104000-104999</v>
      </c>
      <c r="B107" s="14">
        <f>COUNTIFS('Main Data'!$F:$F,"successful",'Main Data'!$D:$D,"&gt;="&amp;$J107,'Main Data'!$D:$D,"&lt;="&amp;$K107)</f>
        <v>0</v>
      </c>
      <c r="C107" s="14">
        <f>COUNTIFS('Main Data'!$F:$F,"failed",'Main Data'!$D:$D,"&gt;="&amp;$J107,'Main Data'!$D:$D,"&lt;="&amp;$K107)</f>
        <v>1</v>
      </c>
      <c r="D107" s="14">
        <f>COUNTIFS('Main Data'!$F:$F,"canceled",'Main Data'!$D:$D,"&gt;="&amp;$J107,'Main Data'!$D:$D,"&lt;="&amp;$K107)</f>
        <v>0</v>
      </c>
      <c r="E107" s="14">
        <f t="shared" si="11"/>
        <v>1</v>
      </c>
      <c r="F107" s="15">
        <f t="shared" si="12"/>
        <v>0</v>
      </c>
      <c r="G107" s="15">
        <f t="shared" si="13"/>
        <v>1</v>
      </c>
      <c r="H107" s="15">
        <f t="shared" si="14"/>
        <v>0</v>
      </c>
      <c r="J107" s="14">
        <f t="shared" si="15"/>
        <v>104000</v>
      </c>
      <c r="K107" s="14">
        <f t="shared" si="16"/>
        <v>104999</v>
      </c>
      <c r="L107" s="31"/>
      <c r="M107" s="24">
        <v>79</v>
      </c>
      <c r="N107" s="24">
        <v>0.19287007530363004</v>
      </c>
      <c r="O107" s="24">
        <v>-0.19287007530363004</v>
      </c>
    </row>
    <row r="108" spans="1:15" x14ac:dyDescent="0.2">
      <c r="A108" s="19" t="str">
        <f t="shared" si="10"/>
        <v>105000-105999</v>
      </c>
      <c r="B108" s="14">
        <f>COUNTIFS('Main Data'!$F:$F,"successful",'Main Data'!$D:$D,"&gt;="&amp;$J108,'Main Data'!$D:$D,"&lt;="&amp;$K108)</f>
        <v>0</v>
      </c>
      <c r="C108" s="14">
        <f>COUNTIFS('Main Data'!$F:$F,"failed",'Main Data'!$D:$D,"&gt;="&amp;$J108,'Main Data'!$D:$D,"&lt;="&amp;$K108)</f>
        <v>0</v>
      </c>
      <c r="D108" s="14">
        <f>COUNTIFS('Main Data'!$F:$F,"canceled",'Main Data'!$D:$D,"&gt;="&amp;$J108,'Main Data'!$D:$D,"&lt;="&amp;$K108)</f>
        <v>0</v>
      </c>
      <c r="E108" s="14">
        <f t="shared" si="11"/>
        <v>0</v>
      </c>
      <c r="F108" s="15">
        <v>0</v>
      </c>
      <c r="G108" s="15">
        <v>0</v>
      </c>
      <c r="H108" s="15">
        <v>0</v>
      </c>
      <c r="J108" s="14">
        <f t="shared" si="15"/>
        <v>105000</v>
      </c>
      <c r="K108" s="14">
        <f t="shared" si="16"/>
        <v>105999</v>
      </c>
      <c r="L108" s="31"/>
      <c r="M108" s="24">
        <v>80</v>
      </c>
      <c r="N108" s="24">
        <v>0.19218914536426432</v>
      </c>
      <c r="O108" s="24">
        <v>-2.5522478697597661E-2</v>
      </c>
    </row>
    <row r="109" spans="1:15" x14ac:dyDescent="0.2">
      <c r="A109" s="19" t="str">
        <f t="shared" si="10"/>
        <v>106000-106999</v>
      </c>
      <c r="B109" s="14">
        <f>COUNTIFS('Main Data'!$F:$F,"successful",'Main Data'!$D:$D,"&gt;="&amp;$J109,'Main Data'!$D:$D,"&lt;="&amp;$K109)</f>
        <v>0</v>
      </c>
      <c r="C109" s="14">
        <f>COUNTIFS('Main Data'!$F:$F,"failed",'Main Data'!$D:$D,"&gt;="&amp;$J109,'Main Data'!$D:$D,"&lt;="&amp;$K109)</f>
        <v>0</v>
      </c>
      <c r="D109" s="14">
        <f>COUNTIFS('Main Data'!$F:$F,"canceled",'Main Data'!$D:$D,"&gt;="&amp;$J109,'Main Data'!$D:$D,"&lt;="&amp;$K109)</f>
        <v>0</v>
      </c>
      <c r="E109" s="14">
        <f t="shared" si="11"/>
        <v>0</v>
      </c>
      <c r="F109" s="15">
        <v>0</v>
      </c>
      <c r="G109" s="15">
        <v>0</v>
      </c>
      <c r="H109" s="15">
        <v>0</v>
      </c>
      <c r="J109" s="14">
        <f t="shared" si="15"/>
        <v>106000</v>
      </c>
      <c r="K109" s="14">
        <f t="shared" si="16"/>
        <v>106999</v>
      </c>
      <c r="L109" s="31"/>
      <c r="M109" s="24">
        <v>81</v>
      </c>
      <c r="N109" s="24">
        <v>0.1915082154248986</v>
      </c>
      <c r="O109" s="24">
        <v>-0.1915082154248986</v>
      </c>
    </row>
    <row r="110" spans="1:15" x14ac:dyDescent="0.2">
      <c r="A110" s="19" t="str">
        <f t="shared" si="10"/>
        <v>107000-107999</v>
      </c>
      <c r="B110" s="14">
        <f>COUNTIFS('Main Data'!$F:$F,"successful",'Main Data'!$D:$D,"&gt;="&amp;$J110,'Main Data'!$D:$D,"&lt;="&amp;$K110)</f>
        <v>0</v>
      </c>
      <c r="C110" s="14">
        <f>COUNTIFS('Main Data'!$F:$F,"failed",'Main Data'!$D:$D,"&gt;="&amp;$J110,'Main Data'!$D:$D,"&lt;="&amp;$K110)</f>
        <v>0</v>
      </c>
      <c r="D110" s="14">
        <f>COUNTIFS('Main Data'!$F:$F,"canceled",'Main Data'!$D:$D,"&gt;="&amp;$J110,'Main Data'!$D:$D,"&lt;="&amp;$K110)</f>
        <v>0</v>
      </c>
      <c r="E110" s="14">
        <f t="shared" si="11"/>
        <v>0</v>
      </c>
      <c r="F110" s="15">
        <v>0</v>
      </c>
      <c r="G110" s="15">
        <v>0</v>
      </c>
      <c r="H110" s="15">
        <v>0</v>
      </c>
      <c r="J110" s="14">
        <f t="shared" si="15"/>
        <v>107000</v>
      </c>
      <c r="K110" s="14">
        <f t="shared" si="16"/>
        <v>107999</v>
      </c>
      <c r="L110" s="31"/>
      <c r="M110" s="24">
        <v>82</v>
      </c>
      <c r="N110" s="24">
        <v>0.19082728548553288</v>
      </c>
      <c r="O110" s="24">
        <v>-0.19082728548553288</v>
      </c>
    </row>
    <row r="111" spans="1:15" x14ac:dyDescent="0.2">
      <c r="A111" s="19" t="str">
        <f t="shared" si="10"/>
        <v>108000-108999</v>
      </c>
      <c r="B111" s="14">
        <f>COUNTIFS('Main Data'!$F:$F,"successful",'Main Data'!$D:$D,"&gt;="&amp;$J111,'Main Data'!$D:$D,"&lt;="&amp;$K111)</f>
        <v>0</v>
      </c>
      <c r="C111" s="14">
        <f>COUNTIFS('Main Data'!$F:$F,"failed",'Main Data'!$D:$D,"&gt;="&amp;$J111,'Main Data'!$D:$D,"&lt;="&amp;$K111)</f>
        <v>0</v>
      </c>
      <c r="D111" s="14">
        <f>COUNTIFS('Main Data'!$F:$F,"canceled",'Main Data'!$D:$D,"&gt;="&amp;$J111,'Main Data'!$D:$D,"&lt;="&amp;$K111)</f>
        <v>0</v>
      </c>
      <c r="E111" s="14">
        <f t="shared" si="11"/>
        <v>0</v>
      </c>
      <c r="F111" s="15">
        <v>0</v>
      </c>
      <c r="G111" s="15">
        <v>0</v>
      </c>
      <c r="H111" s="15">
        <v>0</v>
      </c>
      <c r="J111" s="14">
        <f t="shared" si="15"/>
        <v>108000</v>
      </c>
      <c r="K111" s="14">
        <f t="shared" si="16"/>
        <v>108999</v>
      </c>
      <c r="L111" s="31"/>
      <c r="M111" s="24">
        <v>83</v>
      </c>
      <c r="N111" s="24">
        <v>0.19014635554616716</v>
      </c>
      <c r="O111" s="24">
        <v>-0.19014635554616716</v>
      </c>
    </row>
    <row r="112" spans="1:15" x14ac:dyDescent="0.2">
      <c r="A112" s="19" t="str">
        <f t="shared" si="10"/>
        <v>109000-109999</v>
      </c>
      <c r="B112" s="14">
        <f>COUNTIFS('Main Data'!$F:$F,"successful",'Main Data'!$D:$D,"&gt;="&amp;$J112,'Main Data'!$D:$D,"&lt;="&amp;$K112)</f>
        <v>0</v>
      </c>
      <c r="C112" s="14">
        <f>COUNTIFS('Main Data'!$F:$F,"failed",'Main Data'!$D:$D,"&gt;="&amp;$J112,'Main Data'!$D:$D,"&lt;="&amp;$K112)</f>
        <v>1</v>
      </c>
      <c r="D112" s="14">
        <f>COUNTIFS('Main Data'!$F:$F,"canceled",'Main Data'!$D:$D,"&gt;="&amp;$J112,'Main Data'!$D:$D,"&lt;="&amp;$K112)</f>
        <v>0</v>
      </c>
      <c r="E112" s="14">
        <f t="shared" si="11"/>
        <v>1</v>
      </c>
      <c r="F112" s="15">
        <f t="shared" si="12"/>
        <v>0</v>
      </c>
      <c r="G112" s="15">
        <f t="shared" si="13"/>
        <v>1</v>
      </c>
      <c r="H112" s="15">
        <f t="shared" si="14"/>
        <v>0</v>
      </c>
      <c r="J112" s="14">
        <f t="shared" si="15"/>
        <v>109000</v>
      </c>
      <c r="K112" s="14">
        <f t="shared" si="16"/>
        <v>109999</v>
      </c>
      <c r="L112" s="31"/>
      <c r="M112" s="24">
        <v>84</v>
      </c>
      <c r="N112" s="24">
        <v>0.18946542560680146</v>
      </c>
      <c r="O112" s="24">
        <v>-0.18946542560680146</v>
      </c>
    </row>
    <row r="113" spans="1:15" x14ac:dyDescent="0.2">
      <c r="A113" s="19" t="str">
        <f t="shared" si="10"/>
        <v>110000-110999</v>
      </c>
      <c r="B113" s="14">
        <f>COUNTIFS('Main Data'!$F:$F,"successful",'Main Data'!$D:$D,"&gt;="&amp;$J113,'Main Data'!$D:$D,"&lt;="&amp;$K113)</f>
        <v>0</v>
      </c>
      <c r="C113" s="14">
        <f>COUNTIFS('Main Data'!$F:$F,"failed",'Main Data'!$D:$D,"&gt;="&amp;$J113,'Main Data'!$D:$D,"&lt;="&amp;$K113)</f>
        <v>6</v>
      </c>
      <c r="D113" s="14">
        <f>COUNTIFS('Main Data'!$F:$F,"canceled",'Main Data'!$D:$D,"&gt;="&amp;$J113,'Main Data'!$D:$D,"&lt;="&amp;$K113)</f>
        <v>2</v>
      </c>
      <c r="E113" s="14">
        <f t="shared" si="11"/>
        <v>8</v>
      </c>
      <c r="F113" s="15">
        <f t="shared" si="12"/>
        <v>0</v>
      </c>
      <c r="G113" s="15">
        <f t="shared" si="13"/>
        <v>0.75</v>
      </c>
      <c r="H113" s="15">
        <f t="shared" si="14"/>
        <v>0.25</v>
      </c>
      <c r="J113" s="14">
        <f t="shared" si="15"/>
        <v>110000</v>
      </c>
      <c r="K113" s="14">
        <f t="shared" si="16"/>
        <v>110999</v>
      </c>
      <c r="L113" s="31"/>
      <c r="M113" s="24">
        <v>85</v>
      </c>
      <c r="N113" s="24">
        <v>0.18878449566743574</v>
      </c>
      <c r="O113" s="24">
        <v>0.14454883766589757</v>
      </c>
    </row>
    <row r="114" spans="1:15" x14ac:dyDescent="0.2">
      <c r="A114" s="19" t="str">
        <f t="shared" si="10"/>
        <v>111000-111999</v>
      </c>
      <c r="B114" s="14">
        <f>COUNTIFS('Main Data'!$F:$F,"successful",'Main Data'!$D:$D,"&gt;="&amp;$J114,'Main Data'!$D:$D,"&lt;="&amp;$K114)</f>
        <v>0</v>
      </c>
      <c r="C114" s="14">
        <f>COUNTIFS('Main Data'!$F:$F,"failed",'Main Data'!$D:$D,"&gt;="&amp;$J114,'Main Data'!$D:$D,"&lt;="&amp;$K114)</f>
        <v>0</v>
      </c>
      <c r="D114" s="14">
        <f>COUNTIFS('Main Data'!$F:$F,"canceled",'Main Data'!$D:$D,"&gt;="&amp;$J114,'Main Data'!$D:$D,"&lt;="&amp;$K114)</f>
        <v>0</v>
      </c>
      <c r="E114" s="14">
        <f t="shared" si="11"/>
        <v>0</v>
      </c>
      <c r="F114" s="15">
        <v>0</v>
      </c>
      <c r="G114" s="15">
        <v>0</v>
      </c>
      <c r="H114" s="15">
        <v>0</v>
      </c>
      <c r="J114" s="14">
        <f t="shared" si="15"/>
        <v>111000</v>
      </c>
      <c r="K114" s="14">
        <f t="shared" si="16"/>
        <v>111999</v>
      </c>
      <c r="L114" s="31"/>
      <c r="M114" s="24">
        <v>86</v>
      </c>
      <c r="N114" s="24">
        <v>0.18810356572807002</v>
      </c>
      <c r="O114" s="24">
        <v>-0.18810356572807002</v>
      </c>
    </row>
    <row r="115" spans="1:15" x14ac:dyDescent="0.2">
      <c r="A115" s="19" t="str">
        <f t="shared" si="10"/>
        <v>112000-112999</v>
      </c>
      <c r="B115" s="14">
        <f>COUNTIFS('Main Data'!$F:$F,"successful",'Main Data'!$D:$D,"&gt;="&amp;$J115,'Main Data'!$D:$D,"&lt;="&amp;$K115)</f>
        <v>0</v>
      </c>
      <c r="C115" s="14">
        <f>COUNTIFS('Main Data'!$F:$F,"failed",'Main Data'!$D:$D,"&gt;="&amp;$J115,'Main Data'!$D:$D,"&lt;="&amp;$K115)</f>
        <v>0</v>
      </c>
      <c r="D115" s="14">
        <f>COUNTIFS('Main Data'!$F:$F,"canceled",'Main Data'!$D:$D,"&gt;="&amp;$J115,'Main Data'!$D:$D,"&lt;="&amp;$K115)</f>
        <v>0</v>
      </c>
      <c r="E115" s="14">
        <f t="shared" si="11"/>
        <v>0</v>
      </c>
      <c r="F115" s="15">
        <v>0</v>
      </c>
      <c r="G115" s="15">
        <v>0</v>
      </c>
      <c r="H115" s="15">
        <v>0</v>
      </c>
      <c r="J115" s="14">
        <f t="shared" si="15"/>
        <v>112000</v>
      </c>
      <c r="K115" s="14">
        <f t="shared" si="16"/>
        <v>112999</v>
      </c>
      <c r="L115" s="31"/>
      <c r="M115" s="24">
        <v>87</v>
      </c>
      <c r="N115" s="24">
        <v>0.18742263578870433</v>
      </c>
      <c r="O115" s="24">
        <v>-0.18742263578870433</v>
      </c>
    </row>
    <row r="116" spans="1:15" x14ac:dyDescent="0.2">
      <c r="A116" s="19" t="str">
        <f t="shared" si="10"/>
        <v>113000-113999</v>
      </c>
      <c r="B116" s="14">
        <f>COUNTIFS('Main Data'!$F:$F,"successful",'Main Data'!$D:$D,"&gt;="&amp;$J116,'Main Data'!$D:$D,"&lt;="&amp;$K116)</f>
        <v>0</v>
      </c>
      <c r="C116" s="14">
        <f>COUNTIFS('Main Data'!$F:$F,"failed",'Main Data'!$D:$D,"&gt;="&amp;$J116,'Main Data'!$D:$D,"&lt;="&amp;$K116)</f>
        <v>0</v>
      </c>
      <c r="D116" s="14">
        <f>COUNTIFS('Main Data'!$F:$F,"canceled",'Main Data'!$D:$D,"&gt;="&amp;$J116,'Main Data'!$D:$D,"&lt;="&amp;$K116)</f>
        <v>0</v>
      </c>
      <c r="E116" s="14">
        <f t="shared" si="11"/>
        <v>0</v>
      </c>
      <c r="F116" s="15">
        <v>0</v>
      </c>
      <c r="G116" s="15">
        <v>0</v>
      </c>
      <c r="H116" s="15">
        <v>0</v>
      </c>
      <c r="J116" s="14">
        <f t="shared" si="15"/>
        <v>113000</v>
      </c>
      <c r="K116" s="14">
        <f t="shared" si="16"/>
        <v>113999</v>
      </c>
      <c r="L116" s="31"/>
      <c r="M116" s="24">
        <v>88</v>
      </c>
      <c r="N116" s="24">
        <v>0.18674170584933861</v>
      </c>
      <c r="O116" s="24">
        <v>-0.18674170584933861</v>
      </c>
    </row>
    <row r="117" spans="1:15" x14ac:dyDescent="0.2">
      <c r="A117" s="19" t="str">
        <f t="shared" si="10"/>
        <v>114000-114999</v>
      </c>
      <c r="B117" s="14">
        <f>COUNTIFS('Main Data'!$F:$F,"successful",'Main Data'!$D:$D,"&gt;="&amp;$J117,'Main Data'!$D:$D,"&lt;="&amp;$K117)</f>
        <v>0</v>
      </c>
      <c r="C117" s="14">
        <f>COUNTIFS('Main Data'!$F:$F,"failed",'Main Data'!$D:$D,"&gt;="&amp;$J117,'Main Data'!$D:$D,"&lt;="&amp;$K117)</f>
        <v>0</v>
      </c>
      <c r="D117" s="14">
        <f>COUNTIFS('Main Data'!$F:$F,"canceled",'Main Data'!$D:$D,"&gt;="&amp;$J117,'Main Data'!$D:$D,"&lt;="&amp;$K117)</f>
        <v>0</v>
      </c>
      <c r="E117" s="14">
        <f t="shared" si="11"/>
        <v>0</v>
      </c>
      <c r="F117" s="15">
        <v>0</v>
      </c>
      <c r="G117" s="15">
        <v>0</v>
      </c>
      <c r="H117" s="15">
        <v>0</v>
      </c>
      <c r="J117" s="14">
        <f t="shared" si="15"/>
        <v>114000</v>
      </c>
      <c r="K117" s="14">
        <f t="shared" si="16"/>
        <v>114999</v>
      </c>
      <c r="L117" s="31"/>
      <c r="M117" s="24">
        <v>89</v>
      </c>
      <c r="N117" s="24">
        <v>0.18606077590997289</v>
      </c>
      <c r="O117" s="24">
        <v>0.81393922409002717</v>
      </c>
    </row>
    <row r="118" spans="1:15" x14ac:dyDescent="0.2">
      <c r="A118" s="19" t="str">
        <f t="shared" si="10"/>
        <v>115000-115999</v>
      </c>
      <c r="B118" s="14">
        <f>COUNTIFS('Main Data'!$F:$F,"successful",'Main Data'!$D:$D,"&gt;="&amp;$J118,'Main Data'!$D:$D,"&lt;="&amp;$K118)</f>
        <v>0</v>
      </c>
      <c r="C118" s="14">
        <f>COUNTIFS('Main Data'!$F:$F,"failed",'Main Data'!$D:$D,"&gt;="&amp;$J118,'Main Data'!$D:$D,"&lt;="&amp;$K118)</f>
        <v>0</v>
      </c>
      <c r="D118" s="14">
        <f>COUNTIFS('Main Data'!$F:$F,"canceled",'Main Data'!$D:$D,"&gt;="&amp;$J118,'Main Data'!$D:$D,"&lt;="&amp;$K118)</f>
        <v>1</v>
      </c>
      <c r="E118" s="14">
        <f t="shared" si="11"/>
        <v>1</v>
      </c>
      <c r="F118" s="15">
        <f t="shared" si="12"/>
        <v>0</v>
      </c>
      <c r="G118" s="15">
        <f t="shared" si="13"/>
        <v>0</v>
      </c>
      <c r="H118" s="15">
        <f t="shared" si="14"/>
        <v>1</v>
      </c>
      <c r="J118" s="14">
        <f t="shared" si="15"/>
        <v>115000</v>
      </c>
      <c r="K118" s="14">
        <f t="shared" si="16"/>
        <v>115999</v>
      </c>
      <c r="L118" s="31"/>
      <c r="M118" s="24">
        <v>90</v>
      </c>
      <c r="N118" s="24">
        <v>0.18537984597060719</v>
      </c>
      <c r="O118" s="24">
        <v>-0.18537984597060719</v>
      </c>
    </row>
    <row r="119" spans="1:15" x14ac:dyDescent="0.2">
      <c r="A119" s="19" t="str">
        <f t="shared" si="10"/>
        <v>116000-116999</v>
      </c>
      <c r="B119" s="14">
        <f>COUNTIFS('Main Data'!$F:$F,"successful",'Main Data'!$D:$D,"&gt;="&amp;$J119,'Main Data'!$D:$D,"&lt;="&amp;$K119)</f>
        <v>1</v>
      </c>
      <c r="C119" s="14">
        <f>COUNTIFS('Main Data'!$F:$F,"failed",'Main Data'!$D:$D,"&gt;="&amp;$J119,'Main Data'!$D:$D,"&lt;="&amp;$K119)</f>
        <v>0</v>
      </c>
      <c r="D119" s="14">
        <f>COUNTIFS('Main Data'!$F:$F,"canceled",'Main Data'!$D:$D,"&gt;="&amp;$J119,'Main Data'!$D:$D,"&lt;="&amp;$K119)</f>
        <v>0</v>
      </c>
      <c r="E119" s="14">
        <f t="shared" si="11"/>
        <v>1</v>
      </c>
      <c r="F119" s="15">
        <f t="shared" si="12"/>
        <v>1</v>
      </c>
      <c r="G119" s="15">
        <f t="shared" si="13"/>
        <v>0</v>
      </c>
      <c r="H119" s="15">
        <f t="shared" si="14"/>
        <v>0</v>
      </c>
      <c r="J119" s="14">
        <f t="shared" si="15"/>
        <v>116000</v>
      </c>
      <c r="K119" s="14">
        <f t="shared" si="16"/>
        <v>116999</v>
      </c>
      <c r="L119" s="31"/>
      <c r="M119" s="24">
        <v>91</v>
      </c>
      <c r="N119" s="24">
        <v>0.18469891603124147</v>
      </c>
      <c r="O119" s="24">
        <v>-0.18469891603124147</v>
      </c>
    </row>
    <row r="120" spans="1:15" x14ac:dyDescent="0.2">
      <c r="A120" s="19" t="str">
        <f t="shared" si="10"/>
        <v>117000-117999</v>
      </c>
      <c r="B120" s="14">
        <f>COUNTIFS('Main Data'!$F:$F,"successful",'Main Data'!$D:$D,"&gt;="&amp;$J120,'Main Data'!$D:$D,"&lt;="&amp;$K120)</f>
        <v>0</v>
      </c>
      <c r="C120" s="14">
        <f>COUNTIFS('Main Data'!$F:$F,"failed",'Main Data'!$D:$D,"&gt;="&amp;$J120,'Main Data'!$D:$D,"&lt;="&amp;$K120)</f>
        <v>1</v>
      </c>
      <c r="D120" s="14">
        <f>COUNTIFS('Main Data'!$F:$F,"canceled",'Main Data'!$D:$D,"&gt;="&amp;$J120,'Main Data'!$D:$D,"&lt;="&amp;$K120)</f>
        <v>0</v>
      </c>
      <c r="E120" s="14">
        <f t="shared" si="11"/>
        <v>1</v>
      </c>
      <c r="F120" s="15">
        <f t="shared" si="12"/>
        <v>0</v>
      </c>
      <c r="G120" s="15">
        <f t="shared" si="13"/>
        <v>1</v>
      </c>
      <c r="H120" s="15">
        <f t="shared" si="14"/>
        <v>0</v>
      </c>
      <c r="J120" s="14">
        <f t="shared" si="15"/>
        <v>117000</v>
      </c>
      <c r="K120" s="14">
        <f t="shared" si="16"/>
        <v>117999</v>
      </c>
      <c r="L120" s="31"/>
      <c r="M120" s="24">
        <v>92</v>
      </c>
      <c r="N120" s="24">
        <v>0.18401798609187575</v>
      </c>
      <c r="O120" s="24">
        <v>-0.18401798609187575</v>
      </c>
    </row>
    <row r="121" spans="1:15" x14ac:dyDescent="0.2">
      <c r="A121" s="19" t="str">
        <f t="shared" si="10"/>
        <v>118000-118999</v>
      </c>
      <c r="B121" s="14">
        <f>COUNTIFS('Main Data'!$F:$F,"successful",'Main Data'!$D:$D,"&gt;="&amp;$J121,'Main Data'!$D:$D,"&lt;="&amp;$K121)</f>
        <v>0</v>
      </c>
      <c r="C121" s="14">
        <f>COUNTIFS('Main Data'!$F:$F,"failed",'Main Data'!$D:$D,"&gt;="&amp;$J121,'Main Data'!$D:$D,"&lt;="&amp;$K121)</f>
        <v>0</v>
      </c>
      <c r="D121" s="14">
        <f>COUNTIFS('Main Data'!$F:$F,"canceled",'Main Data'!$D:$D,"&gt;="&amp;$J121,'Main Data'!$D:$D,"&lt;="&amp;$K121)</f>
        <v>0</v>
      </c>
      <c r="E121" s="14">
        <f t="shared" si="11"/>
        <v>0</v>
      </c>
      <c r="F121" s="15">
        <v>0</v>
      </c>
      <c r="G121" s="15">
        <v>0</v>
      </c>
      <c r="H121" s="15">
        <v>0</v>
      </c>
      <c r="J121" s="14">
        <f t="shared" si="15"/>
        <v>118000</v>
      </c>
      <c r="K121" s="14">
        <f t="shared" si="16"/>
        <v>118999</v>
      </c>
      <c r="L121" s="31"/>
      <c r="M121" s="24">
        <v>93</v>
      </c>
      <c r="N121" s="24">
        <v>0.18333705615251003</v>
      </c>
      <c r="O121" s="24">
        <v>-0.18333705615251003</v>
      </c>
    </row>
    <row r="122" spans="1:15" x14ac:dyDescent="0.2">
      <c r="A122" s="19" t="str">
        <f t="shared" si="10"/>
        <v>119000-119999</v>
      </c>
      <c r="B122" s="14">
        <f>COUNTIFS('Main Data'!$F:$F,"successful",'Main Data'!$D:$D,"&gt;="&amp;$J122,'Main Data'!$D:$D,"&lt;="&amp;$K122)</f>
        <v>0</v>
      </c>
      <c r="C122" s="14">
        <f>COUNTIFS('Main Data'!$F:$F,"failed",'Main Data'!$D:$D,"&gt;="&amp;$J122,'Main Data'!$D:$D,"&lt;="&amp;$K122)</f>
        <v>0</v>
      </c>
      <c r="D122" s="14">
        <f>COUNTIFS('Main Data'!$F:$F,"canceled",'Main Data'!$D:$D,"&gt;="&amp;$J122,'Main Data'!$D:$D,"&lt;="&amp;$K122)</f>
        <v>0</v>
      </c>
      <c r="E122" s="14">
        <f t="shared" si="11"/>
        <v>0</v>
      </c>
      <c r="F122" s="15">
        <v>0</v>
      </c>
      <c r="G122" s="15">
        <v>0</v>
      </c>
      <c r="H122" s="15">
        <v>0</v>
      </c>
      <c r="J122" s="14">
        <f t="shared" si="15"/>
        <v>119000</v>
      </c>
      <c r="K122" s="14">
        <f t="shared" si="16"/>
        <v>119999</v>
      </c>
      <c r="L122" s="31"/>
      <c r="M122" s="24">
        <v>94</v>
      </c>
      <c r="N122" s="24">
        <v>0.18265612621314431</v>
      </c>
      <c r="O122" s="24">
        <v>-0.18265612621314431</v>
      </c>
    </row>
    <row r="123" spans="1:15" x14ac:dyDescent="0.2">
      <c r="A123" s="19" t="str">
        <f t="shared" si="10"/>
        <v>120000-120999</v>
      </c>
      <c r="B123" s="14">
        <f>COUNTIFS('Main Data'!$F:$F,"successful",'Main Data'!$D:$D,"&gt;="&amp;$J123,'Main Data'!$D:$D,"&lt;="&amp;$K123)</f>
        <v>0</v>
      </c>
      <c r="C123" s="14">
        <f>COUNTIFS('Main Data'!$F:$F,"failed",'Main Data'!$D:$D,"&gt;="&amp;$J123,'Main Data'!$D:$D,"&lt;="&amp;$K123)</f>
        <v>1</v>
      </c>
      <c r="D123" s="14">
        <f>COUNTIFS('Main Data'!$F:$F,"canceled",'Main Data'!$D:$D,"&gt;="&amp;$J123,'Main Data'!$D:$D,"&lt;="&amp;$K123)</f>
        <v>0</v>
      </c>
      <c r="E123" s="14">
        <f t="shared" si="11"/>
        <v>1</v>
      </c>
      <c r="F123" s="15">
        <f t="shared" si="12"/>
        <v>0</v>
      </c>
      <c r="G123" s="15">
        <f t="shared" si="13"/>
        <v>1</v>
      </c>
      <c r="H123" s="15">
        <f t="shared" si="14"/>
        <v>0</v>
      </c>
      <c r="J123" s="14">
        <f t="shared" si="15"/>
        <v>120000</v>
      </c>
      <c r="K123" s="14">
        <f t="shared" si="16"/>
        <v>120999</v>
      </c>
      <c r="L123" s="31"/>
      <c r="M123" s="24">
        <v>95</v>
      </c>
      <c r="N123" s="24">
        <v>0.18197519627377862</v>
      </c>
      <c r="O123" s="24">
        <v>-0.18197519627377862</v>
      </c>
    </row>
    <row r="124" spans="1:15" x14ac:dyDescent="0.2">
      <c r="A124" s="19" t="str">
        <f t="shared" si="10"/>
        <v>121000-121999</v>
      </c>
      <c r="B124" s="14">
        <f>COUNTIFS('Main Data'!$F:$F,"successful",'Main Data'!$D:$D,"&gt;="&amp;$J124,'Main Data'!$D:$D,"&lt;="&amp;$K124)</f>
        <v>0</v>
      </c>
      <c r="C124" s="14">
        <f>COUNTIFS('Main Data'!$F:$F,"failed",'Main Data'!$D:$D,"&gt;="&amp;$J124,'Main Data'!$D:$D,"&lt;="&amp;$K124)</f>
        <v>0</v>
      </c>
      <c r="D124" s="14">
        <f>COUNTIFS('Main Data'!$F:$F,"canceled",'Main Data'!$D:$D,"&gt;="&amp;$J124,'Main Data'!$D:$D,"&lt;="&amp;$K124)</f>
        <v>0</v>
      </c>
      <c r="E124" s="14">
        <f t="shared" si="11"/>
        <v>0</v>
      </c>
      <c r="F124" s="15">
        <v>0</v>
      </c>
      <c r="G124" s="15">
        <v>0</v>
      </c>
      <c r="H124" s="15">
        <v>0</v>
      </c>
      <c r="J124" s="14">
        <f t="shared" si="15"/>
        <v>121000</v>
      </c>
      <c r="K124" s="14">
        <f t="shared" si="16"/>
        <v>121999</v>
      </c>
      <c r="L124" s="31"/>
      <c r="M124" s="24">
        <v>96</v>
      </c>
      <c r="N124" s="24">
        <v>0.1812942663344129</v>
      </c>
      <c r="O124" s="24">
        <v>-0.1812942663344129</v>
      </c>
    </row>
    <row r="125" spans="1:15" x14ac:dyDescent="0.2">
      <c r="A125" s="19" t="str">
        <f t="shared" si="10"/>
        <v>122000-122999</v>
      </c>
      <c r="B125" s="14">
        <f>COUNTIFS('Main Data'!$F:$F,"successful",'Main Data'!$D:$D,"&gt;="&amp;$J125,'Main Data'!$D:$D,"&lt;="&amp;$K125)</f>
        <v>0</v>
      </c>
      <c r="C125" s="14">
        <f>COUNTIFS('Main Data'!$F:$F,"failed",'Main Data'!$D:$D,"&gt;="&amp;$J125,'Main Data'!$D:$D,"&lt;="&amp;$K125)</f>
        <v>0</v>
      </c>
      <c r="D125" s="14">
        <f>COUNTIFS('Main Data'!$F:$F,"canceled",'Main Data'!$D:$D,"&gt;="&amp;$J125,'Main Data'!$D:$D,"&lt;="&amp;$K125)</f>
        <v>0</v>
      </c>
      <c r="E125" s="14">
        <f t="shared" si="11"/>
        <v>0</v>
      </c>
      <c r="F125" s="15">
        <v>0</v>
      </c>
      <c r="G125" s="15">
        <v>0</v>
      </c>
      <c r="H125" s="15">
        <v>0</v>
      </c>
      <c r="J125" s="14">
        <f t="shared" si="15"/>
        <v>122000</v>
      </c>
      <c r="K125" s="14">
        <f t="shared" si="16"/>
        <v>122999</v>
      </c>
      <c r="L125" s="31"/>
      <c r="M125" s="24">
        <v>97</v>
      </c>
      <c r="N125" s="24">
        <v>0.18061333639504717</v>
      </c>
      <c r="O125" s="24">
        <v>-0.18061333639504717</v>
      </c>
    </row>
    <row r="126" spans="1:15" x14ac:dyDescent="0.2">
      <c r="A126" s="19" t="str">
        <f t="shared" si="10"/>
        <v>123000-123999</v>
      </c>
      <c r="B126" s="14">
        <f>COUNTIFS('Main Data'!$F:$F,"successful",'Main Data'!$D:$D,"&gt;="&amp;$J126,'Main Data'!$D:$D,"&lt;="&amp;$K126)</f>
        <v>0</v>
      </c>
      <c r="C126" s="14">
        <f>COUNTIFS('Main Data'!$F:$F,"failed",'Main Data'!$D:$D,"&gt;="&amp;$J126,'Main Data'!$D:$D,"&lt;="&amp;$K126)</f>
        <v>0</v>
      </c>
      <c r="D126" s="14">
        <f>COUNTIFS('Main Data'!$F:$F,"canceled",'Main Data'!$D:$D,"&gt;="&amp;$J126,'Main Data'!$D:$D,"&lt;="&amp;$K126)</f>
        <v>0</v>
      </c>
      <c r="E126" s="14">
        <f t="shared" si="11"/>
        <v>0</v>
      </c>
      <c r="F126" s="15">
        <v>0</v>
      </c>
      <c r="G126" s="15">
        <v>0</v>
      </c>
      <c r="H126" s="15">
        <v>0</v>
      </c>
      <c r="J126" s="14">
        <f t="shared" si="15"/>
        <v>123000</v>
      </c>
      <c r="K126" s="14">
        <f t="shared" si="16"/>
        <v>123999</v>
      </c>
      <c r="L126" s="31"/>
      <c r="M126" s="24">
        <v>98</v>
      </c>
      <c r="N126" s="24">
        <v>0.17993240645568148</v>
      </c>
      <c r="O126" s="24">
        <v>0.32006759354431852</v>
      </c>
    </row>
    <row r="127" spans="1:15" x14ac:dyDescent="0.2">
      <c r="A127" s="19" t="str">
        <f t="shared" si="10"/>
        <v>124000-124999</v>
      </c>
      <c r="B127" s="14">
        <f>COUNTIFS('Main Data'!$F:$F,"successful",'Main Data'!$D:$D,"&gt;="&amp;$J127,'Main Data'!$D:$D,"&lt;="&amp;$K127)</f>
        <v>0</v>
      </c>
      <c r="C127" s="14">
        <f>COUNTIFS('Main Data'!$F:$F,"failed",'Main Data'!$D:$D,"&gt;="&amp;$J127,'Main Data'!$D:$D,"&lt;="&amp;$K127)</f>
        <v>0</v>
      </c>
      <c r="D127" s="14">
        <f>COUNTIFS('Main Data'!$F:$F,"canceled",'Main Data'!$D:$D,"&gt;="&amp;$J127,'Main Data'!$D:$D,"&lt;="&amp;$K127)</f>
        <v>1</v>
      </c>
      <c r="E127" s="14">
        <f t="shared" si="11"/>
        <v>1</v>
      </c>
      <c r="F127" s="15">
        <f t="shared" si="12"/>
        <v>0</v>
      </c>
      <c r="G127" s="15">
        <f t="shared" si="13"/>
        <v>0</v>
      </c>
      <c r="H127" s="15">
        <f t="shared" si="14"/>
        <v>1</v>
      </c>
      <c r="J127" s="14">
        <f t="shared" si="15"/>
        <v>124000</v>
      </c>
      <c r="K127" s="14">
        <f t="shared" si="16"/>
        <v>124999</v>
      </c>
      <c r="L127" s="31"/>
      <c r="M127" s="24">
        <v>99</v>
      </c>
      <c r="N127" s="24">
        <v>0.17925147651631576</v>
      </c>
      <c r="O127" s="24">
        <v>-0.17925147651631576</v>
      </c>
    </row>
    <row r="128" spans="1:15" x14ac:dyDescent="0.2">
      <c r="A128" s="19" t="str">
        <f t="shared" si="10"/>
        <v>125000-125999</v>
      </c>
      <c r="B128" s="14">
        <f>COUNTIFS('Main Data'!$F:$F,"successful",'Main Data'!$D:$D,"&gt;="&amp;$J128,'Main Data'!$D:$D,"&lt;="&amp;$K128)</f>
        <v>2</v>
      </c>
      <c r="C128" s="14">
        <f>COUNTIFS('Main Data'!$F:$F,"failed",'Main Data'!$D:$D,"&gt;="&amp;$J128,'Main Data'!$D:$D,"&lt;="&amp;$K128)</f>
        <v>2</v>
      </c>
      <c r="D128" s="14">
        <f>COUNTIFS('Main Data'!$F:$F,"canceled",'Main Data'!$D:$D,"&gt;="&amp;$J128,'Main Data'!$D:$D,"&lt;="&amp;$K128)</f>
        <v>2</v>
      </c>
      <c r="E128" s="14">
        <f t="shared" si="11"/>
        <v>6</v>
      </c>
      <c r="F128" s="15">
        <f t="shared" si="12"/>
        <v>0.33333333333333331</v>
      </c>
      <c r="G128" s="15">
        <f t="shared" si="13"/>
        <v>0.33333333333333331</v>
      </c>
      <c r="H128" s="15">
        <f t="shared" si="14"/>
        <v>0.33333333333333331</v>
      </c>
      <c r="J128" s="14">
        <f t="shared" si="15"/>
        <v>125000</v>
      </c>
      <c r="K128" s="14">
        <f t="shared" si="16"/>
        <v>125999</v>
      </c>
      <c r="L128" s="31"/>
      <c r="M128" s="24">
        <v>100</v>
      </c>
      <c r="N128" s="24">
        <v>0.17857054657695004</v>
      </c>
      <c r="O128" s="24">
        <v>5.9524691518288042E-2</v>
      </c>
    </row>
    <row r="129" spans="1:15" x14ac:dyDescent="0.2">
      <c r="A129" s="19" t="str">
        <f t="shared" si="10"/>
        <v>126000-126999</v>
      </c>
      <c r="B129" s="14">
        <f>COUNTIFS('Main Data'!$F:$F,"successful",'Main Data'!$D:$D,"&gt;="&amp;$J129,'Main Data'!$D:$D,"&lt;="&amp;$K129)</f>
        <v>1</v>
      </c>
      <c r="C129" s="14">
        <f>COUNTIFS('Main Data'!$F:$F,"failed",'Main Data'!$D:$D,"&gt;="&amp;$J129,'Main Data'!$D:$D,"&lt;="&amp;$K129)</f>
        <v>0</v>
      </c>
      <c r="D129" s="14">
        <f>COUNTIFS('Main Data'!$F:$F,"canceled",'Main Data'!$D:$D,"&gt;="&amp;$J129,'Main Data'!$D:$D,"&lt;="&amp;$K129)</f>
        <v>0</v>
      </c>
      <c r="E129" s="14">
        <f t="shared" si="11"/>
        <v>1</v>
      </c>
      <c r="F129" s="15">
        <f t="shared" si="12"/>
        <v>1</v>
      </c>
      <c r="G129" s="15">
        <f t="shared" si="13"/>
        <v>0</v>
      </c>
      <c r="H129" s="15">
        <f t="shared" si="14"/>
        <v>0</v>
      </c>
      <c r="J129" s="14">
        <f t="shared" si="15"/>
        <v>126000</v>
      </c>
      <c r="K129" s="14">
        <f t="shared" si="16"/>
        <v>126999</v>
      </c>
      <c r="L129" s="31"/>
      <c r="M129" s="24">
        <v>101</v>
      </c>
      <c r="N129" s="24">
        <v>0.17788961663758435</v>
      </c>
      <c r="O129" s="24">
        <v>-0.17788961663758435</v>
      </c>
    </row>
    <row r="130" spans="1:15" x14ac:dyDescent="0.2">
      <c r="A130" s="19" t="str">
        <f t="shared" si="10"/>
        <v>127000-127999</v>
      </c>
      <c r="B130" s="14">
        <f>COUNTIFS('Main Data'!$F:$F,"successful",'Main Data'!$D:$D,"&gt;="&amp;$J130,'Main Data'!$D:$D,"&lt;="&amp;$K130)</f>
        <v>0</v>
      </c>
      <c r="C130" s="14">
        <f>COUNTIFS('Main Data'!$F:$F,"failed",'Main Data'!$D:$D,"&gt;="&amp;$J130,'Main Data'!$D:$D,"&lt;="&amp;$K130)</f>
        <v>0</v>
      </c>
      <c r="D130" s="14">
        <f>COUNTIFS('Main Data'!$F:$F,"canceled",'Main Data'!$D:$D,"&gt;="&amp;$J130,'Main Data'!$D:$D,"&lt;="&amp;$K130)</f>
        <v>0</v>
      </c>
      <c r="E130" s="14">
        <f t="shared" si="11"/>
        <v>0</v>
      </c>
      <c r="F130" s="15">
        <v>0</v>
      </c>
      <c r="G130" s="15">
        <v>0</v>
      </c>
      <c r="H130" s="15">
        <v>0</v>
      </c>
      <c r="J130" s="14">
        <f t="shared" si="15"/>
        <v>127000</v>
      </c>
      <c r="K130" s="14">
        <f t="shared" si="16"/>
        <v>127999</v>
      </c>
      <c r="L130" s="31"/>
      <c r="M130" s="24">
        <v>102</v>
      </c>
      <c r="N130" s="24">
        <v>0.1772086866982186</v>
      </c>
      <c r="O130" s="24">
        <v>-0.1772086866982186</v>
      </c>
    </row>
    <row r="131" spans="1:15" x14ac:dyDescent="0.2">
      <c r="A131" s="19" t="str">
        <f t="shared" si="10"/>
        <v>128000-128999</v>
      </c>
      <c r="B131" s="14">
        <f>COUNTIFS('Main Data'!$F:$F,"successful",'Main Data'!$D:$D,"&gt;="&amp;$J131,'Main Data'!$D:$D,"&lt;="&amp;$K131)</f>
        <v>0</v>
      </c>
      <c r="C131" s="14">
        <f>COUNTIFS('Main Data'!$F:$F,"failed",'Main Data'!$D:$D,"&gt;="&amp;$J131,'Main Data'!$D:$D,"&lt;="&amp;$K131)</f>
        <v>0</v>
      </c>
      <c r="D131" s="14">
        <f>COUNTIFS('Main Data'!$F:$F,"canceled",'Main Data'!$D:$D,"&gt;="&amp;$J131,'Main Data'!$D:$D,"&lt;="&amp;$K131)</f>
        <v>0</v>
      </c>
      <c r="E131" s="14">
        <f t="shared" si="11"/>
        <v>0</v>
      </c>
      <c r="F131" s="15">
        <v>0</v>
      </c>
      <c r="G131" s="15">
        <v>0</v>
      </c>
      <c r="H131" s="15">
        <v>0</v>
      </c>
      <c r="J131" s="14">
        <f t="shared" si="15"/>
        <v>128000</v>
      </c>
      <c r="K131" s="14">
        <f t="shared" si="16"/>
        <v>128999</v>
      </c>
      <c r="L131" s="31"/>
      <c r="M131" s="24">
        <v>103</v>
      </c>
      <c r="N131" s="24">
        <v>0.17652775675885291</v>
      </c>
      <c r="O131" s="24">
        <v>-0.17652775675885291</v>
      </c>
    </row>
    <row r="132" spans="1:15" x14ac:dyDescent="0.2">
      <c r="A132" s="19" t="str">
        <f t="shared" ref="A132:A195" si="17">J132&amp;"-"&amp;K132</f>
        <v>129000-129999</v>
      </c>
      <c r="B132" s="14">
        <f>COUNTIFS('Main Data'!$F:$F,"successful",'Main Data'!$D:$D,"&gt;="&amp;$J132,'Main Data'!$D:$D,"&lt;="&amp;$K132)</f>
        <v>0</v>
      </c>
      <c r="C132" s="14">
        <f>COUNTIFS('Main Data'!$F:$F,"failed",'Main Data'!$D:$D,"&gt;="&amp;$J132,'Main Data'!$D:$D,"&lt;="&amp;$K132)</f>
        <v>0</v>
      </c>
      <c r="D132" s="14">
        <f>COUNTIFS('Main Data'!$F:$F,"canceled",'Main Data'!$D:$D,"&gt;="&amp;$J132,'Main Data'!$D:$D,"&lt;="&amp;$K132)</f>
        <v>0</v>
      </c>
      <c r="E132" s="14">
        <f t="shared" ref="E132:E195" si="18">SUM(B132:D132)</f>
        <v>0</v>
      </c>
      <c r="F132" s="15">
        <v>0</v>
      </c>
      <c r="G132" s="15">
        <v>0</v>
      </c>
      <c r="H132" s="15">
        <v>0</v>
      </c>
      <c r="J132" s="14">
        <f t="shared" si="15"/>
        <v>129000</v>
      </c>
      <c r="K132" s="14">
        <f t="shared" si="16"/>
        <v>129999</v>
      </c>
      <c r="L132" s="31"/>
      <c r="M132" s="24">
        <v>104</v>
      </c>
      <c r="N132" s="24">
        <v>0.17584682681948718</v>
      </c>
      <c r="O132" s="24">
        <v>-0.17584682681948718</v>
      </c>
    </row>
    <row r="133" spans="1:15" x14ac:dyDescent="0.2">
      <c r="A133" s="19" t="str">
        <f t="shared" si="17"/>
        <v>130000-130999</v>
      </c>
      <c r="B133" s="14">
        <f>COUNTIFS('Main Data'!$F:$F,"successful",'Main Data'!$D:$D,"&gt;="&amp;$J133,'Main Data'!$D:$D,"&lt;="&amp;$K133)</f>
        <v>0</v>
      </c>
      <c r="C133" s="14">
        <f>COUNTIFS('Main Data'!$F:$F,"failed",'Main Data'!$D:$D,"&gt;="&amp;$J133,'Main Data'!$D:$D,"&lt;="&amp;$K133)</f>
        <v>2</v>
      </c>
      <c r="D133" s="14">
        <f>COUNTIFS('Main Data'!$F:$F,"canceled",'Main Data'!$D:$D,"&gt;="&amp;$J133,'Main Data'!$D:$D,"&lt;="&amp;$K133)</f>
        <v>1</v>
      </c>
      <c r="E133" s="14">
        <f t="shared" si="18"/>
        <v>3</v>
      </c>
      <c r="F133" s="15">
        <f t="shared" ref="F133:F183" si="19">B133/$E133</f>
        <v>0</v>
      </c>
      <c r="G133" s="15">
        <f t="shared" ref="G132:G195" si="20">C133/$E133</f>
        <v>0.66666666666666663</v>
      </c>
      <c r="H133" s="15">
        <f t="shared" ref="H132:H195" si="21">D133/$E133</f>
        <v>0.33333333333333331</v>
      </c>
      <c r="J133" s="14">
        <f t="shared" si="15"/>
        <v>130000</v>
      </c>
      <c r="K133" s="14">
        <f t="shared" si="16"/>
        <v>130999</v>
      </c>
      <c r="L133" s="31"/>
      <c r="M133" s="24">
        <v>105</v>
      </c>
      <c r="N133" s="24">
        <v>0.17516589688012146</v>
      </c>
      <c r="O133" s="24">
        <v>-0.17516589688012146</v>
      </c>
    </row>
    <row r="134" spans="1:15" x14ac:dyDescent="0.2">
      <c r="A134" s="19" t="str">
        <f t="shared" si="17"/>
        <v>131000-131999</v>
      </c>
      <c r="B134" s="14">
        <f>COUNTIFS('Main Data'!$F:$F,"successful",'Main Data'!$D:$D,"&gt;="&amp;$J134,'Main Data'!$D:$D,"&lt;="&amp;$K134)</f>
        <v>0</v>
      </c>
      <c r="C134" s="14">
        <f>COUNTIFS('Main Data'!$F:$F,"failed",'Main Data'!$D:$D,"&gt;="&amp;$J134,'Main Data'!$D:$D,"&lt;="&amp;$K134)</f>
        <v>0</v>
      </c>
      <c r="D134" s="14">
        <f>COUNTIFS('Main Data'!$F:$F,"canceled",'Main Data'!$D:$D,"&gt;="&amp;$J134,'Main Data'!$D:$D,"&lt;="&amp;$K134)</f>
        <v>0</v>
      </c>
      <c r="E134" s="14">
        <f t="shared" si="18"/>
        <v>0</v>
      </c>
      <c r="F134" s="15">
        <v>0</v>
      </c>
      <c r="G134" s="15">
        <v>0</v>
      </c>
      <c r="H134" s="15">
        <v>0</v>
      </c>
      <c r="J134" s="14">
        <f t="shared" si="15"/>
        <v>131000</v>
      </c>
      <c r="K134" s="14">
        <f t="shared" si="16"/>
        <v>131999</v>
      </c>
      <c r="L134" s="31"/>
      <c r="M134" s="24">
        <v>106</v>
      </c>
      <c r="N134" s="24">
        <v>0.17448496694075577</v>
      </c>
      <c r="O134" s="24">
        <v>-0.17448496694075577</v>
      </c>
    </row>
    <row r="135" spans="1:15" x14ac:dyDescent="0.2">
      <c r="A135" s="19" t="str">
        <f t="shared" si="17"/>
        <v>132000-132999</v>
      </c>
      <c r="B135" s="14">
        <f>COUNTIFS('Main Data'!$F:$F,"successful",'Main Data'!$D:$D,"&gt;="&amp;$J135,'Main Data'!$D:$D,"&lt;="&amp;$K135)</f>
        <v>0</v>
      </c>
      <c r="C135" s="14">
        <f>COUNTIFS('Main Data'!$F:$F,"failed",'Main Data'!$D:$D,"&gt;="&amp;$J135,'Main Data'!$D:$D,"&lt;="&amp;$K135)</f>
        <v>0</v>
      </c>
      <c r="D135" s="14">
        <f>COUNTIFS('Main Data'!$F:$F,"canceled",'Main Data'!$D:$D,"&gt;="&amp;$J135,'Main Data'!$D:$D,"&lt;="&amp;$K135)</f>
        <v>0</v>
      </c>
      <c r="E135" s="14">
        <f t="shared" si="18"/>
        <v>0</v>
      </c>
      <c r="F135" s="15">
        <v>0</v>
      </c>
      <c r="G135" s="15">
        <v>0</v>
      </c>
      <c r="H135" s="15">
        <v>0</v>
      </c>
      <c r="J135" s="14">
        <f t="shared" si="15"/>
        <v>132000</v>
      </c>
      <c r="K135" s="14">
        <f t="shared" si="16"/>
        <v>132999</v>
      </c>
      <c r="L135" s="31"/>
      <c r="M135" s="24">
        <v>107</v>
      </c>
      <c r="N135" s="24">
        <v>0.17380403700139005</v>
      </c>
      <c r="O135" s="24">
        <v>-0.17380403700139005</v>
      </c>
    </row>
    <row r="136" spans="1:15" x14ac:dyDescent="0.2">
      <c r="A136" s="19" t="str">
        <f t="shared" si="17"/>
        <v>133000-133999</v>
      </c>
      <c r="B136" s="14">
        <f>COUNTIFS('Main Data'!$F:$F,"successful",'Main Data'!$D:$D,"&gt;="&amp;$J136,'Main Data'!$D:$D,"&lt;="&amp;$K136)</f>
        <v>0</v>
      </c>
      <c r="C136" s="14">
        <f>COUNTIFS('Main Data'!$F:$F,"failed",'Main Data'!$D:$D,"&gt;="&amp;$J136,'Main Data'!$D:$D,"&lt;="&amp;$K136)</f>
        <v>1</v>
      </c>
      <c r="D136" s="14">
        <f>COUNTIFS('Main Data'!$F:$F,"canceled",'Main Data'!$D:$D,"&gt;="&amp;$J136,'Main Data'!$D:$D,"&lt;="&amp;$K136)</f>
        <v>1</v>
      </c>
      <c r="E136" s="14">
        <f t="shared" si="18"/>
        <v>2</v>
      </c>
      <c r="F136" s="15">
        <f t="shared" si="19"/>
        <v>0</v>
      </c>
      <c r="G136" s="15">
        <f t="shared" si="20"/>
        <v>0.5</v>
      </c>
      <c r="H136" s="15">
        <f t="shared" si="21"/>
        <v>0.5</v>
      </c>
      <c r="J136" s="14">
        <f t="shared" si="15"/>
        <v>133000</v>
      </c>
      <c r="K136" s="14">
        <f t="shared" si="16"/>
        <v>133999</v>
      </c>
      <c r="L136" s="31"/>
      <c r="M136" s="24">
        <v>108</v>
      </c>
      <c r="N136" s="24">
        <v>0.17312310706202433</v>
      </c>
      <c r="O136" s="24">
        <v>-0.17312310706202433</v>
      </c>
    </row>
    <row r="137" spans="1:15" x14ac:dyDescent="0.2">
      <c r="A137" s="19" t="str">
        <f t="shared" si="17"/>
        <v>134000-134999</v>
      </c>
      <c r="B137" s="14">
        <f>COUNTIFS('Main Data'!$F:$F,"successful",'Main Data'!$D:$D,"&gt;="&amp;$J137,'Main Data'!$D:$D,"&lt;="&amp;$K137)</f>
        <v>0</v>
      </c>
      <c r="C137" s="14">
        <f>COUNTIFS('Main Data'!$F:$F,"failed",'Main Data'!$D:$D,"&gt;="&amp;$J137,'Main Data'!$D:$D,"&lt;="&amp;$K137)</f>
        <v>0</v>
      </c>
      <c r="D137" s="14">
        <f>COUNTIFS('Main Data'!$F:$F,"canceled",'Main Data'!$D:$D,"&gt;="&amp;$J137,'Main Data'!$D:$D,"&lt;="&amp;$K137)</f>
        <v>0</v>
      </c>
      <c r="E137" s="14">
        <f t="shared" si="18"/>
        <v>0</v>
      </c>
      <c r="F137" s="15">
        <v>0</v>
      </c>
      <c r="G137" s="15">
        <v>0</v>
      </c>
      <c r="H137" s="15">
        <v>0</v>
      </c>
      <c r="J137" s="14">
        <f t="shared" si="15"/>
        <v>134000</v>
      </c>
      <c r="K137" s="14">
        <f t="shared" si="16"/>
        <v>134999</v>
      </c>
      <c r="L137" s="31"/>
      <c r="M137" s="24">
        <v>109</v>
      </c>
      <c r="N137" s="24">
        <v>0.17244217712265864</v>
      </c>
      <c r="O137" s="24">
        <v>-0.17244217712265864</v>
      </c>
    </row>
    <row r="138" spans="1:15" x14ac:dyDescent="0.2">
      <c r="A138" s="19" t="str">
        <f t="shared" si="17"/>
        <v>135000-135999</v>
      </c>
      <c r="B138" s="14">
        <f>COUNTIFS('Main Data'!$F:$F,"successful",'Main Data'!$D:$D,"&gt;="&amp;$J138,'Main Data'!$D:$D,"&lt;="&amp;$K138)</f>
        <v>0</v>
      </c>
      <c r="C138" s="14">
        <f>COUNTIFS('Main Data'!$F:$F,"failed",'Main Data'!$D:$D,"&gt;="&amp;$J138,'Main Data'!$D:$D,"&lt;="&amp;$K138)</f>
        <v>0</v>
      </c>
      <c r="D138" s="14">
        <f>COUNTIFS('Main Data'!$F:$F,"canceled",'Main Data'!$D:$D,"&gt;="&amp;$J138,'Main Data'!$D:$D,"&lt;="&amp;$K138)</f>
        <v>0</v>
      </c>
      <c r="E138" s="14">
        <f t="shared" si="18"/>
        <v>0</v>
      </c>
      <c r="F138" s="15">
        <v>0</v>
      </c>
      <c r="G138" s="15">
        <v>0</v>
      </c>
      <c r="H138" s="15">
        <v>0</v>
      </c>
      <c r="J138" s="14">
        <f t="shared" si="15"/>
        <v>135000</v>
      </c>
      <c r="K138" s="14">
        <f t="shared" si="16"/>
        <v>135999</v>
      </c>
      <c r="L138" s="31"/>
      <c r="M138" s="24">
        <v>110</v>
      </c>
      <c r="N138" s="24">
        <v>0.17176124718329289</v>
      </c>
      <c r="O138" s="24">
        <v>-0.17176124718329289</v>
      </c>
    </row>
    <row r="139" spans="1:15" x14ac:dyDescent="0.2">
      <c r="A139" s="19" t="str">
        <f t="shared" si="17"/>
        <v>136000-136999</v>
      </c>
      <c r="B139" s="14">
        <f>COUNTIFS('Main Data'!$F:$F,"successful",'Main Data'!$D:$D,"&gt;="&amp;$J139,'Main Data'!$D:$D,"&lt;="&amp;$K139)</f>
        <v>0</v>
      </c>
      <c r="C139" s="14">
        <f>COUNTIFS('Main Data'!$F:$F,"failed",'Main Data'!$D:$D,"&gt;="&amp;$J139,'Main Data'!$D:$D,"&lt;="&amp;$K139)</f>
        <v>0</v>
      </c>
      <c r="D139" s="14">
        <f>COUNTIFS('Main Data'!$F:$F,"canceled",'Main Data'!$D:$D,"&gt;="&amp;$J139,'Main Data'!$D:$D,"&lt;="&amp;$K139)</f>
        <v>0</v>
      </c>
      <c r="E139" s="14">
        <f t="shared" si="18"/>
        <v>0</v>
      </c>
      <c r="F139" s="15">
        <v>0</v>
      </c>
      <c r="G139" s="15">
        <v>0</v>
      </c>
      <c r="H139" s="15">
        <v>0</v>
      </c>
      <c r="J139" s="14">
        <f t="shared" si="15"/>
        <v>136000</v>
      </c>
      <c r="K139" s="14">
        <f t="shared" si="16"/>
        <v>136999</v>
      </c>
      <c r="L139" s="31"/>
      <c r="M139" s="24">
        <v>111</v>
      </c>
      <c r="N139" s="24">
        <v>0.17108031724392719</v>
      </c>
      <c r="O139" s="24">
        <v>-0.17108031724392719</v>
      </c>
    </row>
    <row r="140" spans="1:15" x14ac:dyDescent="0.2">
      <c r="A140" s="19" t="str">
        <f t="shared" si="17"/>
        <v>137000-137999</v>
      </c>
      <c r="B140" s="14">
        <f>COUNTIFS('Main Data'!$F:$F,"successful",'Main Data'!$D:$D,"&gt;="&amp;$J140,'Main Data'!$D:$D,"&lt;="&amp;$K140)</f>
        <v>0</v>
      </c>
      <c r="C140" s="14">
        <f>COUNTIFS('Main Data'!$F:$F,"failed",'Main Data'!$D:$D,"&gt;="&amp;$J140,'Main Data'!$D:$D,"&lt;="&amp;$K140)</f>
        <v>0</v>
      </c>
      <c r="D140" s="14">
        <f>COUNTIFS('Main Data'!$F:$F,"canceled",'Main Data'!$D:$D,"&gt;="&amp;$J140,'Main Data'!$D:$D,"&lt;="&amp;$K140)</f>
        <v>0</v>
      </c>
      <c r="E140" s="14">
        <f t="shared" si="18"/>
        <v>0</v>
      </c>
      <c r="F140" s="15">
        <v>0</v>
      </c>
      <c r="G140" s="15">
        <v>0</v>
      </c>
      <c r="H140" s="15">
        <v>0</v>
      </c>
      <c r="J140" s="14">
        <f t="shared" si="15"/>
        <v>137000</v>
      </c>
      <c r="K140" s="14">
        <f t="shared" si="16"/>
        <v>137999</v>
      </c>
      <c r="L140" s="31"/>
      <c r="M140" s="24">
        <v>112</v>
      </c>
      <c r="N140" s="24">
        <v>0.17039938730456147</v>
      </c>
      <c r="O140" s="24">
        <v>-0.17039938730456147</v>
      </c>
    </row>
    <row r="141" spans="1:15" x14ac:dyDescent="0.2">
      <c r="A141" s="19" t="str">
        <f t="shared" si="17"/>
        <v>138000-138999</v>
      </c>
      <c r="B141" s="14">
        <f>COUNTIFS('Main Data'!$F:$F,"successful",'Main Data'!$D:$D,"&gt;="&amp;$J141,'Main Data'!$D:$D,"&lt;="&amp;$K141)</f>
        <v>0</v>
      </c>
      <c r="C141" s="14">
        <f>COUNTIFS('Main Data'!$F:$F,"failed",'Main Data'!$D:$D,"&gt;="&amp;$J141,'Main Data'!$D:$D,"&lt;="&amp;$K141)</f>
        <v>0</v>
      </c>
      <c r="D141" s="14">
        <f>COUNTIFS('Main Data'!$F:$F,"canceled",'Main Data'!$D:$D,"&gt;="&amp;$J141,'Main Data'!$D:$D,"&lt;="&amp;$K141)</f>
        <v>0</v>
      </c>
      <c r="E141" s="14">
        <f t="shared" si="18"/>
        <v>0</v>
      </c>
      <c r="F141" s="15">
        <v>0</v>
      </c>
      <c r="G141" s="15">
        <v>0</v>
      </c>
      <c r="H141" s="15">
        <v>0</v>
      </c>
      <c r="J141" s="14">
        <f t="shared" si="15"/>
        <v>138000</v>
      </c>
      <c r="K141" s="14">
        <f t="shared" si="16"/>
        <v>138999</v>
      </c>
      <c r="L141" s="31"/>
      <c r="M141" s="24">
        <v>113</v>
      </c>
      <c r="N141" s="24">
        <v>0.16971845736519575</v>
      </c>
      <c r="O141" s="24">
        <v>-0.16971845736519575</v>
      </c>
    </row>
    <row r="142" spans="1:15" x14ac:dyDescent="0.2">
      <c r="A142" s="19" t="str">
        <f t="shared" si="17"/>
        <v>139000-139999</v>
      </c>
      <c r="B142" s="14">
        <f>COUNTIFS('Main Data'!$F:$F,"successful",'Main Data'!$D:$D,"&gt;="&amp;$J142,'Main Data'!$D:$D,"&lt;="&amp;$K142)</f>
        <v>0</v>
      </c>
      <c r="C142" s="14">
        <f>COUNTIFS('Main Data'!$F:$F,"failed",'Main Data'!$D:$D,"&gt;="&amp;$J142,'Main Data'!$D:$D,"&lt;="&amp;$K142)</f>
        <v>0</v>
      </c>
      <c r="D142" s="14">
        <f>COUNTIFS('Main Data'!$F:$F,"canceled",'Main Data'!$D:$D,"&gt;="&amp;$J142,'Main Data'!$D:$D,"&lt;="&amp;$K142)</f>
        <v>0</v>
      </c>
      <c r="E142" s="14">
        <f t="shared" si="18"/>
        <v>0</v>
      </c>
      <c r="F142" s="15">
        <v>0</v>
      </c>
      <c r="G142" s="15">
        <v>0</v>
      </c>
      <c r="H142" s="15">
        <v>0</v>
      </c>
      <c r="J142" s="14">
        <f t="shared" si="15"/>
        <v>139000</v>
      </c>
      <c r="K142" s="14">
        <f t="shared" si="16"/>
        <v>139999</v>
      </c>
      <c r="L142" s="31"/>
      <c r="M142" s="24">
        <v>114</v>
      </c>
      <c r="N142" s="24">
        <v>0.16903752742583006</v>
      </c>
      <c r="O142" s="24">
        <v>-0.16903752742583006</v>
      </c>
    </row>
    <row r="143" spans="1:15" x14ac:dyDescent="0.2">
      <c r="A143" s="19" t="str">
        <f t="shared" si="17"/>
        <v>140000-140999</v>
      </c>
      <c r="B143" s="14">
        <f>COUNTIFS('Main Data'!$F:$F,"successful",'Main Data'!$D:$D,"&gt;="&amp;$J143,'Main Data'!$D:$D,"&lt;="&amp;$K143)</f>
        <v>0</v>
      </c>
      <c r="C143" s="14">
        <f>COUNTIFS('Main Data'!$F:$F,"failed",'Main Data'!$D:$D,"&gt;="&amp;$J143,'Main Data'!$D:$D,"&lt;="&amp;$K143)</f>
        <v>1</v>
      </c>
      <c r="D143" s="14">
        <f>COUNTIFS('Main Data'!$F:$F,"canceled",'Main Data'!$D:$D,"&gt;="&amp;$J143,'Main Data'!$D:$D,"&lt;="&amp;$K143)</f>
        <v>0</v>
      </c>
      <c r="E143" s="14">
        <f t="shared" si="18"/>
        <v>1</v>
      </c>
      <c r="F143" s="15">
        <f t="shared" si="19"/>
        <v>0</v>
      </c>
      <c r="G143" s="15">
        <f t="shared" si="20"/>
        <v>1</v>
      </c>
      <c r="H143" s="15">
        <f t="shared" si="21"/>
        <v>0</v>
      </c>
      <c r="J143" s="14">
        <f t="shared" si="15"/>
        <v>140000</v>
      </c>
      <c r="K143" s="14">
        <f t="shared" si="16"/>
        <v>140999</v>
      </c>
      <c r="L143" s="31"/>
      <c r="M143" s="24">
        <v>115</v>
      </c>
      <c r="N143" s="24">
        <v>0.16835659748646434</v>
      </c>
      <c r="O143" s="24">
        <v>-0.16835659748646434</v>
      </c>
    </row>
    <row r="144" spans="1:15" x14ac:dyDescent="0.2">
      <c r="A144" s="19" t="str">
        <f t="shared" si="17"/>
        <v>141000-141999</v>
      </c>
      <c r="B144" s="14">
        <f>COUNTIFS('Main Data'!$F:$F,"successful",'Main Data'!$D:$D,"&gt;="&amp;$J144,'Main Data'!$D:$D,"&lt;="&amp;$K144)</f>
        <v>0</v>
      </c>
      <c r="C144" s="14">
        <f>COUNTIFS('Main Data'!$F:$F,"failed",'Main Data'!$D:$D,"&gt;="&amp;$J144,'Main Data'!$D:$D,"&lt;="&amp;$K144)</f>
        <v>0</v>
      </c>
      <c r="D144" s="14">
        <f>COUNTIFS('Main Data'!$F:$F,"canceled",'Main Data'!$D:$D,"&gt;="&amp;$J144,'Main Data'!$D:$D,"&lt;="&amp;$K144)</f>
        <v>0</v>
      </c>
      <c r="E144" s="14">
        <f t="shared" si="18"/>
        <v>0</v>
      </c>
      <c r="F144" s="15">
        <v>0</v>
      </c>
      <c r="G144" s="15">
        <v>0</v>
      </c>
      <c r="H144" s="15">
        <v>0</v>
      </c>
      <c r="J144" s="14">
        <f t="shared" ref="J144:J207" si="22">J143+1000</f>
        <v>141000</v>
      </c>
      <c r="K144" s="14">
        <f t="shared" ref="K144:K207" si="23">K143+1000</f>
        <v>141999</v>
      </c>
      <c r="L144" s="31"/>
      <c r="M144" s="24">
        <v>116</v>
      </c>
      <c r="N144" s="24">
        <v>0.16767566754709862</v>
      </c>
      <c r="O144" s="24">
        <v>0.83232433245290138</v>
      </c>
    </row>
    <row r="145" spans="1:15" x14ac:dyDescent="0.2">
      <c r="A145" s="19" t="str">
        <f t="shared" si="17"/>
        <v>142000-142999</v>
      </c>
      <c r="B145" s="14">
        <f>COUNTIFS('Main Data'!$F:$F,"successful",'Main Data'!$D:$D,"&gt;="&amp;$J145,'Main Data'!$D:$D,"&lt;="&amp;$K145)</f>
        <v>0</v>
      </c>
      <c r="C145" s="14">
        <f>COUNTIFS('Main Data'!$F:$F,"failed",'Main Data'!$D:$D,"&gt;="&amp;$J145,'Main Data'!$D:$D,"&lt;="&amp;$K145)</f>
        <v>0</v>
      </c>
      <c r="D145" s="14">
        <f>COUNTIFS('Main Data'!$F:$F,"canceled",'Main Data'!$D:$D,"&gt;="&amp;$J145,'Main Data'!$D:$D,"&lt;="&amp;$K145)</f>
        <v>0</v>
      </c>
      <c r="E145" s="14">
        <f t="shared" si="18"/>
        <v>0</v>
      </c>
      <c r="F145" s="15">
        <v>0</v>
      </c>
      <c r="G145" s="15">
        <v>0</v>
      </c>
      <c r="H145" s="15">
        <v>0</v>
      </c>
      <c r="J145" s="14">
        <f t="shared" si="22"/>
        <v>142000</v>
      </c>
      <c r="K145" s="14">
        <f t="shared" si="23"/>
        <v>142999</v>
      </c>
      <c r="L145" s="31"/>
      <c r="M145" s="24">
        <v>117</v>
      </c>
      <c r="N145" s="24">
        <v>0.16699473760773292</v>
      </c>
      <c r="O145" s="24">
        <v>-0.16699473760773292</v>
      </c>
    </row>
    <row r="146" spans="1:15" x14ac:dyDescent="0.2">
      <c r="A146" s="19" t="str">
        <f t="shared" si="17"/>
        <v>143000-143999</v>
      </c>
      <c r="B146" s="14">
        <f>COUNTIFS('Main Data'!$F:$F,"successful",'Main Data'!$D:$D,"&gt;="&amp;$J146,'Main Data'!$D:$D,"&lt;="&amp;$K146)</f>
        <v>0</v>
      </c>
      <c r="C146" s="14">
        <f>COUNTIFS('Main Data'!$F:$F,"failed",'Main Data'!$D:$D,"&gt;="&amp;$J146,'Main Data'!$D:$D,"&lt;="&amp;$K146)</f>
        <v>0</v>
      </c>
      <c r="D146" s="14">
        <f>COUNTIFS('Main Data'!$F:$F,"canceled",'Main Data'!$D:$D,"&gt;="&amp;$J146,'Main Data'!$D:$D,"&lt;="&amp;$K146)</f>
        <v>0</v>
      </c>
      <c r="E146" s="14">
        <f t="shared" si="18"/>
        <v>0</v>
      </c>
      <c r="F146" s="15">
        <v>0</v>
      </c>
      <c r="G146" s="15">
        <v>0</v>
      </c>
      <c r="H146" s="15">
        <v>0</v>
      </c>
      <c r="J146" s="14">
        <f t="shared" si="22"/>
        <v>143000</v>
      </c>
      <c r="K146" s="14">
        <f t="shared" si="23"/>
        <v>143999</v>
      </c>
      <c r="L146" s="31"/>
      <c r="M146" s="24">
        <v>118</v>
      </c>
      <c r="N146" s="24">
        <v>0.16631380766836718</v>
      </c>
      <c r="O146" s="24">
        <v>-0.16631380766836718</v>
      </c>
    </row>
    <row r="147" spans="1:15" x14ac:dyDescent="0.2">
      <c r="A147" s="19" t="str">
        <f t="shared" si="17"/>
        <v>144000-144999</v>
      </c>
      <c r="B147" s="14">
        <f>COUNTIFS('Main Data'!$F:$F,"successful",'Main Data'!$D:$D,"&gt;="&amp;$J147,'Main Data'!$D:$D,"&lt;="&amp;$K147)</f>
        <v>0</v>
      </c>
      <c r="C147" s="14">
        <f>COUNTIFS('Main Data'!$F:$F,"failed",'Main Data'!$D:$D,"&gt;="&amp;$J147,'Main Data'!$D:$D,"&lt;="&amp;$K147)</f>
        <v>0</v>
      </c>
      <c r="D147" s="14">
        <f>COUNTIFS('Main Data'!$F:$F,"canceled",'Main Data'!$D:$D,"&gt;="&amp;$J147,'Main Data'!$D:$D,"&lt;="&amp;$K147)</f>
        <v>0</v>
      </c>
      <c r="E147" s="14">
        <f t="shared" si="18"/>
        <v>0</v>
      </c>
      <c r="F147" s="15">
        <v>0</v>
      </c>
      <c r="G147" s="15">
        <v>0</v>
      </c>
      <c r="H147" s="15">
        <v>0</v>
      </c>
      <c r="J147" s="14">
        <f t="shared" si="22"/>
        <v>144000</v>
      </c>
      <c r="K147" s="14">
        <f t="shared" si="23"/>
        <v>144999</v>
      </c>
      <c r="L147" s="31"/>
      <c r="M147" s="24">
        <v>119</v>
      </c>
      <c r="N147" s="24">
        <v>0.16563287772900148</v>
      </c>
      <c r="O147" s="24">
        <v>-0.16563287772900148</v>
      </c>
    </row>
    <row r="148" spans="1:15" x14ac:dyDescent="0.2">
      <c r="A148" s="19" t="str">
        <f t="shared" si="17"/>
        <v>145000-145999</v>
      </c>
      <c r="B148" s="14">
        <f>COUNTIFS('Main Data'!$F:$F,"successful",'Main Data'!$D:$D,"&gt;="&amp;$J148,'Main Data'!$D:$D,"&lt;="&amp;$K148)</f>
        <v>0</v>
      </c>
      <c r="C148" s="14">
        <f>COUNTIFS('Main Data'!$F:$F,"failed",'Main Data'!$D:$D,"&gt;="&amp;$J148,'Main Data'!$D:$D,"&lt;="&amp;$K148)</f>
        <v>0</v>
      </c>
      <c r="D148" s="14">
        <f>COUNTIFS('Main Data'!$F:$F,"canceled",'Main Data'!$D:$D,"&gt;="&amp;$J148,'Main Data'!$D:$D,"&lt;="&amp;$K148)</f>
        <v>0</v>
      </c>
      <c r="E148" s="14">
        <f t="shared" si="18"/>
        <v>0</v>
      </c>
      <c r="F148" s="15">
        <v>0</v>
      </c>
      <c r="G148" s="15">
        <v>0</v>
      </c>
      <c r="H148" s="15">
        <v>0</v>
      </c>
      <c r="J148" s="14">
        <f t="shared" si="22"/>
        <v>145000</v>
      </c>
      <c r="K148" s="14">
        <f t="shared" si="23"/>
        <v>145999</v>
      </c>
      <c r="L148" s="31"/>
      <c r="M148" s="24">
        <v>120</v>
      </c>
      <c r="N148" s="24">
        <v>0.16495194778963576</v>
      </c>
      <c r="O148" s="24">
        <v>-0.16495194778963576</v>
      </c>
    </row>
    <row r="149" spans="1:15" x14ac:dyDescent="0.2">
      <c r="A149" s="19" t="str">
        <f t="shared" si="17"/>
        <v>146000-146999</v>
      </c>
      <c r="B149" s="14">
        <f>COUNTIFS('Main Data'!$F:$F,"successful",'Main Data'!$D:$D,"&gt;="&amp;$J149,'Main Data'!$D:$D,"&lt;="&amp;$K149)</f>
        <v>0</v>
      </c>
      <c r="C149" s="14">
        <f>COUNTIFS('Main Data'!$F:$F,"failed",'Main Data'!$D:$D,"&gt;="&amp;$J149,'Main Data'!$D:$D,"&lt;="&amp;$K149)</f>
        <v>0</v>
      </c>
      <c r="D149" s="14">
        <f>COUNTIFS('Main Data'!$F:$F,"canceled",'Main Data'!$D:$D,"&gt;="&amp;$J149,'Main Data'!$D:$D,"&lt;="&amp;$K149)</f>
        <v>0</v>
      </c>
      <c r="E149" s="14">
        <f t="shared" si="18"/>
        <v>0</v>
      </c>
      <c r="F149" s="15">
        <v>0</v>
      </c>
      <c r="G149" s="15">
        <v>0</v>
      </c>
      <c r="H149" s="15">
        <v>0</v>
      </c>
      <c r="J149" s="14">
        <f t="shared" si="22"/>
        <v>146000</v>
      </c>
      <c r="K149" s="14">
        <f t="shared" si="23"/>
        <v>146999</v>
      </c>
      <c r="L149" s="31"/>
      <c r="M149" s="24">
        <v>121</v>
      </c>
      <c r="N149" s="24">
        <v>0.16427101785027004</v>
      </c>
      <c r="O149" s="24">
        <v>-0.16427101785027004</v>
      </c>
    </row>
    <row r="150" spans="1:15" x14ac:dyDescent="0.2">
      <c r="A150" s="19" t="str">
        <f t="shared" si="17"/>
        <v>147000-147999</v>
      </c>
      <c r="B150" s="14">
        <f>COUNTIFS('Main Data'!$F:$F,"successful",'Main Data'!$D:$D,"&gt;="&amp;$J150,'Main Data'!$D:$D,"&lt;="&amp;$K150)</f>
        <v>0</v>
      </c>
      <c r="C150" s="14">
        <f>COUNTIFS('Main Data'!$F:$F,"failed",'Main Data'!$D:$D,"&gt;="&amp;$J150,'Main Data'!$D:$D,"&lt;="&amp;$K150)</f>
        <v>0</v>
      </c>
      <c r="D150" s="14">
        <f>COUNTIFS('Main Data'!$F:$F,"canceled",'Main Data'!$D:$D,"&gt;="&amp;$J150,'Main Data'!$D:$D,"&lt;="&amp;$K150)</f>
        <v>0</v>
      </c>
      <c r="E150" s="14">
        <f t="shared" si="18"/>
        <v>0</v>
      </c>
      <c r="F150" s="15">
        <v>0</v>
      </c>
      <c r="G150" s="15">
        <v>0</v>
      </c>
      <c r="H150" s="15">
        <v>0</v>
      </c>
      <c r="J150" s="14">
        <f t="shared" si="22"/>
        <v>147000</v>
      </c>
      <c r="K150" s="14">
        <f t="shared" si="23"/>
        <v>147999</v>
      </c>
      <c r="L150" s="31"/>
      <c r="M150" s="24">
        <v>122</v>
      </c>
      <c r="N150" s="24">
        <v>0.16359008791090435</v>
      </c>
      <c r="O150" s="24">
        <v>-0.16359008791090435</v>
      </c>
    </row>
    <row r="151" spans="1:15" x14ac:dyDescent="0.2">
      <c r="A151" s="19" t="str">
        <f t="shared" si="17"/>
        <v>148000-148999</v>
      </c>
      <c r="B151" s="14">
        <f>COUNTIFS('Main Data'!$F:$F,"successful",'Main Data'!$D:$D,"&gt;="&amp;$J151,'Main Data'!$D:$D,"&lt;="&amp;$K151)</f>
        <v>0</v>
      </c>
      <c r="C151" s="14">
        <f>COUNTIFS('Main Data'!$F:$F,"failed",'Main Data'!$D:$D,"&gt;="&amp;$J151,'Main Data'!$D:$D,"&lt;="&amp;$K151)</f>
        <v>0</v>
      </c>
      <c r="D151" s="14">
        <f>COUNTIFS('Main Data'!$F:$F,"canceled",'Main Data'!$D:$D,"&gt;="&amp;$J151,'Main Data'!$D:$D,"&lt;="&amp;$K151)</f>
        <v>0</v>
      </c>
      <c r="E151" s="14">
        <f t="shared" si="18"/>
        <v>0</v>
      </c>
      <c r="F151" s="15">
        <v>0</v>
      </c>
      <c r="G151" s="15">
        <v>0</v>
      </c>
      <c r="H151" s="15">
        <v>0</v>
      </c>
      <c r="J151" s="14">
        <f t="shared" si="22"/>
        <v>148000</v>
      </c>
      <c r="K151" s="14">
        <f t="shared" si="23"/>
        <v>148999</v>
      </c>
      <c r="L151" s="31"/>
      <c r="M151" s="24">
        <v>123</v>
      </c>
      <c r="N151" s="24">
        <v>0.16290915797153863</v>
      </c>
      <c r="O151" s="24">
        <v>-0.16290915797153863</v>
      </c>
    </row>
    <row r="152" spans="1:15" x14ac:dyDescent="0.2">
      <c r="A152" s="19" t="str">
        <f t="shared" si="17"/>
        <v>149000-149999</v>
      </c>
      <c r="B152" s="14">
        <f>COUNTIFS('Main Data'!$F:$F,"successful",'Main Data'!$D:$D,"&gt;="&amp;$J152,'Main Data'!$D:$D,"&lt;="&amp;$K152)</f>
        <v>0</v>
      </c>
      <c r="C152" s="14">
        <f>COUNTIFS('Main Data'!$F:$F,"failed",'Main Data'!$D:$D,"&gt;="&amp;$J152,'Main Data'!$D:$D,"&lt;="&amp;$K152)</f>
        <v>0</v>
      </c>
      <c r="D152" s="14">
        <f>COUNTIFS('Main Data'!$F:$F,"canceled",'Main Data'!$D:$D,"&gt;="&amp;$J152,'Main Data'!$D:$D,"&lt;="&amp;$K152)</f>
        <v>0</v>
      </c>
      <c r="E152" s="14">
        <f t="shared" si="18"/>
        <v>0</v>
      </c>
      <c r="F152" s="15">
        <v>0</v>
      </c>
      <c r="G152" s="15">
        <v>0</v>
      </c>
      <c r="H152" s="15">
        <v>0</v>
      </c>
      <c r="J152" s="14">
        <f t="shared" si="22"/>
        <v>149000</v>
      </c>
      <c r="K152" s="14">
        <f t="shared" si="23"/>
        <v>149999</v>
      </c>
      <c r="L152" s="31"/>
      <c r="M152" s="24">
        <v>124</v>
      </c>
      <c r="N152" s="24">
        <v>0.16222822803217291</v>
      </c>
      <c r="O152" s="24">
        <v>-0.16222822803217291</v>
      </c>
    </row>
    <row r="153" spans="1:15" x14ac:dyDescent="0.2">
      <c r="A153" s="19" t="str">
        <f t="shared" si="17"/>
        <v>150000-150999</v>
      </c>
      <c r="B153" s="14">
        <f>COUNTIFS('Main Data'!$F:$F,"successful",'Main Data'!$D:$D,"&gt;="&amp;$J153,'Main Data'!$D:$D,"&lt;="&amp;$K153)</f>
        <v>3</v>
      </c>
      <c r="C153" s="14">
        <f>COUNTIFS('Main Data'!$F:$F,"failed",'Main Data'!$D:$D,"&gt;="&amp;$J153,'Main Data'!$D:$D,"&lt;="&amp;$K153)</f>
        <v>11</v>
      </c>
      <c r="D153" s="14">
        <f>COUNTIFS('Main Data'!$F:$F,"canceled",'Main Data'!$D:$D,"&gt;="&amp;$J153,'Main Data'!$D:$D,"&lt;="&amp;$K153)</f>
        <v>4</v>
      </c>
      <c r="E153" s="14">
        <f t="shared" si="18"/>
        <v>18</v>
      </c>
      <c r="F153" s="15">
        <f t="shared" si="19"/>
        <v>0.16666666666666666</v>
      </c>
      <c r="G153" s="15">
        <f t="shared" si="20"/>
        <v>0.61111111111111116</v>
      </c>
      <c r="H153" s="15">
        <f t="shared" si="21"/>
        <v>0.22222222222222221</v>
      </c>
      <c r="J153" s="14">
        <f t="shared" si="22"/>
        <v>150000</v>
      </c>
      <c r="K153" s="14">
        <f t="shared" si="23"/>
        <v>150999</v>
      </c>
      <c r="L153" s="31"/>
      <c r="M153" s="24">
        <v>125</v>
      </c>
      <c r="N153" s="24">
        <v>0.16154729809280721</v>
      </c>
      <c r="O153" s="24">
        <v>0.1717860352405261</v>
      </c>
    </row>
    <row r="154" spans="1:15" x14ac:dyDescent="0.2">
      <c r="A154" s="19" t="str">
        <f t="shared" si="17"/>
        <v>151000-151999</v>
      </c>
      <c r="B154" s="14">
        <f>COUNTIFS('Main Data'!$F:$F,"successful",'Main Data'!$D:$D,"&gt;="&amp;$J154,'Main Data'!$D:$D,"&lt;="&amp;$K154)</f>
        <v>0</v>
      </c>
      <c r="C154" s="14">
        <f>COUNTIFS('Main Data'!$F:$F,"failed",'Main Data'!$D:$D,"&gt;="&amp;$J154,'Main Data'!$D:$D,"&lt;="&amp;$K154)</f>
        <v>0</v>
      </c>
      <c r="D154" s="14">
        <f>COUNTIFS('Main Data'!$F:$F,"canceled",'Main Data'!$D:$D,"&gt;="&amp;$J154,'Main Data'!$D:$D,"&lt;="&amp;$K154)</f>
        <v>0</v>
      </c>
      <c r="E154" s="14">
        <f t="shared" si="18"/>
        <v>0</v>
      </c>
      <c r="F154" s="15">
        <v>0</v>
      </c>
      <c r="G154" s="15">
        <v>0</v>
      </c>
      <c r="H154" s="15">
        <v>0</v>
      </c>
      <c r="J154" s="14">
        <f t="shared" si="22"/>
        <v>151000</v>
      </c>
      <c r="K154" s="14">
        <f t="shared" si="23"/>
        <v>151999</v>
      </c>
      <c r="L154" s="31"/>
      <c r="M154" s="24">
        <v>126</v>
      </c>
      <c r="N154" s="24">
        <v>0.16086636815344149</v>
      </c>
      <c r="O154" s="24">
        <v>0.83913363184655854</v>
      </c>
    </row>
    <row r="155" spans="1:15" x14ac:dyDescent="0.2">
      <c r="A155" s="19" t="str">
        <f t="shared" si="17"/>
        <v>152000-152999</v>
      </c>
      <c r="B155" s="14">
        <f>COUNTIFS('Main Data'!$F:$F,"successful",'Main Data'!$D:$D,"&gt;="&amp;$J155,'Main Data'!$D:$D,"&lt;="&amp;$K155)</f>
        <v>0</v>
      </c>
      <c r="C155" s="14">
        <f>COUNTIFS('Main Data'!$F:$F,"failed",'Main Data'!$D:$D,"&gt;="&amp;$J155,'Main Data'!$D:$D,"&lt;="&amp;$K155)</f>
        <v>0</v>
      </c>
      <c r="D155" s="14">
        <f>COUNTIFS('Main Data'!$F:$F,"canceled",'Main Data'!$D:$D,"&gt;="&amp;$J155,'Main Data'!$D:$D,"&lt;="&amp;$K155)</f>
        <v>0</v>
      </c>
      <c r="E155" s="14">
        <f t="shared" si="18"/>
        <v>0</v>
      </c>
      <c r="F155" s="15">
        <v>0</v>
      </c>
      <c r="G155" s="15">
        <v>0</v>
      </c>
      <c r="H155" s="15">
        <v>0</v>
      </c>
      <c r="J155" s="14">
        <f t="shared" si="22"/>
        <v>152000</v>
      </c>
      <c r="K155" s="14">
        <f t="shared" si="23"/>
        <v>152999</v>
      </c>
      <c r="L155" s="31"/>
      <c r="M155" s="24">
        <v>127</v>
      </c>
      <c r="N155" s="24">
        <v>0.16018543821407577</v>
      </c>
      <c r="O155" s="24">
        <v>-0.16018543821407577</v>
      </c>
    </row>
    <row r="156" spans="1:15" x14ac:dyDescent="0.2">
      <c r="A156" s="19" t="str">
        <f t="shared" si="17"/>
        <v>153000-153999</v>
      </c>
      <c r="B156" s="14">
        <f>COUNTIFS('Main Data'!$F:$F,"successful",'Main Data'!$D:$D,"&gt;="&amp;$J156,'Main Data'!$D:$D,"&lt;="&amp;$K156)</f>
        <v>0</v>
      </c>
      <c r="C156" s="14">
        <f>COUNTIFS('Main Data'!$F:$F,"failed",'Main Data'!$D:$D,"&gt;="&amp;$J156,'Main Data'!$D:$D,"&lt;="&amp;$K156)</f>
        <v>0</v>
      </c>
      <c r="D156" s="14">
        <f>COUNTIFS('Main Data'!$F:$F,"canceled",'Main Data'!$D:$D,"&gt;="&amp;$J156,'Main Data'!$D:$D,"&lt;="&amp;$K156)</f>
        <v>0</v>
      </c>
      <c r="E156" s="14">
        <f t="shared" si="18"/>
        <v>0</v>
      </c>
      <c r="F156" s="15">
        <v>0</v>
      </c>
      <c r="G156" s="15">
        <v>0</v>
      </c>
      <c r="H156" s="15">
        <v>0</v>
      </c>
      <c r="J156" s="14">
        <f t="shared" si="22"/>
        <v>153000</v>
      </c>
      <c r="K156" s="14">
        <f t="shared" si="23"/>
        <v>153999</v>
      </c>
      <c r="L156" s="31"/>
      <c r="M156" s="24">
        <v>128</v>
      </c>
      <c r="N156" s="24">
        <v>0.15950450827471008</v>
      </c>
      <c r="O156" s="24">
        <v>-0.15950450827471008</v>
      </c>
    </row>
    <row r="157" spans="1:15" x14ac:dyDescent="0.2">
      <c r="A157" s="19" t="str">
        <f t="shared" si="17"/>
        <v>154000-154999</v>
      </c>
      <c r="B157" s="14">
        <f>COUNTIFS('Main Data'!$F:$F,"successful",'Main Data'!$D:$D,"&gt;="&amp;$J157,'Main Data'!$D:$D,"&lt;="&amp;$K157)</f>
        <v>0</v>
      </c>
      <c r="C157" s="14">
        <f>COUNTIFS('Main Data'!$F:$F,"failed",'Main Data'!$D:$D,"&gt;="&amp;$J157,'Main Data'!$D:$D,"&lt;="&amp;$K157)</f>
        <v>0</v>
      </c>
      <c r="D157" s="14">
        <f>COUNTIFS('Main Data'!$F:$F,"canceled",'Main Data'!$D:$D,"&gt;="&amp;$J157,'Main Data'!$D:$D,"&lt;="&amp;$K157)</f>
        <v>0</v>
      </c>
      <c r="E157" s="14">
        <f t="shared" si="18"/>
        <v>0</v>
      </c>
      <c r="F157" s="15">
        <v>0</v>
      </c>
      <c r="G157" s="15">
        <v>0</v>
      </c>
      <c r="H157" s="15">
        <v>0</v>
      </c>
      <c r="J157" s="14">
        <f t="shared" si="22"/>
        <v>154000</v>
      </c>
      <c r="K157" s="14">
        <f t="shared" si="23"/>
        <v>154999</v>
      </c>
      <c r="L157" s="31"/>
      <c r="M157" s="24">
        <v>129</v>
      </c>
      <c r="N157" s="24">
        <v>0.15882357833534433</v>
      </c>
      <c r="O157" s="24">
        <v>-0.15882357833534433</v>
      </c>
    </row>
    <row r="158" spans="1:15" x14ac:dyDescent="0.2">
      <c r="A158" s="19" t="str">
        <f t="shared" si="17"/>
        <v>155000-155999</v>
      </c>
      <c r="B158" s="14">
        <f>COUNTIFS('Main Data'!$F:$F,"successful",'Main Data'!$D:$D,"&gt;="&amp;$J158,'Main Data'!$D:$D,"&lt;="&amp;$K158)</f>
        <v>0</v>
      </c>
      <c r="C158" s="14">
        <f>COUNTIFS('Main Data'!$F:$F,"failed",'Main Data'!$D:$D,"&gt;="&amp;$J158,'Main Data'!$D:$D,"&lt;="&amp;$K158)</f>
        <v>0</v>
      </c>
      <c r="D158" s="14">
        <f>COUNTIFS('Main Data'!$F:$F,"canceled",'Main Data'!$D:$D,"&gt;="&amp;$J158,'Main Data'!$D:$D,"&lt;="&amp;$K158)</f>
        <v>0</v>
      </c>
      <c r="E158" s="14">
        <f t="shared" si="18"/>
        <v>0</v>
      </c>
      <c r="F158" s="15">
        <v>0</v>
      </c>
      <c r="G158" s="15">
        <v>0</v>
      </c>
      <c r="H158" s="15">
        <v>0</v>
      </c>
      <c r="J158" s="14">
        <f t="shared" si="22"/>
        <v>155000</v>
      </c>
      <c r="K158" s="14">
        <f t="shared" si="23"/>
        <v>155999</v>
      </c>
      <c r="L158" s="31"/>
      <c r="M158" s="24">
        <v>130</v>
      </c>
      <c r="N158" s="24">
        <v>0.15814264839597864</v>
      </c>
      <c r="O158" s="24">
        <v>-0.15814264839597864</v>
      </c>
    </row>
    <row r="159" spans="1:15" x14ac:dyDescent="0.2">
      <c r="A159" s="19" t="str">
        <f t="shared" si="17"/>
        <v>156000-156999</v>
      </c>
      <c r="B159" s="14">
        <f>COUNTIFS('Main Data'!$F:$F,"successful",'Main Data'!$D:$D,"&gt;="&amp;$J159,'Main Data'!$D:$D,"&lt;="&amp;$K159)</f>
        <v>0</v>
      </c>
      <c r="C159" s="14">
        <f>COUNTIFS('Main Data'!$F:$F,"failed",'Main Data'!$D:$D,"&gt;="&amp;$J159,'Main Data'!$D:$D,"&lt;="&amp;$K159)</f>
        <v>0</v>
      </c>
      <c r="D159" s="14">
        <f>COUNTIFS('Main Data'!$F:$F,"canceled",'Main Data'!$D:$D,"&gt;="&amp;$J159,'Main Data'!$D:$D,"&lt;="&amp;$K159)</f>
        <v>0</v>
      </c>
      <c r="E159" s="14">
        <f t="shared" si="18"/>
        <v>0</v>
      </c>
      <c r="F159" s="15">
        <v>0</v>
      </c>
      <c r="G159" s="15">
        <v>0</v>
      </c>
      <c r="H159" s="15">
        <v>0</v>
      </c>
      <c r="J159" s="14">
        <f t="shared" si="22"/>
        <v>156000</v>
      </c>
      <c r="K159" s="14">
        <f t="shared" si="23"/>
        <v>156999</v>
      </c>
      <c r="L159" s="31"/>
      <c r="M159" s="24">
        <v>131</v>
      </c>
      <c r="N159" s="24">
        <v>0.15746171845661291</v>
      </c>
      <c r="O159" s="24">
        <v>-0.15746171845661291</v>
      </c>
    </row>
    <row r="160" spans="1:15" x14ac:dyDescent="0.2">
      <c r="A160" s="19" t="str">
        <f t="shared" si="17"/>
        <v>157000-157999</v>
      </c>
      <c r="B160" s="14">
        <f>COUNTIFS('Main Data'!$F:$F,"successful",'Main Data'!$D:$D,"&gt;="&amp;$J160,'Main Data'!$D:$D,"&lt;="&amp;$K160)</f>
        <v>0</v>
      </c>
      <c r="C160" s="14">
        <f>COUNTIFS('Main Data'!$F:$F,"failed",'Main Data'!$D:$D,"&gt;="&amp;$J160,'Main Data'!$D:$D,"&lt;="&amp;$K160)</f>
        <v>0</v>
      </c>
      <c r="D160" s="14">
        <f>COUNTIFS('Main Data'!$F:$F,"canceled",'Main Data'!$D:$D,"&gt;="&amp;$J160,'Main Data'!$D:$D,"&lt;="&amp;$K160)</f>
        <v>0</v>
      </c>
      <c r="E160" s="14">
        <f t="shared" si="18"/>
        <v>0</v>
      </c>
      <c r="F160" s="15">
        <v>0</v>
      </c>
      <c r="G160" s="15">
        <v>0</v>
      </c>
      <c r="H160" s="15">
        <v>0</v>
      </c>
      <c r="J160" s="14">
        <f t="shared" si="22"/>
        <v>157000</v>
      </c>
      <c r="K160" s="14">
        <f t="shared" si="23"/>
        <v>157999</v>
      </c>
      <c r="L160" s="31"/>
      <c r="M160" s="24">
        <v>132</v>
      </c>
      <c r="N160" s="24">
        <v>0.15678078851724719</v>
      </c>
      <c r="O160" s="24">
        <v>-0.15678078851724719</v>
      </c>
    </row>
    <row r="161" spans="1:15" x14ac:dyDescent="0.2">
      <c r="A161" s="19" t="str">
        <f t="shared" si="17"/>
        <v>158000-158999</v>
      </c>
      <c r="B161" s="14">
        <f>COUNTIFS('Main Data'!$F:$F,"successful",'Main Data'!$D:$D,"&gt;="&amp;$J161,'Main Data'!$D:$D,"&lt;="&amp;$K161)</f>
        <v>0</v>
      </c>
      <c r="C161" s="14">
        <f>COUNTIFS('Main Data'!$F:$F,"failed",'Main Data'!$D:$D,"&gt;="&amp;$J161,'Main Data'!$D:$D,"&lt;="&amp;$K161)</f>
        <v>0</v>
      </c>
      <c r="D161" s="14">
        <f>COUNTIFS('Main Data'!$F:$F,"canceled",'Main Data'!$D:$D,"&gt;="&amp;$J161,'Main Data'!$D:$D,"&lt;="&amp;$K161)</f>
        <v>0</v>
      </c>
      <c r="E161" s="14">
        <f t="shared" si="18"/>
        <v>0</v>
      </c>
      <c r="F161" s="15">
        <v>0</v>
      </c>
      <c r="G161" s="15">
        <v>0</v>
      </c>
      <c r="H161" s="15">
        <v>0</v>
      </c>
      <c r="J161" s="14">
        <f t="shared" si="22"/>
        <v>158000</v>
      </c>
      <c r="K161" s="14">
        <f t="shared" si="23"/>
        <v>158999</v>
      </c>
      <c r="L161" s="31"/>
      <c r="M161" s="24">
        <v>133</v>
      </c>
      <c r="N161" s="24">
        <v>0.1560998585778815</v>
      </c>
      <c r="O161" s="24">
        <v>-0.1560998585778815</v>
      </c>
    </row>
    <row r="162" spans="1:15" x14ac:dyDescent="0.2">
      <c r="A162" s="19" t="str">
        <f t="shared" si="17"/>
        <v>159000-159999</v>
      </c>
      <c r="B162" s="14">
        <f>COUNTIFS('Main Data'!$F:$F,"successful",'Main Data'!$D:$D,"&gt;="&amp;$J162,'Main Data'!$D:$D,"&lt;="&amp;$K162)</f>
        <v>0</v>
      </c>
      <c r="C162" s="14">
        <f>COUNTIFS('Main Data'!$F:$F,"failed",'Main Data'!$D:$D,"&gt;="&amp;$J162,'Main Data'!$D:$D,"&lt;="&amp;$K162)</f>
        <v>0</v>
      </c>
      <c r="D162" s="14">
        <f>COUNTIFS('Main Data'!$F:$F,"canceled",'Main Data'!$D:$D,"&gt;="&amp;$J162,'Main Data'!$D:$D,"&lt;="&amp;$K162)</f>
        <v>0</v>
      </c>
      <c r="E162" s="14">
        <f t="shared" si="18"/>
        <v>0</v>
      </c>
      <c r="F162" s="15">
        <v>0</v>
      </c>
      <c r="G162" s="15">
        <v>0</v>
      </c>
      <c r="H162" s="15">
        <v>0</v>
      </c>
      <c r="J162" s="14">
        <f t="shared" si="22"/>
        <v>159000</v>
      </c>
      <c r="K162" s="14">
        <f t="shared" si="23"/>
        <v>159999</v>
      </c>
      <c r="L162" s="31"/>
      <c r="M162" s="24">
        <v>134</v>
      </c>
      <c r="N162" s="24">
        <v>0.15541892863851578</v>
      </c>
      <c r="O162" s="24">
        <v>-0.15541892863851578</v>
      </c>
    </row>
    <row r="163" spans="1:15" x14ac:dyDescent="0.2">
      <c r="A163" s="19" t="str">
        <f t="shared" si="17"/>
        <v>160000-160999</v>
      </c>
      <c r="B163" s="14">
        <f>COUNTIFS('Main Data'!$F:$F,"successful",'Main Data'!$D:$D,"&gt;="&amp;$J163,'Main Data'!$D:$D,"&lt;="&amp;$K163)</f>
        <v>1</v>
      </c>
      <c r="C163" s="14">
        <f>COUNTIFS('Main Data'!$F:$F,"failed",'Main Data'!$D:$D,"&gt;="&amp;$J163,'Main Data'!$D:$D,"&lt;="&amp;$K163)</f>
        <v>1</v>
      </c>
      <c r="D163" s="14">
        <f>COUNTIFS('Main Data'!$F:$F,"canceled",'Main Data'!$D:$D,"&gt;="&amp;$J163,'Main Data'!$D:$D,"&lt;="&amp;$K163)</f>
        <v>0</v>
      </c>
      <c r="E163" s="14">
        <f t="shared" si="18"/>
        <v>2</v>
      </c>
      <c r="F163" s="15">
        <f t="shared" si="19"/>
        <v>0.5</v>
      </c>
      <c r="G163" s="15">
        <f t="shared" si="20"/>
        <v>0.5</v>
      </c>
      <c r="H163" s="15">
        <f t="shared" si="21"/>
        <v>0</v>
      </c>
      <c r="J163" s="14">
        <f t="shared" si="22"/>
        <v>160000</v>
      </c>
      <c r="K163" s="14">
        <f t="shared" si="23"/>
        <v>160999</v>
      </c>
      <c r="L163" s="31"/>
      <c r="M163" s="24">
        <v>135</v>
      </c>
      <c r="N163" s="24">
        <v>0.15473799869915006</v>
      </c>
      <c r="O163" s="24">
        <v>-0.15473799869915006</v>
      </c>
    </row>
    <row r="164" spans="1:15" x14ac:dyDescent="0.2">
      <c r="A164" s="19" t="str">
        <f t="shared" si="17"/>
        <v>161000-161999</v>
      </c>
      <c r="B164" s="14">
        <f>COUNTIFS('Main Data'!$F:$F,"successful",'Main Data'!$D:$D,"&gt;="&amp;$J164,'Main Data'!$D:$D,"&lt;="&amp;$K164)</f>
        <v>0</v>
      </c>
      <c r="C164" s="14">
        <f>COUNTIFS('Main Data'!$F:$F,"failed",'Main Data'!$D:$D,"&gt;="&amp;$J164,'Main Data'!$D:$D,"&lt;="&amp;$K164)</f>
        <v>0</v>
      </c>
      <c r="D164" s="14">
        <f>COUNTIFS('Main Data'!$F:$F,"canceled",'Main Data'!$D:$D,"&gt;="&amp;$J164,'Main Data'!$D:$D,"&lt;="&amp;$K164)</f>
        <v>0</v>
      </c>
      <c r="E164" s="14">
        <f t="shared" si="18"/>
        <v>0</v>
      </c>
      <c r="F164" s="15">
        <v>0</v>
      </c>
      <c r="G164" s="15">
        <v>0</v>
      </c>
      <c r="H164" s="15">
        <v>0</v>
      </c>
      <c r="J164" s="14">
        <f t="shared" si="22"/>
        <v>161000</v>
      </c>
      <c r="K164" s="14">
        <f t="shared" si="23"/>
        <v>161999</v>
      </c>
      <c r="L164" s="31"/>
      <c r="M164" s="24">
        <v>136</v>
      </c>
      <c r="N164" s="24">
        <v>0.15405706875978437</v>
      </c>
      <c r="O164" s="24">
        <v>-0.15405706875978437</v>
      </c>
    </row>
    <row r="165" spans="1:15" x14ac:dyDescent="0.2">
      <c r="A165" s="19" t="str">
        <f t="shared" si="17"/>
        <v>162000-162999</v>
      </c>
      <c r="B165" s="14">
        <f>COUNTIFS('Main Data'!$F:$F,"successful",'Main Data'!$D:$D,"&gt;="&amp;$J165,'Main Data'!$D:$D,"&lt;="&amp;$K165)</f>
        <v>0</v>
      </c>
      <c r="C165" s="14">
        <f>COUNTIFS('Main Data'!$F:$F,"failed",'Main Data'!$D:$D,"&gt;="&amp;$J165,'Main Data'!$D:$D,"&lt;="&amp;$K165)</f>
        <v>0</v>
      </c>
      <c r="D165" s="14">
        <f>COUNTIFS('Main Data'!$F:$F,"canceled",'Main Data'!$D:$D,"&gt;="&amp;$J165,'Main Data'!$D:$D,"&lt;="&amp;$K165)</f>
        <v>0</v>
      </c>
      <c r="E165" s="14">
        <f t="shared" si="18"/>
        <v>0</v>
      </c>
      <c r="F165" s="15">
        <v>0</v>
      </c>
      <c r="G165" s="15">
        <v>0</v>
      </c>
      <c r="H165" s="15">
        <v>0</v>
      </c>
      <c r="J165" s="14">
        <f t="shared" si="22"/>
        <v>162000</v>
      </c>
      <c r="K165" s="14">
        <f t="shared" si="23"/>
        <v>162999</v>
      </c>
      <c r="L165" s="31"/>
      <c r="M165" s="24">
        <v>137</v>
      </c>
      <c r="N165" s="24">
        <v>0.15337613882041862</v>
      </c>
      <c r="O165" s="24">
        <v>-0.15337613882041862</v>
      </c>
    </row>
    <row r="166" spans="1:15" x14ac:dyDescent="0.2">
      <c r="A166" s="19" t="str">
        <f t="shared" si="17"/>
        <v>163000-163999</v>
      </c>
      <c r="B166" s="14">
        <f>COUNTIFS('Main Data'!$F:$F,"successful",'Main Data'!$D:$D,"&gt;="&amp;$J166,'Main Data'!$D:$D,"&lt;="&amp;$K166)</f>
        <v>0</v>
      </c>
      <c r="C166" s="14">
        <f>COUNTIFS('Main Data'!$F:$F,"failed",'Main Data'!$D:$D,"&gt;="&amp;$J166,'Main Data'!$D:$D,"&lt;="&amp;$K166)</f>
        <v>0</v>
      </c>
      <c r="D166" s="14">
        <f>COUNTIFS('Main Data'!$F:$F,"canceled",'Main Data'!$D:$D,"&gt;="&amp;$J166,'Main Data'!$D:$D,"&lt;="&amp;$K166)</f>
        <v>0</v>
      </c>
      <c r="E166" s="14">
        <f t="shared" si="18"/>
        <v>0</v>
      </c>
      <c r="F166" s="15">
        <v>0</v>
      </c>
      <c r="G166" s="15">
        <v>0</v>
      </c>
      <c r="H166" s="15">
        <v>0</v>
      </c>
      <c r="J166" s="14">
        <f t="shared" si="22"/>
        <v>163000</v>
      </c>
      <c r="K166" s="14">
        <f t="shared" si="23"/>
        <v>163999</v>
      </c>
      <c r="L166" s="31"/>
      <c r="M166" s="24">
        <v>138</v>
      </c>
      <c r="N166" s="24">
        <v>0.15269520888105292</v>
      </c>
      <c r="O166" s="24">
        <v>-0.15269520888105292</v>
      </c>
    </row>
    <row r="167" spans="1:15" x14ac:dyDescent="0.2">
      <c r="A167" s="19" t="str">
        <f t="shared" si="17"/>
        <v>164000-164999</v>
      </c>
      <c r="B167" s="14">
        <f>COUNTIFS('Main Data'!$F:$F,"successful",'Main Data'!$D:$D,"&gt;="&amp;$J167,'Main Data'!$D:$D,"&lt;="&amp;$K167)</f>
        <v>0</v>
      </c>
      <c r="C167" s="14">
        <f>COUNTIFS('Main Data'!$F:$F,"failed",'Main Data'!$D:$D,"&gt;="&amp;$J167,'Main Data'!$D:$D,"&lt;="&amp;$K167)</f>
        <v>0</v>
      </c>
      <c r="D167" s="14">
        <f>COUNTIFS('Main Data'!$F:$F,"canceled",'Main Data'!$D:$D,"&gt;="&amp;$J167,'Main Data'!$D:$D,"&lt;="&amp;$K167)</f>
        <v>0</v>
      </c>
      <c r="E167" s="14">
        <f t="shared" si="18"/>
        <v>0</v>
      </c>
      <c r="F167" s="15">
        <v>0</v>
      </c>
      <c r="G167" s="15">
        <v>0</v>
      </c>
      <c r="H167" s="15">
        <v>0</v>
      </c>
      <c r="J167" s="14">
        <f t="shared" si="22"/>
        <v>164000</v>
      </c>
      <c r="K167" s="14">
        <f t="shared" si="23"/>
        <v>164999</v>
      </c>
      <c r="L167" s="31"/>
      <c r="M167" s="24">
        <v>139</v>
      </c>
      <c r="N167" s="24">
        <v>0.1520142789416872</v>
      </c>
      <c r="O167" s="24">
        <v>-0.1520142789416872</v>
      </c>
    </row>
    <row r="168" spans="1:15" x14ac:dyDescent="0.2">
      <c r="A168" s="19" t="str">
        <f t="shared" si="17"/>
        <v>165000-165999</v>
      </c>
      <c r="B168" s="14">
        <f>COUNTIFS('Main Data'!$F:$F,"successful",'Main Data'!$D:$D,"&gt;="&amp;$J168,'Main Data'!$D:$D,"&lt;="&amp;$K168)</f>
        <v>0</v>
      </c>
      <c r="C168" s="14">
        <f>COUNTIFS('Main Data'!$F:$F,"failed",'Main Data'!$D:$D,"&gt;="&amp;$J168,'Main Data'!$D:$D,"&lt;="&amp;$K168)</f>
        <v>0</v>
      </c>
      <c r="D168" s="14">
        <f>COUNTIFS('Main Data'!$F:$F,"canceled",'Main Data'!$D:$D,"&gt;="&amp;$J168,'Main Data'!$D:$D,"&lt;="&amp;$K168)</f>
        <v>0</v>
      </c>
      <c r="E168" s="14">
        <f t="shared" si="18"/>
        <v>0</v>
      </c>
      <c r="F168" s="15">
        <v>0</v>
      </c>
      <c r="G168" s="15">
        <v>0</v>
      </c>
      <c r="H168" s="15">
        <v>0</v>
      </c>
      <c r="J168" s="14">
        <f t="shared" si="22"/>
        <v>165000</v>
      </c>
      <c r="K168" s="14">
        <f t="shared" si="23"/>
        <v>165999</v>
      </c>
      <c r="L168" s="31"/>
      <c r="M168" s="24">
        <v>140</v>
      </c>
      <c r="N168" s="24">
        <v>0.15133334900232148</v>
      </c>
      <c r="O168" s="24">
        <v>-0.15133334900232148</v>
      </c>
    </row>
    <row r="169" spans="1:15" x14ac:dyDescent="0.2">
      <c r="A169" s="19" t="str">
        <f t="shared" si="17"/>
        <v>166000-166999</v>
      </c>
      <c r="B169" s="14">
        <f>COUNTIFS('Main Data'!$F:$F,"successful",'Main Data'!$D:$D,"&gt;="&amp;$J169,'Main Data'!$D:$D,"&lt;="&amp;$K169)</f>
        <v>0</v>
      </c>
      <c r="C169" s="14">
        <f>COUNTIFS('Main Data'!$F:$F,"failed",'Main Data'!$D:$D,"&gt;="&amp;$J169,'Main Data'!$D:$D,"&lt;="&amp;$K169)</f>
        <v>0</v>
      </c>
      <c r="D169" s="14">
        <f>COUNTIFS('Main Data'!$F:$F,"canceled",'Main Data'!$D:$D,"&gt;="&amp;$J169,'Main Data'!$D:$D,"&lt;="&amp;$K169)</f>
        <v>0</v>
      </c>
      <c r="E169" s="14">
        <f t="shared" si="18"/>
        <v>0</v>
      </c>
      <c r="F169" s="15">
        <v>0</v>
      </c>
      <c r="G169" s="15">
        <v>0</v>
      </c>
      <c r="H169" s="15">
        <v>0</v>
      </c>
      <c r="J169" s="14">
        <f t="shared" si="22"/>
        <v>166000</v>
      </c>
      <c r="K169" s="14">
        <f t="shared" si="23"/>
        <v>166999</v>
      </c>
      <c r="L169" s="31"/>
      <c r="M169" s="24">
        <v>141</v>
      </c>
      <c r="N169" s="24">
        <v>0.15065241906295579</v>
      </c>
      <c r="O169" s="24">
        <v>-0.15065241906295579</v>
      </c>
    </row>
    <row r="170" spans="1:15" x14ac:dyDescent="0.2">
      <c r="A170" s="19" t="str">
        <f t="shared" si="17"/>
        <v>167000-167999</v>
      </c>
      <c r="B170" s="14">
        <f>COUNTIFS('Main Data'!$F:$F,"successful",'Main Data'!$D:$D,"&gt;="&amp;$J170,'Main Data'!$D:$D,"&lt;="&amp;$K170)</f>
        <v>0</v>
      </c>
      <c r="C170" s="14">
        <f>COUNTIFS('Main Data'!$F:$F,"failed",'Main Data'!$D:$D,"&gt;="&amp;$J170,'Main Data'!$D:$D,"&lt;="&amp;$K170)</f>
        <v>0</v>
      </c>
      <c r="D170" s="14">
        <f>COUNTIFS('Main Data'!$F:$F,"canceled",'Main Data'!$D:$D,"&gt;="&amp;$J170,'Main Data'!$D:$D,"&lt;="&amp;$K170)</f>
        <v>0</v>
      </c>
      <c r="E170" s="14">
        <f t="shared" si="18"/>
        <v>0</v>
      </c>
      <c r="F170" s="15">
        <v>0</v>
      </c>
      <c r="G170" s="15">
        <v>0</v>
      </c>
      <c r="H170" s="15">
        <v>0</v>
      </c>
      <c r="J170" s="14">
        <f t="shared" si="22"/>
        <v>167000</v>
      </c>
      <c r="K170" s="14">
        <f t="shared" si="23"/>
        <v>167999</v>
      </c>
      <c r="L170" s="31"/>
      <c r="M170" s="24">
        <v>142</v>
      </c>
      <c r="N170" s="24">
        <v>0.14997148912359007</v>
      </c>
      <c r="O170" s="24">
        <v>-0.14997148912359007</v>
      </c>
    </row>
    <row r="171" spans="1:15" x14ac:dyDescent="0.2">
      <c r="A171" s="19" t="str">
        <f t="shared" si="17"/>
        <v>168000-168999</v>
      </c>
      <c r="B171" s="14">
        <f>COUNTIFS('Main Data'!$F:$F,"successful",'Main Data'!$D:$D,"&gt;="&amp;$J171,'Main Data'!$D:$D,"&lt;="&amp;$K171)</f>
        <v>0</v>
      </c>
      <c r="C171" s="14">
        <f>COUNTIFS('Main Data'!$F:$F,"failed",'Main Data'!$D:$D,"&gt;="&amp;$J171,'Main Data'!$D:$D,"&lt;="&amp;$K171)</f>
        <v>0</v>
      </c>
      <c r="D171" s="14">
        <f>COUNTIFS('Main Data'!$F:$F,"canceled",'Main Data'!$D:$D,"&gt;="&amp;$J171,'Main Data'!$D:$D,"&lt;="&amp;$K171)</f>
        <v>0</v>
      </c>
      <c r="E171" s="14">
        <f t="shared" si="18"/>
        <v>0</v>
      </c>
      <c r="F171" s="15">
        <v>0</v>
      </c>
      <c r="G171" s="15">
        <v>0</v>
      </c>
      <c r="H171" s="15">
        <v>0</v>
      </c>
      <c r="J171" s="14">
        <f t="shared" si="22"/>
        <v>168000</v>
      </c>
      <c r="K171" s="14">
        <f t="shared" si="23"/>
        <v>168999</v>
      </c>
      <c r="L171" s="31"/>
      <c r="M171" s="24">
        <v>143</v>
      </c>
      <c r="N171" s="24">
        <v>0.14929055918422435</v>
      </c>
      <c r="O171" s="24">
        <v>-0.14929055918422435</v>
      </c>
    </row>
    <row r="172" spans="1:15" x14ac:dyDescent="0.2">
      <c r="A172" s="19" t="str">
        <f t="shared" si="17"/>
        <v>169000-169999</v>
      </c>
      <c r="B172" s="14">
        <f>COUNTIFS('Main Data'!$F:$F,"successful",'Main Data'!$D:$D,"&gt;="&amp;$J172,'Main Data'!$D:$D,"&lt;="&amp;$K172)</f>
        <v>0</v>
      </c>
      <c r="C172" s="14">
        <f>COUNTIFS('Main Data'!$F:$F,"failed",'Main Data'!$D:$D,"&gt;="&amp;$J172,'Main Data'!$D:$D,"&lt;="&amp;$K172)</f>
        <v>0</v>
      </c>
      <c r="D172" s="14">
        <f>COUNTIFS('Main Data'!$F:$F,"canceled",'Main Data'!$D:$D,"&gt;="&amp;$J172,'Main Data'!$D:$D,"&lt;="&amp;$K172)</f>
        <v>0</v>
      </c>
      <c r="E172" s="14">
        <f t="shared" si="18"/>
        <v>0</v>
      </c>
      <c r="F172" s="15">
        <v>0</v>
      </c>
      <c r="G172" s="15">
        <v>0</v>
      </c>
      <c r="H172" s="15">
        <v>0</v>
      </c>
      <c r="J172" s="14">
        <f t="shared" si="22"/>
        <v>169000</v>
      </c>
      <c r="K172" s="14">
        <f t="shared" si="23"/>
        <v>169999</v>
      </c>
      <c r="L172" s="31"/>
      <c r="M172" s="24">
        <v>144</v>
      </c>
      <c r="N172" s="24">
        <v>0.14860962924485865</v>
      </c>
      <c r="O172" s="24">
        <v>-0.14860962924485865</v>
      </c>
    </row>
    <row r="173" spans="1:15" x14ac:dyDescent="0.2">
      <c r="A173" s="19" t="str">
        <f t="shared" si="17"/>
        <v>170000-170999</v>
      </c>
      <c r="B173" s="14">
        <f>COUNTIFS('Main Data'!$F:$F,"successful",'Main Data'!$D:$D,"&gt;="&amp;$J173,'Main Data'!$D:$D,"&lt;="&amp;$K173)</f>
        <v>0</v>
      </c>
      <c r="C173" s="14">
        <f>COUNTIFS('Main Data'!$F:$F,"failed",'Main Data'!$D:$D,"&gt;="&amp;$J173,'Main Data'!$D:$D,"&lt;="&amp;$K173)</f>
        <v>0</v>
      </c>
      <c r="D173" s="14">
        <f>COUNTIFS('Main Data'!$F:$F,"canceled",'Main Data'!$D:$D,"&gt;="&amp;$J173,'Main Data'!$D:$D,"&lt;="&amp;$K173)</f>
        <v>0</v>
      </c>
      <c r="E173" s="14">
        <f t="shared" si="18"/>
        <v>0</v>
      </c>
      <c r="F173" s="15">
        <v>0</v>
      </c>
      <c r="G173" s="15">
        <v>0</v>
      </c>
      <c r="H173" s="15">
        <v>0</v>
      </c>
      <c r="J173" s="14">
        <f t="shared" si="22"/>
        <v>170000</v>
      </c>
      <c r="K173" s="14">
        <f t="shared" si="23"/>
        <v>170999</v>
      </c>
      <c r="L173" s="31"/>
      <c r="M173" s="24">
        <v>145</v>
      </c>
      <c r="N173" s="24">
        <v>0.14792869930549291</v>
      </c>
      <c r="O173" s="24">
        <v>-0.14792869930549291</v>
      </c>
    </row>
    <row r="174" spans="1:15" x14ac:dyDescent="0.2">
      <c r="A174" s="19" t="str">
        <f t="shared" si="17"/>
        <v>171000-171999</v>
      </c>
      <c r="B174" s="14">
        <f>COUNTIFS('Main Data'!$F:$F,"successful",'Main Data'!$D:$D,"&gt;="&amp;$J174,'Main Data'!$D:$D,"&lt;="&amp;$K174)</f>
        <v>0</v>
      </c>
      <c r="C174" s="14">
        <f>COUNTIFS('Main Data'!$F:$F,"failed",'Main Data'!$D:$D,"&gt;="&amp;$J174,'Main Data'!$D:$D,"&lt;="&amp;$K174)</f>
        <v>0</v>
      </c>
      <c r="D174" s="14">
        <f>COUNTIFS('Main Data'!$F:$F,"canceled",'Main Data'!$D:$D,"&gt;="&amp;$J174,'Main Data'!$D:$D,"&lt;="&amp;$K174)</f>
        <v>0</v>
      </c>
      <c r="E174" s="14">
        <f t="shared" si="18"/>
        <v>0</v>
      </c>
      <c r="F174" s="15">
        <v>0</v>
      </c>
      <c r="G174" s="15">
        <v>0</v>
      </c>
      <c r="H174" s="15">
        <v>0</v>
      </c>
      <c r="J174" s="14">
        <f t="shared" si="22"/>
        <v>171000</v>
      </c>
      <c r="K174" s="14">
        <f t="shared" si="23"/>
        <v>171999</v>
      </c>
      <c r="L174" s="31"/>
      <c r="M174" s="24">
        <v>146</v>
      </c>
      <c r="N174" s="24">
        <v>0.14724776936612721</v>
      </c>
      <c r="O174" s="24">
        <v>-0.14724776936612721</v>
      </c>
    </row>
    <row r="175" spans="1:15" x14ac:dyDescent="0.2">
      <c r="A175" s="19" t="str">
        <f t="shared" si="17"/>
        <v>172000-172999</v>
      </c>
      <c r="B175" s="14">
        <f>COUNTIFS('Main Data'!$F:$F,"successful",'Main Data'!$D:$D,"&gt;="&amp;$J175,'Main Data'!$D:$D,"&lt;="&amp;$K175)</f>
        <v>0</v>
      </c>
      <c r="C175" s="14">
        <f>COUNTIFS('Main Data'!$F:$F,"failed",'Main Data'!$D:$D,"&gt;="&amp;$J175,'Main Data'!$D:$D,"&lt;="&amp;$K175)</f>
        <v>1</v>
      </c>
      <c r="D175" s="14">
        <f>COUNTIFS('Main Data'!$F:$F,"canceled",'Main Data'!$D:$D,"&gt;="&amp;$J175,'Main Data'!$D:$D,"&lt;="&amp;$K175)</f>
        <v>0</v>
      </c>
      <c r="E175" s="14">
        <f t="shared" si="18"/>
        <v>1</v>
      </c>
      <c r="F175" s="15">
        <f t="shared" si="19"/>
        <v>0</v>
      </c>
      <c r="G175" s="15">
        <f t="shared" si="20"/>
        <v>1</v>
      </c>
      <c r="H175" s="15">
        <f t="shared" si="21"/>
        <v>0</v>
      </c>
      <c r="J175" s="14">
        <f t="shared" si="22"/>
        <v>172000</v>
      </c>
      <c r="K175" s="14">
        <f t="shared" si="23"/>
        <v>172999</v>
      </c>
      <c r="L175" s="31"/>
      <c r="M175" s="24">
        <v>147</v>
      </c>
      <c r="N175" s="24">
        <v>0.14656683942676149</v>
      </c>
      <c r="O175" s="24">
        <v>-0.14656683942676149</v>
      </c>
    </row>
    <row r="176" spans="1:15" x14ac:dyDescent="0.2">
      <c r="A176" s="19" t="str">
        <f t="shared" si="17"/>
        <v>173000-173999</v>
      </c>
      <c r="B176" s="14">
        <f>COUNTIFS('Main Data'!$F:$F,"successful",'Main Data'!$D:$D,"&gt;="&amp;$J176,'Main Data'!$D:$D,"&lt;="&amp;$K176)</f>
        <v>0</v>
      </c>
      <c r="C176" s="14">
        <f>COUNTIFS('Main Data'!$F:$F,"failed",'Main Data'!$D:$D,"&gt;="&amp;$J176,'Main Data'!$D:$D,"&lt;="&amp;$K176)</f>
        <v>0</v>
      </c>
      <c r="D176" s="14">
        <f>COUNTIFS('Main Data'!$F:$F,"canceled",'Main Data'!$D:$D,"&gt;="&amp;$J176,'Main Data'!$D:$D,"&lt;="&amp;$K176)</f>
        <v>0</v>
      </c>
      <c r="E176" s="14">
        <f t="shared" si="18"/>
        <v>0</v>
      </c>
      <c r="F176" s="15">
        <v>0</v>
      </c>
      <c r="G176" s="15">
        <v>0</v>
      </c>
      <c r="H176" s="15">
        <v>0</v>
      </c>
      <c r="J176" s="14">
        <f t="shared" si="22"/>
        <v>173000</v>
      </c>
      <c r="K176" s="14">
        <f t="shared" si="23"/>
        <v>173999</v>
      </c>
      <c r="L176" s="31"/>
      <c r="M176" s="24">
        <v>148</v>
      </c>
      <c r="N176" s="24">
        <v>0.14588590948739577</v>
      </c>
      <c r="O176" s="24">
        <v>-0.14588590948739577</v>
      </c>
    </row>
    <row r="177" spans="1:15" x14ac:dyDescent="0.2">
      <c r="A177" s="19" t="str">
        <f t="shared" si="17"/>
        <v>174000-174999</v>
      </c>
      <c r="B177" s="14">
        <f>COUNTIFS('Main Data'!$F:$F,"successful",'Main Data'!$D:$D,"&gt;="&amp;$J177,'Main Data'!$D:$D,"&lt;="&amp;$K177)</f>
        <v>0</v>
      </c>
      <c r="C177" s="14">
        <f>COUNTIFS('Main Data'!$F:$F,"failed",'Main Data'!$D:$D,"&gt;="&amp;$J177,'Main Data'!$D:$D,"&lt;="&amp;$K177)</f>
        <v>0</v>
      </c>
      <c r="D177" s="14">
        <f>COUNTIFS('Main Data'!$F:$F,"canceled",'Main Data'!$D:$D,"&gt;="&amp;$J177,'Main Data'!$D:$D,"&lt;="&amp;$K177)</f>
        <v>0</v>
      </c>
      <c r="E177" s="14">
        <f t="shared" si="18"/>
        <v>0</v>
      </c>
      <c r="F177" s="15">
        <v>0</v>
      </c>
      <c r="G177" s="15">
        <v>0</v>
      </c>
      <c r="H177" s="15">
        <v>0</v>
      </c>
      <c r="J177" s="14">
        <f t="shared" si="22"/>
        <v>174000</v>
      </c>
      <c r="K177" s="14">
        <f t="shared" si="23"/>
        <v>174999</v>
      </c>
      <c r="L177" s="31"/>
      <c r="M177" s="24">
        <v>149</v>
      </c>
      <c r="N177" s="24">
        <v>0.14520497954803008</v>
      </c>
      <c r="O177" s="24">
        <v>-0.14520497954803008</v>
      </c>
    </row>
    <row r="178" spans="1:15" x14ac:dyDescent="0.2">
      <c r="A178" s="19" t="str">
        <f t="shared" si="17"/>
        <v>175000-175999</v>
      </c>
      <c r="B178" s="14">
        <f>COUNTIFS('Main Data'!$F:$F,"successful",'Main Data'!$D:$D,"&gt;="&amp;$J178,'Main Data'!$D:$D,"&lt;="&amp;$K178)</f>
        <v>0</v>
      </c>
      <c r="C178" s="14">
        <f>COUNTIFS('Main Data'!$F:$F,"failed",'Main Data'!$D:$D,"&gt;="&amp;$J178,'Main Data'!$D:$D,"&lt;="&amp;$K178)</f>
        <v>2</v>
      </c>
      <c r="D178" s="14">
        <f>COUNTIFS('Main Data'!$F:$F,"canceled",'Main Data'!$D:$D,"&gt;="&amp;$J178,'Main Data'!$D:$D,"&lt;="&amp;$K178)</f>
        <v>1</v>
      </c>
      <c r="E178" s="14">
        <f t="shared" si="18"/>
        <v>3</v>
      </c>
      <c r="F178" s="15">
        <f t="shared" si="19"/>
        <v>0</v>
      </c>
      <c r="G178" s="15">
        <f t="shared" si="20"/>
        <v>0.66666666666666663</v>
      </c>
      <c r="H178" s="15">
        <f t="shared" si="21"/>
        <v>0.33333333333333331</v>
      </c>
      <c r="J178" s="14">
        <f t="shared" si="22"/>
        <v>175000</v>
      </c>
      <c r="K178" s="14">
        <f t="shared" si="23"/>
        <v>175999</v>
      </c>
      <c r="L178" s="31"/>
      <c r="M178" s="24">
        <v>150</v>
      </c>
      <c r="N178" s="24">
        <v>0.14452404960866436</v>
      </c>
      <c r="O178" s="24">
        <v>2.2142617058002301E-2</v>
      </c>
    </row>
    <row r="179" spans="1:15" x14ac:dyDescent="0.2">
      <c r="A179" s="19" t="str">
        <f t="shared" si="17"/>
        <v>176000-176999</v>
      </c>
      <c r="B179" s="14">
        <f>COUNTIFS('Main Data'!$F:$F,"successful",'Main Data'!$D:$D,"&gt;="&amp;$J179,'Main Data'!$D:$D,"&lt;="&amp;$K179)</f>
        <v>0</v>
      </c>
      <c r="C179" s="14">
        <f>COUNTIFS('Main Data'!$F:$F,"failed",'Main Data'!$D:$D,"&gt;="&amp;$J179,'Main Data'!$D:$D,"&lt;="&amp;$K179)</f>
        <v>0</v>
      </c>
      <c r="D179" s="14">
        <f>COUNTIFS('Main Data'!$F:$F,"canceled",'Main Data'!$D:$D,"&gt;="&amp;$J179,'Main Data'!$D:$D,"&lt;="&amp;$K179)</f>
        <v>0</v>
      </c>
      <c r="E179" s="14">
        <f t="shared" si="18"/>
        <v>0</v>
      </c>
      <c r="F179" s="15">
        <v>0</v>
      </c>
      <c r="G179" s="15">
        <v>0</v>
      </c>
      <c r="H179" s="15">
        <v>0</v>
      </c>
      <c r="J179" s="14">
        <f t="shared" si="22"/>
        <v>176000</v>
      </c>
      <c r="K179" s="14">
        <f t="shared" si="23"/>
        <v>176999</v>
      </c>
      <c r="L179" s="31"/>
      <c r="M179" s="24">
        <v>151</v>
      </c>
      <c r="N179" s="24">
        <v>0.14384311966929864</v>
      </c>
      <c r="O179" s="24">
        <v>-0.14384311966929864</v>
      </c>
    </row>
    <row r="180" spans="1:15" x14ac:dyDescent="0.2">
      <c r="A180" s="19" t="str">
        <f t="shared" si="17"/>
        <v>177000-177999</v>
      </c>
      <c r="B180" s="14">
        <f>COUNTIFS('Main Data'!$F:$F,"successful",'Main Data'!$D:$D,"&gt;="&amp;$J180,'Main Data'!$D:$D,"&lt;="&amp;$K180)</f>
        <v>0</v>
      </c>
      <c r="C180" s="14">
        <f>COUNTIFS('Main Data'!$F:$F,"failed",'Main Data'!$D:$D,"&gt;="&amp;$J180,'Main Data'!$D:$D,"&lt;="&amp;$K180)</f>
        <v>0</v>
      </c>
      <c r="D180" s="14">
        <f>COUNTIFS('Main Data'!$F:$F,"canceled",'Main Data'!$D:$D,"&gt;="&amp;$J180,'Main Data'!$D:$D,"&lt;="&amp;$K180)</f>
        <v>0</v>
      </c>
      <c r="E180" s="14">
        <f t="shared" si="18"/>
        <v>0</v>
      </c>
      <c r="F180" s="15">
        <v>0</v>
      </c>
      <c r="G180" s="15">
        <v>0</v>
      </c>
      <c r="H180" s="15">
        <v>0</v>
      </c>
      <c r="J180" s="14">
        <f t="shared" si="22"/>
        <v>177000</v>
      </c>
      <c r="K180" s="14">
        <f t="shared" si="23"/>
        <v>177999</v>
      </c>
      <c r="L180" s="31"/>
      <c r="M180" s="24">
        <v>152</v>
      </c>
      <c r="N180" s="24">
        <v>0.14316218972993294</v>
      </c>
      <c r="O180" s="24">
        <v>-0.14316218972993294</v>
      </c>
    </row>
    <row r="181" spans="1:15" x14ac:dyDescent="0.2">
      <c r="A181" s="19" t="str">
        <f t="shared" si="17"/>
        <v>178000-178999</v>
      </c>
      <c r="B181" s="14">
        <f>COUNTIFS('Main Data'!$F:$F,"successful",'Main Data'!$D:$D,"&gt;="&amp;$J181,'Main Data'!$D:$D,"&lt;="&amp;$K181)</f>
        <v>0</v>
      </c>
      <c r="C181" s="14">
        <f>COUNTIFS('Main Data'!$F:$F,"failed",'Main Data'!$D:$D,"&gt;="&amp;$J181,'Main Data'!$D:$D,"&lt;="&amp;$K181)</f>
        <v>0</v>
      </c>
      <c r="D181" s="14">
        <f>COUNTIFS('Main Data'!$F:$F,"canceled",'Main Data'!$D:$D,"&gt;="&amp;$J181,'Main Data'!$D:$D,"&lt;="&amp;$K181)</f>
        <v>0</v>
      </c>
      <c r="E181" s="14">
        <f t="shared" si="18"/>
        <v>0</v>
      </c>
      <c r="F181" s="15">
        <v>0</v>
      </c>
      <c r="G181" s="15">
        <v>0</v>
      </c>
      <c r="H181" s="15">
        <v>0</v>
      </c>
      <c r="J181" s="14">
        <f t="shared" si="22"/>
        <v>178000</v>
      </c>
      <c r="K181" s="14">
        <f t="shared" si="23"/>
        <v>178999</v>
      </c>
      <c r="L181" s="31"/>
      <c r="M181" s="24">
        <v>153</v>
      </c>
      <c r="N181" s="24">
        <v>0.14248125979056722</v>
      </c>
      <c r="O181" s="24">
        <v>-0.14248125979056722</v>
      </c>
    </row>
    <row r="182" spans="1:15" x14ac:dyDescent="0.2">
      <c r="A182" s="19" t="str">
        <f t="shared" si="17"/>
        <v>179000-179999</v>
      </c>
      <c r="B182" s="14">
        <f>COUNTIFS('Main Data'!$F:$F,"successful",'Main Data'!$D:$D,"&gt;="&amp;$J182,'Main Data'!$D:$D,"&lt;="&amp;$K182)</f>
        <v>1</v>
      </c>
      <c r="C182" s="14">
        <f>COUNTIFS('Main Data'!$F:$F,"failed",'Main Data'!$D:$D,"&gt;="&amp;$J182,'Main Data'!$D:$D,"&lt;="&amp;$K182)</f>
        <v>0</v>
      </c>
      <c r="D182" s="14">
        <f>COUNTIFS('Main Data'!$F:$F,"canceled",'Main Data'!$D:$D,"&gt;="&amp;$J182,'Main Data'!$D:$D,"&lt;="&amp;$K182)</f>
        <v>0</v>
      </c>
      <c r="E182" s="14">
        <f t="shared" si="18"/>
        <v>1</v>
      </c>
      <c r="F182" s="15">
        <f t="shared" si="19"/>
        <v>1</v>
      </c>
      <c r="G182" s="15">
        <f t="shared" si="20"/>
        <v>0</v>
      </c>
      <c r="H182" s="15">
        <f t="shared" si="21"/>
        <v>0</v>
      </c>
      <c r="J182" s="14">
        <f t="shared" si="22"/>
        <v>179000</v>
      </c>
      <c r="K182" s="14">
        <f t="shared" si="23"/>
        <v>179999</v>
      </c>
      <c r="L182" s="31"/>
      <c r="M182" s="24">
        <v>154</v>
      </c>
      <c r="N182" s="24">
        <v>0.1418003298512015</v>
      </c>
      <c r="O182" s="24">
        <v>-0.1418003298512015</v>
      </c>
    </row>
    <row r="183" spans="1:15" x14ac:dyDescent="0.2">
      <c r="A183" s="19" t="str">
        <f t="shared" si="17"/>
        <v>180000-180999</v>
      </c>
      <c r="B183" s="14">
        <f>COUNTIFS('Main Data'!$F:$F,"successful",'Main Data'!$D:$D,"&gt;="&amp;$J183,'Main Data'!$D:$D,"&lt;="&amp;$K183)</f>
        <v>0</v>
      </c>
      <c r="C183" s="14">
        <f>COUNTIFS('Main Data'!$F:$F,"failed",'Main Data'!$D:$D,"&gt;="&amp;$J183,'Main Data'!$D:$D,"&lt;="&amp;$K183)</f>
        <v>4</v>
      </c>
      <c r="D183" s="14">
        <f>COUNTIFS('Main Data'!$F:$F,"canceled",'Main Data'!$D:$D,"&gt;="&amp;$J183,'Main Data'!$D:$D,"&lt;="&amp;$K183)</f>
        <v>1</v>
      </c>
      <c r="E183" s="14">
        <f t="shared" si="18"/>
        <v>5</v>
      </c>
      <c r="F183" s="15">
        <f t="shared" si="19"/>
        <v>0</v>
      </c>
      <c r="G183" s="15">
        <f t="shared" si="20"/>
        <v>0.8</v>
      </c>
      <c r="H183" s="15">
        <f t="shared" si="21"/>
        <v>0.2</v>
      </c>
      <c r="J183" s="14">
        <f t="shared" si="22"/>
        <v>180000</v>
      </c>
      <c r="K183" s="14">
        <f t="shared" si="23"/>
        <v>180999</v>
      </c>
      <c r="L183" s="31"/>
      <c r="M183" s="24">
        <v>155</v>
      </c>
      <c r="N183" s="24">
        <v>0.14111939991183581</v>
      </c>
      <c r="O183" s="24">
        <v>-0.14111939991183581</v>
      </c>
    </row>
    <row r="184" spans="1:15" x14ac:dyDescent="0.2">
      <c r="A184" s="19" t="str">
        <f t="shared" si="17"/>
        <v>181000-181999</v>
      </c>
      <c r="B184" s="14">
        <f>COUNTIFS('Main Data'!$F:$F,"successful",'Main Data'!$D:$D,"&gt;="&amp;$J184,'Main Data'!$D:$D,"&lt;="&amp;$K184)</f>
        <v>0</v>
      </c>
      <c r="C184" s="14">
        <f>COUNTIFS('Main Data'!$F:$F,"failed",'Main Data'!$D:$D,"&gt;="&amp;$J184,'Main Data'!$D:$D,"&lt;="&amp;$K184)</f>
        <v>0</v>
      </c>
      <c r="D184" s="14">
        <f>COUNTIFS('Main Data'!$F:$F,"canceled",'Main Data'!$D:$D,"&gt;="&amp;$J184,'Main Data'!$D:$D,"&lt;="&amp;$K184)</f>
        <v>0</v>
      </c>
      <c r="E184" s="14">
        <f t="shared" si="18"/>
        <v>0</v>
      </c>
      <c r="F184" s="15">
        <v>0</v>
      </c>
      <c r="G184" s="15">
        <v>0</v>
      </c>
      <c r="H184" s="15">
        <v>0</v>
      </c>
      <c r="J184" s="14">
        <f t="shared" si="22"/>
        <v>181000</v>
      </c>
      <c r="K184" s="14">
        <f t="shared" si="23"/>
        <v>181999</v>
      </c>
      <c r="L184" s="31"/>
      <c r="M184" s="24">
        <v>156</v>
      </c>
      <c r="N184" s="24">
        <v>0.14043846997247006</v>
      </c>
      <c r="O184" s="24">
        <v>-0.14043846997247006</v>
      </c>
    </row>
    <row r="185" spans="1:15" x14ac:dyDescent="0.2">
      <c r="A185" s="19" t="str">
        <f t="shared" si="17"/>
        <v>182000-182999</v>
      </c>
      <c r="B185" s="14">
        <f>COUNTIFS('Main Data'!$F:$F,"successful",'Main Data'!$D:$D,"&gt;="&amp;$J185,'Main Data'!$D:$D,"&lt;="&amp;$K185)</f>
        <v>0</v>
      </c>
      <c r="C185" s="14">
        <f>COUNTIFS('Main Data'!$F:$F,"failed",'Main Data'!$D:$D,"&gt;="&amp;$J185,'Main Data'!$D:$D,"&lt;="&amp;$K185)</f>
        <v>0</v>
      </c>
      <c r="D185" s="14">
        <f>COUNTIFS('Main Data'!$F:$F,"canceled",'Main Data'!$D:$D,"&gt;="&amp;$J185,'Main Data'!$D:$D,"&lt;="&amp;$K185)</f>
        <v>0</v>
      </c>
      <c r="E185" s="14">
        <f t="shared" si="18"/>
        <v>0</v>
      </c>
      <c r="F185" s="15">
        <v>0</v>
      </c>
      <c r="G185" s="15">
        <v>0</v>
      </c>
      <c r="H185" s="15">
        <v>0</v>
      </c>
      <c r="J185" s="14">
        <f t="shared" si="22"/>
        <v>182000</v>
      </c>
      <c r="K185" s="14">
        <f t="shared" si="23"/>
        <v>182999</v>
      </c>
      <c r="L185" s="31"/>
      <c r="M185" s="24">
        <v>157</v>
      </c>
      <c r="N185" s="24">
        <v>0.13975754003310437</v>
      </c>
      <c r="O185" s="24">
        <v>-0.13975754003310437</v>
      </c>
    </row>
    <row r="186" spans="1:15" x14ac:dyDescent="0.2">
      <c r="A186" s="19" t="str">
        <f t="shared" si="17"/>
        <v>183000-183999</v>
      </c>
      <c r="B186" s="14">
        <f>COUNTIFS('Main Data'!$F:$F,"successful",'Main Data'!$D:$D,"&gt;="&amp;$J186,'Main Data'!$D:$D,"&lt;="&amp;$K186)</f>
        <v>0</v>
      </c>
      <c r="C186" s="14">
        <f>COUNTIFS('Main Data'!$F:$F,"failed",'Main Data'!$D:$D,"&gt;="&amp;$J186,'Main Data'!$D:$D,"&lt;="&amp;$K186)</f>
        <v>0</v>
      </c>
      <c r="D186" s="14">
        <f>COUNTIFS('Main Data'!$F:$F,"canceled",'Main Data'!$D:$D,"&gt;="&amp;$J186,'Main Data'!$D:$D,"&lt;="&amp;$K186)</f>
        <v>0</v>
      </c>
      <c r="E186" s="14">
        <f t="shared" si="18"/>
        <v>0</v>
      </c>
      <c r="F186" s="15">
        <v>0</v>
      </c>
      <c r="G186" s="15">
        <v>0</v>
      </c>
      <c r="H186" s="15">
        <v>0</v>
      </c>
      <c r="J186" s="14">
        <f t="shared" si="22"/>
        <v>183000</v>
      </c>
      <c r="K186" s="14">
        <f t="shared" si="23"/>
        <v>183999</v>
      </c>
      <c r="L186" s="31"/>
      <c r="M186" s="24">
        <v>158</v>
      </c>
      <c r="N186" s="24">
        <v>0.13907661009373865</v>
      </c>
      <c r="O186" s="24">
        <v>-0.13907661009373865</v>
      </c>
    </row>
    <row r="187" spans="1:15" x14ac:dyDescent="0.2">
      <c r="A187" s="19" t="str">
        <f t="shared" si="17"/>
        <v>184000-184999</v>
      </c>
      <c r="B187" s="14">
        <f>COUNTIFS('Main Data'!$F:$F,"successful",'Main Data'!$D:$D,"&gt;="&amp;$J187,'Main Data'!$D:$D,"&lt;="&amp;$K187)</f>
        <v>0</v>
      </c>
      <c r="C187" s="14">
        <f>COUNTIFS('Main Data'!$F:$F,"failed",'Main Data'!$D:$D,"&gt;="&amp;$J187,'Main Data'!$D:$D,"&lt;="&amp;$K187)</f>
        <v>0</v>
      </c>
      <c r="D187" s="14">
        <f>COUNTIFS('Main Data'!$F:$F,"canceled",'Main Data'!$D:$D,"&gt;="&amp;$J187,'Main Data'!$D:$D,"&lt;="&amp;$K187)</f>
        <v>0</v>
      </c>
      <c r="E187" s="14">
        <f t="shared" si="18"/>
        <v>0</v>
      </c>
      <c r="F187" s="15">
        <v>0</v>
      </c>
      <c r="G187" s="15">
        <v>0</v>
      </c>
      <c r="H187" s="15">
        <v>0</v>
      </c>
      <c r="J187" s="14">
        <f t="shared" si="22"/>
        <v>184000</v>
      </c>
      <c r="K187" s="14">
        <f t="shared" si="23"/>
        <v>184999</v>
      </c>
      <c r="L187" s="31"/>
      <c r="M187" s="24">
        <v>159</v>
      </c>
      <c r="N187" s="24">
        <v>0.13839568015437292</v>
      </c>
      <c r="O187" s="24">
        <v>-0.13839568015437292</v>
      </c>
    </row>
    <row r="188" spans="1:15" x14ac:dyDescent="0.2">
      <c r="A188" s="19" t="str">
        <f t="shared" si="17"/>
        <v>185000-185999</v>
      </c>
      <c r="B188" s="14">
        <f>COUNTIFS('Main Data'!$F:$F,"successful",'Main Data'!$D:$D,"&gt;="&amp;$J188,'Main Data'!$D:$D,"&lt;="&amp;$K188)</f>
        <v>0</v>
      </c>
      <c r="C188" s="14">
        <f>COUNTIFS('Main Data'!$F:$F,"failed",'Main Data'!$D:$D,"&gt;="&amp;$J188,'Main Data'!$D:$D,"&lt;="&amp;$K188)</f>
        <v>0</v>
      </c>
      <c r="D188" s="14">
        <f>COUNTIFS('Main Data'!$F:$F,"canceled",'Main Data'!$D:$D,"&gt;="&amp;$J188,'Main Data'!$D:$D,"&lt;="&amp;$K188)</f>
        <v>0</v>
      </c>
      <c r="E188" s="14">
        <f t="shared" si="18"/>
        <v>0</v>
      </c>
      <c r="F188" s="15">
        <v>0</v>
      </c>
      <c r="G188" s="15">
        <v>0</v>
      </c>
      <c r="H188" s="15">
        <v>0</v>
      </c>
      <c r="J188" s="14">
        <f t="shared" si="22"/>
        <v>185000</v>
      </c>
      <c r="K188" s="14">
        <f t="shared" si="23"/>
        <v>185999</v>
      </c>
      <c r="L188" s="31"/>
      <c r="M188" s="24">
        <v>160</v>
      </c>
      <c r="N188" s="24">
        <v>0.13771475021500723</v>
      </c>
      <c r="O188" s="24">
        <v>0.36228524978499277</v>
      </c>
    </row>
    <row r="189" spans="1:15" x14ac:dyDescent="0.2">
      <c r="A189" s="19" t="str">
        <f t="shared" si="17"/>
        <v>186000-186999</v>
      </c>
      <c r="B189" s="14">
        <f>COUNTIFS('Main Data'!$F:$F,"successful",'Main Data'!$D:$D,"&gt;="&amp;$J189,'Main Data'!$D:$D,"&lt;="&amp;$K189)</f>
        <v>0</v>
      </c>
      <c r="C189" s="14">
        <f>COUNTIFS('Main Data'!$F:$F,"failed",'Main Data'!$D:$D,"&gt;="&amp;$J189,'Main Data'!$D:$D,"&lt;="&amp;$K189)</f>
        <v>0</v>
      </c>
      <c r="D189" s="14">
        <f>COUNTIFS('Main Data'!$F:$F,"canceled",'Main Data'!$D:$D,"&gt;="&amp;$J189,'Main Data'!$D:$D,"&lt;="&amp;$K189)</f>
        <v>0</v>
      </c>
      <c r="E189" s="14">
        <f t="shared" si="18"/>
        <v>0</v>
      </c>
      <c r="F189" s="15">
        <v>0</v>
      </c>
      <c r="G189" s="15">
        <v>0</v>
      </c>
      <c r="H189" s="15">
        <v>0</v>
      </c>
      <c r="J189" s="14">
        <f t="shared" si="22"/>
        <v>186000</v>
      </c>
      <c r="K189" s="14">
        <f t="shared" si="23"/>
        <v>186999</v>
      </c>
      <c r="L189" s="31"/>
      <c r="M189" s="24">
        <v>161</v>
      </c>
      <c r="N189" s="24">
        <v>0.13703382027564151</v>
      </c>
      <c r="O189" s="24">
        <v>-0.13703382027564151</v>
      </c>
    </row>
    <row r="190" spans="1:15" x14ac:dyDescent="0.2">
      <c r="A190" s="19" t="str">
        <f t="shared" si="17"/>
        <v>187000-187999</v>
      </c>
      <c r="B190" s="14">
        <f>COUNTIFS('Main Data'!$F:$F,"successful",'Main Data'!$D:$D,"&gt;="&amp;$J190,'Main Data'!$D:$D,"&lt;="&amp;$K190)</f>
        <v>0</v>
      </c>
      <c r="C190" s="14">
        <f>COUNTIFS('Main Data'!$F:$F,"failed",'Main Data'!$D:$D,"&gt;="&amp;$J190,'Main Data'!$D:$D,"&lt;="&amp;$K190)</f>
        <v>0</v>
      </c>
      <c r="D190" s="14">
        <f>COUNTIFS('Main Data'!$F:$F,"canceled",'Main Data'!$D:$D,"&gt;="&amp;$J190,'Main Data'!$D:$D,"&lt;="&amp;$K190)</f>
        <v>0</v>
      </c>
      <c r="E190" s="14">
        <f t="shared" si="18"/>
        <v>0</v>
      </c>
      <c r="F190" s="15">
        <v>0</v>
      </c>
      <c r="G190" s="15">
        <v>0</v>
      </c>
      <c r="H190" s="15">
        <v>0</v>
      </c>
      <c r="J190" s="14">
        <f t="shared" si="22"/>
        <v>187000</v>
      </c>
      <c r="K190" s="14">
        <f t="shared" si="23"/>
        <v>187999</v>
      </c>
      <c r="L190" s="31"/>
      <c r="M190" s="24">
        <v>162</v>
      </c>
      <c r="N190" s="24">
        <v>0.13635289033627579</v>
      </c>
      <c r="O190" s="24">
        <v>-0.13635289033627579</v>
      </c>
    </row>
    <row r="191" spans="1:15" x14ac:dyDescent="0.2">
      <c r="A191" s="19" t="str">
        <f t="shared" si="17"/>
        <v>188000-188999</v>
      </c>
      <c r="B191" s="14">
        <f>COUNTIFS('Main Data'!$F:$F,"successful",'Main Data'!$D:$D,"&gt;="&amp;$J191,'Main Data'!$D:$D,"&lt;="&amp;$K191)</f>
        <v>0</v>
      </c>
      <c r="C191" s="14">
        <f>COUNTIFS('Main Data'!$F:$F,"failed",'Main Data'!$D:$D,"&gt;="&amp;$J191,'Main Data'!$D:$D,"&lt;="&amp;$K191)</f>
        <v>0</v>
      </c>
      <c r="D191" s="14">
        <f>COUNTIFS('Main Data'!$F:$F,"canceled",'Main Data'!$D:$D,"&gt;="&amp;$J191,'Main Data'!$D:$D,"&lt;="&amp;$K191)</f>
        <v>0</v>
      </c>
      <c r="E191" s="14">
        <f t="shared" si="18"/>
        <v>0</v>
      </c>
      <c r="F191" s="15">
        <v>0</v>
      </c>
      <c r="G191" s="15">
        <v>0</v>
      </c>
      <c r="H191" s="15">
        <v>0</v>
      </c>
      <c r="J191" s="14">
        <f t="shared" si="22"/>
        <v>188000</v>
      </c>
      <c r="K191" s="14">
        <f t="shared" si="23"/>
        <v>188999</v>
      </c>
      <c r="L191" s="31"/>
      <c r="M191" s="24">
        <v>163</v>
      </c>
      <c r="N191" s="24">
        <v>0.1356719603969101</v>
      </c>
      <c r="O191" s="24">
        <v>-0.1356719603969101</v>
      </c>
    </row>
    <row r="192" spans="1:15" x14ac:dyDescent="0.2">
      <c r="A192" s="19" t="str">
        <f t="shared" si="17"/>
        <v>189000-189999</v>
      </c>
      <c r="B192" s="14">
        <f>COUNTIFS('Main Data'!$F:$F,"successful",'Main Data'!$D:$D,"&gt;="&amp;$J192,'Main Data'!$D:$D,"&lt;="&amp;$K192)</f>
        <v>0</v>
      </c>
      <c r="C192" s="14">
        <f>COUNTIFS('Main Data'!$F:$F,"failed",'Main Data'!$D:$D,"&gt;="&amp;$J192,'Main Data'!$D:$D,"&lt;="&amp;$K192)</f>
        <v>0</v>
      </c>
      <c r="D192" s="14">
        <f>COUNTIFS('Main Data'!$F:$F,"canceled",'Main Data'!$D:$D,"&gt;="&amp;$J192,'Main Data'!$D:$D,"&lt;="&amp;$K192)</f>
        <v>0</v>
      </c>
      <c r="E192" s="14">
        <f t="shared" si="18"/>
        <v>0</v>
      </c>
      <c r="F192" s="15">
        <v>0</v>
      </c>
      <c r="G192" s="15">
        <v>0</v>
      </c>
      <c r="H192" s="15">
        <v>0</v>
      </c>
      <c r="J192" s="14">
        <f t="shared" si="22"/>
        <v>189000</v>
      </c>
      <c r="K192" s="14">
        <f t="shared" si="23"/>
        <v>189999</v>
      </c>
      <c r="L192" s="31"/>
      <c r="M192" s="24">
        <v>164</v>
      </c>
      <c r="N192" s="24">
        <v>0.13499103045754435</v>
      </c>
      <c r="O192" s="24">
        <v>-0.13499103045754435</v>
      </c>
    </row>
    <row r="193" spans="1:15" x14ac:dyDescent="0.2">
      <c r="A193" s="19" t="str">
        <f t="shared" si="17"/>
        <v>190000-190999</v>
      </c>
      <c r="B193" s="14">
        <f>COUNTIFS('Main Data'!$F:$F,"successful",'Main Data'!$D:$D,"&gt;="&amp;$J193,'Main Data'!$D:$D,"&lt;="&amp;$K193)</f>
        <v>0</v>
      </c>
      <c r="C193" s="14">
        <f>COUNTIFS('Main Data'!$F:$F,"failed",'Main Data'!$D:$D,"&gt;="&amp;$J193,'Main Data'!$D:$D,"&lt;="&amp;$K193)</f>
        <v>0</v>
      </c>
      <c r="D193" s="14">
        <f>COUNTIFS('Main Data'!$F:$F,"canceled",'Main Data'!$D:$D,"&gt;="&amp;$J193,'Main Data'!$D:$D,"&lt;="&amp;$K193)</f>
        <v>0</v>
      </c>
      <c r="E193" s="14">
        <f t="shared" si="18"/>
        <v>0</v>
      </c>
      <c r="F193" s="15">
        <v>0</v>
      </c>
      <c r="G193" s="15">
        <v>0</v>
      </c>
      <c r="H193" s="15">
        <v>0</v>
      </c>
      <c r="J193" s="14">
        <f t="shared" si="22"/>
        <v>190000</v>
      </c>
      <c r="K193" s="14">
        <f t="shared" si="23"/>
        <v>190999</v>
      </c>
      <c r="L193" s="31"/>
      <c r="M193" s="24">
        <v>165</v>
      </c>
      <c r="N193" s="24">
        <v>0.13431010051817865</v>
      </c>
      <c r="O193" s="24">
        <v>-0.13431010051817865</v>
      </c>
    </row>
    <row r="194" spans="1:15" x14ac:dyDescent="0.2">
      <c r="A194" s="19" t="str">
        <f t="shared" si="17"/>
        <v>191000-191999</v>
      </c>
      <c r="B194" s="14">
        <f>COUNTIFS('Main Data'!$F:$F,"successful",'Main Data'!$D:$D,"&gt;="&amp;$J194,'Main Data'!$D:$D,"&lt;="&amp;$K194)</f>
        <v>0</v>
      </c>
      <c r="C194" s="14">
        <f>COUNTIFS('Main Data'!$F:$F,"failed",'Main Data'!$D:$D,"&gt;="&amp;$J194,'Main Data'!$D:$D,"&lt;="&amp;$K194)</f>
        <v>0</v>
      </c>
      <c r="D194" s="14">
        <f>COUNTIFS('Main Data'!$F:$F,"canceled",'Main Data'!$D:$D,"&gt;="&amp;$J194,'Main Data'!$D:$D,"&lt;="&amp;$K194)</f>
        <v>0</v>
      </c>
      <c r="E194" s="14">
        <f t="shared" si="18"/>
        <v>0</v>
      </c>
      <c r="F194" s="15">
        <v>0</v>
      </c>
      <c r="G194" s="15">
        <v>0</v>
      </c>
      <c r="H194" s="15">
        <v>0</v>
      </c>
      <c r="J194" s="14">
        <f t="shared" si="22"/>
        <v>191000</v>
      </c>
      <c r="K194" s="14">
        <f t="shared" si="23"/>
        <v>191999</v>
      </c>
      <c r="L194" s="31"/>
      <c r="M194" s="24">
        <v>166</v>
      </c>
      <c r="N194" s="24">
        <v>0.13362917057881293</v>
      </c>
      <c r="O194" s="24">
        <v>-0.13362917057881293</v>
      </c>
    </row>
    <row r="195" spans="1:15" x14ac:dyDescent="0.2">
      <c r="A195" s="19" t="str">
        <f t="shared" si="17"/>
        <v>192000-192999</v>
      </c>
      <c r="B195" s="14">
        <f>COUNTIFS('Main Data'!$F:$F,"successful",'Main Data'!$D:$D,"&gt;="&amp;$J195,'Main Data'!$D:$D,"&lt;="&amp;$K195)</f>
        <v>0</v>
      </c>
      <c r="C195" s="14">
        <f>COUNTIFS('Main Data'!$F:$F,"failed",'Main Data'!$D:$D,"&gt;="&amp;$J195,'Main Data'!$D:$D,"&lt;="&amp;$K195)</f>
        <v>0</v>
      </c>
      <c r="D195" s="14">
        <f>COUNTIFS('Main Data'!$F:$F,"canceled",'Main Data'!$D:$D,"&gt;="&amp;$J195,'Main Data'!$D:$D,"&lt;="&amp;$K195)</f>
        <v>0</v>
      </c>
      <c r="E195" s="14">
        <f t="shared" si="18"/>
        <v>0</v>
      </c>
      <c r="F195" s="15">
        <v>0</v>
      </c>
      <c r="G195" s="15">
        <v>0</v>
      </c>
      <c r="H195" s="15">
        <v>0</v>
      </c>
      <c r="J195" s="14">
        <f t="shared" si="22"/>
        <v>192000</v>
      </c>
      <c r="K195" s="14">
        <f t="shared" si="23"/>
        <v>192999</v>
      </c>
      <c r="L195" s="31"/>
      <c r="M195" s="24">
        <v>167</v>
      </c>
      <c r="N195" s="24">
        <v>0.13294824063944721</v>
      </c>
      <c r="O195" s="24">
        <v>-0.13294824063944721</v>
      </c>
    </row>
    <row r="196" spans="1:15" x14ac:dyDescent="0.2">
      <c r="A196" s="19" t="str">
        <f t="shared" ref="A196:A259" si="24">J196&amp;"-"&amp;K196</f>
        <v>193000-193999</v>
      </c>
      <c r="B196" s="14">
        <f>COUNTIFS('Main Data'!$F:$F,"successful",'Main Data'!$D:$D,"&gt;="&amp;$J196,'Main Data'!$D:$D,"&lt;="&amp;$K196)</f>
        <v>0</v>
      </c>
      <c r="C196" s="14">
        <f>COUNTIFS('Main Data'!$F:$F,"failed",'Main Data'!$D:$D,"&gt;="&amp;$J196,'Main Data'!$D:$D,"&lt;="&amp;$K196)</f>
        <v>0</v>
      </c>
      <c r="D196" s="14">
        <f>COUNTIFS('Main Data'!$F:$F,"canceled",'Main Data'!$D:$D,"&gt;="&amp;$J196,'Main Data'!$D:$D,"&lt;="&amp;$K196)</f>
        <v>0</v>
      </c>
      <c r="E196" s="14">
        <f t="shared" ref="E196:E259" si="25">SUM(B196:D196)</f>
        <v>0</v>
      </c>
      <c r="F196" s="15">
        <v>0</v>
      </c>
      <c r="G196" s="15">
        <v>0</v>
      </c>
      <c r="H196" s="15">
        <v>0</v>
      </c>
      <c r="J196" s="14">
        <f t="shared" si="22"/>
        <v>193000</v>
      </c>
      <c r="K196" s="14">
        <f t="shared" si="23"/>
        <v>193999</v>
      </c>
      <c r="L196" s="31"/>
      <c r="M196" s="24">
        <v>168</v>
      </c>
      <c r="N196" s="24">
        <v>0.13226731070008152</v>
      </c>
      <c r="O196" s="24">
        <v>-0.13226731070008152</v>
      </c>
    </row>
    <row r="197" spans="1:15" x14ac:dyDescent="0.2">
      <c r="A197" s="19" t="str">
        <f t="shared" si="24"/>
        <v>194000-194999</v>
      </c>
      <c r="B197" s="14">
        <f>COUNTIFS('Main Data'!$F:$F,"successful",'Main Data'!$D:$D,"&gt;="&amp;$J197,'Main Data'!$D:$D,"&lt;="&amp;$K197)</f>
        <v>0</v>
      </c>
      <c r="C197" s="14">
        <f>COUNTIFS('Main Data'!$F:$F,"failed",'Main Data'!$D:$D,"&gt;="&amp;$J197,'Main Data'!$D:$D,"&lt;="&amp;$K197)</f>
        <v>0</v>
      </c>
      <c r="D197" s="14">
        <f>COUNTIFS('Main Data'!$F:$F,"canceled",'Main Data'!$D:$D,"&gt;="&amp;$J197,'Main Data'!$D:$D,"&lt;="&amp;$K197)</f>
        <v>0</v>
      </c>
      <c r="E197" s="14">
        <f t="shared" si="25"/>
        <v>0</v>
      </c>
      <c r="F197" s="15">
        <v>0</v>
      </c>
      <c r="G197" s="15">
        <v>0</v>
      </c>
      <c r="H197" s="15">
        <v>0</v>
      </c>
      <c r="J197" s="14">
        <f t="shared" si="22"/>
        <v>194000</v>
      </c>
      <c r="K197" s="14">
        <f t="shared" si="23"/>
        <v>194999</v>
      </c>
      <c r="L197" s="31"/>
      <c r="M197" s="24">
        <v>169</v>
      </c>
      <c r="N197" s="24">
        <v>0.1315863807607158</v>
      </c>
      <c r="O197" s="24">
        <v>-0.1315863807607158</v>
      </c>
    </row>
    <row r="198" spans="1:15" x14ac:dyDescent="0.2">
      <c r="A198" s="19" t="str">
        <f t="shared" si="24"/>
        <v>195000-195999</v>
      </c>
      <c r="B198" s="14">
        <f>COUNTIFS('Main Data'!$F:$F,"successful",'Main Data'!$D:$D,"&gt;="&amp;$J198,'Main Data'!$D:$D,"&lt;="&amp;$K198)</f>
        <v>0</v>
      </c>
      <c r="C198" s="14">
        <f>COUNTIFS('Main Data'!$F:$F,"failed",'Main Data'!$D:$D,"&gt;="&amp;$J198,'Main Data'!$D:$D,"&lt;="&amp;$K198)</f>
        <v>0</v>
      </c>
      <c r="D198" s="14">
        <f>COUNTIFS('Main Data'!$F:$F,"canceled",'Main Data'!$D:$D,"&gt;="&amp;$J198,'Main Data'!$D:$D,"&lt;="&amp;$K198)</f>
        <v>0</v>
      </c>
      <c r="E198" s="14">
        <f t="shared" si="25"/>
        <v>0</v>
      </c>
      <c r="F198" s="15">
        <v>0</v>
      </c>
      <c r="G198" s="15">
        <v>0</v>
      </c>
      <c r="H198" s="15">
        <v>0</v>
      </c>
      <c r="J198" s="14">
        <f t="shared" si="22"/>
        <v>195000</v>
      </c>
      <c r="K198" s="14">
        <f t="shared" si="23"/>
        <v>195999</v>
      </c>
      <c r="L198" s="31"/>
      <c r="M198" s="24">
        <v>170</v>
      </c>
      <c r="N198" s="24">
        <v>0.13090545082135008</v>
      </c>
      <c r="O198" s="24">
        <v>-0.13090545082135008</v>
      </c>
    </row>
    <row r="199" spans="1:15" x14ac:dyDescent="0.2">
      <c r="A199" s="19" t="str">
        <f t="shared" si="24"/>
        <v>196000-196999</v>
      </c>
      <c r="B199" s="14">
        <f>COUNTIFS('Main Data'!$F:$F,"successful",'Main Data'!$D:$D,"&gt;="&amp;$J199,'Main Data'!$D:$D,"&lt;="&amp;$K199)</f>
        <v>0</v>
      </c>
      <c r="C199" s="14">
        <f>COUNTIFS('Main Data'!$F:$F,"failed",'Main Data'!$D:$D,"&gt;="&amp;$J199,'Main Data'!$D:$D,"&lt;="&amp;$K199)</f>
        <v>0</v>
      </c>
      <c r="D199" s="14">
        <f>COUNTIFS('Main Data'!$F:$F,"canceled",'Main Data'!$D:$D,"&gt;="&amp;$J199,'Main Data'!$D:$D,"&lt;="&amp;$K199)</f>
        <v>0</v>
      </c>
      <c r="E199" s="14">
        <f t="shared" si="25"/>
        <v>0</v>
      </c>
      <c r="F199" s="15">
        <v>0</v>
      </c>
      <c r="G199" s="15">
        <v>0</v>
      </c>
      <c r="H199" s="15">
        <v>0</v>
      </c>
      <c r="J199" s="14">
        <f t="shared" si="22"/>
        <v>196000</v>
      </c>
      <c r="K199" s="14">
        <f t="shared" si="23"/>
        <v>196999</v>
      </c>
      <c r="L199" s="31"/>
      <c r="M199" s="24">
        <v>171</v>
      </c>
      <c r="N199" s="24">
        <v>0.13022452088198438</v>
      </c>
      <c r="O199" s="24">
        <v>-0.13022452088198438</v>
      </c>
    </row>
    <row r="200" spans="1:15" x14ac:dyDescent="0.2">
      <c r="A200" s="19" t="str">
        <f t="shared" si="24"/>
        <v>197000-197999</v>
      </c>
      <c r="B200" s="14">
        <f>COUNTIFS('Main Data'!$F:$F,"successful",'Main Data'!$D:$D,"&gt;="&amp;$J200,'Main Data'!$D:$D,"&lt;="&amp;$K200)</f>
        <v>0</v>
      </c>
      <c r="C200" s="14">
        <f>COUNTIFS('Main Data'!$F:$F,"failed",'Main Data'!$D:$D,"&gt;="&amp;$J200,'Main Data'!$D:$D,"&lt;="&amp;$K200)</f>
        <v>0</v>
      </c>
      <c r="D200" s="14">
        <f>COUNTIFS('Main Data'!$F:$F,"canceled",'Main Data'!$D:$D,"&gt;="&amp;$J200,'Main Data'!$D:$D,"&lt;="&amp;$K200)</f>
        <v>0</v>
      </c>
      <c r="E200" s="14">
        <f t="shared" si="25"/>
        <v>0</v>
      </c>
      <c r="F200" s="15">
        <v>0</v>
      </c>
      <c r="G200" s="15">
        <v>0</v>
      </c>
      <c r="H200" s="15">
        <v>0</v>
      </c>
      <c r="J200" s="14">
        <f t="shared" si="22"/>
        <v>197000</v>
      </c>
      <c r="K200" s="14">
        <f t="shared" si="23"/>
        <v>197999</v>
      </c>
      <c r="L200" s="31"/>
      <c r="M200" s="24">
        <v>172</v>
      </c>
      <c r="N200" s="24">
        <v>0.12954359094261864</v>
      </c>
      <c r="O200" s="24">
        <v>-0.12954359094261864</v>
      </c>
    </row>
    <row r="201" spans="1:15" x14ac:dyDescent="0.2">
      <c r="A201" s="19" t="str">
        <f t="shared" si="24"/>
        <v>198000-198999</v>
      </c>
      <c r="B201" s="14">
        <f>COUNTIFS('Main Data'!$F:$F,"successful",'Main Data'!$D:$D,"&gt;="&amp;$J201,'Main Data'!$D:$D,"&lt;="&amp;$K201)</f>
        <v>1</v>
      </c>
      <c r="C201" s="14">
        <f>COUNTIFS('Main Data'!$F:$F,"failed",'Main Data'!$D:$D,"&gt;="&amp;$J201,'Main Data'!$D:$D,"&lt;="&amp;$K201)</f>
        <v>0</v>
      </c>
      <c r="D201" s="14">
        <f>COUNTIFS('Main Data'!$F:$F,"canceled",'Main Data'!$D:$D,"&gt;="&amp;$J201,'Main Data'!$D:$D,"&lt;="&amp;$K201)</f>
        <v>0</v>
      </c>
      <c r="E201" s="14">
        <f t="shared" si="25"/>
        <v>1</v>
      </c>
      <c r="F201" s="15">
        <f t="shared" ref="F201:F253" si="26">B201/$E201</f>
        <v>1</v>
      </c>
      <c r="G201" s="15">
        <f t="shared" ref="G196:G259" si="27">C201/$E201</f>
        <v>0</v>
      </c>
      <c r="H201" s="15">
        <f t="shared" ref="H196:H259" si="28">D201/$E201</f>
        <v>0</v>
      </c>
      <c r="J201" s="14">
        <f t="shared" si="22"/>
        <v>198000</v>
      </c>
      <c r="K201" s="14">
        <f t="shared" si="23"/>
        <v>198999</v>
      </c>
      <c r="L201" s="31"/>
      <c r="M201" s="24">
        <v>173</v>
      </c>
      <c r="N201" s="24">
        <v>0.12886266100325294</v>
      </c>
      <c r="O201" s="24">
        <v>-0.12886266100325294</v>
      </c>
    </row>
    <row r="202" spans="1:15" x14ac:dyDescent="0.2">
      <c r="A202" s="19" t="str">
        <f t="shared" si="24"/>
        <v>199000-199999</v>
      </c>
      <c r="B202" s="14">
        <f>COUNTIFS('Main Data'!$F:$F,"successful",'Main Data'!$D:$D,"&gt;="&amp;$J202,'Main Data'!$D:$D,"&lt;="&amp;$K202)</f>
        <v>0</v>
      </c>
      <c r="C202" s="14">
        <f>COUNTIFS('Main Data'!$F:$F,"failed",'Main Data'!$D:$D,"&gt;="&amp;$J202,'Main Data'!$D:$D,"&lt;="&amp;$K202)</f>
        <v>0</v>
      </c>
      <c r="D202" s="14">
        <f>COUNTIFS('Main Data'!$F:$F,"canceled",'Main Data'!$D:$D,"&gt;="&amp;$J202,'Main Data'!$D:$D,"&lt;="&amp;$K202)</f>
        <v>0</v>
      </c>
      <c r="E202" s="14">
        <f t="shared" si="25"/>
        <v>0</v>
      </c>
      <c r="F202" s="15">
        <v>0</v>
      </c>
      <c r="G202" s="15">
        <v>0</v>
      </c>
      <c r="H202" s="15">
        <v>0</v>
      </c>
      <c r="J202" s="14">
        <f t="shared" si="22"/>
        <v>199000</v>
      </c>
      <c r="K202" s="14">
        <f t="shared" si="23"/>
        <v>199999</v>
      </c>
      <c r="L202" s="31"/>
      <c r="M202" s="24">
        <v>174</v>
      </c>
      <c r="N202" s="24">
        <v>0.12818173106388725</v>
      </c>
      <c r="O202" s="24">
        <v>-0.12818173106388725</v>
      </c>
    </row>
    <row r="203" spans="1:15" x14ac:dyDescent="0.2">
      <c r="A203" s="19" t="str">
        <f t="shared" si="24"/>
        <v>200000-200999</v>
      </c>
      <c r="B203" s="14">
        <f>COUNTIFS('Main Data'!$F:$F,"successful",'Main Data'!$D:$D,"&gt;="&amp;$J203,'Main Data'!$D:$D,"&lt;="&amp;$K203)</f>
        <v>1</v>
      </c>
      <c r="C203" s="14">
        <f>COUNTIFS('Main Data'!$F:$F,"failed",'Main Data'!$D:$D,"&gt;="&amp;$J203,'Main Data'!$D:$D,"&lt;="&amp;$K203)</f>
        <v>10</v>
      </c>
      <c r="D203" s="14">
        <f>COUNTIFS('Main Data'!$F:$F,"canceled",'Main Data'!$D:$D,"&gt;="&amp;$J203,'Main Data'!$D:$D,"&lt;="&amp;$K203)</f>
        <v>6</v>
      </c>
      <c r="E203" s="14">
        <f t="shared" si="25"/>
        <v>17</v>
      </c>
      <c r="F203" s="15">
        <f t="shared" si="26"/>
        <v>5.8823529411764705E-2</v>
      </c>
      <c r="G203" s="15">
        <f t="shared" si="27"/>
        <v>0.58823529411764708</v>
      </c>
      <c r="H203" s="15">
        <f t="shared" si="28"/>
        <v>0.35294117647058826</v>
      </c>
      <c r="J203" s="14">
        <f t="shared" si="22"/>
        <v>200000</v>
      </c>
      <c r="K203" s="14">
        <f t="shared" si="23"/>
        <v>200999</v>
      </c>
      <c r="L203" s="31"/>
      <c r="M203" s="24">
        <v>175</v>
      </c>
      <c r="N203" s="24">
        <v>0.1275008011245215</v>
      </c>
      <c r="O203" s="24">
        <v>-0.1275008011245215</v>
      </c>
    </row>
    <row r="204" spans="1:15" x14ac:dyDescent="0.2">
      <c r="A204" s="19" t="str">
        <f t="shared" si="24"/>
        <v>201000-201999</v>
      </c>
      <c r="B204" s="14">
        <f>COUNTIFS('Main Data'!$F:$F,"successful",'Main Data'!$D:$D,"&gt;="&amp;$J204,'Main Data'!$D:$D,"&lt;="&amp;$K204)</f>
        <v>0</v>
      </c>
      <c r="C204" s="14">
        <f>COUNTIFS('Main Data'!$F:$F,"failed",'Main Data'!$D:$D,"&gt;="&amp;$J204,'Main Data'!$D:$D,"&lt;="&amp;$K204)</f>
        <v>0</v>
      </c>
      <c r="D204" s="14">
        <f>COUNTIFS('Main Data'!$F:$F,"canceled",'Main Data'!$D:$D,"&gt;="&amp;$J204,'Main Data'!$D:$D,"&lt;="&amp;$K204)</f>
        <v>0</v>
      </c>
      <c r="E204" s="14">
        <f t="shared" si="25"/>
        <v>0</v>
      </c>
      <c r="F204" s="15">
        <v>0</v>
      </c>
      <c r="G204" s="15">
        <v>0</v>
      </c>
      <c r="H204" s="15">
        <v>0</v>
      </c>
      <c r="J204" s="14">
        <f t="shared" si="22"/>
        <v>201000</v>
      </c>
      <c r="K204" s="14">
        <f t="shared" si="23"/>
        <v>201999</v>
      </c>
      <c r="L204" s="31"/>
      <c r="M204" s="24">
        <v>176</v>
      </c>
      <c r="N204" s="24">
        <v>0.12681987118515581</v>
      </c>
      <c r="O204" s="24">
        <v>-0.12681987118515581</v>
      </c>
    </row>
    <row r="205" spans="1:15" x14ac:dyDescent="0.2">
      <c r="A205" s="19" t="str">
        <f t="shared" si="24"/>
        <v>202000-202999</v>
      </c>
      <c r="B205" s="14">
        <f>COUNTIFS('Main Data'!$F:$F,"successful",'Main Data'!$D:$D,"&gt;="&amp;$J205,'Main Data'!$D:$D,"&lt;="&amp;$K205)</f>
        <v>0</v>
      </c>
      <c r="C205" s="14">
        <f>COUNTIFS('Main Data'!$F:$F,"failed",'Main Data'!$D:$D,"&gt;="&amp;$J205,'Main Data'!$D:$D,"&lt;="&amp;$K205)</f>
        <v>0</v>
      </c>
      <c r="D205" s="14">
        <f>COUNTIFS('Main Data'!$F:$F,"canceled",'Main Data'!$D:$D,"&gt;="&amp;$J205,'Main Data'!$D:$D,"&lt;="&amp;$K205)</f>
        <v>0</v>
      </c>
      <c r="E205" s="14">
        <f t="shared" si="25"/>
        <v>0</v>
      </c>
      <c r="F205" s="15">
        <v>0</v>
      </c>
      <c r="G205" s="15">
        <v>0</v>
      </c>
      <c r="H205" s="15">
        <v>0</v>
      </c>
      <c r="J205" s="14">
        <f t="shared" si="22"/>
        <v>202000</v>
      </c>
      <c r="K205" s="14">
        <f t="shared" si="23"/>
        <v>202999</v>
      </c>
      <c r="L205" s="31"/>
      <c r="M205" s="24">
        <v>177</v>
      </c>
      <c r="N205" s="24">
        <v>0.12613894124579009</v>
      </c>
      <c r="O205" s="24">
        <v>-0.12613894124579009</v>
      </c>
    </row>
    <row r="206" spans="1:15" x14ac:dyDescent="0.2">
      <c r="A206" s="19" t="str">
        <f t="shared" si="24"/>
        <v>203000-203999</v>
      </c>
      <c r="B206" s="14">
        <f>COUNTIFS('Main Data'!$F:$F,"successful",'Main Data'!$D:$D,"&gt;="&amp;$J206,'Main Data'!$D:$D,"&lt;="&amp;$K206)</f>
        <v>0</v>
      </c>
      <c r="C206" s="14">
        <f>COUNTIFS('Main Data'!$F:$F,"failed",'Main Data'!$D:$D,"&gt;="&amp;$J206,'Main Data'!$D:$D,"&lt;="&amp;$K206)</f>
        <v>0</v>
      </c>
      <c r="D206" s="14">
        <f>COUNTIFS('Main Data'!$F:$F,"canceled",'Main Data'!$D:$D,"&gt;="&amp;$J206,'Main Data'!$D:$D,"&lt;="&amp;$K206)</f>
        <v>0</v>
      </c>
      <c r="E206" s="14">
        <f t="shared" si="25"/>
        <v>0</v>
      </c>
      <c r="F206" s="15">
        <v>0</v>
      </c>
      <c r="G206" s="15">
        <v>0</v>
      </c>
      <c r="H206" s="15">
        <v>0</v>
      </c>
      <c r="J206" s="14">
        <f t="shared" si="22"/>
        <v>203000</v>
      </c>
      <c r="K206" s="14">
        <f t="shared" si="23"/>
        <v>203999</v>
      </c>
      <c r="L206" s="31"/>
      <c r="M206" s="24">
        <v>178</v>
      </c>
      <c r="N206" s="24">
        <v>0.12545801130642437</v>
      </c>
      <c r="O206" s="24">
        <v>-0.12545801130642437</v>
      </c>
    </row>
    <row r="207" spans="1:15" x14ac:dyDescent="0.2">
      <c r="A207" s="19" t="str">
        <f t="shared" si="24"/>
        <v>204000-204999</v>
      </c>
      <c r="B207" s="14">
        <f>COUNTIFS('Main Data'!$F:$F,"successful",'Main Data'!$D:$D,"&gt;="&amp;$J207,'Main Data'!$D:$D,"&lt;="&amp;$K207)</f>
        <v>0</v>
      </c>
      <c r="C207" s="14">
        <f>COUNTIFS('Main Data'!$F:$F,"failed",'Main Data'!$D:$D,"&gt;="&amp;$J207,'Main Data'!$D:$D,"&lt;="&amp;$K207)</f>
        <v>0</v>
      </c>
      <c r="D207" s="14">
        <f>COUNTIFS('Main Data'!$F:$F,"canceled",'Main Data'!$D:$D,"&gt;="&amp;$J207,'Main Data'!$D:$D,"&lt;="&amp;$K207)</f>
        <v>0</v>
      </c>
      <c r="E207" s="14">
        <f t="shared" si="25"/>
        <v>0</v>
      </c>
      <c r="F207" s="15">
        <v>0</v>
      </c>
      <c r="G207" s="15">
        <v>0</v>
      </c>
      <c r="H207" s="15">
        <v>0</v>
      </c>
      <c r="J207" s="14">
        <f t="shared" si="22"/>
        <v>204000</v>
      </c>
      <c r="K207" s="14">
        <f t="shared" si="23"/>
        <v>204999</v>
      </c>
      <c r="L207" s="31"/>
      <c r="M207" s="24">
        <v>179</v>
      </c>
      <c r="N207" s="24">
        <v>0.12477708136705866</v>
      </c>
      <c r="O207" s="24">
        <v>0.87522291863294133</v>
      </c>
    </row>
    <row r="208" spans="1:15" x14ac:dyDescent="0.2">
      <c r="A208" s="19" t="str">
        <f t="shared" si="24"/>
        <v>205000-205999</v>
      </c>
      <c r="B208" s="14">
        <f>COUNTIFS('Main Data'!$F:$F,"successful",'Main Data'!$D:$D,"&gt;="&amp;$J208,'Main Data'!$D:$D,"&lt;="&amp;$K208)</f>
        <v>0</v>
      </c>
      <c r="C208" s="14">
        <f>COUNTIFS('Main Data'!$F:$F,"failed",'Main Data'!$D:$D,"&gt;="&amp;$J208,'Main Data'!$D:$D,"&lt;="&amp;$K208)</f>
        <v>0</v>
      </c>
      <c r="D208" s="14">
        <f>COUNTIFS('Main Data'!$F:$F,"canceled",'Main Data'!$D:$D,"&gt;="&amp;$J208,'Main Data'!$D:$D,"&lt;="&amp;$K208)</f>
        <v>0</v>
      </c>
      <c r="E208" s="14">
        <f t="shared" si="25"/>
        <v>0</v>
      </c>
      <c r="F208" s="15">
        <v>0</v>
      </c>
      <c r="G208" s="15">
        <v>0</v>
      </c>
      <c r="H208" s="15">
        <v>0</v>
      </c>
      <c r="J208" s="14">
        <f t="shared" ref="J208:J271" si="29">J207+1000</f>
        <v>205000</v>
      </c>
      <c r="K208" s="14">
        <f t="shared" ref="K208:K271" si="30">K207+1000</f>
        <v>205999</v>
      </c>
      <c r="L208" s="31"/>
      <c r="M208" s="24">
        <v>180</v>
      </c>
      <c r="N208" s="24">
        <v>0.12409615142769295</v>
      </c>
      <c r="O208" s="24">
        <v>-0.12409615142769295</v>
      </c>
    </row>
    <row r="209" spans="1:15" x14ac:dyDescent="0.2">
      <c r="A209" s="19" t="str">
        <f t="shared" si="24"/>
        <v>206000-206999</v>
      </c>
      <c r="B209" s="14">
        <f>COUNTIFS('Main Data'!$F:$F,"successful",'Main Data'!$D:$D,"&gt;="&amp;$J209,'Main Data'!$D:$D,"&lt;="&amp;$K209)</f>
        <v>0</v>
      </c>
      <c r="C209" s="14">
        <f>COUNTIFS('Main Data'!$F:$F,"failed",'Main Data'!$D:$D,"&gt;="&amp;$J209,'Main Data'!$D:$D,"&lt;="&amp;$K209)</f>
        <v>0</v>
      </c>
      <c r="D209" s="14">
        <f>COUNTIFS('Main Data'!$F:$F,"canceled",'Main Data'!$D:$D,"&gt;="&amp;$J209,'Main Data'!$D:$D,"&lt;="&amp;$K209)</f>
        <v>0</v>
      </c>
      <c r="E209" s="14">
        <f t="shared" si="25"/>
        <v>0</v>
      </c>
      <c r="F209" s="15">
        <v>0</v>
      </c>
      <c r="G209" s="15">
        <v>0</v>
      </c>
      <c r="H209" s="15">
        <v>0</v>
      </c>
      <c r="J209" s="14">
        <f t="shared" si="29"/>
        <v>206000</v>
      </c>
      <c r="K209" s="14">
        <f t="shared" si="30"/>
        <v>206999</v>
      </c>
      <c r="L209" s="31"/>
      <c r="M209" s="24">
        <v>181</v>
      </c>
      <c r="N209" s="24">
        <v>0.12341522148832723</v>
      </c>
      <c r="O209" s="24">
        <v>-0.12341522148832723</v>
      </c>
    </row>
    <row r="210" spans="1:15" x14ac:dyDescent="0.2">
      <c r="A210" s="19" t="str">
        <f t="shared" si="24"/>
        <v>207000-207999</v>
      </c>
      <c r="B210" s="14">
        <f>COUNTIFS('Main Data'!$F:$F,"successful",'Main Data'!$D:$D,"&gt;="&amp;$J210,'Main Data'!$D:$D,"&lt;="&amp;$K210)</f>
        <v>0</v>
      </c>
      <c r="C210" s="14">
        <f>COUNTIFS('Main Data'!$F:$F,"failed",'Main Data'!$D:$D,"&gt;="&amp;$J210,'Main Data'!$D:$D,"&lt;="&amp;$K210)</f>
        <v>0</v>
      </c>
      <c r="D210" s="14">
        <f>COUNTIFS('Main Data'!$F:$F,"canceled",'Main Data'!$D:$D,"&gt;="&amp;$J210,'Main Data'!$D:$D,"&lt;="&amp;$K210)</f>
        <v>0</v>
      </c>
      <c r="E210" s="14">
        <f t="shared" si="25"/>
        <v>0</v>
      </c>
      <c r="F210" s="15">
        <v>0</v>
      </c>
      <c r="G210" s="15">
        <v>0</v>
      </c>
      <c r="H210" s="15">
        <v>0</v>
      </c>
      <c r="J210" s="14">
        <f t="shared" si="29"/>
        <v>207000</v>
      </c>
      <c r="K210" s="14">
        <f t="shared" si="30"/>
        <v>207999</v>
      </c>
      <c r="L210" s="31"/>
      <c r="M210" s="24">
        <v>182</v>
      </c>
      <c r="N210" s="24">
        <v>0.12273429154896152</v>
      </c>
      <c r="O210" s="24">
        <v>-0.12273429154896152</v>
      </c>
    </row>
    <row r="211" spans="1:15" x14ac:dyDescent="0.2">
      <c r="A211" s="19" t="str">
        <f t="shared" si="24"/>
        <v>208000-208999</v>
      </c>
      <c r="B211" s="14">
        <f>COUNTIFS('Main Data'!$F:$F,"successful",'Main Data'!$D:$D,"&gt;="&amp;$J211,'Main Data'!$D:$D,"&lt;="&amp;$K211)</f>
        <v>0</v>
      </c>
      <c r="C211" s="14">
        <f>COUNTIFS('Main Data'!$F:$F,"failed",'Main Data'!$D:$D,"&gt;="&amp;$J211,'Main Data'!$D:$D,"&lt;="&amp;$K211)</f>
        <v>0</v>
      </c>
      <c r="D211" s="14">
        <f>COUNTIFS('Main Data'!$F:$F,"canceled",'Main Data'!$D:$D,"&gt;="&amp;$J211,'Main Data'!$D:$D,"&lt;="&amp;$K211)</f>
        <v>0</v>
      </c>
      <c r="E211" s="14">
        <f t="shared" si="25"/>
        <v>0</v>
      </c>
      <c r="F211" s="15">
        <v>0</v>
      </c>
      <c r="G211" s="15">
        <v>0</v>
      </c>
      <c r="H211" s="15">
        <v>0</v>
      </c>
      <c r="J211" s="14">
        <f t="shared" si="29"/>
        <v>208000</v>
      </c>
      <c r="K211" s="14">
        <f t="shared" si="30"/>
        <v>208999</v>
      </c>
      <c r="L211" s="31"/>
      <c r="M211" s="24">
        <v>183</v>
      </c>
      <c r="N211" s="24">
        <v>0.1220533616095958</v>
      </c>
      <c r="O211" s="24">
        <v>-0.1220533616095958</v>
      </c>
    </row>
    <row r="212" spans="1:15" x14ac:dyDescent="0.2">
      <c r="A212" s="19" t="str">
        <f t="shared" si="24"/>
        <v>209000-209999</v>
      </c>
      <c r="B212" s="14">
        <f>COUNTIFS('Main Data'!$F:$F,"successful",'Main Data'!$D:$D,"&gt;="&amp;$J212,'Main Data'!$D:$D,"&lt;="&amp;$K212)</f>
        <v>0</v>
      </c>
      <c r="C212" s="14">
        <f>COUNTIFS('Main Data'!$F:$F,"failed",'Main Data'!$D:$D,"&gt;="&amp;$J212,'Main Data'!$D:$D,"&lt;="&amp;$K212)</f>
        <v>0</v>
      </c>
      <c r="D212" s="14">
        <f>COUNTIFS('Main Data'!$F:$F,"canceled",'Main Data'!$D:$D,"&gt;="&amp;$J212,'Main Data'!$D:$D,"&lt;="&amp;$K212)</f>
        <v>0</v>
      </c>
      <c r="E212" s="14">
        <f t="shared" si="25"/>
        <v>0</v>
      </c>
      <c r="F212" s="15">
        <v>0</v>
      </c>
      <c r="G212" s="15">
        <v>0</v>
      </c>
      <c r="H212" s="15">
        <v>0</v>
      </c>
      <c r="J212" s="14">
        <f t="shared" si="29"/>
        <v>209000</v>
      </c>
      <c r="K212" s="14">
        <f t="shared" si="30"/>
        <v>209999</v>
      </c>
      <c r="L212" s="31"/>
      <c r="M212" s="24">
        <v>184</v>
      </c>
      <c r="N212" s="24">
        <v>0.1213724316702301</v>
      </c>
      <c r="O212" s="24">
        <v>-0.1213724316702301</v>
      </c>
    </row>
    <row r="213" spans="1:15" x14ac:dyDescent="0.2">
      <c r="A213" s="19" t="str">
        <f t="shared" si="24"/>
        <v>210000-210999</v>
      </c>
      <c r="B213" s="14">
        <f>COUNTIFS('Main Data'!$F:$F,"successful",'Main Data'!$D:$D,"&gt;="&amp;$J213,'Main Data'!$D:$D,"&lt;="&amp;$K213)</f>
        <v>0</v>
      </c>
      <c r="C213" s="14">
        <f>COUNTIFS('Main Data'!$F:$F,"failed",'Main Data'!$D:$D,"&gt;="&amp;$J213,'Main Data'!$D:$D,"&lt;="&amp;$K213)</f>
        <v>0</v>
      </c>
      <c r="D213" s="14">
        <f>COUNTIFS('Main Data'!$F:$F,"canceled",'Main Data'!$D:$D,"&gt;="&amp;$J213,'Main Data'!$D:$D,"&lt;="&amp;$K213)</f>
        <v>0</v>
      </c>
      <c r="E213" s="14">
        <f t="shared" si="25"/>
        <v>0</v>
      </c>
      <c r="F213" s="15">
        <v>0</v>
      </c>
      <c r="G213" s="15">
        <v>0</v>
      </c>
      <c r="H213" s="15">
        <v>0</v>
      </c>
      <c r="J213" s="14">
        <f t="shared" si="29"/>
        <v>210000</v>
      </c>
      <c r="K213" s="14">
        <f t="shared" si="30"/>
        <v>210999</v>
      </c>
      <c r="L213" s="31"/>
      <c r="M213" s="24">
        <v>185</v>
      </c>
      <c r="N213" s="24">
        <v>0.12069150173086438</v>
      </c>
      <c r="O213" s="24">
        <v>-0.12069150173086438</v>
      </c>
    </row>
    <row r="214" spans="1:15" x14ac:dyDescent="0.2">
      <c r="A214" s="19" t="str">
        <f t="shared" si="24"/>
        <v>211000-211999</v>
      </c>
      <c r="B214" s="14">
        <f>COUNTIFS('Main Data'!$F:$F,"successful",'Main Data'!$D:$D,"&gt;="&amp;$J214,'Main Data'!$D:$D,"&lt;="&amp;$K214)</f>
        <v>0</v>
      </c>
      <c r="C214" s="14">
        <f>COUNTIFS('Main Data'!$F:$F,"failed",'Main Data'!$D:$D,"&gt;="&amp;$J214,'Main Data'!$D:$D,"&lt;="&amp;$K214)</f>
        <v>0</v>
      </c>
      <c r="D214" s="14">
        <f>COUNTIFS('Main Data'!$F:$F,"canceled",'Main Data'!$D:$D,"&gt;="&amp;$J214,'Main Data'!$D:$D,"&lt;="&amp;$K214)</f>
        <v>0</v>
      </c>
      <c r="E214" s="14">
        <f t="shared" si="25"/>
        <v>0</v>
      </c>
      <c r="F214" s="15">
        <v>0</v>
      </c>
      <c r="G214" s="15">
        <v>0</v>
      </c>
      <c r="H214" s="15">
        <v>0</v>
      </c>
      <c r="J214" s="14">
        <f t="shared" si="29"/>
        <v>211000</v>
      </c>
      <c r="K214" s="14">
        <f t="shared" si="30"/>
        <v>211999</v>
      </c>
      <c r="L214" s="31"/>
      <c r="M214" s="24">
        <v>186</v>
      </c>
      <c r="N214" s="24">
        <v>0.12001057179149865</v>
      </c>
      <c r="O214" s="24">
        <v>-0.12001057179149865</v>
      </c>
    </row>
    <row r="215" spans="1:15" x14ac:dyDescent="0.2">
      <c r="A215" s="19" t="str">
        <f t="shared" si="24"/>
        <v>212000-212999</v>
      </c>
      <c r="B215" s="14">
        <f>COUNTIFS('Main Data'!$F:$F,"successful",'Main Data'!$D:$D,"&gt;="&amp;$J215,'Main Data'!$D:$D,"&lt;="&amp;$K215)</f>
        <v>0</v>
      </c>
      <c r="C215" s="14">
        <f>COUNTIFS('Main Data'!$F:$F,"failed",'Main Data'!$D:$D,"&gt;="&amp;$J215,'Main Data'!$D:$D,"&lt;="&amp;$K215)</f>
        <v>0</v>
      </c>
      <c r="D215" s="14">
        <f>COUNTIFS('Main Data'!$F:$F,"canceled",'Main Data'!$D:$D,"&gt;="&amp;$J215,'Main Data'!$D:$D,"&lt;="&amp;$K215)</f>
        <v>0</v>
      </c>
      <c r="E215" s="14">
        <f t="shared" si="25"/>
        <v>0</v>
      </c>
      <c r="F215" s="15">
        <v>0</v>
      </c>
      <c r="G215" s="15">
        <v>0</v>
      </c>
      <c r="H215" s="15">
        <v>0</v>
      </c>
      <c r="J215" s="14">
        <f t="shared" si="29"/>
        <v>212000</v>
      </c>
      <c r="K215" s="14">
        <f t="shared" si="30"/>
        <v>212999</v>
      </c>
      <c r="L215" s="31"/>
      <c r="M215" s="24">
        <v>187</v>
      </c>
      <c r="N215" s="24">
        <v>0.11932964185213296</v>
      </c>
      <c r="O215" s="24">
        <v>-0.11932964185213296</v>
      </c>
    </row>
    <row r="216" spans="1:15" x14ac:dyDescent="0.2">
      <c r="A216" s="19" t="str">
        <f t="shared" si="24"/>
        <v>213000-213999</v>
      </c>
      <c r="B216" s="14">
        <f>COUNTIFS('Main Data'!$F:$F,"successful",'Main Data'!$D:$D,"&gt;="&amp;$J216,'Main Data'!$D:$D,"&lt;="&amp;$K216)</f>
        <v>0</v>
      </c>
      <c r="C216" s="14">
        <f>COUNTIFS('Main Data'!$F:$F,"failed",'Main Data'!$D:$D,"&gt;="&amp;$J216,'Main Data'!$D:$D,"&lt;="&amp;$K216)</f>
        <v>0</v>
      </c>
      <c r="D216" s="14">
        <f>COUNTIFS('Main Data'!$F:$F,"canceled",'Main Data'!$D:$D,"&gt;="&amp;$J216,'Main Data'!$D:$D,"&lt;="&amp;$K216)</f>
        <v>0</v>
      </c>
      <c r="E216" s="14">
        <f t="shared" si="25"/>
        <v>0</v>
      </c>
      <c r="F216" s="15">
        <v>0</v>
      </c>
      <c r="G216" s="15">
        <v>0</v>
      </c>
      <c r="H216" s="15">
        <v>0</v>
      </c>
      <c r="J216" s="14">
        <f t="shared" si="29"/>
        <v>213000</v>
      </c>
      <c r="K216" s="14">
        <f t="shared" si="30"/>
        <v>213999</v>
      </c>
      <c r="L216" s="31"/>
      <c r="M216" s="24">
        <v>188</v>
      </c>
      <c r="N216" s="24">
        <v>0.11864871191276724</v>
      </c>
      <c r="O216" s="24">
        <v>-0.11864871191276724</v>
      </c>
    </row>
    <row r="217" spans="1:15" x14ac:dyDescent="0.2">
      <c r="A217" s="19" t="str">
        <f t="shared" si="24"/>
        <v>214000-214999</v>
      </c>
      <c r="B217" s="14">
        <f>COUNTIFS('Main Data'!$F:$F,"successful",'Main Data'!$D:$D,"&gt;="&amp;$J217,'Main Data'!$D:$D,"&lt;="&amp;$K217)</f>
        <v>0</v>
      </c>
      <c r="C217" s="14">
        <f>COUNTIFS('Main Data'!$F:$F,"failed",'Main Data'!$D:$D,"&gt;="&amp;$J217,'Main Data'!$D:$D,"&lt;="&amp;$K217)</f>
        <v>0</v>
      </c>
      <c r="D217" s="14">
        <f>COUNTIFS('Main Data'!$F:$F,"canceled",'Main Data'!$D:$D,"&gt;="&amp;$J217,'Main Data'!$D:$D,"&lt;="&amp;$K217)</f>
        <v>0</v>
      </c>
      <c r="E217" s="14">
        <f t="shared" si="25"/>
        <v>0</v>
      </c>
      <c r="F217" s="15">
        <v>0</v>
      </c>
      <c r="G217" s="15">
        <v>0</v>
      </c>
      <c r="H217" s="15">
        <v>0</v>
      </c>
      <c r="J217" s="14">
        <f t="shared" si="29"/>
        <v>214000</v>
      </c>
      <c r="K217" s="14">
        <f t="shared" si="30"/>
        <v>214999</v>
      </c>
      <c r="L217" s="31"/>
      <c r="M217" s="24">
        <v>189</v>
      </c>
      <c r="N217" s="24">
        <v>0.11796778197340152</v>
      </c>
      <c r="O217" s="24">
        <v>-0.11796778197340152</v>
      </c>
    </row>
    <row r="218" spans="1:15" x14ac:dyDescent="0.2">
      <c r="A218" s="19" t="str">
        <f t="shared" si="24"/>
        <v>215000-215999</v>
      </c>
      <c r="B218" s="14">
        <f>COUNTIFS('Main Data'!$F:$F,"successful",'Main Data'!$D:$D,"&gt;="&amp;$J218,'Main Data'!$D:$D,"&lt;="&amp;$K218)</f>
        <v>0</v>
      </c>
      <c r="C218" s="14">
        <f>COUNTIFS('Main Data'!$F:$F,"failed",'Main Data'!$D:$D,"&gt;="&amp;$J218,'Main Data'!$D:$D,"&lt;="&amp;$K218)</f>
        <v>0</v>
      </c>
      <c r="D218" s="14">
        <f>COUNTIFS('Main Data'!$F:$F,"canceled",'Main Data'!$D:$D,"&gt;="&amp;$J218,'Main Data'!$D:$D,"&lt;="&amp;$K218)</f>
        <v>0</v>
      </c>
      <c r="E218" s="14">
        <f t="shared" si="25"/>
        <v>0</v>
      </c>
      <c r="F218" s="15">
        <v>0</v>
      </c>
      <c r="G218" s="15">
        <v>0</v>
      </c>
      <c r="H218" s="15">
        <v>0</v>
      </c>
      <c r="J218" s="14">
        <f t="shared" si="29"/>
        <v>215000</v>
      </c>
      <c r="K218" s="14">
        <f t="shared" si="30"/>
        <v>215999</v>
      </c>
      <c r="L218" s="31"/>
      <c r="M218" s="24">
        <v>190</v>
      </c>
      <c r="N218" s="24">
        <v>0.1172868520340358</v>
      </c>
      <c r="O218" s="24">
        <v>-0.1172868520340358</v>
      </c>
    </row>
    <row r="219" spans="1:15" x14ac:dyDescent="0.2">
      <c r="A219" s="19" t="str">
        <f t="shared" si="24"/>
        <v>216000-216999</v>
      </c>
      <c r="B219" s="14">
        <f>COUNTIFS('Main Data'!$F:$F,"successful",'Main Data'!$D:$D,"&gt;="&amp;$J219,'Main Data'!$D:$D,"&lt;="&amp;$K219)</f>
        <v>0</v>
      </c>
      <c r="C219" s="14">
        <f>COUNTIFS('Main Data'!$F:$F,"failed",'Main Data'!$D:$D,"&gt;="&amp;$J219,'Main Data'!$D:$D,"&lt;="&amp;$K219)</f>
        <v>0</v>
      </c>
      <c r="D219" s="14">
        <f>COUNTIFS('Main Data'!$F:$F,"canceled",'Main Data'!$D:$D,"&gt;="&amp;$J219,'Main Data'!$D:$D,"&lt;="&amp;$K219)</f>
        <v>0</v>
      </c>
      <c r="E219" s="14">
        <f t="shared" si="25"/>
        <v>0</v>
      </c>
      <c r="F219" s="15">
        <v>0</v>
      </c>
      <c r="G219" s="15">
        <v>0</v>
      </c>
      <c r="H219" s="15">
        <v>0</v>
      </c>
      <c r="J219" s="14">
        <f t="shared" si="29"/>
        <v>216000</v>
      </c>
      <c r="K219" s="14">
        <f t="shared" si="30"/>
        <v>216999</v>
      </c>
      <c r="L219" s="31"/>
      <c r="M219" s="24">
        <v>191</v>
      </c>
      <c r="N219" s="24">
        <v>0.11660592209467011</v>
      </c>
      <c r="O219" s="24">
        <v>-0.11660592209467011</v>
      </c>
    </row>
    <row r="220" spans="1:15" x14ac:dyDescent="0.2">
      <c r="A220" s="19" t="str">
        <f t="shared" si="24"/>
        <v>217000-217999</v>
      </c>
      <c r="B220" s="14">
        <f>COUNTIFS('Main Data'!$F:$F,"successful",'Main Data'!$D:$D,"&gt;="&amp;$J220,'Main Data'!$D:$D,"&lt;="&amp;$K220)</f>
        <v>0</v>
      </c>
      <c r="C220" s="14">
        <f>COUNTIFS('Main Data'!$F:$F,"failed",'Main Data'!$D:$D,"&gt;="&amp;$J220,'Main Data'!$D:$D,"&lt;="&amp;$K220)</f>
        <v>0</v>
      </c>
      <c r="D220" s="14">
        <f>COUNTIFS('Main Data'!$F:$F,"canceled",'Main Data'!$D:$D,"&gt;="&amp;$J220,'Main Data'!$D:$D,"&lt;="&amp;$K220)</f>
        <v>0</v>
      </c>
      <c r="E220" s="14">
        <f t="shared" si="25"/>
        <v>0</v>
      </c>
      <c r="F220" s="15">
        <v>0</v>
      </c>
      <c r="G220" s="15">
        <v>0</v>
      </c>
      <c r="H220" s="15">
        <v>0</v>
      </c>
      <c r="J220" s="14">
        <f t="shared" si="29"/>
        <v>217000</v>
      </c>
      <c r="K220" s="14">
        <f t="shared" si="30"/>
        <v>217999</v>
      </c>
      <c r="L220" s="31"/>
      <c r="M220" s="24">
        <v>192</v>
      </c>
      <c r="N220" s="24">
        <v>0.11592499215530438</v>
      </c>
      <c r="O220" s="24">
        <v>-0.11592499215530438</v>
      </c>
    </row>
    <row r="221" spans="1:15" x14ac:dyDescent="0.2">
      <c r="A221" s="19" t="str">
        <f t="shared" si="24"/>
        <v>218000-218999</v>
      </c>
      <c r="B221" s="14">
        <f>COUNTIFS('Main Data'!$F:$F,"successful",'Main Data'!$D:$D,"&gt;="&amp;$J221,'Main Data'!$D:$D,"&lt;="&amp;$K221)</f>
        <v>0</v>
      </c>
      <c r="C221" s="14">
        <f>COUNTIFS('Main Data'!$F:$F,"failed",'Main Data'!$D:$D,"&gt;="&amp;$J221,'Main Data'!$D:$D,"&lt;="&amp;$K221)</f>
        <v>0</v>
      </c>
      <c r="D221" s="14">
        <f>COUNTIFS('Main Data'!$F:$F,"canceled",'Main Data'!$D:$D,"&gt;="&amp;$J221,'Main Data'!$D:$D,"&lt;="&amp;$K221)</f>
        <v>0</v>
      </c>
      <c r="E221" s="14">
        <f t="shared" si="25"/>
        <v>0</v>
      </c>
      <c r="F221" s="15">
        <v>0</v>
      </c>
      <c r="G221" s="15">
        <v>0</v>
      </c>
      <c r="H221" s="15">
        <v>0</v>
      </c>
      <c r="J221" s="14">
        <f t="shared" si="29"/>
        <v>218000</v>
      </c>
      <c r="K221" s="14">
        <f t="shared" si="30"/>
        <v>218999</v>
      </c>
      <c r="L221" s="31"/>
      <c r="M221" s="24">
        <v>193</v>
      </c>
      <c r="N221" s="24">
        <v>0.11524406221593866</v>
      </c>
      <c r="O221" s="24">
        <v>-0.11524406221593866</v>
      </c>
    </row>
    <row r="222" spans="1:15" x14ac:dyDescent="0.2">
      <c r="A222" s="19" t="str">
        <f t="shared" si="24"/>
        <v>219000-219999</v>
      </c>
      <c r="B222" s="14">
        <f>COUNTIFS('Main Data'!$F:$F,"successful",'Main Data'!$D:$D,"&gt;="&amp;$J222,'Main Data'!$D:$D,"&lt;="&amp;$K222)</f>
        <v>0</v>
      </c>
      <c r="C222" s="14">
        <f>COUNTIFS('Main Data'!$F:$F,"failed",'Main Data'!$D:$D,"&gt;="&amp;$J222,'Main Data'!$D:$D,"&lt;="&amp;$K222)</f>
        <v>0</v>
      </c>
      <c r="D222" s="14">
        <f>COUNTIFS('Main Data'!$F:$F,"canceled",'Main Data'!$D:$D,"&gt;="&amp;$J222,'Main Data'!$D:$D,"&lt;="&amp;$K222)</f>
        <v>0</v>
      </c>
      <c r="E222" s="14">
        <f t="shared" si="25"/>
        <v>0</v>
      </c>
      <c r="F222" s="15">
        <v>0</v>
      </c>
      <c r="G222" s="15">
        <v>0</v>
      </c>
      <c r="H222" s="15">
        <v>0</v>
      </c>
      <c r="J222" s="14">
        <f t="shared" si="29"/>
        <v>219000</v>
      </c>
      <c r="K222" s="14">
        <f t="shared" si="30"/>
        <v>219999</v>
      </c>
      <c r="L222" s="31"/>
      <c r="M222" s="24">
        <v>194</v>
      </c>
      <c r="N222" s="24">
        <v>0.11456313227657294</v>
      </c>
      <c r="O222" s="24">
        <v>-0.11456313227657294</v>
      </c>
    </row>
    <row r="223" spans="1:15" x14ac:dyDescent="0.2">
      <c r="A223" s="19" t="str">
        <f t="shared" si="24"/>
        <v>220000-220999</v>
      </c>
      <c r="B223" s="14">
        <f>COUNTIFS('Main Data'!$F:$F,"successful",'Main Data'!$D:$D,"&gt;="&amp;$J223,'Main Data'!$D:$D,"&lt;="&amp;$K223)</f>
        <v>0</v>
      </c>
      <c r="C223" s="14">
        <f>COUNTIFS('Main Data'!$F:$F,"failed",'Main Data'!$D:$D,"&gt;="&amp;$J223,'Main Data'!$D:$D,"&lt;="&amp;$K223)</f>
        <v>2</v>
      </c>
      <c r="D223" s="14">
        <f>COUNTIFS('Main Data'!$F:$F,"canceled",'Main Data'!$D:$D,"&gt;="&amp;$J223,'Main Data'!$D:$D,"&lt;="&amp;$K223)</f>
        <v>0</v>
      </c>
      <c r="E223" s="14">
        <f t="shared" si="25"/>
        <v>2</v>
      </c>
      <c r="F223" s="15">
        <f t="shared" si="26"/>
        <v>0</v>
      </c>
      <c r="G223" s="15">
        <f t="shared" si="27"/>
        <v>1</v>
      </c>
      <c r="H223" s="15">
        <f t="shared" si="28"/>
        <v>0</v>
      </c>
      <c r="J223" s="14">
        <f t="shared" si="29"/>
        <v>220000</v>
      </c>
      <c r="K223" s="14">
        <f t="shared" si="30"/>
        <v>220999</v>
      </c>
      <c r="L223" s="31"/>
      <c r="M223" s="24">
        <v>195</v>
      </c>
      <c r="N223" s="24">
        <v>0.11388220233720725</v>
      </c>
      <c r="O223" s="24">
        <v>-0.11388220233720725</v>
      </c>
    </row>
    <row r="224" spans="1:15" x14ac:dyDescent="0.2">
      <c r="A224" s="19" t="str">
        <f t="shared" si="24"/>
        <v>221000-221999</v>
      </c>
      <c r="B224" s="14">
        <f>COUNTIFS('Main Data'!$F:$F,"successful",'Main Data'!$D:$D,"&gt;="&amp;$J224,'Main Data'!$D:$D,"&lt;="&amp;$K224)</f>
        <v>0</v>
      </c>
      <c r="C224" s="14">
        <f>COUNTIFS('Main Data'!$F:$F,"failed",'Main Data'!$D:$D,"&gt;="&amp;$J224,'Main Data'!$D:$D,"&lt;="&amp;$K224)</f>
        <v>0</v>
      </c>
      <c r="D224" s="14">
        <f>COUNTIFS('Main Data'!$F:$F,"canceled",'Main Data'!$D:$D,"&gt;="&amp;$J224,'Main Data'!$D:$D,"&lt;="&amp;$K224)</f>
        <v>0</v>
      </c>
      <c r="E224" s="14">
        <f t="shared" si="25"/>
        <v>0</v>
      </c>
      <c r="F224" s="15">
        <v>0</v>
      </c>
      <c r="G224" s="15">
        <v>0</v>
      </c>
      <c r="H224" s="15">
        <v>0</v>
      </c>
      <c r="J224" s="14">
        <f t="shared" si="29"/>
        <v>221000</v>
      </c>
      <c r="K224" s="14">
        <f t="shared" si="30"/>
        <v>221999</v>
      </c>
      <c r="L224" s="31"/>
      <c r="M224" s="24">
        <v>196</v>
      </c>
      <c r="N224" s="24">
        <v>0.11320127239784153</v>
      </c>
      <c r="O224" s="24">
        <v>-0.11320127239784153</v>
      </c>
    </row>
    <row r="225" spans="1:15" x14ac:dyDescent="0.2">
      <c r="A225" s="19" t="str">
        <f t="shared" si="24"/>
        <v>222000-222999</v>
      </c>
      <c r="B225" s="14">
        <f>COUNTIFS('Main Data'!$F:$F,"successful",'Main Data'!$D:$D,"&gt;="&amp;$J225,'Main Data'!$D:$D,"&lt;="&amp;$K225)</f>
        <v>0</v>
      </c>
      <c r="C225" s="14">
        <f>COUNTIFS('Main Data'!$F:$F,"failed",'Main Data'!$D:$D,"&gt;="&amp;$J225,'Main Data'!$D:$D,"&lt;="&amp;$K225)</f>
        <v>0</v>
      </c>
      <c r="D225" s="14">
        <f>COUNTIFS('Main Data'!$F:$F,"canceled",'Main Data'!$D:$D,"&gt;="&amp;$J225,'Main Data'!$D:$D,"&lt;="&amp;$K225)</f>
        <v>0</v>
      </c>
      <c r="E225" s="14">
        <f t="shared" si="25"/>
        <v>0</v>
      </c>
      <c r="F225" s="15">
        <v>0</v>
      </c>
      <c r="G225" s="15">
        <v>0</v>
      </c>
      <c r="H225" s="15">
        <v>0</v>
      </c>
      <c r="J225" s="14">
        <f t="shared" si="29"/>
        <v>222000</v>
      </c>
      <c r="K225" s="14">
        <f t="shared" si="30"/>
        <v>222999</v>
      </c>
      <c r="L225" s="31"/>
      <c r="M225" s="24">
        <v>197</v>
      </c>
      <c r="N225" s="24">
        <v>0.11252034245847581</v>
      </c>
      <c r="O225" s="24">
        <v>-0.11252034245847581</v>
      </c>
    </row>
    <row r="226" spans="1:15" x14ac:dyDescent="0.2">
      <c r="A226" s="19" t="str">
        <f t="shared" si="24"/>
        <v>223000-223999</v>
      </c>
      <c r="B226" s="14">
        <f>COUNTIFS('Main Data'!$F:$F,"successful",'Main Data'!$D:$D,"&gt;="&amp;$J226,'Main Data'!$D:$D,"&lt;="&amp;$K226)</f>
        <v>0</v>
      </c>
      <c r="C226" s="14">
        <f>COUNTIFS('Main Data'!$F:$F,"failed",'Main Data'!$D:$D,"&gt;="&amp;$J226,'Main Data'!$D:$D,"&lt;="&amp;$K226)</f>
        <v>0</v>
      </c>
      <c r="D226" s="14">
        <f>COUNTIFS('Main Data'!$F:$F,"canceled",'Main Data'!$D:$D,"&gt;="&amp;$J226,'Main Data'!$D:$D,"&lt;="&amp;$K226)</f>
        <v>0</v>
      </c>
      <c r="E226" s="14">
        <f t="shared" si="25"/>
        <v>0</v>
      </c>
      <c r="F226" s="15">
        <v>0</v>
      </c>
      <c r="G226" s="15">
        <v>0</v>
      </c>
      <c r="H226" s="15">
        <v>0</v>
      </c>
      <c r="J226" s="14">
        <f t="shared" si="29"/>
        <v>223000</v>
      </c>
      <c r="K226" s="14">
        <f t="shared" si="30"/>
        <v>223999</v>
      </c>
      <c r="L226" s="31"/>
      <c r="M226" s="24">
        <v>198</v>
      </c>
      <c r="N226" s="24">
        <v>0.11183941251911012</v>
      </c>
      <c r="O226" s="24">
        <v>0.88816058748088988</v>
      </c>
    </row>
    <row r="227" spans="1:15" x14ac:dyDescent="0.2">
      <c r="A227" s="19" t="str">
        <f t="shared" si="24"/>
        <v>224000-224999</v>
      </c>
      <c r="B227" s="14">
        <f>COUNTIFS('Main Data'!$F:$F,"successful",'Main Data'!$D:$D,"&gt;="&amp;$J227,'Main Data'!$D:$D,"&lt;="&amp;$K227)</f>
        <v>0</v>
      </c>
      <c r="C227" s="14">
        <f>COUNTIFS('Main Data'!$F:$F,"failed",'Main Data'!$D:$D,"&gt;="&amp;$J227,'Main Data'!$D:$D,"&lt;="&amp;$K227)</f>
        <v>0</v>
      </c>
      <c r="D227" s="14">
        <f>COUNTIFS('Main Data'!$F:$F,"canceled",'Main Data'!$D:$D,"&gt;="&amp;$J227,'Main Data'!$D:$D,"&lt;="&amp;$K227)</f>
        <v>0</v>
      </c>
      <c r="E227" s="14">
        <f t="shared" si="25"/>
        <v>0</v>
      </c>
      <c r="F227" s="15">
        <v>0</v>
      </c>
      <c r="G227" s="15">
        <v>0</v>
      </c>
      <c r="H227" s="15">
        <v>0</v>
      </c>
      <c r="J227" s="14">
        <f t="shared" si="29"/>
        <v>224000</v>
      </c>
      <c r="K227" s="14">
        <f t="shared" si="30"/>
        <v>224999</v>
      </c>
      <c r="L227" s="31"/>
      <c r="M227" s="24">
        <v>199</v>
      </c>
      <c r="N227" s="24">
        <v>0.11115848257974439</v>
      </c>
      <c r="O227" s="24">
        <v>-0.11115848257974439</v>
      </c>
    </row>
    <row r="228" spans="1:15" x14ac:dyDescent="0.2">
      <c r="A228" s="19" t="str">
        <f t="shared" si="24"/>
        <v>225000-225999</v>
      </c>
      <c r="B228" s="14">
        <f>COUNTIFS('Main Data'!$F:$F,"successful",'Main Data'!$D:$D,"&gt;="&amp;$J228,'Main Data'!$D:$D,"&lt;="&amp;$K228)</f>
        <v>0</v>
      </c>
      <c r="C228" s="14">
        <f>COUNTIFS('Main Data'!$F:$F,"failed",'Main Data'!$D:$D,"&gt;="&amp;$J228,'Main Data'!$D:$D,"&lt;="&amp;$K228)</f>
        <v>1</v>
      </c>
      <c r="D228" s="14">
        <f>COUNTIFS('Main Data'!$F:$F,"canceled",'Main Data'!$D:$D,"&gt;="&amp;$J228,'Main Data'!$D:$D,"&lt;="&amp;$K228)</f>
        <v>0</v>
      </c>
      <c r="E228" s="14">
        <f t="shared" si="25"/>
        <v>1</v>
      </c>
      <c r="F228" s="15">
        <f t="shared" si="26"/>
        <v>0</v>
      </c>
      <c r="G228" s="15">
        <f t="shared" si="27"/>
        <v>1</v>
      </c>
      <c r="H228" s="15">
        <f t="shared" si="28"/>
        <v>0</v>
      </c>
      <c r="J228" s="14">
        <f t="shared" si="29"/>
        <v>225000</v>
      </c>
      <c r="K228" s="14">
        <f t="shared" si="30"/>
        <v>225999</v>
      </c>
      <c r="L228" s="31"/>
      <c r="M228" s="24">
        <v>200</v>
      </c>
      <c r="N228" s="24">
        <v>0.11047755264037867</v>
      </c>
      <c r="O228" s="24">
        <v>-5.1654023228613968E-2</v>
      </c>
    </row>
    <row r="229" spans="1:15" x14ac:dyDescent="0.2">
      <c r="A229" s="19" t="str">
        <f t="shared" si="24"/>
        <v>226000-226999</v>
      </c>
      <c r="B229" s="14">
        <f>COUNTIFS('Main Data'!$F:$F,"successful",'Main Data'!$D:$D,"&gt;="&amp;$J229,'Main Data'!$D:$D,"&lt;="&amp;$K229)</f>
        <v>0</v>
      </c>
      <c r="C229" s="14">
        <f>COUNTIFS('Main Data'!$F:$F,"failed",'Main Data'!$D:$D,"&gt;="&amp;$J229,'Main Data'!$D:$D,"&lt;="&amp;$K229)</f>
        <v>0</v>
      </c>
      <c r="D229" s="14">
        <f>COUNTIFS('Main Data'!$F:$F,"canceled",'Main Data'!$D:$D,"&gt;="&amp;$J229,'Main Data'!$D:$D,"&lt;="&amp;$K229)</f>
        <v>0</v>
      </c>
      <c r="E229" s="14">
        <f t="shared" si="25"/>
        <v>0</v>
      </c>
      <c r="F229" s="15">
        <v>0</v>
      </c>
      <c r="G229" s="15">
        <v>0</v>
      </c>
      <c r="H229" s="15">
        <v>0</v>
      </c>
      <c r="J229" s="14">
        <f t="shared" si="29"/>
        <v>226000</v>
      </c>
      <c r="K229" s="14">
        <f t="shared" si="30"/>
        <v>226999</v>
      </c>
      <c r="L229" s="31"/>
      <c r="M229" s="24">
        <v>201</v>
      </c>
      <c r="N229" s="24">
        <v>0.10979662270101295</v>
      </c>
      <c r="O229" s="24">
        <v>-0.10979662270101295</v>
      </c>
    </row>
    <row r="230" spans="1:15" x14ac:dyDescent="0.2">
      <c r="A230" s="19" t="str">
        <f t="shared" si="24"/>
        <v>227000-227999</v>
      </c>
      <c r="B230" s="14">
        <f>COUNTIFS('Main Data'!$F:$F,"successful",'Main Data'!$D:$D,"&gt;="&amp;$J230,'Main Data'!$D:$D,"&lt;="&amp;$K230)</f>
        <v>0</v>
      </c>
      <c r="C230" s="14">
        <f>COUNTIFS('Main Data'!$F:$F,"failed",'Main Data'!$D:$D,"&gt;="&amp;$J230,'Main Data'!$D:$D,"&lt;="&amp;$K230)</f>
        <v>0</v>
      </c>
      <c r="D230" s="14">
        <f>COUNTIFS('Main Data'!$F:$F,"canceled",'Main Data'!$D:$D,"&gt;="&amp;$J230,'Main Data'!$D:$D,"&lt;="&amp;$K230)</f>
        <v>0</v>
      </c>
      <c r="E230" s="14">
        <f t="shared" si="25"/>
        <v>0</v>
      </c>
      <c r="F230" s="15">
        <v>0</v>
      </c>
      <c r="G230" s="15">
        <v>0</v>
      </c>
      <c r="H230" s="15">
        <v>0</v>
      </c>
      <c r="J230" s="14">
        <f t="shared" si="29"/>
        <v>227000</v>
      </c>
      <c r="K230" s="14">
        <f t="shared" si="30"/>
        <v>227999</v>
      </c>
      <c r="L230" s="31"/>
      <c r="M230" s="24">
        <v>202</v>
      </c>
      <c r="N230" s="24">
        <v>0.10911569276164726</v>
      </c>
      <c r="O230" s="24">
        <v>-0.10911569276164726</v>
      </c>
    </row>
    <row r="231" spans="1:15" x14ac:dyDescent="0.2">
      <c r="A231" s="19" t="str">
        <f t="shared" si="24"/>
        <v>228000-228999</v>
      </c>
      <c r="B231" s="14">
        <f>COUNTIFS('Main Data'!$F:$F,"successful",'Main Data'!$D:$D,"&gt;="&amp;$J231,'Main Data'!$D:$D,"&lt;="&amp;$K231)</f>
        <v>0</v>
      </c>
      <c r="C231" s="14">
        <f>COUNTIFS('Main Data'!$F:$F,"failed",'Main Data'!$D:$D,"&gt;="&amp;$J231,'Main Data'!$D:$D,"&lt;="&amp;$K231)</f>
        <v>0</v>
      </c>
      <c r="D231" s="14">
        <f>COUNTIFS('Main Data'!$F:$F,"canceled",'Main Data'!$D:$D,"&gt;="&amp;$J231,'Main Data'!$D:$D,"&lt;="&amp;$K231)</f>
        <v>0</v>
      </c>
      <c r="E231" s="14">
        <f t="shared" si="25"/>
        <v>0</v>
      </c>
      <c r="F231" s="15">
        <v>0</v>
      </c>
      <c r="G231" s="15">
        <v>0</v>
      </c>
      <c r="H231" s="15">
        <v>0</v>
      </c>
      <c r="J231" s="14">
        <f t="shared" si="29"/>
        <v>228000</v>
      </c>
      <c r="K231" s="14">
        <f t="shared" si="30"/>
        <v>228999</v>
      </c>
      <c r="L231" s="31"/>
      <c r="M231" s="24">
        <v>203</v>
      </c>
      <c r="N231" s="24">
        <v>0.10843476282228154</v>
      </c>
      <c r="O231" s="24">
        <v>-0.10843476282228154</v>
      </c>
    </row>
    <row r="232" spans="1:15" x14ac:dyDescent="0.2">
      <c r="A232" s="19" t="str">
        <f t="shared" si="24"/>
        <v>229000-229999</v>
      </c>
      <c r="B232" s="14">
        <f>COUNTIFS('Main Data'!$F:$F,"successful",'Main Data'!$D:$D,"&gt;="&amp;$J232,'Main Data'!$D:$D,"&lt;="&amp;$K232)</f>
        <v>0</v>
      </c>
      <c r="C232" s="14">
        <f>COUNTIFS('Main Data'!$F:$F,"failed",'Main Data'!$D:$D,"&gt;="&amp;$J232,'Main Data'!$D:$D,"&lt;="&amp;$K232)</f>
        <v>0</v>
      </c>
      <c r="D232" s="14">
        <f>COUNTIFS('Main Data'!$F:$F,"canceled",'Main Data'!$D:$D,"&gt;="&amp;$J232,'Main Data'!$D:$D,"&lt;="&amp;$K232)</f>
        <v>0</v>
      </c>
      <c r="E232" s="14">
        <f t="shared" si="25"/>
        <v>0</v>
      </c>
      <c r="F232" s="15">
        <v>0</v>
      </c>
      <c r="G232" s="15">
        <v>0</v>
      </c>
      <c r="H232" s="15">
        <v>0</v>
      </c>
      <c r="J232" s="14">
        <f t="shared" si="29"/>
        <v>229000</v>
      </c>
      <c r="K232" s="14">
        <f t="shared" si="30"/>
        <v>229999</v>
      </c>
      <c r="L232" s="31"/>
      <c r="M232" s="24">
        <v>204</v>
      </c>
      <c r="N232" s="24">
        <v>0.10775383288291582</v>
      </c>
      <c r="O232" s="24">
        <v>-0.10775383288291582</v>
      </c>
    </row>
    <row r="233" spans="1:15" x14ac:dyDescent="0.2">
      <c r="A233" s="19" t="str">
        <f t="shared" si="24"/>
        <v>230000-230999</v>
      </c>
      <c r="B233" s="14">
        <f>COUNTIFS('Main Data'!$F:$F,"successful",'Main Data'!$D:$D,"&gt;="&amp;$J233,'Main Data'!$D:$D,"&lt;="&amp;$K233)</f>
        <v>0</v>
      </c>
      <c r="C233" s="14">
        <f>COUNTIFS('Main Data'!$F:$F,"failed",'Main Data'!$D:$D,"&gt;="&amp;$J233,'Main Data'!$D:$D,"&lt;="&amp;$K233)</f>
        <v>0</v>
      </c>
      <c r="D233" s="14">
        <f>COUNTIFS('Main Data'!$F:$F,"canceled",'Main Data'!$D:$D,"&gt;="&amp;$J233,'Main Data'!$D:$D,"&lt;="&amp;$K233)</f>
        <v>0</v>
      </c>
      <c r="E233" s="14">
        <f t="shared" si="25"/>
        <v>0</v>
      </c>
      <c r="F233" s="15">
        <v>0</v>
      </c>
      <c r="G233" s="15">
        <v>0</v>
      </c>
      <c r="H233" s="15">
        <v>0</v>
      </c>
      <c r="J233" s="14">
        <f t="shared" si="29"/>
        <v>230000</v>
      </c>
      <c r="K233" s="14">
        <f t="shared" si="30"/>
        <v>230999</v>
      </c>
      <c r="L233" s="31"/>
      <c r="M233" s="24">
        <v>205</v>
      </c>
      <c r="N233" s="24">
        <v>0.1070729029435501</v>
      </c>
      <c r="O233" s="24">
        <v>-0.1070729029435501</v>
      </c>
    </row>
    <row r="234" spans="1:15" x14ac:dyDescent="0.2">
      <c r="A234" s="19" t="str">
        <f t="shared" si="24"/>
        <v>231000-231999</v>
      </c>
      <c r="B234" s="14">
        <f>COUNTIFS('Main Data'!$F:$F,"successful",'Main Data'!$D:$D,"&gt;="&amp;$J234,'Main Data'!$D:$D,"&lt;="&amp;$K234)</f>
        <v>0</v>
      </c>
      <c r="C234" s="14">
        <f>COUNTIFS('Main Data'!$F:$F,"failed",'Main Data'!$D:$D,"&gt;="&amp;$J234,'Main Data'!$D:$D,"&lt;="&amp;$K234)</f>
        <v>0</v>
      </c>
      <c r="D234" s="14">
        <f>COUNTIFS('Main Data'!$F:$F,"canceled",'Main Data'!$D:$D,"&gt;="&amp;$J234,'Main Data'!$D:$D,"&lt;="&amp;$K234)</f>
        <v>0</v>
      </c>
      <c r="E234" s="14">
        <f t="shared" si="25"/>
        <v>0</v>
      </c>
      <c r="F234" s="15">
        <v>0</v>
      </c>
      <c r="G234" s="15">
        <v>0</v>
      </c>
      <c r="H234" s="15">
        <v>0</v>
      </c>
      <c r="J234" s="14">
        <f t="shared" si="29"/>
        <v>231000</v>
      </c>
      <c r="K234" s="14">
        <f t="shared" si="30"/>
        <v>231999</v>
      </c>
      <c r="L234" s="31"/>
      <c r="M234" s="24">
        <v>206</v>
      </c>
      <c r="N234" s="24">
        <v>0.1063919730041844</v>
      </c>
      <c r="O234" s="24">
        <v>-0.1063919730041844</v>
      </c>
    </row>
    <row r="235" spans="1:15" x14ac:dyDescent="0.2">
      <c r="A235" s="19" t="str">
        <f t="shared" si="24"/>
        <v>232000-232999</v>
      </c>
      <c r="B235" s="14">
        <f>COUNTIFS('Main Data'!$F:$F,"successful",'Main Data'!$D:$D,"&gt;="&amp;$J235,'Main Data'!$D:$D,"&lt;="&amp;$K235)</f>
        <v>0</v>
      </c>
      <c r="C235" s="14">
        <f>COUNTIFS('Main Data'!$F:$F,"failed",'Main Data'!$D:$D,"&gt;="&amp;$J235,'Main Data'!$D:$D,"&lt;="&amp;$K235)</f>
        <v>0</v>
      </c>
      <c r="D235" s="14">
        <f>COUNTIFS('Main Data'!$F:$F,"canceled",'Main Data'!$D:$D,"&gt;="&amp;$J235,'Main Data'!$D:$D,"&lt;="&amp;$K235)</f>
        <v>0</v>
      </c>
      <c r="E235" s="14">
        <f t="shared" si="25"/>
        <v>0</v>
      </c>
      <c r="F235" s="15">
        <v>0</v>
      </c>
      <c r="G235" s="15">
        <v>0</v>
      </c>
      <c r="H235" s="15">
        <v>0</v>
      </c>
      <c r="J235" s="14">
        <f t="shared" si="29"/>
        <v>232000</v>
      </c>
      <c r="K235" s="14">
        <f t="shared" si="30"/>
        <v>232999</v>
      </c>
      <c r="L235" s="31"/>
      <c r="M235" s="24">
        <v>207</v>
      </c>
      <c r="N235" s="24">
        <v>0.10571104306481868</v>
      </c>
      <c r="O235" s="24">
        <v>-0.10571104306481868</v>
      </c>
    </row>
    <row r="236" spans="1:15" x14ac:dyDescent="0.2">
      <c r="A236" s="19" t="str">
        <f t="shared" si="24"/>
        <v>233000-233999</v>
      </c>
      <c r="B236" s="14">
        <f>COUNTIFS('Main Data'!$F:$F,"successful",'Main Data'!$D:$D,"&gt;="&amp;$J236,'Main Data'!$D:$D,"&lt;="&amp;$K236)</f>
        <v>0</v>
      </c>
      <c r="C236" s="14">
        <f>COUNTIFS('Main Data'!$F:$F,"failed",'Main Data'!$D:$D,"&gt;="&amp;$J236,'Main Data'!$D:$D,"&lt;="&amp;$K236)</f>
        <v>0</v>
      </c>
      <c r="D236" s="14">
        <f>COUNTIFS('Main Data'!$F:$F,"canceled",'Main Data'!$D:$D,"&gt;="&amp;$J236,'Main Data'!$D:$D,"&lt;="&amp;$K236)</f>
        <v>0</v>
      </c>
      <c r="E236" s="14">
        <f t="shared" si="25"/>
        <v>0</v>
      </c>
      <c r="F236" s="15">
        <v>0</v>
      </c>
      <c r="G236" s="15">
        <v>0</v>
      </c>
      <c r="H236" s="15">
        <v>0</v>
      </c>
      <c r="J236" s="14">
        <f t="shared" si="29"/>
        <v>233000</v>
      </c>
      <c r="K236" s="14">
        <f t="shared" si="30"/>
        <v>233999</v>
      </c>
      <c r="L236" s="31"/>
      <c r="M236" s="24">
        <v>208</v>
      </c>
      <c r="N236" s="24">
        <v>0.10503011312545296</v>
      </c>
      <c r="O236" s="24">
        <v>-0.10503011312545296</v>
      </c>
    </row>
    <row r="237" spans="1:15" x14ac:dyDescent="0.2">
      <c r="A237" s="19" t="str">
        <f t="shared" si="24"/>
        <v>234000-234999</v>
      </c>
      <c r="B237" s="14">
        <f>COUNTIFS('Main Data'!$F:$F,"successful",'Main Data'!$D:$D,"&gt;="&amp;$J237,'Main Data'!$D:$D,"&lt;="&amp;$K237)</f>
        <v>0</v>
      </c>
      <c r="C237" s="14">
        <f>COUNTIFS('Main Data'!$F:$F,"failed",'Main Data'!$D:$D,"&gt;="&amp;$J237,'Main Data'!$D:$D,"&lt;="&amp;$K237)</f>
        <v>0</v>
      </c>
      <c r="D237" s="14">
        <f>COUNTIFS('Main Data'!$F:$F,"canceled",'Main Data'!$D:$D,"&gt;="&amp;$J237,'Main Data'!$D:$D,"&lt;="&amp;$K237)</f>
        <v>0</v>
      </c>
      <c r="E237" s="14">
        <f t="shared" si="25"/>
        <v>0</v>
      </c>
      <c r="F237" s="15">
        <v>0</v>
      </c>
      <c r="G237" s="15">
        <v>0</v>
      </c>
      <c r="H237" s="15">
        <v>0</v>
      </c>
      <c r="J237" s="14">
        <f t="shared" si="29"/>
        <v>234000</v>
      </c>
      <c r="K237" s="14">
        <f t="shared" si="30"/>
        <v>234999</v>
      </c>
      <c r="L237" s="31"/>
      <c r="M237" s="24">
        <v>209</v>
      </c>
      <c r="N237" s="24">
        <v>0.10434918318608724</v>
      </c>
      <c r="O237" s="24">
        <v>-0.10434918318608724</v>
      </c>
    </row>
    <row r="238" spans="1:15" x14ac:dyDescent="0.2">
      <c r="A238" s="19" t="str">
        <f t="shared" si="24"/>
        <v>235000-235999</v>
      </c>
      <c r="B238" s="14">
        <f>COUNTIFS('Main Data'!$F:$F,"successful",'Main Data'!$D:$D,"&gt;="&amp;$J238,'Main Data'!$D:$D,"&lt;="&amp;$K238)</f>
        <v>0</v>
      </c>
      <c r="C238" s="14">
        <f>COUNTIFS('Main Data'!$F:$F,"failed",'Main Data'!$D:$D,"&gt;="&amp;$J238,'Main Data'!$D:$D,"&lt;="&amp;$K238)</f>
        <v>0</v>
      </c>
      <c r="D238" s="14">
        <f>COUNTIFS('Main Data'!$F:$F,"canceled",'Main Data'!$D:$D,"&gt;="&amp;$J238,'Main Data'!$D:$D,"&lt;="&amp;$K238)</f>
        <v>0</v>
      </c>
      <c r="E238" s="14">
        <f t="shared" si="25"/>
        <v>0</v>
      </c>
      <c r="F238" s="15">
        <v>0</v>
      </c>
      <c r="G238" s="15">
        <v>0</v>
      </c>
      <c r="H238" s="15">
        <v>0</v>
      </c>
      <c r="J238" s="14">
        <f t="shared" si="29"/>
        <v>235000</v>
      </c>
      <c r="K238" s="14">
        <f t="shared" si="30"/>
        <v>235999</v>
      </c>
      <c r="L238" s="31"/>
      <c r="M238" s="24">
        <v>210</v>
      </c>
      <c r="N238" s="24">
        <v>0.10366825324672155</v>
      </c>
      <c r="O238" s="24">
        <v>-0.10366825324672155</v>
      </c>
    </row>
    <row r="239" spans="1:15" x14ac:dyDescent="0.2">
      <c r="A239" s="19" t="str">
        <f t="shared" si="24"/>
        <v>236000-236999</v>
      </c>
      <c r="B239" s="14">
        <f>COUNTIFS('Main Data'!$F:$F,"successful",'Main Data'!$D:$D,"&gt;="&amp;$J239,'Main Data'!$D:$D,"&lt;="&amp;$K239)</f>
        <v>0</v>
      </c>
      <c r="C239" s="14">
        <f>COUNTIFS('Main Data'!$F:$F,"failed",'Main Data'!$D:$D,"&gt;="&amp;$J239,'Main Data'!$D:$D,"&lt;="&amp;$K239)</f>
        <v>0</v>
      </c>
      <c r="D239" s="14">
        <f>COUNTIFS('Main Data'!$F:$F,"canceled",'Main Data'!$D:$D,"&gt;="&amp;$J239,'Main Data'!$D:$D,"&lt;="&amp;$K239)</f>
        <v>0</v>
      </c>
      <c r="E239" s="14">
        <f t="shared" si="25"/>
        <v>0</v>
      </c>
      <c r="F239" s="15">
        <v>0</v>
      </c>
      <c r="G239" s="15">
        <v>0</v>
      </c>
      <c r="H239" s="15">
        <v>0</v>
      </c>
      <c r="J239" s="14">
        <f t="shared" si="29"/>
        <v>236000</v>
      </c>
      <c r="K239" s="14">
        <f t="shared" si="30"/>
        <v>236999</v>
      </c>
      <c r="L239" s="31"/>
      <c r="M239" s="24">
        <v>211</v>
      </c>
      <c r="N239" s="24">
        <v>0.10298732330735583</v>
      </c>
      <c r="O239" s="24">
        <v>-0.10298732330735583</v>
      </c>
    </row>
    <row r="240" spans="1:15" x14ac:dyDescent="0.2">
      <c r="A240" s="19" t="str">
        <f t="shared" si="24"/>
        <v>237000-237999</v>
      </c>
      <c r="B240" s="14">
        <f>COUNTIFS('Main Data'!$F:$F,"successful",'Main Data'!$D:$D,"&gt;="&amp;$J240,'Main Data'!$D:$D,"&lt;="&amp;$K240)</f>
        <v>0</v>
      </c>
      <c r="C240" s="14">
        <f>COUNTIFS('Main Data'!$F:$F,"failed",'Main Data'!$D:$D,"&gt;="&amp;$J240,'Main Data'!$D:$D,"&lt;="&amp;$K240)</f>
        <v>0</v>
      </c>
      <c r="D240" s="14">
        <f>COUNTIFS('Main Data'!$F:$F,"canceled",'Main Data'!$D:$D,"&gt;="&amp;$J240,'Main Data'!$D:$D,"&lt;="&amp;$K240)</f>
        <v>0</v>
      </c>
      <c r="E240" s="14">
        <f t="shared" si="25"/>
        <v>0</v>
      </c>
      <c r="F240" s="15">
        <v>0</v>
      </c>
      <c r="G240" s="15">
        <v>0</v>
      </c>
      <c r="H240" s="15">
        <v>0</v>
      </c>
      <c r="J240" s="14">
        <f t="shared" si="29"/>
        <v>237000</v>
      </c>
      <c r="K240" s="14">
        <f t="shared" si="30"/>
        <v>237999</v>
      </c>
      <c r="L240" s="31"/>
      <c r="M240" s="24">
        <v>212</v>
      </c>
      <c r="N240" s="24">
        <v>0.10230639336799011</v>
      </c>
      <c r="O240" s="24">
        <v>-0.10230639336799011</v>
      </c>
    </row>
    <row r="241" spans="1:15" x14ac:dyDescent="0.2">
      <c r="A241" s="19" t="str">
        <f t="shared" si="24"/>
        <v>238000-238999</v>
      </c>
      <c r="B241" s="14">
        <f>COUNTIFS('Main Data'!$F:$F,"successful",'Main Data'!$D:$D,"&gt;="&amp;$J241,'Main Data'!$D:$D,"&lt;="&amp;$K241)</f>
        <v>0</v>
      </c>
      <c r="C241" s="14">
        <f>COUNTIFS('Main Data'!$F:$F,"failed",'Main Data'!$D:$D,"&gt;="&amp;$J241,'Main Data'!$D:$D,"&lt;="&amp;$K241)</f>
        <v>0</v>
      </c>
      <c r="D241" s="14">
        <f>COUNTIFS('Main Data'!$F:$F,"canceled",'Main Data'!$D:$D,"&gt;="&amp;$J241,'Main Data'!$D:$D,"&lt;="&amp;$K241)</f>
        <v>0</v>
      </c>
      <c r="E241" s="14">
        <f t="shared" si="25"/>
        <v>0</v>
      </c>
      <c r="F241" s="15">
        <v>0</v>
      </c>
      <c r="G241" s="15">
        <v>0</v>
      </c>
      <c r="H241" s="15">
        <v>0</v>
      </c>
      <c r="J241" s="14">
        <f t="shared" si="29"/>
        <v>238000</v>
      </c>
      <c r="K241" s="14">
        <f t="shared" si="30"/>
        <v>238999</v>
      </c>
      <c r="L241" s="31"/>
      <c r="M241" s="24">
        <v>213</v>
      </c>
      <c r="N241" s="24">
        <v>0.10162546342862439</v>
      </c>
      <c r="O241" s="24">
        <v>-0.10162546342862439</v>
      </c>
    </row>
    <row r="242" spans="1:15" x14ac:dyDescent="0.2">
      <c r="A242" s="19" t="str">
        <f t="shared" si="24"/>
        <v>239000-239999</v>
      </c>
      <c r="B242" s="14">
        <f>COUNTIFS('Main Data'!$F:$F,"successful",'Main Data'!$D:$D,"&gt;="&amp;$J242,'Main Data'!$D:$D,"&lt;="&amp;$K242)</f>
        <v>0</v>
      </c>
      <c r="C242" s="14">
        <f>COUNTIFS('Main Data'!$F:$F,"failed",'Main Data'!$D:$D,"&gt;="&amp;$J242,'Main Data'!$D:$D,"&lt;="&amp;$K242)</f>
        <v>0</v>
      </c>
      <c r="D242" s="14">
        <f>COUNTIFS('Main Data'!$F:$F,"canceled",'Main Data'!$D:$D,"&gt;="&amp;$J242,'Main Data'!$D:$D,"&lt;="&amp;$K242)</f>
        <v>0</v>
      </c>
      <c r="E242" s="14">
        <f t="shared" si="25"/>
        <v>0</v>
      </c>
      <c r="F242" s="15">
        <v>0</v>
      </c>
      <c r="G242" s="15">
        <v>0</v>
      </c>
      <c r="H242" s="15">
        <v>0</v>
      </c>
      <c r="J242" s="14">
        <f t="shared" si="29"/>
        <v>239000</v>
      </c>
      <c r="K242" s="14">
        <f t="shared" si="30"/>
        <v>239999</v>
      </c>
      <c r="L242" s="31"/>
      <c r="M242" s="24">
        <v>214</v>
      </c>
      <c r="N242" s="24">
        <v>0.10094453348925869</v>
      </c>
      <c r="O242" s="24">
        <v>-0.10094453348925869</v>
      </c>
    </row>
    <row r="243" spans="1:15" x14ac:dyDescent="0.2">
      <c r="A243" s="19" t="str">
        <f t="shared" si="24"/>
        <v>240000-240999</v>
      </c>
      <c r="B243" s="14">
        <f>COUNTIFS('Main Data'!$F:$F,"successful",'Main Data'!$D:$D,"&gt;="&amp;$J243,'Main Data'!$D:$D,"&lt;="&amp;$K243)</f>
        <v>0</v>
      </c>
      <c r="C243" s="14">
        <f>COUNTIFS('Main Data'!$F:$F,"failed",'Main Data'!$D:$D,"&gt;="&amp;$J243,'Main Data'!$D:$D,"&lt;="&amp;$K243)</f>
        <v>1</v>
      </c>
      <c r="D243" s="14">
        <f>COUNTIFS('Main Data'!$F:$F,"canceled",'Main Data'!$D:$D,"&gt;="&amp;$J243,'Main Data'!$D:$D,"&lt;="&amp;$K243)</f>
        <v>0</v>
      </c>
      <c r="E243" s="14">
        <f t="shared" si="25"/>
        <v>1</v>
      </c>
      <c r="F243" s="15">
        <f t="shared" si="26"/>
        <v>0</v>
      </c>
      <c r="G243" s="15">
        <f t="shared" si="27"/>
        <v>1</v>
      </c>
      <c r="H243" s="15">
        <f t="shared" si="28"/>
        <v>0</v>
      </c>
      <c r="J243" s="14">
        <f t="shared" si="29"/>
        <v>240000</v>
      </c>
      <c r="K243" s="14">
        <f t="shared" si="30"/>
        <v>240999</v>
      </c>
      <c r="L243" s="31"/>
      <c r="M243" s="24">
        <v>215</v>
      </c>
      <c r="N243" s="24">
        <v>0.10026360354989297</v>
      </c>
      <c r="O243" s="24">
        <v>-0.10026360354989297</v>
      </c>
    </row>
    <row r="244" spans="1:15" x14ac:dyDescent="0.2">
      <c r="A244" s="19" t="str">
        <f t="shared" si="24"/>
        <v>241000-241999</v>
      </c>
      <c r="B244" s="14">
        <f>COUNTIFS('Main Data'!$F:$F,"successful",'Main Data'!$D:$D,"&gt;="&amp;$J244,'Main Data'!$D:$D,"&lt;="&amp;$K244)</f>
        <v>0</v>
      </c>
      <c r="C244" s="14">
        <f>COUNTIFS('Main Data'!$F:$F,"failed",'Main Data'!$D:$D,"&gt;="&amp;$J244,'Main Data'!$D:$D,"&lt;="&amp;$K244)</f>
        <v>0</v>
      </c>
      <c r="D244" s="14">
        <f>COUNTIFS('Main Data'!$F:$F,"canceled",'Main Data'!$D:$D,"&gt;="&amp;$J244,'Main Data'!$D:$D,"&lt;="&amp;$K244)</f>
        <v>0</v>
      </c>
      <c r="E244" s="14">
        <f t="shared" si="25"/>
        <v>0</v>
      </c>
      <c r="F244" s="15">
        <v>0</v>
      </c>
      <c r="G244" s="15">
        <v>0</v>
      </c>
      <c r="H244" s="15">
        <v>0</v>
      </c>
      <c r="J244" s="14">
        <f t="shared" si="29"/>
        <v>241000</v>
      </c>
      <c r="K244" s="14">
        <f t="shared" si="30"/>
        <v>241999</v>
      </c>
      <c r="L244" s="31"/>
      <c r="M244" s="24">
        <v>216</v>
      </c>
      <c r="N244" s="24">
        <v>9.958267361052725E-2</v>
      </c>
      <c r="O244" s="24">
        <v>-9.958267361052725E-2</v>
      </c>
    </row>
    <row r="245" spans="1:15" x14ac:dyDescent="0.2">
      <c r="A245" s="19" t="str">
        <f t="shared" si="24"/>
        <v>242000-242999</v>
      </c>
      <c r="B245" s="14">
        <f>COUNTIFS('Main Data'!$F:$F,"successful",'Main Data'!$D:$D,"&gt;="&amp;$J245,'Main Data'!$D:$D,"&lt;="&amp;$K245)</f>
        <v>0</v>
      </c>
      <c r="C245" s="14">
        <f>COUNTIFS('Main Data'!$F:$F,"failed",'Main Data'!$D:$D,"&gt;="&amp;$J245,'Main Data'!$D:$D,"&lt;="&amp;$K245)</f>
        <v>0</v>
      </c>
      <c r="D245" s="14">
        <f>COUNTIFS('Main Data'!$F:$F,"canceled",'Main Data'!$D:$D,"&gt;="&amp;$J245,'Main Data'!$D:$D,"&lt;="&amp;$K245)</f>
        <v>0</v>
      </c>
      <c r="E245" s="14">
        <f t="shared" si="25"/>
        <v>0</v>
      </c>
      <c r="F245" s="15">
        <v>0</v>
      </c>
      <c r="G245" s="15">
        <v>0</v>
      </c>
      <c r="H245" s="15">
        <v>0</v>
      </c>
      <c r="J245" s="14">
        <f t="shared" si="29"/>
        <v>242000</v>
      </c>
      <c r="K245" s="14">
        <f t="shared" si="30"/>
        <v>242999</v>
      </c>
      <c r="L245" s="31"/>
      <c r="M245" s="24">
        <v>217</v>
      </c>
      <c r="N245" s="24">
        <v>9.8901743671161529E-2</v>
      </c>
      <c r="O245" s="24">
        <v>-9.8901743671161529E-2</v>
      </c>
    </row>
    <row r="246" spans="1:15" x14ac:dyDescent="0.2">
      <c r="A246" s="19" t="str">
        <f t="shared" si="24"/>
        <v>243000-243999</v>
      </c>
      <c r="B246" s="14">
        <f>COUNTIFS('Main Data'!$F:$F,"successful",'Main Data'!$D:$D,"&gt;="&amp;$J246,'Main Data'!$D:$D,"&lt;="&amp;$K246)</f>
        <v>0</v>
      </c>
      <c r="C246" s="14">
        <f>COUNTIFS('Main Data'!$F:$F,"failed",'Main Data'!$D:$D,"&gt;="&amp;$J246,'Main Data'!$D:$D,"&lt;="&amp;$K246)</f>
        <v>0</v>
      </c>
      <c r="D246" s="14">
        <f>COUNTIFS('Main Data'!$F:$F,"canceled",'Main Data'!$D:$D,"&gt;="&amp;$J246,'Main Data'!$D:$D,"&lt;="&amp;$K246)</f>
        <v>0</v>
      </c>
      <c r="E246" s="14">
        <f t="shared" si="25"/>
        <v>0</v>
      </c>
      <c r="F246" s="15">
        <v>0</v>
      </c>
      <c r="G246" s="15">
        <v>0</v>
      </c>
      <c r="H246" s="15">
        <v>0</v>
      </c>
      <c r="J246" s="14">
        <f t="shared" si="29"/>
        <v>243000</v>
      </c>
      <c r="K246" s="14">
        <f t="shared" si="30"/>
        <v>243999</v>
      </c>
      <c r="L246" s="31"/>
      <c r="M246" s="24">
        <v>218</v>
      </c>
      <c r="N246" s="24">
        <v>9.8220813731795836E-2</v>
      </c>
      <c r="O246" s="24">
        <v>-9.8220813731795836E-2</v>
      </c>
    </row>
    <row r="247" spans="1:15" x14ac:dyDescent="0.2">
      <c r="A247" s="19" t="str">
        <f t="shared" si="24"/>
        <v>244000-244999</v>
      </c>
      <c r="B247" s="14">
        <f>COUNTIFS('Main Data'!$F:$F,"successful",'Main Data'!$D:$D,"&gt;="&amp;$J247,'Main Data'!$D:$D,"&lt;="&amp;$K247)</f>
        <v>0</v>
      </c>
      <c r="C247" s="14">
        <f>COUNTIFS('Main Data'!$F:$F,"failed",'Main Data'!$D:$D,"&gt;="&amp;$J247,'Main Data'!$D:$D,"&lt;="&amp;$K247)</f>
        <v>0</v>
      </c>
      <c r="D247" s="14">
        <f>COUNTIFS('Main Data'!$F:$F,"canceled",'Main Data'!$D:$D,"&gt;="&amp;$J247,'Main Data'!$D:$D,"&lt;="&amp;$K247)</f>
        <v>0</v>
      </c>
      <c r="E247" s="14">
        <f t="shared" si="25"/>
        <v>0</v>
      </c>
      <c r="F247" s="15">
        <v>0</v>
      </c>
      <c r="G247" s="15">
        <v>0</v>
      </c>
      <c r="H247" s="15">
        <v>0</v>
      </c>
      <c r="J247" s="14">
        <f t="shared" si="29"/>
        <v>244000</v>
      </c>
      <c r="K247" s="14">
        <f t="shared" si="30"/>
        <v>244999</v>
      </c>
      <c r="L247" s="31"/>
      <c r="M247" s="24">
        <v>219</v>
      </c>
      <c r="N247" s="24">
        <v>9.7539883792430115E-2</v>
      </c>
      <c r="O247" s="24">
        <v>-9.7539883792430115E-2</v>
      </c>
    </row>
    <row r="248" spans="1:15" x14ac:dyDescent="0.2">
      <c r="A248" s="19" t="str">
        <f t="shared" si="24"/>
        <v>245000-245999</v>
      </c>
      <c r="B248" s="14">
        <f>COUNTIFS('Main Data'!$F:$F,"successful",'Main Data'!$D:$D,"&gt;="&amp;$J248,'Main Data'!$D:$D,"&lt;="&amp;$K248)</f>
        <v>0</v>
      </c>
      <c r="C248" s="14">
        <f>COUNTIFS('Main Data'!$F:$F,"failed",'Main Data'!$D:$D,"&gt;="&amp;$J248,'Main Data'!$D:$D,"&lt;="&amp;$K248)</f>
        <v>0</v>
      </c>
      <c r="D248" s="14">
        <f>COUNTIFS('Main Data'!$F:$F,"canceled",'Main Data'!$D:$D,"&gt;="&amp;$J248,'Main Data'!$D:$D,"&lt;="&amp;$K248)</f>
        <v>0</v>
      </c>
      <c r="E248" s="14">
        <f t="shared" si="25"/>
        <v>0</v>
      </c>
      <c r="F248" s="15">
        <v>0</v>
      </c>
      <c r="G248" s="15">
        <v>0</v>
      </c>
      <c r="H248" s="15">
        <v>0</v>
      </c>
      <c r="J248" s="14">
        <f t="shared" si="29"/>
        <v>245000</v>
      </c>
      <c r="K248" s="14">
        <f t="shared" si="30"/>
        <v>245999</v>
      </c>
      <c r="L248" s="31"/>
      <c r="M248" s="24">
        <v>220</v>
      </c>
      <c r="N248" s="24">
        <v>9.6858953853064395E-2</v>
      </c>
      <c r="O248" s="24">
        <v>-9.6858953853064395E-2</v>
      </c>
    </row>
    <row r="249" spans="1:15" x14ac:dyDescent="0.2">
      <c r="A249" s="19" t="str">
        <f t="shared" si="24"/>
        <v>246000-246999</v>
      </c>
      <c r="B249" s="14">
        <f>COUNTIFS('Main Data'!$F:$F,"successful",'Main Data'!$D:$D,"&gt;="&amp;$J249,'Main Data'!$D:$D,"&lt;="&amp;$K249)</f>
        <v>0</v>
      </c>
      <c r="C249" s="14">
        <f>COUNTIFS('Main Data'!$F:$F,"failed",'Main Data'!$D:$D,"&gt;="&amp;$J249,'Main Data'!$D:$D,"&lt;="&amp;$K249)</f>
        <v>0</v>
      </c>
      <c r="D249" s="14">
        <f>COUNTIFS('Main Data'!$F:$F,"canceled",'Main Data'!$D:$D,"&gt;="&amp;$J249,'Main Data'!$D:$D,"&lt;="&amp;$K249)</f>
        <v>0</v>
      </c>
      <c r="E249" s="14">
        <f t="shared" si="25"/>
        <v>0</v>
      </c>
      <c r="F249" s="15">
        <v>0</v>
      </c>
      <c r="G249" s="15">
        <v>0</v>
      </c>
      <c r="H249" s="15">
        <v>0</v>
      </c>
      <c r="J249" s="14">
        <f t="shared" si="29"/>
        <v>246000</v>
      </c>
      <c r="K249" s="14">
        <f t="shared" si="30"/>
        <v>246999</v>
      </c>
      <c r="L249" s="31"/>
      <c r="M249" s="24">
        <v>221</v>
      </c>
      <c r="N249" s="24">
        <v>9.6178023913698674E-2</v>
      </c>
      <c r="O249" s="24">
        <v>-9.6178023913698674E-2</v>
      </c>
    </row>
    <row r="250" spans="1:15" x14ac:dyDescent="0.2">
      <c r="A250" s="19" t="str">
        <f t="shared" si="24"/>
        <v>247000-247999</v>
      </c>
      <c r="B250" s="14">
        <f>COUNTIFS('Main Data'!$F:$F,"successful",'Main Data'!$D:$D,"&gt;="&amp;$J250,'Main Data'!$D:$D,"&lt;="&amp;$K250)</f>
        <v>0</v>
      </c>
      <c r="C250" s="14">
        <f>COUNTIFS('Main Data'!$F:$F,"failed",'Main Data'!$D:$D,"&gt;="&amp;$J250,'Main Data'!$D:$D,"&lt;="&amp;$K250)</f>
        <v>0</v>
      </c>
      <c r="D250" s="14">
        <f>COUNTIFS('Main Data'!$F:$F,"canceled",'Main Data'!$D:$D,"&gt;="&amp;$J250,'Main Data'!$D:$D,"&lt;="&amp;$K250)</f>
        <v>0</v>
      </c>
      <c r="E250" s="14">
        <f t="shared" si="25"/>
        <v>0</v>
      </c>
      <c r="F250" s="15">
        <v>0</v>
      </c>
      <c r="G250" s="15">
        <v>0</v>
      </c>
      <c r="H250" s="15">
        <v>0</v>
      </c>
      <c r="J250" s="14">
        <f t="shared" si="29"/>
        <v>247000</v>
      </c>
      <c r="K250" s="14">
        <f t="shared" si="30"/>
        <v>247999</v>
      </c>
      <c r="L250" s="31"/>
      <c r="M250" s="24">
        <v>222</v>
      </c>
      <c r="N250" s="24">
        <v>9.5497093974332981E-2</v>
      </c>
      <c r="O250" s="24">
        <v>-9.5497093974332981E-2</v>
      </c>
    </row>
    <row r="251" spans="1:15" x14ac:dyDescent="0.2">
      <c r="A251" s="19" t="str">
        <f t="shared" si="24"/>
        <v>248000-248999</v>
      </c>
      <c r="B251" s="14">
        <f>COUNTIFS('Main Data'!$F:$F,"successful",'Main Data'!$D:$D,"&gt;="&amp;$J251,'Main Data'!$D:$D,"&lt;="&amp;$K251)</f>
        <v>0</v>
      </c>
      <c r="C251" s="14">
        <f>COUNTIFS('Main Data'!$F:$F,"failed",'Main Data'!$D:$D,"&gt;="&amp;$J251,'Main Data'!$D:$D,"&lt;="&amp;$K251)</f>
        <v>0</v>
      </c>
      <c r="D251" s="14">
        <f>COUNTIFS('Main Data'!$F:$F,"canceled",'Main Data'!$D:$D,"&gt;="&amp;$J251,'Main Data'!$D:$D,"&lt;="&amp;$K251)</f>
        <v>0</v>
      </c>
      <c r="E251" s="14">
        <f t="shared" si="25"/>
        <v>0</v>
      </c>
      <c r="F251" s="15">
        <v>0</v>
      </c>
      <c r="G251" s="15">
        <v>0</v>
      </c>
      <c r="H251" s="15">
        <v>0</v>
      </c>
      <c r="J251" s="14">
        <f t="shared" si="29"/>
        <v>248000</v>
      </c>
      <c r="K251" s="14">
        <f t="shared" si="30"/>
        <v>248999</v>
      </c>
      <c r="L251" s="31"/>
      <c r="M251" s="24">
        <v>223</v>
      </c>
      <c r="N251" s="24">
        <v>9.481616403496726E-2</v>
      </c>
      <c r="O251" s="24">
        <v>-9.481616403496726E-2</v>
      </c>
    </row>
    <row r="252" spans="1:15" x14ac:dyDescent="0.2">
      <c r="A252" s="19" t="str">
        <f t="shared" si="24"/>
        <v>249000-249999</v>
      </c>
      <c r="B252" s="14">
        <f>COUNTIFS('Main Data'!$F:$F,"successful",'Main Data'!$D:$D,"&gt;="&amp;$J252,'Main Data'!$D:$D,"&lt;="&amp;$K252)</f>
        <v>0</v>
      </c>
      <c r="C252" s="14">
        <f>COUNTIFS('Main Data'!$F:$F,"failed",'Main Data'!$D:$D,"&gt;="&amp;$J252,'Main Data'!$D:$D,"&lt;="&amp;$K252)</f>
        <v>0</v>
      </c>
      <c r="D252" s="14">
        <f>COUNTIFS('Main Data'!$F:$F,"canceled",'Main Data'!$D:$D,"&gt;="&amp;$J252,'Main Data'!$D:$D,"&lt;="&amp;$K252)</f>
        <v>0</v>
      </c>
      <c r="E252" s="14">
        <f t="shared" si="25"/>
        <v>0</v>
      </c>
      <c r="F252" s="15">
        <v>0</v>
      </c>
      <c r="G252" s="15">
        <v>0</v>
      </c>
      <c r="H252" s="15">
        <v>0</v>
      </c>
      <c r="J252" s="14">
        <f t="shared" si="29"/>
        <v>249000</v>
      </c>
      <c r="K252" s="14">
        <f t="shared" si="30"/>
        <v>249999</v>
      </c>
      <c r="L252" s="31"/>
      <c r="M252" s="24">
        <v>224</v>
      </c>
      <c r="N252" s="24">
        <v>9.4135234095601539E-2</v>
      </c>
      <c r="O252" s="24">
        <v>-9.4135234095601539E-2</v>
      </c>
    </row>
    <row r="253" spans="1:15" x14ac:dyDescent="0.2">
      <c r="A253" s="19" t="str">
        <f t="shared" si="24"/>
        <v>250000-250999</v>
      </c>
      <c r="B253" s="14">
        <f>COUNTIFS('Main Data'!$F:$F,"successful",'Main Data'!$D:$D,"&gt;="&amp;$J253,'Main Data'!$D:$D,"&lt;="&amp;$K253)</f>
        <v>1</v>
      </c>
      <c r="C253" s="14">
        <f>COUNTIFS('Main Data'!$F:$F,"failed",'Main Data'!$D:$D,"&gt;="&amp;$J253,'Main Data'!$D:$D,"&lt;="&amp;$K253)</f>
        <v>5</v>
      </c>
      <c r="D253" s="14">
        <f>COUNTIFS('Main Data'!$F:$F,"canceled",'Main Data'!$D:$D,"&gt;="&amp;$J253,'Main Data'!$D:$D,"&lt;="&amp;$K253)</f>
        <v>4</v>
      </c>
      <c r="E253" s="14">
        <f t="shared" si="25"/>
        <v>10</v>
      </c>
      <c r="F253" s="15">
        <f t="shared" si="26"/>
        <v>0.1</v>
      </c>
      <c r="G253" s="15">
        <f t="shared" si="27"/>
        <v>0.5</v>
      </c>
      <c r="H253" s="15">
        <f t="shared" si="28"/>
        <v>0.4</v>
      </c>
      <c r="J253" s="14">
        <f t="shared" si="29"/>
        <v>250000</v>
      </c>
      <c r="K253" s="14">
        <f t="shared" si="30"/>
        <v>250999</v>
      </c>
      <c r="L253" s="31"/>
      <c r="M253" s="24">
        <v>225</v>
      </c>
      <c r="N253" s="24">
        <v>9.3454304156235846E-2</v>
      </c>
      <c r="O253" s="24">
        <v>-9.3454304156235846E-2</v>
      </c>
    </row>
    <row r="254" spans="1:15" x14ac:dyDescent="0.2">
      <c r="A254" s="19" t="str">
        <f t="shared" si="24"/>
        <v>251000-251999</v>
      </c>
      <c r="B254" s="14">
        <f>COUNTIFS('Main Data'!$F:$F,"successful",'Main Data'!$D:$D,"&gt;="&amp;$J254,'Main Data'!$D:$D,"&lt;="&amp;$K254)</f>
        <v>0</v>
      </c>
      <c r="C254" s="14">
        <f>COUNTIFS('Main Data'!$F:$F,"failed",'Main Data'!$D:$D,"&gt;="&amp;$J254,'Main Data'!$D:$D,"&lt;="&amp;$K254)</f>
        <v>0</v>
      </c>
      <c r="D254" s="14">
        <f>COUNTIFS('Main Data'!$F:$F,"canceled",'Main Data'!$D:$D,"&gt;="&amp;$J254,'Main Data'!$D:$D,"&lt;="&amp;$K254)</f>
        <v>0</v>
      </c>
      <c r="E254" s="14">
        <f t="shared" si="25"/>
        <v>0</v>
      </c>
      <c r="F254" s="15">
        <v>0</v>
      </c>
      <c r="G254" s="15">
        <v>0</v>
      </c>
      <c r="H254" s="15">
        <v>0</v>
      </c>
      <c r="J254" s="14">
        <f t="shared" si="29"/>
        <v>251000</v>
      </c>
      <c r="K254" s="14">
        <f t="shared" si="30"/>
        <v>251999</v>
      </c>
      <c r="L254" s="31"/>
      <c r="M254" s="24">
        <v>226</v>
      </c>
      <c r="N254" s="24">
        <v>9.2773374216870125E-2</v>
      </c>
      <c r="O254" s="24">
        <v>-9.2773374216870125E-2</v>
      </c>
    </row>
    <row r="255" spans="1:15" x14ac:dyDescent="0.2">
      <c r="A255" s="19" t="str">
        <f t="shared" si="24"/>
        <v>252000-252999</v>
      </c>
      <c r="B255" s="14">
        <f>COUNTIFS('Main Data'!$F:$F,"successful",'Main Data'!$D:$D,"&gt;="&amp;$J255,'Main Data'!$D:$D,"&lt;="&amp;$K255)</f>
        <v>0</v>
      </c>
      <c r="C255" s="14">
        <f>COUNTIFS('Main Data'!$F:$F,"failed",'Main Data'!$D:$D,"&gt;="&amp;$J255,'Main Data'!$D:$D,"&lt;="&amp;$K255)</f>
        <v>0</v>
      </c>
      <c r="D255" s="14">
        <f>COUNTIFS('Main Data'!$F:$F,"canceled",'Main Data'!$D:$D,"&gt;="&amp;$J255,'Main Data'!$D:$D,"&lt;="&amp;$K255)</f>
        <v>0</v>
      </c>
      <c r="E255" s="14">
        <f t="shared" si="25"/>
        <v>0</v>
      </c>
      <c r="F255" s="15">
        <v>0</v>
      </c>
      <c r="G255" s="15">
        <v>0</v>
      </c>
      <c r="H255" s="15">
        <v>0</v>
      </c>
      <c r="J255" s="14">
        <f t="shared" si="29"/>
        <v>252000</v>
      </c>
      <c r="K255" s="14">
        <f t="shared" si="30"/>
        <v>252999</v>
      </c>
      <c r="L255" s="31"/>
      <c r="M255" s="24">
        <v>227</v>
      </c>
      <c r="N255" s="24">
        <v>9.2092444277504404E-2</v>
      </c>
      <c r="O255" s="24">
        <v>-9.2092444277504404E-2</v>
      </c>
    </row>
    <row r="256" spans="1:15" x14ac:dyDescent="0.2">
      <c r="A256" s="19" t="str">
        <f t="shared" si="24"/>
        <v>253000-253999</v>
      </c>
      <c r="B256" s="14">
        <f>COUNTIFS('Main Data'!$F:$F,"successful",'Main Data'!$D:$D,"&gt;="&amp;$J256,'Main Data'!$D:$D,"&lt;="&amp;$K256)</f>
        <v>0</v>
      </c>
      <c r="C256" s="14">
        <f>COUNTIFS('Main Data'!$F:$F,"failed",'Main Data'!$D:$D,"&gt;="&amp;$J256,'Main Data'!$D:$D,"&lt;="&amp;$K256)</f>
        <v>0</v>
      </c>
      <c r="D256" s="14">
        <f>COUNTIFS('Main Data'!$F:$F,"canceled",'Main Data'!$D:$D,"&gt;="&amp;$J256,'Main Data'!$D:$D,"&lt;="&amp;$K256)</f>
        <v>0</v>
      </c>
      <c r="E256" s="14">
        <f t="shared" si="25"/>
        <v>0</v>
      </c>
      <c r="F256" s="15">
        <v>0</v>
      </c>
      <c r="G256" s="15">
        <v>0</v>
      </c>
      <c r="H256" s="15">
        <v>0</v>
      </c>
      <c r="J256" s="14">
        <f t="shared" si="29"/>
        <v>253000</v>
      </c>
      <c r="K256" s="14">
        <f t="shared" si="30"/>
        <v>253999</v>
      </c>
      <c r="L256" s="31"/>
      <c r="M256" s="24">
        <v>228</v>
      </c>
      <c r="N256" s="24">
        <v>9.1411514338138683E-2</v>
      </c>
      <c r="O256" s="24">
        <v>-9.1411514338138683E-2</v>
      </c>
    </row>
    <row r="257" spans="1:15" x14ac:dyDescent="0.2">
      <c r="A257" s="19" t="str">
        <f t="shared" si="24"/>
        <v>254000-254999</v>
      </c>
      <c r="B257" s="14">
        <f>COUNTIFS('Main Data'!$F:$F,"successful",'Main Data'!$D:$D,"&gt;="&amp;$J257,'Main Data'!$D:$D,"&lt;="&amp;$K257)</f>
        <v>0</v>
      </c>
      <c r="C257" s="14">
        <f>COUNTIFS('Main Data'!$F:$F,"failed",'Main Data'!$D:$D,"&gt;="&amp;$J257,'Main Data'!$D:$D,"&lt;="&amp;$K257)</f>
        <v>0</v>
      </c>
      <c r="D257" s="14">
        <f>COUNTIFS('Main Data'!$F:$F,"canceled",'Main Data'!$D:$D,"&gt;="&amp;$J257,'Main Data'!$D:$D,"&lt;="&amp;$K257)</f>
        <v>0</v>
      </c>
      <c r="E257" s="14">
        <f t="shared" si="25"/>
        <v>0</v>
      </c>
      <c r="F257" s="15">
        <v>0</v>
      </c>
      <c r="G257" s="15">
        <v>0</v>
      </c>
      <c r="H257" s="15">
        <v>0</v>
      </c>
      <c r="J257" s="14">
        <f t="shared" si="29"/>
        <v>254000</v>
      </c>
      <c r="K257" s="14">
        <f t="shared" si="30"/>
        <v>254999</v>
      </c>
      <c r="L257" s="31"/>
      <c r="M257" s="24">
        <v>229</v>
      </c>
      <c r="N257" s="24">
        <v>9.073058439877299E-2</v>
      </c>
      <c r="O257" s="24">
        <v>-9.073058439877299E-2</v>
      </c>
    </row>
    <row r="258" spans="1:15" x14ac:dyDescent="0.2">
      <c r="A258" s="19" t="str">
        <f t="shared" si="24"/>
        <v>255000-255999</v>
      </c>
      <c r="B258" s="14">
        <f>COUNTIFS('Main Data'!$F:$F,"successful",'Main Data'!$D:$D,"&gt;="&amp;$J258,'Main Data'!$D:$D,"&lt;="&amp;$K258)</f>
        <v>0</v>
      </c>
      <c r="C258" s="14">
        <f>COUNTIFS('Main Data'!$F:$F,"failed",'Main Data'!$D:$D,"&gt;="&amp;$J258,'Main Data'!$D:$D,"&lt;="&amp;$K258)</f>
        <v>0</v>
      </c>
      <c r="D258" s="14">
        <f>COUNTIFS('Main Data'!$F:$F,"canceled",'Main Data'!$D:$D,"&gt;="&amp;$J258,'Main Data'!$D:$D,"&lt;="&amp;$K258)</f>
        <v>0</v>
      </c>
      <c r="E258" s="14">
        <f t="shared" si="25"/>
        <v>0</v>
      </c>
      <c r="F258" s="15">
        <v>0</v>
      </c>
      <c r="G258" s="15">
        <v>0</v>
      </c>
      <c r="H258" s="15">
        <v>0</v>
      </c>
      <c r="J258" s="14">
        <f t="shared" si="29"/>
        <v>255000</v>
      </c>
      <c r="K258" s="14">
        <f t="shared" si="30"/>
        <v>255999</v>
      </c>
      <c r="L258" s="31"/>
      <c r="M258" s="24">
        <v>230</v>
      </c>
      <c r="N258" s="24">
        <v>9.0049654459407269E-2</v>
      </c>
      <c r="O258" s="24">
        <v>-9.0049654459407269E-2</v>
      </c>
    </row>
    <row r="259" spans="1:15" x14ac:dyDescent="0.2">
      <c r="A259" s="19" t="str">
        <f t="shared" si="24"/>
        <v>256000-256999</v>
      </c>
      <c r="B259" s="14">
        <f>COUNTIFS('Main Data'!$F:$F,"successful",'Main Data'!$D:$D,"&gt;="&amp;$J259,'Main Data'!$D:$D,"&lt;="&amp;$K259)</f>
        <v>0</v>
      </c>
      <c r="C259" s="14">
        <f>COUNTIFS('Main Data'!$F:$F,"failed",'Main Data'!$D:$D,"&gt;="&amp;$J259,'Main Data'!$D:$D,"&lt;="&amp;$K259)</f>
        <v>0</v>
      </c>
      <c r="D259" s="14">
        <f>COUNTIFS('Main Data'!$F:$F,"canceled",'Main Data'!$D:$D,"&gt;="&amp;$J259,'Main Data'!$D:$D,"&lt;="&amp;$K259)</f>
        <v>0</v>
      </c>
      <c r="E259" s="14">
        <f t="shared" si="25"/>
        <v>0</v>
      </c>
      <c r="F259" s="15">
        <v>0</v>
      </c>
      <c r="G259" s="15">
        <v>0</v>
      </c>
      <c r="H259" s="15">
        <v>0</v>
      </c>
      <c r="J259" s="14">
        <f t="shared" si="29"/>
        <v>256000</v>
      </c>
      <c r="K259" s="14">
        <f t="shared" si="30"/>
        <v>256999</v>
      </c>
      <c r="L259" s="31"/>
      <c r="M259" s="24">
        <v>231</v>
      </c>
      <c r="N259" s="24">
        <v>8.9368724520041548E-2</v>
      </c>
      <c r="O259" s="24">
        <v>-8.9368724520041548E-2</v>
      </c>
    </row>
    <row r="260" spans="1:15" x14ac:dyDescent="0.2">
      <c r="A260" s="19" t="str">
        <f t="shared" ref="A260:A323" si="31">J260&amp;"-"&amp;K260</f>
        <v>257000-257999</v>
      </c>
      <c r="B260" s="14">
        <f>COUNTIFS('Main Data'!$F:$F,"successful",'Main Data'!$D:$D,"&gt;="&amp;$J260,'Main Data'!$D:$D,"&lt;="&amp;$K260)</f>
        <v>0</v>
      </c>
      <c r="C260" s="14">
        <f>COUNTIFS('Main Data'!$F:$F,"failed",'Main Data'!$D:$D,"&gt;="&amp;$J260,'Main Data'!$D:$D,"&lt;="&amp;$K260)</f>
        <v>0</v>
      </c>
      <c r="D260" s="14">
        <f>COUNTIFS('Main Data'!$F:$F,"canceled",'Main Data'!$D:$D,"&gt;="&amp;$J260,'Main Data'!$D:$D,"&lt;="&amp;$K260)</f>
        <v>0</v>
      </c>
      <c r="E260" s="14">
        <f t="shared" ref="E260:E323" si="32">SUM(B260:D260)</f>
        <v>0</v>
      </c>
      <c r="F260" s="15">
        <v>0</v>
      </c>
      <c r="G260" s="15">
        <v>0</v>
      </c>
      <c r="H260" s="15">
        <v>0</v>
      </c>
      <c r="J260" s="14">
        <f t="shared" si="29"/>
        <v>257000</v>
      </c>
      <c r="K260" s="14">
        <f t="shared" si="30"/>
        <v>257999</v>
      </c>
      <c r="L260" s="31"/>
      <c r="M260" s="24">
        <v>232</v>
      </c>
      <c r="N260" s="24">
        <v>8.8687794580675827E-2</v>
      </c>
      <c r="O260" s="24">
        <v>-8.8687794580675827E-2</v>
      </c>
    </row>
    <row r="261" spans="1:15" x14ac:dyDescent="0.2">
      <c r="A261" s="19" t="str">
        <f t="shared" si="31"/>
        <v>258000-258999</v>
      </c>
      <c r="B261" s="14">
        <f>COUNTIFS('Main Data'!$F:$F,"successful",'Main Data'!$D:$D,"&gt;="&amp;$J261,'Main Data'!$D:$D,"&lt;="&amp;$K261)</f>
        <v>0</v>
      </c>
      <c r="C261" s="14">
        <f>COUNTIFS('Main Data'!$F:$F,"failed",'Main Data'!$D:$D,"&gt;="&amp;$J261,'Main Data'!$D:$D,"&lt;="&amp;$K261)</f>
        <v>0</v>
      </c>
      <c r="D261" s="14">
        <f>COUNTIFS('Main Data'!$F:$F,"canceled",'Main Data'!$D:$D,"&gt;="&amp;$J261,'Main Data'!$D:$D,"&lt;="&amp;$K261)</f>
        <v>0</v>
      </c>
      <c r="E261" s="14">
        <f t="shared" si="32"/>
        <v>0</v>
      </c>
      <c r="F261" s="15">
        <v>0</v>
      </c>
      <c r="G261" s="15">
        <v>0</v>
      </c>
      <c r="H261" s="15">
        <v>0</v>
      </c>
      <c r="J261" s="14">
        <f t="shared" si="29"/>
        <v>258000</v>
      </c>
      <c r="K261" s="14">
        <f t="shared" si="30"/>
        <v>258999</v>
      </c>
      <c r="L261" s="31"/>
      <c r="M261" s="24">
        <v>233</v>
      </c>
      <c r="N261" s="24">
        <v>8.8006864641310134E-2</v>
      </c>
      <c r="O261" s="24">
        <v>-8.8006864641310134E-2</v>
      </c>
    </row>
    <row r="262" spans="1:15" x14ac:dyDescent="0.2">
      <c r="A262" s="19" t="str">
        <f t="shared" si="31"/>
        <v>259000-259999</v>
      </c>
      <c r="B262" s="14">
        <f>COUNTIFS('Main Data'!$F:$F,"successful",'Main Data'!$D:$D,"&gt;="&amp;$J262,'Main Data'!$D:$D,"&lt;="&amp;$K262)</f>
        <v>0</v>
      </c>
      <c r="C262" s="14">
        <f>COUNTIFS('Main Data'!$F:$F,"failed",'Main Data'!$D:$D,"&gt;="&amp;$J262,'Main Data'!$D:$D,"&lt;="&amp;$K262)</f>
        <v>0</v>
      </c>
      <c r="D262" s="14">
        <f>COUNTIFS('Main Data'!$F:$F,"canceled",'Main Data'!$D:$D,"&gt;="&amp;$J262,'Main Data'!$D:$D,"&lt;="&amp;$K262)</f>
        <v>0</v>
      </c>
      <c r="E262" s="14">
        <f t="shared" si="32"/>
        <v>0</v>
      </c>
      <c r="F262" s="15">
        <v>0</v>
      </c>
      <c r="G262" s="15">
        <v>0</v>
      </c>
      <c r="H262" s="15">
        <v>0</v>
      </c>
      <c r="J262" s="14">
        <f t="shared" si="29"/>
        <v>259000</v>
      </c>
      <c r="K262" s="14">
        <f t="shared" si="30"/>
        <v>259999</v>
      </c>
      <c r="L262" s="31"/>
      <c r="M262" s="24">
        <v>234</v>
      </c>
      <c r="N262" s="24">
        <v>8.7325934701944413E-2</v>
      </c>
      <c r="O262" s="24">
        <v>-8.7325934701944413E-2</v>
      </c>
    </row>
    <row r="263" spans="1:15" x14ac:dyDescent="0.2">
      <c r="A263" s="19" t="str">
        <f t="shared" si="31"/>
        <v>260000-260999</v>
      </c>
      <c r="B263" s="14">
        <f>COUNTIFS('Main Data'!$F:$F,"successful",'Main Data'!$D:$D,"&gt;="&amp;$J263,'Main Data'!$D:$D,"&lt;="&amp;$K263)</f>
        <v>0</v>
      </c>
      <c r="C263" s="14">
        <f>COUNTIFS('Main Data'!$F:$F,"failed",'Main Data'!$D:$D,"&gt;="&amp;$J263,'Main Data'!$D:$D,"&lt;="&amp;$K263)</f>
        <v>0</v>
      </c>
      <c r="D263" s="14">
        <f>COUNTIFS('Main Data'!$F:$F,"canceled",'Main Data'!$D:$D,"&gt;="&amp;$J263,'Main Data'!$D:$D,"&lt;="&amp;$K263)</f>
        <v>0</v>
      </c>
      <c r="E263" s="14">
        <f t="shared" si="32"/>
        <v>0</v>
      </c>
      <c r="F263" s="15">
        <v>0</v>
      </c>
      <c r="G263" s="15">
        <v>0</v>
      </c>
      <c r="H263" s="15">
        <v>0</v>
      </c>
      <c r="J263" s="14">
        <f t="shared" si="29"/>
        <v>260000</v>
      </c>
      <c r="K263" s="14">
        <f t="shared" si="30"/>
        <v>260999</v>
      </c>
      <c r="L263" s="31"/>
      <c r="M263" s="24">
        <v>235</v>
      </c>
      <c r="N263" s="24">
        <v>8.6645004762578692E-2</v>
      </c>
      <c r="O263" s="24">
        <v>-8.6645004762578692E-2</v>
      </c>
    </row>
    <row r="264" spans="1:15" x14ac:dyDescent="0.2">
      <c r="A264" s="19" t="str">
        <f t="shared" si="31"/>
        <v>261000-261999</v>
      </c>
      <c r="B264" s="14">
        <f>COUNTIFS('Main Data'!$F:$F,"successful",'Main Data'!$D:$D,"&gt;="&amp;$J264,'Main Data'!$D:$D,"&lt;="&amp;$K264)</f>
        <v>1</v>
      </c>
      <c r="C264" s="14">
        <f>COUNTIFS('Main Data'!$F:$F,"failed",'Main Data'!$D:$D,"&gt;="&amp;$J264,'Main Data'!$D:$D,"&lt;="&amp;$K264)</f>
        <v>0</v>
      </c>
      <c r="D264" s="14">
        <f>COUNTIFS('Main Data'!$F:$F,"canceled",'Main Data'!$D:$D,"&gt;="&amp;$J264,'Main Data'!$D:$D,"&lt;="&amp;$K264)</f>
        <v>0</v>
      </c>
      <c r="E264" s="14">
        <f t="shared" si="32"/>
        <v>1</v>
      </c>
      <c r="F264" s="15">
        <f t="shared" ref="F264:F323" si="33">B264/$E264</f>
        <v>1</v>
      </c>
      <c r="G264" s="15">
        <f t="shared" ref="G260:G323" si="34">C264/$E264</f>
        <v>0</v>
      </c>
      <c r="H264" s="15">
        <f t="shared" ref="H260:H323" si="35">D264/$E264</f>
        <v>0</v>
      </c>
      <c r="J264" s="14">
        <f t="shared" si="29"/>
        <v>261000</v>
      </c>
      <c r="K264" s="14">
        <f t="shared" si="30"/>
        <v>261999</v>
      </c>
      <c r="L264" s="31"/>
      <c r="M264" s="24">
        <v>236</v>
      </c>
      <c r="N264" s="24">
        <v>8.5964074823212971E-2</v>
      </c>
      <c r="O264" s="24">
        <v>-8.5964074823212971E-2</v>
      </c>
    </row>
    <row r="265" spans="1:15" x14ac:dyDescent="0.2">
      <c r="A265" s="19" t="str">
        <f t="shared" si="31"/>
        <v>262000-262999</v>
      </c>
      <c r="B265" s="14">
        <f>COUNTIFS('Main Data'!$F:$F,"successful",'Main Data'!$D:$D,"&gt;="&amp;$J265,'Main Data'!$D:$D,"&lt;="&amp;$K265)</f>
        <v>0</v>
      </c>
      <c r="C265" s="14">
        <f>COUNTIFS('Main Data'!$F:$F,"failed",'Main Data'!$D:$D,"&gt;="&amp;$J265,'Main Data'!$D:$D,"&lt;="&amp;$K265)</f>
        <v>0</v>
      </c>
      <c r="D265" s="14">
        <f>COUNTIFS('Main Data'!$F:$F,"canceled",'Main Data'!$D:$D,"&gt;="&amp;$J265,'Main Data'!$D:$D,"&lt;="&amp;$K265)</f>
        <v>0</v>
      </c>
      <c r="E265" s="14">
        <f t="shared" si="32"/>
        <v>0</v>
      </c>
      <c r="F265" s="15">
        <v>0</v>
      </c>
      <c r="G265" s="15">
        <v>0</v>
      </c>
      <c r="H265" s="15">
        <v>0</v>
      </c>
      <c r="J265" s="14">
        <f t="shared" si="29"/>
        <v>262000</v>
      </c>
      <c r="K265" s="14">
        <f t="shared" si="30"/>
        <v>262999</v>
      </c>
      <c r="L265" s="31"/>
      <c r="M265" s="24">
        <v>237</v>
      </c>
      <c r="N265" s="24">
        <v>8.5283144883847278E-2</v>
      </c>
      <c r="O265" s="24">
        <v>-8.5283144883847278E-2</v>
      </c>
    </row>
    <row r="266" spans="1:15" x14ac:dyDescent="0.2">
      <c r="A266" s="19" t="str">
        <f t="shared" si="31"/>
        <v>263000-263999</v>
      </c>
      <c r="B266" s="14">
        <f>COUNTIFS('Main Data'!$F:$F,"successful",'Main Data'!$D:$D,"&gt;="&amp;$J266,'Main Data'!$D:$D,"&lt;="&amp;$K266)</f>
        <v>0</v>
      </c>
      <c r="C266" s="14">
        <f>COUNTIFS('Main Data'!$F:$F,"failed",'Main Data'!$D:$D,"&gt;="&amp;$J266,'Main Data'!$D:$D,"&lt;="&amp;$K266)</f>
        <v>0</v>
      </c>
      <c r="D266" s="14">
        <f>COUNTIFS('Main Data'!$F:$F,"canceled",'Main Data'!$D:$D,"&gt;="&amp;$J266,'Main Data'!$D:$D,"&lt;="&amp;$K266)</f>
        <v>0</v>
      </c>
      <c r="E266" s="14">
        <f t="shared" si="32"/>
        <v>0</v>
      </c>
      <c r="F266" s="15">
        <v>0</v>
      </c>
      <c r="G266" s="15">
        <v>0</v>
      </c>
      <c r="H266" s="15">
        <v>0</v>
      </c>
      <c r="J266" s="14">
        <f t="shared" si="29"/>
        <v>263000</v>
      </c>
      <c r="K266" s="14">
        <f t="shared" si="30"/>
        <v>263999</v>
      </c>
      <c r="L266" s="31"/>
      <c r="M266" s="24">
        <v>238</v>
      </c>
      <c r="N266" s="24">
        <v>8.4602214944481557E-2</v>
      </c>
      <c r="O266" s="24">
        <v>-8.4602214944481557E-2</v>
      </c>
    </row>
    <row r="267" spans="1:15" x14ac:dyDescent="0.2">
      <c r="A267" s="19" t="str">
        <f t="shared" si="31"/>
        <v>264000-264999</v>
      </c>
      <c r="B267" s="14">
        <f>COUNTIFS('Main Data'!$F:$F,"successful",'Main Data'!$D:$D,"&gt;="&amp;$J267,'Main Data'!$D:$D,"&lt;="&amp;$K267)</f>
        <v>0</v>
      </c>
      <c r="C267" s="14">
        <f>COUNTIFS('Main Data'!$F:$F,"failed",'Main Data'!$D:$D,"&gt;="&amp;$J267,'Main Data'!$D:$D,"&lt;="&amp;$K267)</f>
        <v>0</v>
      </c>
      <c r="D267" s="14">
        <f>COUNTIFS('Main Data'!$F:$F,"canceled",'Main Data'!$D:$D,"&gt;="&amp;$J267,'Main Data'!$D:$D,"&lt;="&amp;$K267)</f>
        <v>0</v>
      </c>
      <c r="E267" s="14">
        <f t="shared" si="32"/>
        <v>0</v>
      </c>
      <c r="F267" s="15">
        <v>0</v>
      </c>
      <c r="G267" s="15">
        <v>0</v>
      </c>
      <c r="H267" s="15">
        <v>0</v>
      </c>
      <c r="J267" s="14">
        <f t="shared" si="29"/>
        <v>264000</v>
      </c>
      <c r="K267" s="14">
        <f t="shared" si="30"/>
        <v>264999</v>
      </c>
      <c r="L267" s="31"/>
      <c r="M267" s="24">
        <v>239</v>
      </c>
      <c r="N267" s="24">
        <v>8.3921285005115837E-2</v>
      </c>
      <c r="O267" s="24">
        <v>-8.3921285005115837E-2</v>
      </c>
    </row>
    <row r="268" spans="1:15" x14ac:dyDescent="0.2">
      <c r="A268" s="19" t="str">
        <f t="shared" si="31"/>
        <v>265000-265999</v>
      </c>
      <c r="B268" s="14">
        <f>COUNTIFS('Main Data'!$F:$F,"successful",'Main Data'!$D:$D,"&gt;="&amp;$J268,'Main Data'!$D:$D,"&lt;="&amp;$K268)</f>
        <v>0</v>
      </c>
      <c r="C268" s="14">
        <f>COUNTIFS('Main Data'!$F:$F,"failed",'Main Data'!$D:$D,"&gt;="&amp;$J268,'Main Data'!$D:$D,"&lt;="&amp;$K268)</f>
        <v>0</v>
      </c>
      <c r="D268" s="14">
        <f>COUNTIFS('Main Data'!$F:$F,"canceled",'Main Data'!$D:$D,"&gt;="&amp;$J268,'Main Data'!$D:$D,"&lt;="&amp;$K268)</f>
        <v>0</v>
      </c>
      <c r="E268" s="14">
        <f t="shared" si="32"/>
        <v>0</v>
      </c>
      <c r="F268" s="15">
        <v>0</v>
      </c>
      <c r="G268" s="15">
        <v>0</v>
      </c>
      <c r="H268" s="15">
        <v>0</v>
      </c>
      <c r="J268" s="14">
        <f t="shared" si="29"/>
        <v>265000</v>
      </c>
      <c r="K268" s="14">
        <f t="shared" si="30"/>
        <v>265999</v>
      </c>
      <c r="L268" s="31"/>
      <c r="M268" s="24">
        <v>240</v>
      </c>
      <c r="N268" s="24">
        <v>8.3240355065750116E-2</v>
      </c>
      <c r="O268" s="24">
        <v>-8.3240355065750116E-2</v>
      </c>
    </row>
    <row r="269" spans="1:15" x14ac:dyDescent="0.2">
      <c r="A269" s="19" t="str">
        <f t="shared" si="31"/>
        <v>266000-266999</v>
      </c>
      <c r="B269" s="14">
        <f>COUNTIFS('Main Data'!$F:$F,"successful",'Main Data'!$D:$D,"&gt;="&amp;$J269,'Main Data'!$D:$D,"&lt;="&amp;$K269)</f>
        <v>0</v>
      </c>
      <c r="C269" s="14">
        <f>COUNTIFS('Main Data'!$F:$F,"failed",'Main Data'!$D:$D,"&gt;="&amp;$J269,'Main Data'!$D:$D,"&lt;="&amp;$K269)</f>
        <v>0</v>
      </c>
      <c r="D269" s="14">
        <f>COUNTIFS('Main Data'!$F:$F,"canceled",'Main Data'!$D:$D,"&gt;="&amp;$J269,'Main Data'!$D:$D,"&lt;="&amp;$K269)</f>
        <v>0</v>
      </c>
      <c r="E269" s="14">
        <f t="shared" si="32"/>
        <v>0</v>
      </c>
      <c r="F269" s="15">
        <v>0</v>
      </c>
      <c r="G269" s="15">
        <v>0</v>
      </c>
      <c r="H269" s="15">
        <v>0</v>
      </c>
      <c r="J269" s="14">
        <f t="shared" si="29"/>
        <v>266000</v>
      </c>
      <c r="K269" s="14">
        <f t="shared" si="30"/>
        <v>266999</v>
      </c>
      <c r="L269" s="31"/>
      <c r="M269" s="24">
        <v>241</v>
      </c>
      <c r="N269" s="24">
        <v>8.2559425126384423E-2</v>
      </c>
      <c r="O269" s="24">
        <v>-8.2559425126384423E-2</v>
      </c>
    </row>
    <row r="270" spans="1:15" x14ac:dyDescent="0.2">
      <c r="A270" s="19" t="str">
        <f t="shared" si="31"/>
        <v>267000-267999</v>
      </c>
      <c r="B270" s="14">
        <f>COUNTIFS('Main Data'!$F:$F,"successful",'Main Data'!$D:$D,"&gt;="&amp;$J270,'Main Data'!$D:$D,"&lt;="&amp;$K270)</f>
        <v>0</v>
      </c>
      <c r="C270" s="14">
        <f>COUNTIFS('Main Data'!$F:$F,"failed",'Main Data'!$D:$D,"&gt;="&amp;$J270,'Main Data'!$D:$D,"&lt;="&amp;$K270)</f>
        <v>0</v>
      </c>
      <c r="D270" s="14">
        <f>COUNTIFS('Main Data'!$F:$F,"canceled",'Main Data'!$D:$D,"&gt;="&amp;$J270,'Main Data'!$D:$D,"&lt;="&amp;$K270)</f>
        <v>0</v>
      </c>
      <c r="E270" s="14">
        <f t="shared" si="32"/>
        <v>0</v>
      </c>
      <c r="F270" s="15">
        <v>0</v>
      </c>
      <c r="G270" s="15">
        <v>0</v>
      </c>
      <c r="H270" s="15">
        <v>0</v>
      </c>
      <c r="J270" s="14">
        <f t="shared" si="29"/>
        <v>267000</v>
      </c>
      <c r="K270" s="14">
        <f t="shared" si="30"/>
        <v>267999</v>
      </c>
      <c r="L270" s="31"/>
      <c r="M270" s="24">
        <v>242</v>
      </c>
      <c r="N270" s="24">
        <v>8.1878495187018702E-2</v>
      </c>
      <c r="O270" s="24">
        <v>-8.1878495187018702E-2</v>
      </c>
    </row>
    <row r="271" spans="1:15" x14ac:dyDescent="0.2">
      <c r="A271" s="19" t="str">
        <f t="shared" si="31"/>
        <v>268000-268999</v>
      </c>
      <c r="B271" s="14">
        <f>COUNTIFS('Main Data'!$F:$F,"successful",'Main Data'!$D:$D,"&gt;="&amp;$J271,'Main Data'!$D:$D,"&lt;="&amp;$K271)</f>
        <v>0</v>
      </c>
      <c r="C271" s="14">
        <f>COUNTIFS('Main Data'!$F:$F,"failed",'Main Data'!$D:$D,"&gt;="&amp;$J271,'Main Data'!$D:$D,"&lt;="&amp;$K271)</f>
        <v>0</v>
      </c>
      <c r="D271" s="14">
        <f>COUNTIFS('Main Data'!$F:$F,"canceled",'Main Data'!$D:$D,"&gt;="&amp;$J271,'Main Data'!$D:$D,"&lt;="&amp;$K271)</f>
        <v>0</v>
      </c>
      <c r="E271" s="14">
        <f t="shared" si="32"/>
        <v>0</v>
      </c>
      <c r="F271" s="15">
        <v>0</v>
      </c>
      <c r="G271" s="15">
        <v>0</v>
      </c>
      <c r="H271" s="15">
        <v>0</v>
      </c>
      <c r="J271" s="14">
        <f t="shared" si="29"/>
        <v>268000</v>
      </c>
      <c r="K271" s="14">
        <f t="shared" si="30"/>
        <v>268999</v>
      </c>
      <c r="L271" s="31"/>
      <c r="M271" s="24">
        <v>243</v>
      </c>
      <c r="N271" s="24">
        <v>8.1197565247652981E-2</v>
      </c>
      <c r="O271" s="24">
        <v>-8.1197565247652981E-2</v>
      </c>
    </row>
    <row r="272" spans="1:15" x14ac:dyDescent="0.2">
      <c r="A272" s="19" t="str">
        <f t="shared" si="31"/>
        <v>269000-269999</v>
      </c>
      <c r="B272" s="14">
        <f>COUNTIFS('Main Data'!$F:$F,"successful",'Main Data'!$D:$D,"&gt;="&amp;$J272,'Main Data'!$D:$D,"&lt;="&amp;$K272)</f>
        <v>0</v>
      </c>
      <c r="C272" s="14">
        <f>COUNTIFS('Main Data'!$F:$F,"failed",'Main Data'!$D:$D,"&gt;="&amp;$J272,'Main Data'!$D:$D,"&lt;="&amp;$K272)</f>
        <v>0</v>
      </c>
      <c r="D272" s="14">
        <f>COUNTIFS('Main Data'!$F:$F,"canceled",'Main Data'!$D:$D,"&gt;="&amp;$J272,'Main Data'!$D:$D,"&lt;="&amp;$K272)</f>
        <v>0</v>
      </c>
      <c r="E272" s="14">
        <f t="shared" si="32"/>
        <v>0</v>
      </c>
      <c r="F272" s="15">
        <v>0</v>
      </c>
      <c r="G272" s="15">
        <v>0</v>
      </c>
      <c r="H272" s="15">
        <v>0</v>
      </c>
      <c r="J272" s="14">
        <f t="shared" ref="J272:J335" si="36">J271+1000</f>
        <v>269000</v>
      </c>
      <c r="K272" s="14">
        <f t="shared" ref="K272:K335" si="37">K271+1000</f>
        <v>269999</v>
      </c>
      <c r="L272" s="31"/>
      <c r="M272" s="24">
        <v>244</v>
      </c>
      <c r="N272" s="24">
        <v>8.051663530828726E-2</v>
      </c>
      <c r="O272" s="24">
        <v>-8.051663530828726E-2</v>
      </c>
    </row>
    <row r="273" spans="1:15" x14ac:dyDescent="0.2">
      <c r="A273" s="19" t="str">
        <f t="shared" si="31"/>
        <v>270000-270999</v>
      </c>
      <c r="B273" s="14">
        <f>COUNTIFS('Main Data'!$F:$F,"successful",'Main Data'!$D:$D,"&gt;="&amp;$J273,'Main Data'!$D:$D,"&lt;="&amp;$K273)</f>
        <v>0</v>
      </c>
      <c r="C273" s="14">
        <f>COUNTIFS('Main Data'!$F:$F,"failed",'Main Data'!$D:$D,"&gt;="&amp;$J273,'Main Data'!$D:$D,"&lt;="&amp;$K273)</f>
        <v>0</v>
      </c>
      <c r="D273" s="14">
        <f>COUNTIFS('Main Data'!$F:$F,"canceled",'Main Data'!$D:$D,"&gt;="&amp;$J273,'Main Data'!$D:$D,"&lt;="&amp;$K273)</f>
        <v>0</v>
      </c>
      <c r="E273" s="14">
        <f t="shared" si="32"/>
        <v>0</v>
      </c>
      <c r="F273" s="15">
        <v>0</v>
      </c>
      <c r="G273" s="15">
        <v>0</v>
      </c>
      <c r="H273" s="15">
        <v>0</v>
      </c>
      <c r="J273" s="14">
        <f t="shared" si="36"/>
        <v>270000</v>
      </c>
      <c r="K273" s="14">
        <f t="shared" si="37"/>
        <v>270999</v>
      </c>
      <c r="L273" s="31"/>
      <c r="M273" s="24">
        <v>245</v>
      </c>
      <c r="N273" s="24">
        <v>7.9835705368921567E-2</v>
      </c>
      <c r="O273" s="24">
        <v>-7.9835705368921567E-2</v>
      </c>
    </row>
    <row r="274" spans="1:15" x14ac:dyDescent="0.2">
      <c r="A274" s="19" t="str">
        <f t="shared" si="31"/>
        <v>271000-271999</v>
      </c>
      <c r="B274" s="14">
        <f>COUNTIFS('Main Data'!$F:$F,"successful",'Main Data'!$D:$D,"&gt;="&amp;$J274,'Main Data'!$D:$D,"&lt;="&amp;$K274)</f>
        <v>0</v>
      </c>
      <c r="C274" s="14">
        <f>COUNTIFS('Main Data'!$F:$F,"failed",'Main Data'!$D:$D,"&gt;="&amp;$J274,'Main Data'!$D:$D,"&lt;="&amp;$K274)</f>
        <v>0</v>
      </c>
      <c r="D274" s="14">
        <f>COUNTIFS('Main Data'!$F:$F,"canceled",'Main Data'!$D:$D,"&gt;="&amp;$J274,'Main Data'!$D:$D,"&lt;="&amp;$K274)</f>
        <v>0</v>
      </c>
      <c r="E274" s="14">
        <f t="shared" si="32"/>
        <v>0</v>
      </c>
      <c r="F274" s="15">
        <v>0</v>
      </c>
      <c r="G274" s="15">
        <v>0</v>
      </c>
      <c r="H274" s="15">
        <v>0</v>
      </c>
      <c r="J274" s="14">
        <f t="shared" si="36"/>
        <v>271000</v>
      </c>
      <c r="K274" s="14">
        <f t="shared" si="37"/>
        <v>271999</v>
      </c>
      <c r="L274" s="31"/>
      <c r="M274" s="24">
        <v>246</v>
      </c>
      <c r="N274" s="24">
        <v>7.9154775429555846E-2</v>
      </c>
      <c r="O274" s="24">
        <v>-7.9154775429555846E-2</v>
      </c>
    </row>
    <row r="275" spans="1:15" x14ac:dyDescent="0.2">
      <c r="A275" s="19" t="str">
        <f t="shared" si="31"/>
        <v>272000-272999</v>
      </c>
      <c r="B275" s="14">
        <f>COUNTIFS('Main Data'!$F:$F,"successful",'Main Data'!$D:$D,"&gt;="&amp;$J275,'Main Data'!$D:$D,"&lt;="&amp;$K275)</f>
        <v>0</v>
      </c>
      <c r="C275" s="14">
        <f>COUNTIFS('Main Data'!$F:$F,"failed",'Main Data'!$D:$D,"&gt;="&amp;$J275,'Main Data'!$D:$D,"&lt;="&amp;$K275)</f>
        <v>0</v>
      </c>
      <c r="D275" s="14">
        <f>COUNTIFS('Main Data'!$F:$F,"canceled",'Main Data'!$D:$D,"&gt;="&amp;$J275,'Main Data'!$D:$D,"&lt;="&amp;$K275)</f>
        <v>0</v>
      </c>
      <c r="E275" s="14">
        <f t="shared" si="32"/>
        <v>0</v>
      </c>
      <c r="F275" s="15">
        <v>0</v>
      </c>
      <c r="G275" s="15">
        <v>0</v>
      </c>
      <c r="H275" s="15">
        <v>0</v>
      </c>
      <c r="J275" s="14">
        <f t="shared" si="36"/>
        <v>272000</v>
      </c>
      <c r="K275" s="14">
        <f t="shared" si="37"/>
        <v>272999</v>
      </c>
      <c r="L275" s="31"/>
      <c r="M275" s="24">
        <v>247</v>
      </c>
      <c r="N275" s="24">
        <v>7.8473845490190125E-2</v>
      </c>
      <c r="O275" s="24">
        <v>-7.8473845490190125E-2</v>
      </c>
    </row>
    <row r="276" spans="1:15" x14ac:dyDescent="0.2">
      <c r="A276" s="19" t="str">
        <f t="shared" si="31"/>
        <v>273000-273999</v>
      </c>
      <c r="B276" s="14">
        <f>COUNTIFS('Main Data'!$F:$F,"successful",'Main Data'!$D:$D,"&gt;="&amp;$J276,'Main Data'!$D:$D,"&lt;="&amp;$K276)</f>
        <v>0</v>
      </c>
      <c r="C276" s="14">
        <f>COUNTIFS('Main Data'!$F:$F,"failed",'Main Data'!$D:$D,"&gt;="&amp;$J276,'Main Data'!$D:$D,"&lt;="&amp;$K276)</f>
        <v>0</v>
      </c>
      <c r="D276" s="14">
        <f>COUNTIFS('Main Data'!$F:$F,"canceled",'Main Data'!$D:$D,"&gt;="&amp;$J276,'Main Data'!$D:$D,"&lt;="&amp;$K276)</f>
        <v>0</v>
      </c>
      <c r="E276" s="14">
        <f t="shared" si="32"/>
        <v>0</v>
      </c>
      <c r="F276" s="15">
        <v>0</v>
      </c>
      <c r="G276" s="15">
        <v>0</v>
      </c>
      <c r="H276" s="15">
        <v>0</v>
      </c>
      <c r="J276" s="14">
        <f t="shared" si="36"/>
        <v>273000</v>
      </c>
      <c r="K276" s="14">
        <f t="shared" si="37"/>
        <v>273999</v>
      </c>
      <c r="L276" s="31"/>
      <c r="M276" s="24">
        <v>248</v>
      </c>
      <c r="N276" s="24">
        <v>7.7792915550824432E-2</v>
      </c>
      <c r="O276" s="24">
        <v>-7.7792915550824432E-2</v>
      </c>
    </row>
    <row r="277" spans="1:15" x14ac:dyDescent="0.2">
      <c r="A277" s="19" t="str">
        <f t="shared" si="31"/>
        <v>274000-274999</v>
      </c>
      <c r="B277" s="14">
        <f>COUNTIFS('Main Data'!$F:$F,"successful",'Main Data'!$D:$D,"&gt;="&amp;$J277,'Main Data'!$D:$D,"&lt;="&amp;$K277)</f>
        <v>0</v>
      </c>
      <c r="C277" s="14">
        <f>COUNTIFS('Main Data'!$F:$F,"failed",'Main Data'!$D:$D,"&gt;="&amp;$J277,'Main Data'!$D:$D,"&lt;="&amp;$K277)</f>
        <v>0</v>
      </c>
      <c r="D277" s="14">
        <f>COUNTIFS('Main Data'!$F:$F,"canceled",'Main Data'!$D:$D,"&gt;="&amp;$J277,'Main Data'!$D:$D,"&lt;="&amp;$K277)</f>
        <v>0</v>
      </c>
      <c r="E277" s="14">
        <f t="shared" si="32"/>
        <v>0</v>
      </c>
      <c r="F277" s="15">
        <v>0</v>
      </c>
      <c r="G277" s="15">
        <v>0</v>
      </c>
      <c r="H277" s="15">
        <v>0</v>
      </c>
      <c r="J277" s="14">
        <f t="shared" si="36"/>
        <v>274000</v>
      </c>
      <c r="K277" s="14">
        <f t="shared" si="37"/>
        <v>274999</v>
      </c>
      <c r="L277" s="31"/>
      <c r="M277" s="24">
        <v>249</v>
      </c>
      <c r="N277" s="24">
        <v>7.7111985611458711E-2</v>
      </c>
      <c r="O277" s="24">
        <v>-7.7111985611458711E-2</v>
      </c>
    </row>
    <row r="278" spans="1:15" x14ac:dyDescent="0.2">
      <c r="A278" s="19" t="str">
        <f t="shared" si="31"/>
        <v>275000-275999</v>
      </c>
      <c r="B278" s="14">
        <f>COUNTIFS('Main Data'!$F:$F,"successful",'Main Data'!$D:$D,"&gt;="&amp;$J278,'Main Data'!$D:$D,"&lt;="&amp;$K278)</f>
        <v>0</v>
      </c>
      <c r="C278" s="14">
        <f>COUNTIFS('Main Data'!$F:$F,"failed",'Main Data'!$D:$D,"&gt;="&amp;$J278,'Main Data'!$D:$D,"&lt;="&amp;$K278)</f>
        <v>0</v>
      </c>
      <c r="D278" s="14">
        <f>COUNTIFS('Main Data'!$F:$F,"canceled",'Main Data'!$D:$D,"&gt;="&amp;$J278,'Main Data'!$D:$D,"&lt;="&amp;$K278)</f>
        <v>0</v>
      </c>
      <c r="E278" s="14">
        <f t="shared" si="32"/>
        <v>0</v>
      </c>
      <c r="F278" s="15">
        <v>0</v>
      </c>
      <c r="G278" s="15">
        <v>0</v>
      </c>
      <c r="H278" s="15">
        <v>0</v>
      </c>
      <c r="J278" s="14">
        <f t="shared" si="36"/>
        <v>275000</v>
      </c>
      <c r="K278" s="14">
        <f t="shared" si="37"/>
        <v>275999</v>
      </c>
      <c r="L278" s="31"/>
      <c r="M278" s="24">
        <v>250</v>
      </c>
      <c r="N278" s="24">
        <v>7.643105567209299E-2</v>
      </c>
      <c r="O278" s="24">
        <v>2.3568944327907015E-2</v>
      </c>
    </row>
    <row r="279" spans="1:15" x14ac:dyDescent="0.2">
      <c r="A279" s="19" t="str">
        <f t="shared" si="31"/>
        <v>276000-276999</v>
      </c>
      <c r="B279" s="14">
        <f>COUNTIFS('Main Data'!$F:$F,"successful",'Main Data'!$D:$D,"&gt;="&amp;$J279,'Main Data'!$D:$D,"&lt;="&amp;$K279)</f>
        <v>0</v>
      </c>
      <c r="C279" s="14">
        <f>COUNTIFS('Main Data'!$F:$F,"failed",'Main Data'!$D:$D,"&gt;="&amp;$J279,'Main Data'!$D:$D,"&lt;="&amp;$K279)</f>
        <v>0</v>
      </c>
      <c r="D279" s="14">
        <f>COUNTIFS('Main Data'!$F:$F,"canceled",'Main Data'!$D:$D,"&gt;="&amp;$J279,'Main Data'!$D:$D,"&lt;="&amp;$K279)</f>
        <v>0</v>
      </c>
      <c r="E279" s="14">
        <f t="shared" si="32"/>
        <v>0</v>
      </c>
      <c r="F279" s="15">
        <v>0</v>
      </c>
      <c r="G279" s="15">
        <v>0</v>
      </c>
      <c r="H279" s="15">
        <v>0</v>
      </c>
      <c r="J279" s="14">
        <f t="shared" si="36"/>
        <v>276000</v>
      </c>
      <c r="K279" s="14">
        <f t="shared" si="37"/>
        <v>276999</v>
      </c>
      <c r="L279" s="31"/>
      <c r="M279" s="24">
        <v>251</v>
      </c>
      <c r="N279" s="24">
        <v>7.5750125732727269E-2</v>
      </c>
      <c r="O279" s="24">
        <v>-7.5750125732727269E-2</v>
      </c>
    </row>
    <row r="280" spans="1:15" x14ac:dyDescent="0.2">
      <c r="A280" s="19" t="str">
        <f t="shared" si="31"/>
        <v>277000-277999</v>
      </c>
      <c r="B280" s="14">
        <f>COUNTIFS('Main Data'!$F:$F,"successful",'Main Data'!$D:$D,"&gt;="&amp;$J280,'Main Data'!$D:$D,"&lt;="&amp;$K280)</f>
        <v>0</v>
      </c>
      <c r="C280" s="14">
        <f>COUNTIFS('Main Data'!$F:$F,"failed",'Main Data'!$D:$D,"&gt;="&amp;$J280,'Main Data'!$D:$D,"&lt;="&amp;$K280)</f>
        <v>0</v>
      </c>
      <c r="D280" s="14">
        <f>COUNTIFS('Main Data'!$F:$F,"canceled",'Main Data'!$D:$D,"&gt;="&amp;$J280,'Main Data'!$D:$D,"&lt;="&amp;$K280)</f>
        <v>0</v>
      </c>
      <c r="E280" s="14">
        <f t="shared" si="32"/>
        <v>0</v>
      </c>
      <c r="F280" s="15">
        <v>0</v>
      </c>
      <c r="G280" s="15">
        <v>0</v>
      </c>
      <c r="H280" s="15">
        <v>0</v>
      </c>
      <c r="J280" s="14">
        <f t="shared" si="36"/>
        <v>277000</v>
      </c>
      <c r="K280" s="14">
        <f t="shared" si="37"/>
        <v>277999</v>
      </c>
      <c r="L280" s="31"/>
      <c r="M280" s="24">
        <v>252</v>
      </c>
      <c r="N280" s="24">
        <v>7.5069195793361576E-2</v>
      </c>
      <c r="O280" s="24">
        <v>-7.5069195793361576E-2</v>
      </c>
    </row>
    <row r="281" spans="1:15" x14ac:dyDescent="0.2">
      <c r="A281" s="19" t="str">
        <f t="shared" si="31"/>
        <v>278000-278999</v>
      </c>
      <c r="B281" s="14">
        <f>COUNTIFS('Main Data'!$F:$F,"successful",'Main Data'!$D:$D,"&gt;="&amp;$J281,'Main Data'!$D:$D,"&lt;="&amp;$K281)</f>
        <v>0</v>
      </c>
      <c r="C281" s="14">
        <f>COUNTIFS('Main Data'!$F:$F,"failed",'Main Data'!$D:$D,"&gt;="&amp;$J281,'Main Data'!$D:$D,"&lt;="&amp;$K281)</f>
        <v>0</v>
      </c>
      <c r="D281" s="14">
        <f>COUNTIFS('Main Data'!$F:$F,"canceled",'Main Data'!$D:$D,"&gt;="&amp;$J281,'Main Data'!$D:$D,"&lt;="&amp;$K281)</f>
        <v>0</v>
      </c>
      <c r="E281" s="14">
        <f t="shared" si="32"/>
        <v>0</v>
      </c>
      <c r="F281" s="15">
        <v>0</v>
      </c>
      <c r="G281" s="15">
        <v>0</v>
      </c>
      <c r="H281" s="15">
        <v>0</v>
      </c>
      <c r="J281" s="14">
        <f t="shared" si="36"/>
        <v>278000</v>
      </c>
      <c r="K281" s="14">
        <f t="shared" si="37"/>
        <v>278999</v>
      </c>
      <c r="L281" s="31"/>
      <c r="M281" s="24">
        <v>253</v>
      </c>
      <c r="N281" s="24">
        <v>7.4388265853995855E-2</v>
      </c>
      <c r="O281" s="24">
        <v>-7.4388265853995855E-2</v>
      </c>
    </row>
    <row r="282" spans="1:15" x14ac:dyDescent="0.2">
      <c r="A282" s="19" t="str">
        <f t="shared" si="31"/>
        <v>279000-279999</v>
      </c>
      <c r="B282" s="14">
        <f>COUNTIFS('Main Data'!$F:$F,"successful",'Main Data'!$D:$D,"&gt;="&amp;$J282,'Main Data'!$D:$D,"&lt;="&amp;$K282)</f>
        <v>0</v>
      </c>
      <c r="C282" s="14">
        <f>COUNTIFS('Main Data'!$F:$F,"failed",'Main Data'!$D:$D,"&gt;="&amp;$J282,'Main Data'!$D:$D,"&lt;="&amp;$K282)</f>
        <v>0</v>
      </c>
      <c r="D282" s="14">
        <f>COUNTIFS('Main Data'!$F:$F,"canceled",'Main Data'!$D:$D,"&gt;="&amp;$J282,'Main Data'!$D:$D,"&lt;="&amp;$K282)</f>
        <v>0</v>
      </c>
      <c r="E282" s="14">
        <f t="shared" si="32"/>
        <v>0</v>
      </c>
      <c r="F282" s="15">
        <v>0</v>
      </c>
      <c r="G282" s="15">
        <v>0</v>
      </c>
      <c r="H282" s="15">
        <v>0</v>
      </c>
      <c r="J282" s="14">
        <f t="shared" si="36"/>
        <v>279000</v>
      </c>
      <c r="K282" s="14">
        <f t="shared" si="37"/>
        <v>279999</v>
      </c>
      <c r="L282" s="31"/>
      <c r="M282" s="24">
        <v>254</v>
      </c>
      <c r="N282" s="24">
        <v>7.3707335914630134E-2</v>
      </c>
      <c r="O282" s="24">
        <v>-7.3707335914630134E-2</v>
      </c>
    </row>
    <row r="283" spans="1:15" x14ac:dyDescent="0.2">
      <c r="A283" s="19" t="str">
        <f t="shared" si="31"/>
        <v>280000-280999</v>
      </c>
      <c r="B283" s="14">
        <f>COUNTIFS('Main Data'!$F:$F,"successful",'Main Data'!$D:$D,"&gt;="&amp;$J283,'Main Data'!$D:$D,"&lt;="&amp;$K283)</f>
        <v>0</v>
      </c>
      <c r="C283" s="14">
        <f>COUNTIFS('Main Data'!$F:$F,"failed",'Main Data'!$D:$D,"&gt;="&amp;$J283,'Main Data'!$D:$D,"&lt;="&amp;$K283)</f>
        <v>0</v>
      </c>
      <c r="D283" s="14">
        <f>COUNTIFS('Main Data'!$F:$F,"canceled",'Main Data'!$D:$D,"&gt;="&amp;$J283,'Main Data'!$D:$D,"&lt;="&amp;$K283)</f>
        <v>1</v>
      </c>
      <c r="E283" s="14">
        <f t="shared" si="32"/>
        <v>1</v>
      </c>
      <c r="F283" s="15">
        <f t="shared" si="33"/>
        <v>0</v>
      </c>
      <c r="G283" s="15">
        <f t="shared" si="34"/>
        <v>0</v>
      </c>
      <c r="H283" s="15">
        <f t="shared" si="35"/>
        <v>1</v>
      </c>
      <c r="J283" s="14">
        <f t="shared" si="36"/>
        <v>280000</v>
      </c>
      <c r="K283" s="14">
        <f t="shared" si="37"/>
        <v>280999</v>
      </c>
      <c r="L283" s="31"/>
      <c r="M283" s="24">
        <v>255</v>
      </c>
      <c r="N283" s="24">
        <v>7.3026405975264413E-2</v>
      </c>
      <c r="O283" s="24">
        <v>-7.3026405975264413E-2</v>
      </c>
    </row>
    <row r="284" spans="1:15" x14ac:dyDescent="0.2">
      <c r="A284" s="19" t="str">
        <f t="shared" si="31"/>
        <v>281000-281999</v>
      </c>
      <c r="B284" s="14">
        <f>COUNTIFS('Main Data'!$F:$F,"successful",'Main Data'!$D:$D,"&gt;="&amp;$J284,'Main Data'!$D:$D,"&lt;="&amp;$K284)</f>
        <v>0</v>
      </c>
      <c r="C284" s="14">
        <f>COUNTIFS('Main Data'!$F:$F,"failed",'Main Data'!$D:$D,"&gt;="&amp;$J284,'Main Data'!$D:$D,"&lt;="&amp;$K284)</f>
        <v>0</v>
      </c>
      <c r="D284" s="14">
        <f>COUNTIFS('Main Data'!$F:$F,"canceled",'Main Data'!$D:$D,"&gt;="&amp;$J284,'Main Data'!$D:$D,"&lt;="&amp;$K284)</f>
        <v>0</v>
      </c>
      <c r="E284" s="14">
        <f t="shared" si="32"/>
        <v>0</v>
      </c>
      <c r="F284" s="15">
        <v>0</v>
      </c>
      <c r="G284" s="15">
        <v>0</v>
      </c>
      <c r="H284" s="15">
        <v>0</v>
      </c>
      <c r="J284" s="14">
        <f t="shared" si="36"/>
        <v>281000</v>
      </c>
      <c r="K284" s="14">
        <f t="shared" si="37"/>
        <v>281999</v>
      </c>
      <c r="L284" s="31"/>
      <c r="M284" s="24">
        <v>256</v>
      </c>
      <c r="N284" s="24">
        <v>7.234547603589872E-2</v>
      </c>
      <c r="O284" s="24">
        <v>-7.234547603589872E-2</v>
      </c>
    </row>
    <row r="285" spans="1:15" x14ac:dyDescent="0.2">
      <c r="A285" s="19" t="str">
        <f t="shared" si="31"/>
        <v>282000-282999</v>
      </c>
      <c r="B285" s="14">
        <f>COUNTIFS('Main Data'!$F:$F,"successful",'Main Data'!$D:$D,"&gt;="&amp;$J285,'Main Data'!$D:$D,"&lt;="&amp;$K285)</f>
        <v>0</v>
      </c>
      <c r="C285" s="14">
        <f>COUNTIFS('Main Data'!$F:$F,"failed",'Main Data'!$D:$D,"&gt;="&amp;$J285,'Main Data'!$D:$D,"&lt;="&amp;$K285)</f>
        <v>0</v>
      </c>
      <c r="D285" s="14">
        <f>COUNTIFS('Main Data'!$F:$F,"canceled",'Main Data'!$D:$D,"&gt;="&amp;$J285,'Main Data'!$D:$D,"&lt;="&amp;$K285)</f>
        <v>0</v>
      </c>
      <c r="E285" s="14">
        <f t="shared" si="32"/>
        <v>0</v>
      </c>
      <c r="F285" s="15">
        <v>0</v>
      </c>
      <c r="G285" s="15">
        <v>0</v>
      </c>
      <c r="H285" s="15">
        <v>0</v>
      </c>
      <c r="J285" s="14">
        <f t="shared" si="36"/>
        <v>282000</v>
      </c>
      <c r="K285" s="14">
        <f t="shared" si="37"/>
        <v>282999</v>
      </c>
      <c r="L285" s="31"/>
      <c r="M285" s="24">
        <v>257</v>
      </c>
      <c r="N285" s="24">
        <v>7.1664546096532999E-2</v>
      </c>
      <c r="O285" s="24">
        <v>-7.1664546096532999E-2</v>
      </c>
    </row>
    <row r="286" spans="1:15" x14ac:dyDescent="0.2">
      <c r="A286" s="19" t="str">
        <f t="shared" si="31"/>
        <v>283000-283999</v>
      </c>
      <c r="B286" s="14">
        <f>COUNTIFS('Main Data'!$F:$F,"successful",'Main Data'!$D:$D,"&gt;="&amp;$J286,'Main Data'!$D:$D,"&lt;="&amp;$K286)</f>
        <v>0</v>
      </c>
      <c r="C286" s="14">
        <f>COUNTIFS('Main Data'!$F:$F,"failed",'Main Data'!$D:$D,"&gt;="&amp;$J286,'Main Data'!$D:$D,"&lt;="&amp;$K286)</f>
        <v>0</v>
      </c>
      <c r="D286" s="14">
        <f>COUNTIFS('Main Data'!$F:$F,"canceled",'Main Data'!$D:$D,"&gt;="&amp;$J286,'Main Data'!$D:$D,"&lt;="&amp;$K286)</f>
        <v>0</v>
      </c>
      <c r="E286" s="14">
        <f t="shared" si="32"/>
        <v>0</v>
      </c>
      <c r="F286" s="15">
        <v>0</v>
      </c>
      <c r="G286" s="15">
        <v>0</v>
      </c>
      <c r="H286" s="15">
        <v>0</v>
      </c>
      <c r="J286" s="14">
        <f t="shared" si="36"/>
        <v>283000</v>
      </c>
      <c r="K286" s="14">
        <f t="shared" si="37"/>
        <v>283999</v>
      </c>
      <c r="L286" s="31"/>
      <c r="M286" s="24">
        <v>258</v>
      </c>
      <c r="N286" s="24">
        <v>7.0983616157167279E-2</v>
      </c>
      <c r="O286" s="24">
        <v>-7.0983616157167279E-2</v>
      </c>
    </row>
    <row r="287" spans="1:15" x14ac:dyDescent="0.2">
      <c r="A287" s="19" t="str">
        <f t="shared" si="31"/>
        <v>284000-284999</v>
      </c>
      <c r="B287" s="14">
        <f>COUNTIFS('Main Data'!$F:$F,"successful",'Main Data'!$D:$D,"&gt;="&amp;$J287,'Main Data'!$D:$D,"&lt;="&amp;$K287)</f>
        <v>0</v>
      </c>
      <c r="C287" s="14">
        <f>COUNTIFS('Main Data'!$F:$F,"failed",'Main Data'!$D:$D,"&gt;="&amp;$J287,'Main Data'!$D:$D,"&lt;="&amp;$K287)</f>
        <v>0</v>
      </c>
      <c r="D287" s="14">
        <f>COUNTIFS('Main Data'!$F:$F,"canceled",'Main Data'!$D:$D,"&gt;="&amp;$J287,'Main Data'!$D:$D,"&lt;="&amp;$K287)</f>
        <v>0</v>
      </c>
      <c r="E287" s="14">
        <f t="shared" si="32"/>
        <v>0</v>
      </c>
      <c r="F287" s="15">
        <v>0</v>
      </c>
      <c r="G287" s="15">
        <v>0</v>
      </c>
      <c r="H287" s="15">
        <v>0</v>
      </c>
      <c r="J287" s="14">
        <f t="shared" si="36"/>
        <v>284000</v>
      </c>
      <c r="K287" s="14">
        <f t="shared" si="37"/>
        <v>284999</v>
      </c>
      <c r="L287" s="31"/>
      <c r="M287" s="24">
        <v>259</v>
      </c>
      <c r="N287" s="24">
        <v>7.0302686217801558E-2</v>
      </c>
      <c r="O287" s="24">
        <v>-7.0302686217801558E-2</v>
      </c>
    </row>
    <row r="288" spans="1:15" x14ac:dyDescent="0.2">
      <c r="A288" s="19" t="str">
        <f t="shared" si="31"/>
        <v>285000-285999</v>
      </c>
      <c r="B288" s="14">
        <f>COUNTIFS('Main Data'!$F:$F,"successful",'Main Data'!$D:$D,"&gt;="&amp;$J288,'Main Data'!$D:$D,"&lt;="&amp;$K288)</f>
        <v>0</v>
      </c>
      <c r="C288" s="14">
        <f>COUNTIFS('Main Data'!$F:$F,"failed",'Main Data'!$D:$D,"&gt;="&amp;$J288,'Main Data'!$D:$D,"&lt;="&amp;$K288)</f>
        <v>0</v>
      </c>
      <c r="D288" s="14">
        <f>COUNTIFS('Main Data'!$F:$F,"canceled",'Main Data'!$D:$D,"&gt;="&amp;$J288,'Main Data'!$D:$D,"&lt;="&amp;$K288)</f>
        <v>0</v>
      </c>
      <c r="E288" s="14">
        <f t="shared" si="32"/>
        <v>0</v>
      </c>
      <c r="F288" s="15">
        <v>0</v>
      </c>
      <c r="G288" s="15">
        <v>0</v>
      </c>
      <c r="H288" s="15">
        <v>0</v>
      </c>
      <c r="J288" s="14">
        <f t="shared" si="36"/>
        <v>285000</v>
      </c>
      <c r="K288" s="14">
        <f t="shared" si="37"/>
        <v>285999</v>
      </c>
      <c r="L288" s="31"/>
      <c r="M288" s="24">
        <v>260</v>
      </c>
      <c r="N288" s="24">
        <v>6.9621756278435865E-2</v>
      </c>
      <c r="O288" s="24">
        <v>-6.9621756278435865E-2</v>
      </c>
    </row>
    <row r="289" spans="1:15" x14ac:dyDescent="0.2">
      <c r="A289" s="19" t="str">
        <f t="shared" si="31"/>
        <v>286000-286999</v>
      </c>
      <c r="B289" s="14">
        <f>COUNTIFS('Main Data'!$F:$F,"successful",'Main Data'!$D:$D,"&gt;="&amp;$J289,'Main Data'!$D:$D,"&lt;="&amp;$K289)</f>
        <v>0</v>
      </c>
      <c r="C289" s="14">
        <f>COUNTIFS('Main Data'!$F:$F,"failed",'Main Data'!$D:$D,"&gt;="&amp;$J289,'Main Data'!$D:$D,"&lt;="&amp;$K289)</f>
        <v>0</v>
      </c>
      <c r="D289" s="14">
        <f>COUNTIFS('Main Data'!$F:$F,"canceled",'Main Data'!$D:$D,"&gt;="&amp;$J289,'Main Data'!$D:$D,"&lt;="&amp;$K289)</f>
        <v>0</v>
      </c>
      <c r="E289" s="14">
        <f t="shared" si="32"/>
        <v>0</v>
      </c>
      <c r="F289" s="15">
        <v>0</v>
      </c>
      <c r="G289" s="15">
        <v>0</v>
      </c>
      <c r="H289" s="15">
        <v>0</v>
      </c>
      <c r="J289" s="14">
        <f t="shared" si="36"/>
        <v>286000</v>
      </c>
      <c r="K289" s="14">
        <f t="shared" si="37"/>
        <v>286999</v>
      </c>
      <c r="L289" s="31"/>
      <c r="M289" s="24">
        <v>261</v>
      </c>
      <c r="N289" s="24">
        <v>6.8940826339070144E-2</v>
      </c>
      <c r="O289" s="24">
        <v>0.93105917366092983</v>
      </c>
    </row>
    <row r="290" spans="1:15" x14ac:dyDescent="0.2">
      <c r="A290" s="19" t="str">
        <f t="shared" si="31"/>
        <v>287000-287999</v>
      </c>
      <c r="B290" s="14">
        <f>COUNTIFS('Main Data'!$F:$F,"successful",'Main Data'!$D:$D,"&gt;="&amp;$J290,'Main Data'!$D:$D,"&lt;="&amp;$K290)</f>
        <v>0</v>
      </c>
      <c r="C290" s="14">
        <f>COUNTIFS('Main Data'!$F:$F,"failed",'Main Data'!$D:$D,"&gt;="&amp;$J290,'Main Data'!$D:$D,"&lt;="&amp;$K290)</f>
        <v>0</v>
      </c>
      <c r="D290" s="14">
        <f>COUNTIFS('Main Data'!$F:$F,"canceled",'Main Data'!$D:$D,"&gt;="&amp;$J290,'Main Data'!$D:$D,"&lt;="&amp;$K290)</f>
        <v>0</v>
      </c>
      <c r="E290" s="14">
        <f t="shared" si="32"/>
        <v>0</v>
      </c>
      <c r="F290" s="15">
        <v>0</v>
      </c>
      <c r="G290" s="15">
        <v>0</v>
      </c>
      <c r="H290" s="15">
        <v>0</v>
      </c>
      <c r="J290" s="14">
        <f t="shared" si="36"/>
        <v>287000</v>
      </c>
      <c r="K290" s="14">
        <f t="shared" si="37"/>
        <v>287999</v>
      </c>
      <c r="L290" s="31"/>
      <c r="M290" s="24">
        <v>262</v>
      </c>
      <c r="N290" s="24">
        <v>6.8259896399704423E-2</v>
      </c>
      <c r="O290" s="24">
        <v>-6.8259896399704423E-2</v>
      </c>
    </row>
    <row r="291" spans="1:15" x14ac:dyDescent="0.2">
      <c r="A291" s="19" t="str">
        <f t="shared" si="31"/>
        <v>288000-288999</v>
      </c>
      <c r="B291" s="14">
        <f>COUNTIFS('Main Data'!$F:$F,"successful",'Main Data'!$D:$D,"&gt;="&amp;$J291,'Main Data'!$D:$D,"&lt;="&amp;$K291)</f>
        <v>0</v>
      </c>
      <c r="C291" s="14">
        <f>COUNTIFS('Main Data'!$F:$F,"failed",'Main Data'!$D:$D,"&gt;="&amp;$J291,'Main Data'!$D:$D,"&lt;="&amp;$K291)</f>
        <v>0</v>
      </c>
      <c r="D291" s="14">
        <f>COUNTIFS('Main Data'!$F:$F,"canceled",'Main Data'!$D:$D,"&gt;="&amp;$J291,'Main Data'!$D:$D,"&lt;="&amp;$K291)</f>
        <v>0</v>
      </c>
      <c r="E291" s="14">
        <f t="shared" si="32"/>
        <v>0</v>
      </c>
      <c r="F291" s="15">
        <v>0</v>
      </c>
      <c r="G291" s="15">
        <v>0</v>
      </c>
      <c r="H291" s="15">
        <v>0</v>
      </c>
      <c r="J291" s="14">
        <f t="shared" si="36"/>
        <v>288000</v>
      </c>
      <c r="K291" s="14">
        <f t="shared" si="37"/>
        <v>288999</v>
      </c>
      <c r="L291" s="31"/>
      <c r="M291" s="24">
        <v>263</v>
      </c>
      <c r="N291" s="24">
        <v>6.7578966460338702E-2</v>
      </c>
      <c r="O291" s="24">
        <v>-6.7578966460338702E-2</v>
      </c>
    </row>
    <row r="292" spans="1:15" x14ac:dyDescent="0.2">
      <c r="A292" s="19" t="str">
        <f t="shared" si="31"/>
        <v>289000-289999</v>
      </c>
      <c r="B292" s="14">
        <f>COUNTIFS('Main Data'!$F:$F,"successful",'Main Data'!$D:$D,"&gt;="&amp;$J292,'Main Data'!$D:$D,"&lt;="&amp;$K292)</f>
        <v>0</v>
      </c>
      <c r="C292" s="14">
        <f>COUNTIFS('Main Data'!$F:$F,"failed",'Main Data'!$D:$D,"&gt;="&amp;$J292,'Main Data'!$D:$D,"&lt;="&amp;$K292)</f>
        <v>0</v>
      </c>
      <c r="D292" s="14">
        <f>COUNTIFS('Main Data'!$F:$F,"canceled",'Main Data'!$D:$D,"&gt;="&amp;$J292,'Main Data'!$D:$D,"&lt;="&amp;$K292)</f>
        <v>0</v>
      </c>
      <c r="E292" s="14">
        <f t="shared" si="32"/>
        <v>0</v>
      </c>
      <c r="F292" s="15">
        <v>0</v>
      </c>
      <c r="G292" s="15">
        <v>0</v>
      </c>
      <c r="H292" s="15">
        <v>0</v>
      </c>
      <c r="J292" s="14">
        <f t="shared" si="36"/>
        <v>289000</v>
      </c>
      <c r="K292" s="14">
        <f t="shared" si="37"/>
        <v>289999</v>
      </c>
      <c r="L292" s="31"/>
      <c r="M292" s="24">
        <v>264</v>
      </c>
      <c r="N292" s="24">
        <v>6.6898036520973009E-2</v>
      </c>
      <c r="O292" s="24">
        <v>-6.6898036520973009E-2</v>
      </c>
    </row>
    <row r="293" spans="1:15" x14ac:dyDescent="0.2">
      <c r="A293" s="19" t="str">
        <f t="shared" si="31"/>
        <v>290000-290999</v>
      </c>
      <c r="B293" s="14">
        <f>COUNTIFS('Main Data'!$F:$F,"successful",'Main Data'!$D:$D,"&gt;="&amp;$J293,'Main Data'!$D:$D,"&lt;="&amp;$K293)</f>
        <v>0</v>
      </c>
      <c r="C293" s="14">
        <f>COUNTIFS('Main Data'!$F:$F,"failed",'Main Data'!$D:$D,"&gt;="&amp;$J293,'Main Data'!$D:$D,"&lt;="&amp;$K293)</f>
        <v>0</v>
      </c>
      <c r="D293" s="14">
        <f>COUNTIFS('Main Data'!$F:$F,"canceled",'Main Data'!$D:$D,"&gt;="&amp;$J293,'Main Data'!$D:$D,"&lt;="&amp;$K293)</f>
        <v>0</v>
      </c>
      <c r="E293" s="14">
        <f t="shared" si="32"/>
        <v>0</v>
      </c>
      <c r="F293" s="15">
        <v>0</v>
      </c>
      <c r="G293" s="15">
        <v>0</v>
      </c>
      <c r="H293" s="15">
        <v>0</v>
      </c>
      <c r="J293" s="14">
        <f t="shared" si="36"/>
        <v>290000</v>
      </c>
      <c r="K293" s="14">
        <f t="shared" si="37"/>
        <v>290999</v>
      </c>
      <c r="L293" s="31"/>
      <c r="M293" s="24">
        <v>265</v>
      </c>
      <c r="N293" s="24">
        <v>6.6217106581607288E-2</v>
      </c>
      <c r="O293" s="24">
        <v>-6.6217106581607288E-2</v>
      </c>
    </row>
    <row r="294" spans="1:15" x14ac:dyDescent="0.2">
      <c r="A294" s="19" t="str">
        <f t="shared" si="31"/>
        <v>291000-291999</v>
      </c>
      <c r="B294" s="14">
        <f>COUNTIFS('Main Data'!$F:$F,"successful",'Main Data'!$D:$D,"&gt;="&amp;$J294,'Main Data'!$D:$D,"&lt;="&amp;$K294)</f>
        <v>0</v>
      </c>
      <c r="C294" s="14">
        <f>COUNTIFS('Main Data'!$F:$F,"failed",'Main Data'!$D:$D,"&gt;="&amp;$J294,'Main Data'!$D:$D,"&lt;="&amp;$K294)</f>
        <v>0</v>
      </c>
      <c r="D294" s="14">
        <f>COUNTIFS('Main Data'!$F:$F,"canceled",'Main Data'!$D:$D,"&gt;="&amp;$J294,'Main Data'!$D:$D,"&lt;="&amp;$K294)</f>
        <v>0</v>
      </c>
      <c r="E294" s="14">
        <f t="shared" si="32"/>
        <v>0</v>
      </c>
      <c r="F294" s="15">
        <v>0</v>
      </c>
      <c r="G294" s="15">
        <v>0</v>
      </c>
      <c r="H294" s="15">
        <v>0</v>
      </c>
      <c r="J294" s="14">
        <f t="shared" si="36"/>
        <v>291000</v>
      </c>
      <c r="K294" s="14">
        <f t="shared" si="37"/>
        <v>291999</v>
      </c>
      <c r="L294" s="31"/>
      <c r="M294" s="24">
        <v>266</v>
      </c>
      <c r="N294" s="24">
        <v>6.5536176642241567E-2</v>
      </c>
      <c r="O294" s="24">
        <v>-6.5536176642241567E-2</v>
      </c>
    </row>
    <row r="295" spans="1:15" x14ac:dyDescent="0.2">
      <c r="A295" s="19" t="str">
        <f t="shared" si="31"/>
        <v>292000-292999</v>
      </c>
      <c r="B295" s="14">
        <f>COUNTIFS('Main Data'!$F:$F,"successful",'Main Data'!$D:$D,"&gt;="&amp;$J295,'Main Data'!$D:$D,"&lt;="&amp;$K295)</f>
        <v>0</v>
      </c>
      <c r="C295" s="14">
        <f>COUNTIFS('Main Data'!$F:$F,"failed",'Main Data'!$D:$D,"&gt;="&amp;$J295,'Main Data'!$D:$D,"&lt;="&amp;$K295)</f>
        <v>0</v>
      </c>
      <c r="D295" s="14">
        <f>COUNTIFS('Main Data'!$F:$F,"canceled",'Main Data'!$D:$D,"&gt;="&amp;$J295,'Main Data'!$D:$D,"&lt;="&amp;$K295)</f>
        <v>0</v>
      </c>
      <c r="E295" s="14">
        <f t="shared" si="32"/>
        <v>0</v>
      </c>
      <c r="F295" s="15">
        <v>0</v>
      </c>
      <c r="G295" s="15">
        <v>0</v>
      </c>
      <c r="H295" s="15">
        <v>0</v>
      </c>
      <c r="J295" s="14">
        <f t="shared" si="36"/>
        <v>292000</v>
      </c>
      <c r="K295" s="14">
        <f t="shared" si="37"/>
        <v>292999</v>
      </c>
      <c r="L295" s="31"/>
      <c r="M295" s="24">
        <v>267</v>
      </c>
      <c r="N295" s="24">
        <v>6.4855246702875846E-2</v>
      </c>
      <c r="O295" s="24">
        <v>-6.4855246702875846E-2</v>
      </c>
    </row>
    <row r="296" spans="1:15" x14ac:dyDescent="0.2">
      <c r="A296" s="19" t="str">
        <f t="shared" si="31"/>
        <v>293000-293999</v>
      </c>
      <c r="B296" s="14">
        <f>COUNTIFS('Main Data'!$F:$F,"successful",'Main Data'!$D:$D,"&gt;="&amp;$J296,'Main Data'!$D:$D,"&lt;="&amp;$K296)</f>
        <v>0</v>
      </c>
      <c r="C296" s="14">
        <f>COUNTIFS('Main Data'!$F:$F,"failed",'Main Data'!$D:$D,"&gt;="&amp;$J296,'Main Data'!$D:$D,"&lt;="&amp;$K296)</f>
        <v>0</v>
      </c>
      <c r="D296" s="14">
        <f>COUNTIFS('Main Data'!$F:$F,"canceled",'Main Data'!$D:$D,"&gt;="&amp;$J296,'Main Data'!$D:$D,"&lt;="&amp;$K296)</f>
        <v>0</v>
      </c>
      <c r="E296" s="14">
        <f t="shared" si="32"/>
        <v>0</v>
      </c>
      <c r="F296" s="15">
        <v>0</v>
      </c>
      <c r="G296" s="15">
        <v>0</v>
      </c>
      <c r="H296" s="15">
        <v>0</v>
      </c>
      <c r="J296" s="14">
        <f t="shared" si="36"/>
        <v>293000</v>
      </c>
      <c r="K296" s="14">
        <f t="shared" si="37"/>
        <v>293999</v>
      </c>
      <c r="L296" s="31"/>
      <c r="M296" s="24">
        <v>268</v>
      </c>
      <c r="N296" s="24">
        <v>6.4174316763510153E-2</v>
      </c>
      <c r="O296" s="24">
        <v>-6.4174316763510153E-2</v>
      </c>
    </row>
    <row r="297" spans="1:15" x14ac:dyDescent="0.2">
      <c r="A297" s="19" t="str">
        <f t="shared" si="31"/>
        <v>294000-294999</v>
      </c>
      <c r="B297" s="14">
        <f>COUNTIFS('Main Data'!$F:$F,"successful",'Main Data'!$D:$D,"&gt;="&amp;$J297,'Main Data'!$D:$D,"&lt;="&amp;$K297)</f>
        <v>0</v>
      </c>
      <c r="C297" s="14">
        <f>COUNTIFS('Main Data'!$F:$F,"failed",'Main Data'!$D:$D,"&gt;="&amp;$J297,'Main Data'!$D:$D,"&lt;="&amp;$K297)</f>
        <v>0</v>
      </c>
      <c r="D297" s="14">
        <f>COUNTIFS('Main Data'!$F:$F,"canceled",'Main Data'!$D:$D,"&gt;="&amp;$J297,'Main Data'!$D:$D,"&lt;="&amp;$K297)</f>
        <v>0</v>
      </c>
      <c r="E297" s="14">
        <f t="shared" si="32"/>
        <v>0</v>
      </c>
      <c r="F297" s="15">
        <v>0</v>
      </c>
      <c r="G297" s="15">
        <v>0</v>
      </c>
      <c r="H297" s="15">
        <v>0</v>
      </c>
      <c r="J297" s="14">
        <f t="shared" si="36"/>
        <v>294000</v>
      </c>
      <c r="K297" s="14">
        <f t="shared" si="37"/>
        <v>294999</v>
      </c>
      <c r="L297" s="31"/>
      <c r="M297" s="24">
        <v>269</v>
      </c>
      <c r="N297" s="24">
        <v>6.3493386824144432E-2</v>
      </c>
      <c r="O297" s="24">
        <v>-6.3493386824144432E-2</v>
      </c>
    </row>
    <row r="298" spans="1:15" x14ac:dyDescent="0.2">
      <c r="A298" s="19" t="str">
        <f t="shared" si="31"/>
        <v>295000-295999</v>
      </c>
      <c r="B298" s="14">
        <f>COUNTIFS('Main Data'!$F:$F,"successful",'Main Data'!$D:$D,"&gt;="&amp;$J298,'Main Data'!$D:$D,"&lt;="&amp;$K298)</f>
        <v>0</v>
      </c>
      <c r="C298" s="14">
        <f>COUNTIFS('Main Data'!$F:$F,"failed",'Main Data'!$D:$D,"&gt;="&amp;$J298,'Main Data'!$D:$D,"&lt;="&amp;$K298)</f>
        <v>0</v>
      </c>
      <c r="D298" s="14">
        <f>COUNTIFS('Main Data'!$F:$F,"canceled",'Main Data'!$D:$D,"&gt;="&amp;$J298,'Main Data'!$D:$D,"&lt;="&amp;$K298)</f>
        <v>0</v>
      </c>
      <c r="E298" s="14">
        <f t="shared" si="32"/>
        <v>0</v>
      </c>
      <c r="F298" s="15">
        <v>0</v>
      </c>
      <c r="G298" s="15">
        <v>0</v>
      </c>
      <c r="H298" s="15">
        <v>0</v>
      </c>
      <c r="J298" s="14">
        <f t="shared" si="36"/>
        <v>295000</v>
      </c>
      <c r="K298" s="14">
        <f t="shared" si="37"/>
        <v>295999</v>
      </c>
      <c r="L298" s="31"/>
      <c r="M298" s="24">
        <v>270</v>
      </c>
      <c r="N298" s="24">
        <v>6.2812456884778711E-2</v>
      </c>
      <c r="O298" s="24">
        <v>-6.2812456884778711E-2</v>
      </c>
    </row>
    <row r="299" spans="1:15" x14ac:dyDescent="0.2">
      <c r="A299" s="19" t="str">
        <f t="shared" si="31"/>
        <v>296000-296999</v>
      </c>
      <c r="B299" s="14">
        <f>COUNTIFS('Main Data'!$F:$F,"successful",'Main Data'!$D:$D,"&gt;="&amp;$J299,'Main Data'!$D:$D,"&lt;="&amp;$K299)</f>
        <v>0</v>
      </c>
      <c r="C299" s="14">
        <f>COUNTIFS('Main Data'!$F:$F,"failed",'Main Data'!$D:$D,"&gt;="&amp;$J299,'Main Data'!$D:$D,"&lt;="&amp;$K299)</f>
        <v>0</v>
      </c>
      <c r="D299" s="14">
        <f>COUNTIFS('Main Data'!$F:$F,"canceled",'Main Data'!$D:$D,"&gt;="&amp;$J299,'Main Data'!$D:$D,"&lt;="&amp;$K299)</f>
        <v>0</v>
      </c>
      <c r="E299" s="14">
        <f t="shared" si="32"/>
        <v>0</v>
      </c>
      <c r="F299" s="15">
        <v>0</v>
      </c>
      <c r="G299" s="15">
        <v>0</v>
      </c>
      <c r="H299" s="15">
        <v>0</v>
      </c>
      <c r="J299" s="14">
        <f t="shared" si="36"/>
        <v>296000</v>
      </c>
      <c r="K299" s="14">
        <f t="shared" si="37"/>
        <v>296999</v>
      </c>
      <c r="L299" s="31"/>
      <c r="M299" s="24">
        <v>271</v>
      </c>
      <c r="N299" s="24">
        <v>6.213152694541299E-2</v>
      </c>
      <c r="O299" s="24">
        <v>-6.213152694541299E-2</v>
      </c>
    </row>
    <row r="300" spans="1:15" x14ac:dyDescent="0.2">
      <c r="A300" s="19" t="str">
        <f t="shared" si="31"/>
        <v>297000-297999</v>
      </c>
      <c r="B300" s="14">
        <f>COUNTIFS('Main Data'!$F:$F,"successful",'Main Data'!$D:$D,"&gt;="&amp;$J300,'Main Data'!$D:$D,"&lt;="&amp;$K300)</f>
        <v>0</v>
      </c>
      <c r="C300" s="14">
        <f>COUNTIFS('Main Data'!$F:$F,"failed",'Main Data'!$D:$D,"&gt;="&amp;$J300,'Main Data'!$D:$D,"&lt;="&amp;$K300)</f>
        <v>0</v>
      </c>
      <c r="D300" s="14">
        <f>COUNTIFS('Main Data'!$F:$F,"canceled",'Main Data'!$D:$D,"&gt;="&amp;$J300,'Main Data'!$D:$D,"&lt;="&amp;$K300)</f>
        <v>0</v>
      </c>
      <c r="E300" s="14">
        <f t="shared" si="32"/>
        <v>0</v>
      </c>
      <c r="F300" s="15">
        <v>0</v>
      </c>
      <c r="G300" s="15">
        <v>0</v>
      </c>
      <c r="H300" s="15">
        <v>0</v>
      </c>
      <c r="J300" s="14">
        <f t="shared" si="36"/>
        <v>297000</v>
      </c>
      <c r="K300" s="14">
        <f t="shared" si="37"/>
        <v>297999</v>
      </c>
      <c r="L300" s="31"/>
      <c r="M300" s="24">
        <v>272</v>
      </c>
      <c r="N300" s="24">
        <v>6.1450597006047297E-2</v>
      </c>
      <c r="O300" s="24">
        <v>-6.1450597006047297E-2</v>
      </c>
    </row>
    <row r="301" spans="1:15" x14ac:dyDescent="0.2">
      <c r="A301" s="19" t="str">
        <f t="shared" si="31"/>
        <v>298000-298999</v>
      </c>
      <c r="B301" s="14">
        <f>COUNTIFS('Main Data'!$F:$F,"successful",'Main Data'!$D:$D,"&gt;="&amp;$J301,'Main Data'!$D:$D,"&lt;="&amp;$K301)</f>
        <v>0</v>
      </c>
      <c r="C301" s="14">
        <f>COUNTIFS('Main Data'!$F:$F,"failed",'Main Data'!$D:$D,"&gt;="&amp;$J301,'Main Data'!$D:$D,"&lt;="&amp;$K301)</f>
        <v>0</v>
      </c>
      <c r="D301" s="14">
        <f>COUNTIFS('Main Data'!$F:$F,"canceled",'Main Data'!$D:$D,"&gt;="&amp;$J301,'Main Data'!$D:$D,"&lt;="&amp;$K301)</f>
        <v>0</v>
      </c>
      <c r="E301" s="14">
        <f t="shared" si="32"/>
        <v>0</v>
      </c>
      <c r="F301" s="15">
        <v>0</v>
      </c>
      <c r="G301" s="15">
        <v>0</v>
      </c>
      <c r="H301" s="15">
        <v>0</v>
      </c>
      <c r="J301" s="14">
        <f t="shared" si="36"/>
        <v>298000</v>
      </c>
      <c r="K301" s="14">
        <f t="shared" si="37"/>
        <v>298999</v>
      </c>
      <c r="L301" s="31"/>
      <c r="M301" s="24">
        <v>273</v>
      </c>
      <c r="N301" s="24">
        <v>6.0769667066681576E-2</v>
      </c>
      <c r="O301" s="24">
        <v>-6.0769667066681576E-2</v>
      </c>
    </row>
    <row r="302" spans="1:15" x14ac:dyDescent="0.2">
      <c r="A302" s="19" t="str">
        <f t="shared" si="31"/>
        <v>299000-299999</v>
      </c>
      <c r="B302" s="14">
        <f>COUNTIFS('Main Data'!$F:$F,"successful",'Main Data'!$D:$D,"&gt;="&amp;$J302,'Main Data'!$D:$D,"&lt;="&amp;$K302)</f>
        <v>0</v>
      </c>
      <c r="C302" s="14">
        <f>COUNTIFS('Main Data'!$F:$F,"failed",'Main Data'!$D:$D,"&gt;="&amp;$J302,'Main Data'!$D:$D,"&lt;="&amp;$K302)</f>
        <v>0</v>
      </c>
      <c r="D302" s="14">
        <f>COUNTIFS('Main Data'!$F:$F,"canceled",'Main Data'!$D:$D,"&gt;="&amp;$J302,'Main Data'!$D:$D,"&lt;="&amp;$K302)</f>
        <v>0</v>
      </c>
      <c r="E302" s="14">
        <f t="shared" si="32"/>
        <v>0</v>
      </c>
      <c r="F302" s="15">
        <v>0</v>
      </c>
      <c r="G302" s="15">
        <v>0</v>
      </c>
      <c r="H302" s="15">
        <v>0</v>
      </c>
      <c r="J302" s="14">
        <f t="shared" si="36"/>
        <v>299000</v>
      </c>
      <c r="K302" s="14">
        <f t="shared" si="37"/>
        <v>299999</v>
      </c>
      <c r="L302" s="31"/>
      <c r="M302" s="24">
        <v>274</v>
      </c>
      <c r="N302" s="24">
        <v>6.0088737127315855E-2</v>
      </c>
      <c r="O302" s="24">
        <v>-6.0088737127315855E-2</v>
      </c>
    </row>
    <row r="303" spans="1:15" x14ac:dyDescent="0.2">
      <c r="A303" s="19" t="str">
        <f t="shared" si="31"/>
        <v>300000-300999</v>
      </c>
      <c r="B303" s="14">
        <f>COUNTIFS('Main Data'!$F:$F,"successful",'Main Data'!$D:$D,"&gt;="&amp;$J303,'Main Data'!$D:$D,"&lt;="&amp;$K303)</f>
        <v>1</v>
      </c>
      <c r="C303" s="14">
        <f>COUNTIFS('Main Data'!$F:$F,"failed",'Main Data'!$D:$D,"&gt;="&amp;$J303,'Main Data'!$D:$D,"&lt;="&amp;$K303)</f>
        <v>3</v>
      </c>
      <c r="D303" s="14">
        <f>COUNTIFS('Main Data'!$F:$F,"canceled",'Main Data'!$D:$D,"&gt;="&amp;$J303,'Main Data'!$D:$D,"&lt;="&amp;$K303)</f>
        <v>0</v>
      </c>
      <c r="E303" s="14">
        <f t="shared" si="32"/>
        <v>4</v>
      </c>
      <c r="F303" s="15">
        <f t="shared" si="33"/>
        <v>0.25</v>
      </c>
      <c r="G303" s="15">
        <f t="shared" si="34"/>
        <v>0.75</v>
      </c>
      <c r="H303" s="15">
        <f t="shared" si="35"/>
        <v>0</v>
      </c>
      <c r="J303" s="14">
        <f t="shared" si="36"/>
        <v>300000</v>
      </c>
      <c r="K303" s="14">
        <f t="shared" si="37"/>
        <v>300999</v>
      </c>
      <c r="L303" s="31"/>
      <c r="M303" s="24">
        <v>275</v>
      </c>
      <c r="N303" s="24">
        <v>5.9407807187950162E-2</v>
      </c>
      <c r="O303" s="24">
        <v>-5.9407807187950162E-2</v>
      </c>
    </row>
    <row r="304" spans="1:15" x14ac:dyDescent="0.2">
      <c r="A304" s="19" t="str">
        <f t="shared" si="31"/>
        <v>301000-301999</v>
      </c>
      <c r="B304" s="14">
        <f>COUNTIFS('Main Data'!$F:$F,"successful",'Main Data'!$D:$D,"&gt;="&amp;$J304,'Main Data'!$D:$D,"&lt;="&amp;$K304)</f>
        <v>0</v>
      </c>
      <c r="C304" s="14">
        <f>COUNTIFS('Main Data'!$F:$F,"failed",'Main Data'!$D:$D,"&gt;="&amp;$J304,'Main Data'!$D:$D,"&lt;="&amp;$K304)</f>
        <v>0</v>
      </c>
      <c r="D304" s="14">
        <f>COUNTIFS('Main Data'!$F:$F,"canceled",'Main Data'!$D:$D,"&gt;="&amp;$J304,'Main Data'!$D:$D,"&lt;="&amp;$K304)</f>
        <v>0</v>
      </c>
      <c r="E304" s="14">
        <f t="shared" si="32"/>
        <v>0</v>
      </c>
      <c r="F304" s="15">
        <v>0</v>
      </c>
      <c r="G304" s="15">
        <v>0</v>
      </c>
      <c r="H304" s="15">
        <v>0</v>
      </c>
      <c r="J304" s="14">
        <f t="shared" si="36"/>
        <v>301000</v>
      </c>
      <c r="K304" s="14">
        <f t="shared" si="37"/>
        <v>301999</v>
      </c>
      <c r="L304" s="31"/>
      <c r="M304" s="24">
        <v>276</v>
      </c>
      <c r="N304" s="24">
        <v>5.8726877248584441E-2</v>
      </c>
      <c r="O304" s="24">
        <v>-5.8726877248584441E-2</v>
      </c>
    </row>
    <row r="305" spans="1:15" x14ac:dyDescent="0.2">
      <c r="A305" s="19" t="str">
        <f t="shared" si="31"/>
        <v>302000-302999</v>
      </c>
      <c r="B305" s="14">
        <f>COUNTIFS('Main Data'!$F:$F,"successful",'Main Data'!$D:$D,"&gt;="&amp;$J305,'Main Data'!$D:$D,"&lt;="&amp;$K305)</f>
        <v>0</v>
      </c>
      <c r="C305" s="14">
        <f>COUNTIFS('Main Data'!$F:$F,"failed",'Main Data'!$D:$D,"&gt;="&amp;$J305,'Main Data'!$D:$D,"&lt;="&amp;$K305)</f>
        <v>0</v>
      </c>
      <c r="D305" s="14">
        <f>COUNTIFS('Main Data'!$F:$F,"canceled",'Main Data'!$D:$D,"&gt;="&amp;$J305,'Main Data'!$D:$D,"&lt;="&amp;$K305)</f>
        <v>0</v>
      </c>
      <c r="E305" s="14">
        <f t="shared" si="32"/>
        <v>0</v>
      </c>
      <c r="F305" s="15">
        <v>0</v>
      </c>
      <c r="G305" s="15">
        <v>0</v>
      </c>
      <c r="H305" s="15">
        <v>0</v>
      </c>
      <c r="J305" s="14">
        <f t="shared" si="36"/>
        <v>302000</v>
      </c>
      <c r="K305" s="14">
        <f t="shared" si="37"/>
        <v>302999</v>
      </c>
      <c r="L305" s="31"/>
      <c r="M305" s="24">
        <v>277</v>
      </c>
      <c r="N305" s="24">
        <v>5.8045947309218721E-2</v>
      </c>
      <c r="O305" s="24">
        <v>-5.8045947309218721E-2</v>
      </c>
    </row>
    <row r="306" spans="1:15" x14ac:dyDescent="0.2">
      <c r="A306" s="19" t="str">
        <f t="shared" si="31"/>
        <v>303000-303999</v>
      </c>
      <c r="B306" s="14">
        <f>COUNTIFS('Main Data'!$F:$F,"successful",'Main Data'!$D:$D,"&gt;="&amp;$J306,'Main Data'!$D:$D,"&lt;="&amp;$K306)</f>
        <v>0</v>
      </c>
      <c r="C306" s="14">
        <f>COUNTIFS('Main Data'!$F:$F,"failed",'Main Data'!$D:$D,"&gt;="&amp;$J306,'Main Data'!$D:$D,"&lt;="&amp;$K306)</f>
        <v>0</v>
      </c>
      <c r="D306" s="14">
        <f>COUNTIFS('Main Data'!$F:$F,"canceled",'Main Data'!$D:$D,"&gt;="&amp;$J306,'Main Data'!$D:$D,"&lt;="&amp;$K306)</f>
        <v>0</v>
      </c>
      <c r="E306" s="14">
        <f t="shared" si="32"/>
        <v>0</v>
      </c>
      <c r="F306" s="15">
        <v>0</v>
      </c>
      <c r="G306" s="15">
        <v>0</v>
      </c>
      <c r="H306" s="15">
        <v>0</v>
      </c>
      <c r="J306" s="14">
        <f t="shared" si="36"/>
        <v>303000</v>
      </c>
      <c r="K306" s="14">
        <f t="shared" si="37"/>
        <v>303999</v>
      </c>
      <c r="L306" s="31"/>
      <c r="M306" s="24">
        <v>278</v>
      </c>
      <c r="N306" s="24">
        <v>5.7365017369853E-2</v>
      </c>
      <c r="O306" s="24">
        <v>-5.7365017369853E-2</v>
      </c>
    </row>
    <row r="307" spans="1:15" x14ac:dyDescent="0.2">
      <c r="A307" s="19" t="str">
        <f t="shared" si="31"/>
        <v>304000-304999</v>
      </c>
      <c r="B307" s="14">
        <f>COUNTIFS('Main Data'!$F:$F,"successful",'Main Data'!$D:$D,"&gt;="&amp;$J307,'Main Data'!$D:$D,"&lt;="&amp;$K307)</f>
        <v>0</v>
      </c>
      <c r="C307" s="14">
        <f>COUNTIFS('Main Data'!$F:$F,"failed",'Main Data'!$D:$D,"&gt;="&amp;$J307,'Main Data'!$D:$D,"&lt;="&amp;$K307)</f>
        <v>0</v>
      </c>
      <c r="D307" s="14">
        <f>COUNTIFS('Main Data'!$F:$F,"canceled",'Main Data'!$D:$D,"&gt;="&amp;$J307,'Main Data'!$D:$D,"&lt;="&amp;$K307)</f>
        <v>0</v>
      </c>
      <c r="E307" s="14">
        <f t="shared" si="32"/>
        <v>0</v>
      </c>
      <c r="F307" s="15">
        <v>0</v>
      </c>
      <c r="G307" s="15">
        <v>0</v>
      </c>
      <c r="H307" s="15">
        <v>0</v>
      </c>
      <c r="J307" s="14">
        <f t="shared" si="36"/>
        <v>304000</v>
      </c>
      <c r="K307" s="14">
        <f t="shared" si="37"/>
        <v>304999</v>
      </c>
      <c r="L307" s="31"/>
      <c r="M307" s="24">
        <v>279</v>
      </c>
      <c r="N307" s="24">
        <v>5.6684087430487307E-2</v>
      </c>
      <c r="O307" s="24">
        <v>-5.6684087430487307E-2</v>
      </c>
    </row>
    <row r="308" spans="1:15" x14ac:dyDescent="0.2">
      <c r="A308" s="19" t="str">
        <f t="shared" si="31"/>
        <v>305000-305999</v>
      </c>
      <c r="B308" s="14">
        <f>COUNTIFS('Main Data'!$F:$F,"successful",'Main Data'!$D:$D,"&gt;="&amp;$J308,'Main Data'!$D:$D,"&lt;="&amp;$K308)</f>
        <v>0</v>
      </c>
      <c r="C308" s="14">
        <f>COUNTIFS('Main Data'!$F:$F,"failed",'Main Data'!$D:$D,"&gt;="&amp;$J308,'Main Data'!$D:$D,"&lt;="&amp;$K308)</f>
        <v>0</v>
      </c>
      <c r="D308" s="14">
        <f>COUNTIFS('Main Data'!$F:$F,"canceled",'Main Data'!$D:$D,"&gt;="&amp;$J308,'Main Data'!$D:$D,"&lt;="&amp;$K308)</f>
        <v>0</v>
      </c>
      <c r="E308" s="14">
        <f t="shared" si="32"/>
        <v>0</v>
      </c>
      <c r="F308" s="15">
        <v>0</v>
      </c>
      <c r="G308" s="15">
        <v>0</v>
      </c>
      <c r="H308" s="15">
        <v>0</v>
      </c>
      <c r="J308" s="14">
        <f t="shared" si="36"/>
        <v>305000</v>
      </c>
      <c r="K308" s="14">
        <f t="shared" si="37"/>
        <v>305999</v>
      </c>
      <c r="L308" s="31"/>
      <c r="M308" s="24">
        <v>280</v>
      </c>
      <c r="N308" s="24">
        <v>5.6003157491121586E-2</v>
      </c>
      <c r="O308" s="24">
        <v>-5.6003157491121586E-2</v>
      </c>
    </row>
    <row r="309" spans="1:15" x14ac:dyDescent="0.2">
      <c r="A309" s="19" t="str">
        <f t="shared" si="31"/>
        <v>306000-306999</v>
      </c>
      <c r="B309" s="14">
        <f>COUNTIFS('Main Data'!$F:$F,"successful",'Main Data'!$D:$D,"&gt;="&amp;$J309,'Main Data'!$D:$D,"&lt;="&amp;$K309)</f>
        <v>0</v>
      </c>
      <c r="C309" s="14">
        <f>COUNTIFS('Main Data'!$F:$F,"failed",'Main Data'!$D:$D,"&gt;="&amp;$J309,'Main Data'!$D:$D,"&lt;="&amp;$K309)</f>
        <v>0</v>
      </c>
      <c r="D309" s="14">
        <f>COUNTIFS('Main Data'!$F:$F,"canceled",'Main Data'!$D:$D,"&gt;="&amp;$J309,'Main Data'!$D:$D,"&lt;="&amp;$K309)</f>
        <v>0</v>
      </c>
      <c r="E309" s="14">
        <f t="shared" si="32"/>
        <v>0</v>
      </c>
      <c r="F309" s="15">
        <v>0</v>
      </c>
      <c r="G309" s="15">
        <v>0</v>
      </c>
      <c r="H309" s="15">
        <v>0</v>
      </c>
      <c r="J309" s="14">
        <f t="shared" si="36"/>
        <v>306000</v>
      </c>
      <c r="K309" s="14">
        <f t="shared" si="37"/>
        <v>306999</v>
      </c>
      <c r="L309" s="31"/>
      <c r="M309" s="24">
        <v>281</v>
      </c>
      <c r="N309" s="24">
        <v>5.5322227551755865E-2</v>
      </c>
      <c r="O309" s="24">
        <v>-5.5322227551755865E-2</v>
      </c>
    </row>
    <row r="310" spans="1:15" x14ac:dyDescent="0.2">
      <c r="A310" s="19" t="str">
        <f t="shared" si="31"/>
        <v>307000-307999</v>
      </c>
      <c r="B310" s="14">
        <f>COUNTIFS('Main Data'!$F:$F,"successful",'Main Data'!$D:$D,"&gt;="&amp;$J310,'Main Data'!$D:$D,"&lt;="&amp;$K310)</f>
        <v>0</v>
      </c>
      <c r="C310" s="14">
        <f>COUNTIFS('Main Data'!$F:$F,"failed",'Main Data'!$D:$D,"&gt;="&amp;$J310,'Main Data'!$D:$D,"&lt;="&amp;$K310)</f>
        <v>0</v>
      </c>
      <c r="D310" s="14">
        <f>COUNTIFS('Main Data'!$F:$F,"canceled",'Main Data'!$D:$D,"&gt;="&amp;$J310,'Main Data'!$D:$D,"&lt;="&amp;$K310)</f>
        <v>0</v>
      </c>
      <c r="E310" s="14">
        <f t="shared" si="32"/>
        <v>0</v>
      </c>
      <c r="F310" s="15">
        <v>0</v>
      </c>
      <c r="G310" s="15">
        <v>0</v>
      </c>
      <c r="H310" s="15">
        <v>0</v>
      </c>
      <c r="J310" s="14">
        <f t="shared" si="36"/>
        <v>307000</v>
      </c>
      <c r="K310" s="14">
        <f t="shared" si="37"/>
        <v>307999</v>
      </c>
      <c r="L310" s="31"/>
      <c r="M310" s="24">
        <v>282</v>
      </c>
      <c r="N310" s="24">
        <v>5.4641297612390144E-2</v>
      </c>
      <c r="O310" s="24">
        <v>-5.4641297612390144E-2</v>
      </c>
    </row>
    <row r="311" spans="1:15" x14ac:dyDescent="0.2">
      <c r="A311" s="19" t="str">
        <f t="shared" si="31"/>
        <v>308000-308999</v>
      </c>
      <c r="B311" s="14">
        <f>COUNTIFS('Main Data'!$F:$F,"successful",'Main Data'!$D:$D,"&gt;="&amp;$J311,'Main Data'!$D:$D,"&lt;="&amp;$K311)</f>
        <v>0</v>
      </c>
      <c r="C311" s="14">
        <f>COUNTIFS('Main Data'!$F:$F,"failed",'Main Data'!$D:$D,"&gt;="&amp;$J311,'Main Data'!$D:$D,"&lt;="&amp;$K311)</f>
        <v>0</v>
      </c>
      <c r="D311" s="14">
        <f>COUNTIFS('Main Data'!$F:$F,"canceled",'Main Data'!$D:$D,"&gt;="&amp;$J311,'Main Data'!$D:$D,"&lt;="&amp;$K311)</f>
        <v>0</v>
      </c>
      <c r="E311" s="14">
        <f t="shared" si="32"/>
        <v>0</v>
      </c>
      <c r="F311" s="15">
        <v>0</v>
      </c>
      <c r="G311" s="15">
        <v>0</v>
      </c>
      <c r="H311" s="15">
        <v>0</v>
      </c>
      <c r="J311" s="14">
        <f t="shared" si="36"/>
        <v>308000</v>
      </c>
      <c r="K311" s="14">
        <f t="shared" si="37"/>
        <v>308999</v>
      </c>
      <c r="L311" s="31"/>
      <c r="M311" s="24">
        <v>283</v>
      </c>
      <c r="N311" s="24">
        <v>5.3960367673024451E-2</v>
      </c>
      <c r="O311" s="24">
        <v>-5.3960367673024451E-2</v>
      </c>
    </row>
    <row r="312" spans="1:15" x14ac:dyDescent="0.2">
      <c r="A312" s="19" t="str">
        <f t="shared" si="31"/>
        <v>309000-309999</v>
      </c>
      <c r="B312" s="14">
        <f>COUNTIFS('Main Data'!$F:$F,"successful",'Main Data'!$D:$D,"&gt;="&amp;$J312,'Main Data'!$D:$D,"&lt;="&amp;$K312)</f>
        <v>0</v>
      </c>
      <c r="C312" s="14">
        <f>COUNTIFS('Main Data'!$F:$F,"failed",'Main Data'!$D:$D,"&gt;="&amp;$J312,'Main Data'!$D:$D,"&lt;="&amp;$K312)</f>
        <v>0</v>
      </c>
      <c r="D312" s="14">
        <f>COUNTIFS('Main Data'!$F:$F,"canceled",'Main Data'!$D:$D,"&gt;="&amp;$J312,'Main Data'!$D:$D,"&lt;="&amp;$K312)</f>
        <v>0</v>
      </c>
      <c r="E312" s="14">
        <f t="shared" si="32"/>
        <v>0</v>
      </c>
      <c r="F312" s="15">
        <v>0</v>
      </c>
      <c r="G312" s="15">
        <v>0</v>
      </c>
      <c r="H312" s="15">
        <v>0</v>
      </c>
      <c r="J312" s="14">
        <f t="shared" si="36"/>
        <v>309000</v>
      </c>
      <c r="K312" s="14">
        <f t="shared" si="37"/>
        <v>309999</v>
      </c>
      <c r="L312" s="31"/>
      <c r="M312" s="24">
        <v>284</v>
      </c>
      <c r="N312" s="24">
        <v>5.327943773365873E-2</v>
      </c>
      <c r="O312" s="24">
        <v>-5.327943773365873E-2</v>
      </c>
    </row>
    <row r="313" spans="1:15" x14ac:dyDescent="0.2">
      <c r="A313" s="19" t="str">
        <f t="shared" si="31"/>
        <v>310000-310999</v>
      </c>
      <c r="B313" s="14">
        <f>COUNTIFS('Main Data'!$F:$F,"successful",'Main Data'!$D:$D,"&gt;="&amp;$J313,'Main Data'!$D:$D,"&lt;="&amp;$K313)</f>
        <v>0</v>
      </c>
      <c r="C313" s="14">
        <f>COUNTIFS('Main Data'!$F:$F,"failed",'Main Data'!$D:$D,"&gt;="&amp;$J313,'Main Data'!$D:$D,"&lt;="&amp;$K313)</f>
        <v>0</v>
      </c>
      <c r="D313" s="14">
        <f>COUNTIFS('Main Data'!$F:$F,"canceled",'Main Data'!$D:$D,"&gt;="&amp;$J313,'Main Data'!$D:$D,"&lt;="&amp;$K313)</f>
        <v>0</v>
      </c>
      <c r="E313" s="14">
        <f t="shared" si="32"/>
        <v>0</v>
      </c>
      <c r="F313" s="15">
        <v>0</v>
      </c>
      <c r="G313" s="15">
        <v>0</v>
      </c>
      <c r="H313" s="15">
        <v>0</v>
      </c>
      <c r="J313" s="14">
        <f t="shared" si="36"/>
        <v>310000</v>
      </c>
      <c r="K313" s="14">
        <f t="shared" si="37"/>
        <v>310999</v>
      </c>
      <c r="L313" s="31"/>
      <c r="M313" s="24">
        <v>285</v>
      </c>
      <c r="N313" s="24">
        <v>5.2598507794293009E-2</v>
      </c>
      <c r="O313" s="24">
        <v>-5.2598507794293009E-2</v>
      </c>
    </row>
    <row r="314" spans="1:15" x14ac:dyDescent="0.2">
      <c r="A314" s="19" t="str">
        <f t="shared" si="31"/>
        <v>311000-311999</v>
      </c>
      <c r="B314" s="14">
        <f>COUNTIFS('Main Data'!$F:$F,"successful",'Main Data'!$D:$D,"&gt;="&amp;$J314,'Main Data'!$D:$D,"&lt;="&amp;$K314)</f>
        <v>0</v>
      </c>
      <c r="C314" s="14">
        <f>COUNTIFS('Main Data'!$F:$F,"failed",'Main Data'!$D:$D,"&gt;="&amp;$J314,'Main Data'!$D:$D,"&lt;="&amp;$K314)</f>
        <v>0</v>
      </c>
      <c r="D314" s="14">
        <f>COUNTIFS('Main Data'!$F:$F,"canceled",'Main Data'!$D:$D,"&gt;="&amp;$J314,'Main Data'!$D:$D,"&lt;="&amp;$K314)</f>
        <v>0</v>
      </c>
      <c r="E314" s="14">
        <f t="shared" si="32"/>
        <v>0</v>
      </c>
      <c r="F314" s="15">
        <v>0</v>
      </c>
      <c r="G314" s="15">
        <v>0</v>
      </c>
      <c r="H314" s="15">
        <v>0</v>
      </c>
      <c r="J314" s="14">
        <f t="shared" si="36"/>
        <v>311000</v>
      </c>
      <c r="K314" s="14">
        <f t="shared" si="37"/>
        <v>311999</v>
      </c>
      <c r="L314" s="31"/>
      <c r="M314" s="24">
        <v>286</v>
      </c>
      <c r="N314" s="24">
        <v>5.1917577854927288E-2</v>
      </c>
      <c r="O314" s="24">
        <v>-5.1917577854927288E-2</v>
      </c>
    </row>
    <row r="315" spans="1:15" x14ac:dyDescent="0.2">
      <c r="A315" s="19" t="str">
        <f t="shared" si="31"/>
        <v>312000-312999</v>
      </c>
      <c r="B315" s="14">
        <f>COUNTIFS('Main Data'!$F:$F,"successful",'Main Data'!$D:$D,"&gt;="&amp;$J315,'Main Data'!$D:$D,"&lt;="&amp;$K315)</f>
        <v>0</v>
      </c>
      <c r="C315" s="14">
        <f>COUNTIFS('Main Data'!$F:$F,"failed",'Main Data'!$D:$D,"&gt;="&amp;$J315,'Main Data'!$D:$D,"&lt;="&amp;$K315)</f>
        <v>0</v>
      </c>
      <c r="D315" s="14">
        <f>COUNTIFS('Main Data'!$F:$F,"canceled",'Main Data'!$D:$D,"&gt;="&amp;$J315,'Main Data'!$D:$D,"&lt;="&amp;$K315)</f>
        <v>0</v>
      </c>
      <c r="E315" s="14">
        <f t="shared" si="32"/>
        <v>0</v>
      </c>
      <c r="F315" s="15">
        <v>0</v>
      </c>
      <c r="G315" s="15">
        <v>0</v>
      </c>
      <c r="H315" s="15">
        <v>0</v>
      </c>
      <c r="J315" s="14">
        <f t="shared" si="36"/>
        <v>312000</v>
      </c>
      <c r="K315" s="14">
        <f t="shared" si="37"/>
        <v>312999</v>
      </c>
      <c r="L315" s="31"/>
      <c r="M315" s="24">
        <v>287</v>
      </c>
      <c r="N315" s="24">
        <v>5.1236647915561595E-2</v>
      </c>
      <c r="O315" s="24">
        <v>-5.1236647915561595E-2</v>
      </c>
    </row>
    <row r="316" spans="1:15" x14ac:dyDescent="0.2">
      <c r="A316" s="19" t="str">
        <f t="shared" si="31"/>
        <v>313000-313999</v>
      </c>
      <c r="B316" s="14">
        <f>COUNTIFS('Main Data'!$F:$F,"successful",'Main Data'!$D:$D,"&gt;="&amp;$J316,'Main Data'!$D:$D,"&lt;="&amp;$K316)</f>
        <v>0</v>
      </c>
      <c r="C316" s="14">
        <f>COUNTIFS('Main Data'!$F:$F,"failed",'Main Data'!$D:$D,"&gt;="&amp;$J316,'Main Data'!$D:$D,"&lt;="&amp;$K316)</f>
        <v>0</v>
      </c>
      <c r="D316" s="14">
        <f>COUNTIFS('Main Data'!$F:$F,"canceled",'Main Data'!$D:$D,"&gt;="&amp;$J316,'Main Data'!$D:$D,"&lt;="&amp;$K316)</f>
        <v>0</v>
      </c>
      <c r="E316" s="14">
        <f t="shared" si="32"/>
        <v>0</v>
      </c>
      <c r="F316" s="15">
        <v>0</v>
      </c>
      <c r="G316" s="15">
        <v>0</v>
      </c>
      <c r="H316" s="15">
        <v>0</v>
      </c>
      <c r="J316" s="14">
        <f t="shared" si="36"/>
        <v>313000</v>
      </c>
      <c r="K316" s="14">
        <f t="shared" si="37"/>
        <v>313999</v>
      </c>
      <c r="L316" s="31"/>
      <c r="M316" s="24">
        <v>288</v>
      </c>
      <c r="N316" s="24">
        <v>5.0555717976195874E-2</v>
      </c>
      <c r="O316" s="24">
        <v>-5.0555717976195874E-2</v>
      </c>
    </row>
    <row r="317" spans="1:15" x14ac:dyDescent="0.2">
      <c r="A317" s="19" t="str">
        <f t="shared" si="31"/>
        <v>314000-314999</v>
      </c>
      <c r="B317" s="14">
        <f>COUNTIFS('Main Data'!$F:$F,"successful",'Main Data'!$D:$D,"&gt;="&amp;$J317,'Main Data'!$D:$D,"&lt;="&amp;$K317)</f>
        <v>0</v>
      </c>
      <c r="C317" s="14">
        <f>COUNTIFS('Main Data'!$F:$F,"failed",'Main Data'!$D:$D,"&gt;="&amp;$J317,'Main Data'!$D:$D,"&lt;="&amp;$K317)</f>
        <v>0</v>
      </c>
      <c r="D317" s="14">
        <f>COUNTIFS('Main Data'!$F:$F,"canceled",'Main Data'!$D:$D,"&gt;="&amp;$J317,'Main Data'!$D:$D,"&lt;="&amp;$K317)</f>
        <v>0</v>
      </c>
      <c r="E317" s="14">
        <f t="shared" si="32"/>
        <v>0</v>
      </c>
      <c r="F317" s="15">
        <v>0</v>
      </c>
      <c r="G317" s="15">
        <v>0</v>
      </c>
      <c r="H317" s="15">
        <v>0</v>
      </c>
      <c r="J317" s="14">
        <f t="shared" si="36"/>
        <v>314000</v>
      </c>
      <c r="K317" s="14">
        <f t="shared" si="37"/>
        <v>314999</v>
      </c>
      <c r="L317" s="31"/>
      <c r="M317" s="24">
        <v>289</v>
      </c>
      <c r="N317" s="24">
        <v>4.9874788036830153E-2</v>
      </c>
      <c r="O317" s="24">
        <v>-4.9874788036830153E-2</v>
      </c>
    </row>
    <row r="318" spans="1:15" x14ac:dyDescent="0.2">
      <c r="A318" s="19" t="str">
        <f t="shared" si="31"/>
        <v>315000-315999</v>
      </c>
      <c r="B318" s="14">
        <f>COUNTIFS('Main Data'!$F:$F,"successful",'Main Data'!$D:$D,"&gt;="&amp;$J318,'Main Data'!$D:$D,"&lt;="&amp;$K318)</f>
        <v>0</v>
      </c>
      <c r="C318" s="14">
        <f>COUNTIFS('Main Data'!$F:$F,"failed",'Main Data'!$D:$D,"&gt;="&amp;$J318,'Main Data'!$D:$D,"&lt;="&amp;$K318)</f>
        <v>0</v>
      </c>
      <c r="D318" s="14">
        <f>COUNTIFS('Main Data'!$F:$F,"canceled",'Main Data'!$D:$D,"&gt;="&amp;$J318,'Main Data'!$D:$D,"&lt;="&amp;$K318)</f>
        <v>0</v>
      </c>
      <c r="E318" s="14">
        <f t="shared" si="32"/>
        <v>0</v>
      </c>
      <c r="F318" s="15">
        <v>0</v>
      </c>
      <c r="G318" s="15">
        <v>0</v>
      </c>
      <c r="H318" s="15">
        <v>0</v>
      </c>
      <c r="J318" s="14">
        <f t="shared" si="36"/>
        <v>315000</v>
      </c>
      <c r="K318" s="14">
        <f t="shared" si="37"/>
        <v>315999</v>
      </c>
      <c r="L318" s="31"/>
      <c r="M318" s="24">
        <v>290</v>
      </c>
      <c r="N318" s="24">
        <v>4.9193858097464432E-2</v>
      </c>
      <c r="O318" s="24">
        <v>-4.9193858097464432E-2</v>
      </c>
    </row>
    <row r="319" spans="1:15" x14ac:dyDescent="0.2">
      <c r="A319" s="19" t="str">
        <f t="shared" si="31"/>
        <v>316000-316999</v>
      </c>
      <c r="B319" s="14">
        <f>COUNTIFS('Main Data'!$F:$F,"successful",'Main Data'!$D:$D,"&gt;="&amp;$J319,'Main Data'!$D:$D,"&lt;="&amp;$K319)</f>
        <v>0</v>
      </c>
      <c r="C319" s="14">
        <f>COUNTIFS('Main Data'!$F:$F,"failed",'Main Data'!$D:$D,"&gt;="&amp;$J319,'Main Data'!$D:$D,"&lt;="&amp;$K319)</f>
        <v>0</v>
      </c>
      <c r="D319" s="14">
        <f>COUNTIFS('Main Data'!$F:$F,"canceled",'Main Data'!$D:$D,"&gt;="&amp;$J319,'Main Data'!$D:$D,"&lt;="&amp;$K319)</f>
        <v>0</v>
      </c>
      <c r="E319" s="14">
        <f t="shared" si="32"/>
        <v>0</v>
      </c>
      <c r="F319" s="15">
        <v>0</v>
      </c>
      <c r="G319" s="15">
        <v>0</v>
      </c>
      <c r="H319" s="15">
        <v>0</v>
      </c>
      <c r="J319" s="14">
        <f t="shared" si="36"/>
        <v>316000</v>
      </c>
      <c r="K319" s="14">
        <f t="shared" si="37"/>
        <v>316999</v>
      </c>
      <c r="L319" s="31"/>
      <c r="M319" s="24">
        <v>291</v>
      </c>
      <c r="N319" s="24">
        <v>4.8512928158098739E-2</v>
      </c>
      <c r="O319" s="24">
        <v>-4.8512928158098739E-2</v>
      </c>
    </row>
    <row r="320" spans="1:15" x14ac:dyDescent="0.2">
      <c r="A320" s="19" t="str">
        <f t="shared" si="31"/>
        <v>317000-317999</v>
      </c>
      <c r="B320" s="14">
        <f>COUNTIFS('Main Data'!$F:$F,"successful",'Main Data'!$D:$D,"&gt;="&amp;$J320,'Main Data'!$D:$D,"&lt;="&amp;$K320)</f>
        <v>0</v>
      </c>
      <c r="C320" s="14">
        <f>COUNTIFS('Main Data'!$F:$F,"failed",'Main Data'!$D:$D,"&gt;="&amp;$J320,'Main Data'!$D:$D,"&lt;="&amp;$K320)</f>
        <v>0</v>
      </c>
      <c r="D320" s="14">
        <f>COUNTIFS('Main Data'!$F:$F,"canceled",'Main Data'!$D:$D,"&gt;="&amp;$J320,'Main Data'!$D:$D,"&lt;="&amp;$K320)</f>
        <v>0</v>
      </c>
      <c r="E320" s="14">
        <f t="shared" si="32"/>
        <v>0</v>
      </c>
      <c r="F320" s="15">
        <v>0</v>
      </c>
      <c r="G320" s="15">
        <v>0</v>
      </c>
      <c r="H320" s="15">
        <v>0</v>
      </c>
      <c r="J320" s="14">
        <f t="shared" si="36"/>
        <v>317000</v>
      </c>
      <c r="K320" s="14">
        <f t="shared" si="37"/>
        <v>317999</v>
      </c>
      <c r="L320" s="31"/>
      <c r="M320" s="24">
        <v>292</v>
      </c>
      <c r="N320" s="24">
        <v>4.7831998218733018E-2</v>
      </c>
      <c r="O320" s="24">
        <v>-4.7831998218733018E-2</v>
      </c>
    </row>
    <row r="321" spans="1:15" x14ac:dyDescent="0.2">
      <c r="A321" s="19" t="str">
        <f t="shared" si="31"/>
        <v>318000-318999</v>
      </c>
      <c r="B321" s="14">
        <f>COUNTIFS('Main Data'!$F:$F,"successful",'Main Data'!$D:$D,"&gt;="&amp;$J321,'Main Data'!$D:$D,"&lt;="&amp;$K321)</f>
        <v>0</v>
      </c>
      <c r="C321" s="14">
        <f>COUNTIFS('Main Data'!$F:$F,"failed",'Main Data'!$D:$D,"&gt;="&amp;$J321,'Main Data'!$D:$D,"&lt;="&amp;$K321)</f>
        <v>0</v>
      </c>
      <c r="D321" s="14">
        <f>COUNTIFS('Main Data'!$F:$F,"canceled",'Main Data'!$D:$D,"&gt;="&amp;$J321,'Main Data'!$D:$D,"&lt;="&amp;$K321)</f>
        <v>0</v>
      </c>
      <c r="E321" s="14">
        <f t="shared" si="32"/>
        <v>0</v>
      </c>
      <c r="F321" s="15">
        <v>0</v>
      </c>
      <c r="G321" s="15">
        <v>0</v>
      </c>
      <c r="H321" s="15">
        <v>0</v>
      </c>
      <c r="J321" s="14">
        <f t="shared" si="36"/>
        <v>318000</v>
      </c>
      <c r="K321" s="14">
        <f t="shared" si="37"/>
        <v>318999</v>
      </c>
      <c r="L321" s="31"/>
      <c r="M321" s="24">
        <v>293</v>
      </c>
      <c r="N321" s="24">
        <v>4.7151068279367297E-2</v>
      </c>
      <c r="O321" s="24">
        <v>-4.7151068279367297E-2</v>
      </c>
    </row>
    <row r="322" spans="1:15" x14ac:dyDescent="0.2">
      <c r="A322" s="19" t="str">
        <f t="shared" si="31"/>
        <v>319000-319999</v>
      </c>
      <c r="B322" s="14">
        <f>COUNTIFS('Main Data'!$F:$F,"successful",'Main Data'!$D:$D,"&gt;="&amp;$J322,'Main Data'!$D:$D,"&lt;="&amp;$K322)</f>
        <v>0</v>
      </c>
      <c r="C322" s="14">
        <f>COUNTIFS('Main Data'!$F:$F,"failed",'Main Data'!$D:$D,"&gt;="&amp;$J322,'Main Data'!$D:$D,"&lt;="&amp;$K322)</f>
        <v>0</v>
      </c>
      <c r="D322" s="14">
        <f>COUNTIFS('Main Data'!$F:$F,"canceled",'Main Data'!$D:$D,"&gt;="&amp;$J322,'Main Data'!$D:$D,"&lt;="&amp;$K322)</f>
        <v>0</v>
      </c>
      <c r="E322" s="14">
        <f t="shared" si="32"/>
        <v>0</v>
      </c>
      <c r="F322" s="15">
        <v>0</v>
      </c>
      <c r="G322" s="15">
        <v>0</v>
      </c>
      <c r="H322" s="15">
        <v>0</v>
      </c>
      <c r="J322" s="14">
        <f t="shared" si="36"/>
        <v>319000</v>
      </c>
      <c r="K322" s="14">
        <f t="shared" si="37"/>
        <v>319999</v>
      </c>
      <c r="L322" s="31"/>
      <c r="M322" s="24">
        <v>294</v>
      </c>
      <c r="N322" s="24">
        <v>4.6470138340001577E-2</v>
      </c>
      <c r="O322" s="24">
        <v>-4.6470138340001577E-2</v>
      </c>
    </row>
    <row r="323" spans="1:15" x14ac:dyDescent="0.2">
      <c r="A323" s="19" t="str">
        <f t="shared" si="31"/>
        <v>320000-320999</v>
      </c>
      <c r="B323" s="14">
        <f>COUNTIFS('Main Data'!$F:$F,"successful",'Main Data'!$D:$D,"&gt;="&amp;$J323,'Main Data'!$D:$D,"&lt;="&amp;$K323)</f>
        <v>0</v>
      </c>
      <c r="C323" s="14">
        <f>COUNTIFS('Main Data'!$F:$F,"failed",'Main Data'!$D:$D,"&gt;="&amp;$J323,'Main Data'!$D:$D,"&lt;="&amp;$K323)</f>
        <v>1</v>
      </c>
      <c r="D323" s="14">
        <f>COUNTIFS('Main Data'!$F:$F,"canceled",'Main Data'!$D:$D,"&gt;="&amp;$J323,'Main Data'!$D:$D,"&lt;="&amp;$K323)</f>
        <v>0</v>
      </c>
      <c r="E323" s="14">
        <f t="shared" si="32"/>
        <v>1</v>
      </c>
      <c r="F323" s="15">
        <f t="shared" si="33"/>
        <v>0</v>
      </c>
      <c r="G323" s="15">
        <f t="shared" si="34"/>
        <v>1</v>
      </c>
      <c r="H323" s="15">
        <f t="shared" si="35"/>
        <v>0</v>
      </c>
      <c r="J323" s="14">
        <f t="shared" si="36"/>
        <v>320000</v>
      </c>
      <c r="K323" s="14">
        <f t="shared" si="37"/>
        <v>320999</v>
      </c>
      <c r="L323" s="31"/>
      <c r="M323" s="24">
        <v>295</v>
      </c>
      <c r="N323" s="24">
        <v>4.5789208400635883E-2</v>
      </c>
      <c r="O323" s="24">
        <v>-4.5789208400635883E-2</v>
      </c>
    </row>
    <row r="324" spans="1:15" x14ac:dyDescent="0.2">
      <c r="A324" s="19" t="str">
        <f t="shared" ref="A324:A387" si="38">J324&amp;"-"&amp;K324</f>
        <v>321000-321999</v>
      </c>
      <c r="B324" s="14">
        <f>COUNTIFS('Main Data'!$F:$F,"successful",'Main Data'!$D:$D,"&gt;="&amp;$J324,'Main Data'!$D:$D,"&lt;="&amp;$K324)</f>
        <v>0</v>
      </c>
      <c r="C324" s="14">
        <f>COUNTIFS('Main Data'!$F:$F,"failed",'Main Data'!$D:$D,"&gt;="&amp;$J324,'Main Data'!$D:$D,"&lt;="&amp;$K324)</f>
        <v>0</v>
      </c>
      <c r="D324" s="14">
        <f>COUNTIFS('Main Data'!$F:$F,"canceled",'Main Data'!$D:$D,"&gt;="&amp;$J324,'Main Data'!$D:$D,"&lt;="&amp;$K324)</f>
        <v>0</v>
      </c>
      <c r="E324" s="14">
        <f t="shared" ref="E324:E387" si="39">SUM(B324:D324)</f>
        <v>0</v>
      </c>
      <c r="F324" s="15">
        <v>0</v>
      </c>
      <c r="G324" s="15">
        <v>0</v>
      </c>
      <c r="H324" s="15">
        <v>0</v>
      </c>
      <c r="J324" s="14">
        <f t="shared" si="36"/>
        <v>321000</v>
      </c>
      <c r="K324" s="14">
        <f t="shared" si="37"/>
        <v>321999</v>
      </c>
      <c r="L324" s="31"/>
      <c r="M324" s="24">
        <v>296</v>
      </c>
      <c r="N324" s="24">
        <v>4.5108278461270163E-2</v>
      </c>
      <c r="O324" s="24">
        <v>-4.5108278461270163E-2</v>
      </c>
    </row>
    <row r="325" spans="1:15" x14ac:dyDescent="0.2">
      <c r="A325" s="19" t="str">
        <f t="shared" si="38"/>
        <v>322000-322999</v>
      </c>
      <c r="B325" s="14">
        <f>COUNTIFS('Main Data'!$F:$F,"successful",'Main Data'!$D:$D,"&gt;="&amp;$J325,'Main Data'!$D:$D,"&lt;="&amp;$K325)</f>
        <v>0</v>
      </c>
      <c r="C325" s="14">
        <f>COUNTIFS('Main Data'!$F:$F,"failed",'Main Data'!$D:$D,"&gt;="&amp;$J325,'Main Data'!$D:$D,"&lt;="&amp;$K325)</f>
        <v>0</v>
      </c>
      <c r="D325" s="14">
        <f>COUNTIFS('Main Data'!$F:$F,"canceled",'Main Data'!$D:$D,"&gt;="&amp;$J325,'Main Data'!$D:$D,"&lt;="&amp;$K325)</f>
        <v>0</v>
      </c>
      <c r="E325" s="14">
        <f t="shared" si="39"/>
        <v>0</v>
      </c>
      <c r="F325" s="15">
        <v>0</v>
      </c>
      <c r="G325" s="15">
        <v>0</v>
      </c>
      <c r="H325" s="15">
        <v>0</v>
      </c>
      <c r="J325" s="14">
        <f t="shared" si="36"/>
        <v>322000</v>
      </c>
      <c r="K325" s="14">
        <f t="shared" si="37"/>
        <v>322999</v>
      </c>
      <c r="L325" s="31"/>
      <c r="M325" s="24">
        <v>297</v>
      </c>
      <c r="N325" s="24">
        <v>4.4427348521904442E-2</v>
      </c>
      <c r="O325" s="24">
        <v>-4.4427348521904442E-2</v>
      </c>
    </row>
    <row r="326" spans="1:15" x14ac:dyDescent="0.2">
      <c r="A326" s="19" t="str">
        <f t="shared" si="38"/>
        <v>323000-323999</v>
      </c>
      <c r="B326" s="14">
        <f>COUNTIFS('Main Data'!$F:$F,"successful",'Main Data'!$D:$D,"&gt;="&amp;$J326,'Main Data'!$D:$D,"&lt;="&amp;$K326)</f>
        <v>0</v>
      </c>
      <c r="C326" s="14">
        <f>COUNTIFS('Main Data'!$F:$F,"failed",'Main Data'!$D:$D,"&gt;="&amp;$J326,'Main Data'!$D:$D,"&lt;="&amp;$K326)</f>
        <v>0</v>
      </c>
      <c r="D326" s="14">
        <f>COUNTIFS('Main Data'!$F:$F,"canceled",'Main Data'!$D:$D,"&gt;="&amp;$J326,'Main Data'!$D:$D,"&lt;="&amp;$K326)</f>
        <v>0</v>
      </c>
      <c r="E326" s="14">
        <f t="shared" si="39"/>
        <v>0</v>
      </c>
      <c r="F326" s="15">
        <v>0</v>
      </c>
      <c r="G326" s="15">
        <v>0</v>
      </c>
      <c r="H326" s="15">
        <v>0</v>
      </c>
      <c r="J326" s="14">
        <f t="shared" si="36"/>
        <v>323000</v>
      </c>
      <c r="K326" s="14">
        <f t="shared" si="37"/>
        <v>323999</v>
      </c>
      <c r="L326" s="31"/>
      <c r="M326" s="24">
        <v>298</v>
      </c>
      <c r="N326" s="24">
        <v>4.3746418582538749E-2</v>
      </c>
      <c r="O326" s="24">
        <v>-4.3746418582538749E-2</v>
      </c>
    </row>
    <row r="327" spans="1:15" x14ac:dyDescent="0.2">
      <c r="A327" s="19" t="str">
        <f t="shared" si="38"/>
        <v>324000-324999</v>
      </c>
      <c r="B327" s="14">
        <f>COUNTIFS('Main Data'!$F:$F,"successful",'Main Data'!$D:$D,"&gt;="&amp;$J327,'Main Data'!$D:$D,"&lt;="&amp;$K327)</f>
        <v>0</v>
      </c>
      <c r="C327" s="14">
        <f>COUNTIFS('Main Data'!$F:$F,"failed",'Main Data'!$D:$D,"&gt;="&amp;$J327,'Main Data'!$D:$D,"&lt;="&amp;$K327)</f>
        <v>0</v>
      </c>
      <c r="D327" s="14">
        <f>COUNTIFS('Main Data'!$F:$F,"canceled",'Main Data'!$D:$D,"&gt;="&amp;$J327,'Main Data'!$D:$D,"&lt;="&amp;$K327)</f>
        <v>0</v>
      </c>
      <c r="E327" s="14">
        <f t="shared" si="39"/>
        <v>0</v>
      </c>
      <c r="F327" s="15">
        <v>0</v>
      </c>
      <c r="G327" s="15">
        <v>0</v>
      </c>
      <c r="H327" s="15">
        <v>0</v>
      </c>
      <c r="J327" s="14">
        <f t="shared" si="36"/>
        <v>324000</v>
      </c>
      <c r="K327" s="14">
        <f t="shared" si="37"/>
        <v>324999</v>
      </c>
      <c r="L327" s="31"/>
      <c r="M327" s="24">
        <v>299</v>
      </c>
      <c r="N327" s="24">
        <v>4.3065488643173028E-2</v>
      </c>
      <c r="O327" s="24">
        <v>-4.3065488643173028E-2</v>
      </c>
    </row>
    <row r="328" spans="1:15" x14ac:dyDescent="0.2">
      <c r="A328" s="19" t="str">
        <f t="shared" si="38"/>
        <v>325000-325999</v>
      </c>
      <c r="B328" s="14">
        <f>COUNTIFS('Main Data'!$F:$F,"successful",'Main Data'!$D:$D,"&gt;="&amp;$J328,'Main Data'!$D:$D,"&lt;="&amp;$K328)</f>
        <v>0</v>
      </c>
      <c r="C328" s="14">
        <f>COUNTIFS('Main Data'!$F:$F,"failed",'Main Data'!$D:$D,"&gt;="&amp;$J328,'Main Data'!$D:$D,"&lt;="&amp;$K328)</f>
        <v>0</v>
      </c>
      <c r="D328" s="14">
        <f>COUNTIFS('Main Data'!$F:$F,"canceled",'Main Data'!$D:$D,"&gt;="&amp;$J328,'Main Data'!$D:$D,"&lt;="&amp;$K328)</f>
        <v>0</v>
      </c>
      <c r="E328" s="14">
        <f t="shared" si="39"/>
        <v>0</v>
      </c>
      <c r="F328" s="15">
        <v>0</v>
      </c>
      <c r="G328" s="15">
        <v>0</v>
      </c>
      <c r="H328" s="15">
        <v>0</v>
      </c>
      <c r="J328" s="14">
        <f t="shared" si="36"/>
        <v>325000</v>
      </c>
      <c r="K328" s="14">
        <f t="shared" si="37"/>
        <v>325999</v>
      </c>
      <c r="L328" s="31"/>
      <c r="M328" s="24">
        <v>300</v>
      </c>
      <c r="N328" s="24">
        <v>4.2384558703807307E-2</v>
      </c>
      <c r="O328" s="24">
        <v>0.20761544129619269</v>
      </c>
    </row>
    <row r="329" spans="1:15" x14ac:dyDescent="0.2">
      <c r="A329" s="19" t="str">
        <f t="shared" si="38"/>
        <v>326000-326999</v>
      </c>
      <c r="B329" s="14">
        <f>COUNTIFS('Main Data'!$F:$F,"successful",'Main Data'!$D:$D,"&gt;="&amp;$J329,'Main Data'!$D:$D,"&lt;="&amp;$K329)</f>
        <v>0</v>
      </c>
      <c r="C329" s="14">
        <f>COUNTIFS('Main Data'!$F:$F,"failed",'Main Data'!$D:$D,"&gt;="&amp;$J329,'Main Data'!$D:$D,"&lt;="&amp;$K329)</f>
        <v>0</v>
      </c>
      <c r="D329" s="14">
        <f>COUNTIFS('Main Data'!$F:$F,"canceled",'Main Data'!$D:$D,"&gt;="&amp;$J329,'Main Data'!$D:$D,"&lt;="&amp;$K329)</f>
        <v>0</v>
      </c>
      <c r="E329" s="14">
        <f t="shared" si="39"/>
        <v>0</v>
      </c>
      <c r="F329" s="15">
        <v>0</v>
      </c>
      <c r="G329" s="15">
        <v>0</v>
      </c>
      <c r="H329" s="15">
        <v>0</v>
      </c>
      <c r="J329" s="14">
        <f t="shared" si="36"/>
        <v>326000</v>
      </c>
      <c r="K329" s="14">
        <f t="shared" si="37"/>
        <v>326999</v>
      </c>
      <c r="L329" s="31"/>
      <c r="M329" s="24">
        <v>301</v>
      </c>
      <c r="N329" s="24">
        <v>4.1703628764441586E-2</v>
      </c>
      <c r="O329" s="24">
        <v>-4.1703628764441586E-2</v>
      </c>
    </row>
    <row r="330" spans="1:15" x14ac:dyDescent="0.2">
      <c r="A330" s="19" t="str">
        <f t="shared" si="38"/>
        <v>327000-327999</v>
      </c>
      <c r="B330" s="14">
        <f>COUNTIFS('Main Data'!$F:$F,"successful",'Main Data'!$D:$D,"&gt;="&amp;$J330,'Main Data'!$D:$D,"&lt;="&amp;$K330)</f>
        <v>0</v>
      </c>
      <c r="C330" s="14">
        <f>COUNTIFS('Main Data'!$F:$F,"failed",'Main Data'!$D:$D,"&gt;="&amp;$J330,'Main Data'!$D:$D,"&lt;="&amp;$K330)</f>
        <v>0</v>
      </c>
      <c r="D330" s="14">
        <f>COUNTIFS('Main Data'!$F:$F,"canceled",'Main Data'!$D:$D,"&gt;="&amp;$J330,'Main Data'!$D:$D,"&lt;="&amp;$K330)</f>
        <v>0</v>
      </c>
      <c r="E330" s="14">
        <f t="shared" si="39"/>
        <v>0</v>
      </c>
      <c r="F330" s="15">
        <v>0</v>
      </c>
      <c r="G330" s="15">
        <v>0</v>
      </c>
      <c r="H330" s="15">
        <v>0</v>
      </c>
      <c r="J330" s="14">
        <f t="shared" si="36"/>
        <v>327000</v>
      </c>
      <c r="K330" s="14">
        <f t="shared" si="37"/>
        <v>327999</v>
      </c>
      <c r="L330" s="31"/>
      <c r="M330" s="24">
        <v>302</v>
      </c>
      <c r="N330" s="24">
        <v>4.1022698825075893E-2</v>
      </c>
      <c r="O330" s="24">
        <v>-4.1022698825075893E-2</v>
      </c>
    </row>
    <row r="331" spans="1:15" x14ac:dyDescent="0.2">
      <c r="A331" s="19" t="str">
        <f t="shared" si="38"/>
        <v>328000-328999</v>
      </c>
      <c r="B331" s="14">
        <f>COUNTIFS('Main Data'!$F:$F,"successful",'Main Data'!$D:$D,"&gt;="&amp;$J331,'Main Data'!$D:$D,"&lt;="&amp;$K331)</f>
        <v>0</v>
      </c>
      <c r="C331" s="14">
        <f>COUNTIFS('Main Data'!$F:$F,"failed",'Main Data'!$D:$D,"&gt;="&amp;$J331,'Main Data'!$D:$D,"&lt;="&amp;$K331)</f>
        <v>0</v>
      </c>
      <c r="D331" s="14">
        <f>COUNTIFS('Main Data'!$F:$F,"canceled",'Main Data'!$D:$D,"&gt;="&amp;$J331,'Main Data'!$D:$D,"&lt;="&amp;$K331)</f>
        <v>0</v>
      </c>
      <c r="E331" s="14">
        <f t="shared" si="39"/>
        <v>0</v>
      </c>
      <c r="F331" s="15">
        <v>0</v>
      </c>
      <c r="G331" s="15">
        <v>0</v>
      </c>
      <c r="H331" s="15">
        <v>0</v>
      </c>
      <c r="J331" s="14">
        <f t="shared" si="36"/>
        <v>328000</v>
      </c>
      <c r="K331" s="14">
        <f t="shared" si="37"/>
        <v>328999</v>
      </c>
      <c r="L331" s="31"/>
      <c r="M331" s="24">
        <v>303</v>
      </c>
      <c r="N331" s="24">
        <v>4.0341768885710172E-2</v>
      </c>
      <c r="O331" s="24">
        <v>-4.0341768885710172E-2</v>
      </c>
    </row>
    <row r="332" spans="1:15" x14ac:dyDescent="0.2">
      <c r="A332" s="19" t="str">
        <f t="shared" si="38"/>
        <v>329000-329999</v>
      </c>
      <c r="B332" s="14">
        <f>COUNTIFS('Main Data'!$F:$F,"successful",'Main Data'!$D:$D,"&gt;="&amp;$J332,'Main Data'!$D:$D,"&lt;="&amp;$K332)</f>
        <v>0</v>
      </c>
      <c r="C332" s="14">
        <f>COUNTIFS('Main Data'!$F:$F,"failed",'Main Data'!$D:$D,"&gt;="&amp;$J332,'Main Data'!$D:$D,"&lt;="&amp;$K332)</f>
        <v>0</v>
      </c>
      <c r="D332" s="14">
        <f>COUNTIFS('Main Data'!$F:$F,"canceled",'Main Data'!$D:$D,"&gt;="&amp;$J332,'Main Data'!$D:$D,"&lt;="&amp;$K332)</f>
        <v>0</v>
      </c>
      <c r="E332" s="14">
        <f t="shared" si="39"/>
        <v>0</v>
      </c>
      <c r="F332" s="15">
        <v>0</v>
      </c>
      <c r="G332" s="15">
        <v>0</v>
      </c>
      <c r="H332" s="15">
        <v>0</v>
      </c>
      <c r="J332" s="14">
        <f t="shared" si="36"/>
        <v>329000</v>
      </c>
      <c r="K332" s="14">
        <f t="shared" si="37"/>
        <v>329999</v>
      </c>
      <c r="L332" s="31"/>
      <c r="M332" s="24">
        <v>304</v>
      </c>
      <c r="N332" s="24">
        <v>3.9660838946344451E-2</v>
      </c>
      <c r="O332" s="24">
        <v>-3.9660838946344451E-2</v>
      </c>
    </row>
    <row r="333" spans="1:15" x14ac:dyDescent="0.2">
      <c r="A333" s="19" t="str">
        <f t="shared" si="38"/>
        <v>330000-330999</v>
      </c>
      <c r="B333" s="14">
        <f>COUNTIFS('Main Data'!$F:$F,"successful",'Main Data'!$D:$D,"&gt;="&amp;$J333,'Main Data'!$D:$D,"&lt;="&amp;$K333)</f>
        <v>0</v>
      </c>
      <c r="C333" s="14">
        <f>COUNTIFS('Main Data'!$F:$F,"failed",'Main Data'!$D:$D,"&gt;="&amp;$J333,'Main Data'!$D:$D,"&lt;="&amp;$K333)</f>
        <v>0</v>
      </c>
      <c r="D333" s="14">
        <f>COUNTIFS('Main Data'!$F:$F,"canceled",'Main Data'!$D:$D,"&gt;="&amp;$J333,'Main Data'!$D:$D,"&lt;="&amp;$K333)</f>
        <v>0</v>
      </c>
      <c r="E333" s="14">
        <f t="shared" si="39"/>
        <v>0</v>
      </c>
      <c r="F333" s="15">
        <v>0</v>
      </c>
      <c r="G333" s="15">
        <v>0</v>
      </c>
      <c r="H333" s="15">
        <v>0</v>
      </c>
      <c r="J333" s="14">
        <f t="shared" si="36"/>
        <v>330000</v>
      </c>
      <c r="K333" s="14">
        <f t="shared" si="37"/>
        <v>330999</v>
      </c>
      <c r="L333" s="31"/>
      <c r="M333" s="24">
        <v>305</v>
      </c>
      <c r="N333" s="24">
        <v>3.897990900697873E-2</v>
      </c>
      <c r="O333" s="24">
        <v>-3.897990900697873E-2</v>
      </c>
    </row>
    <row r="334" spans="1:15" x14ac:dyDescent="0.2">
      <c r="A334" s="19" t="str">
        <f t="shared" si="38"/>
        <v>331000-331999</v>
      </c>
      <c r="B334" s="14">
        <f>COUNTIFS('Main Data'!$F:$F,"successful",'Main Data'!$D:$D,"&gt;="&amp;$J334,'Main Data'!$D:$D,"&lt;="&amp;$K334)</f>
        <v>0</v>
      </c>
      <c r="C334" s="14">
        <f>COUNTIFS('Main Data'!$F:$F,"failed",'Main Data'!$D:$D,"&gt;="&amp;$J334,'Main Data'!$D:$D,"&lt;="&amp;$K334)</f>
        <v>0</v>
      </c>
      <c r="D334" s="14">
        <f>COUNTIFS('Main Data'!$F:$F,"canceled",'Main Data'!$D:$D,"&gt;="&amp;$J334,'Main Data'!$D:$D,"&lt;="&amp;$K334)</f>
        <v>0</v>
      </c>
      <c r="E334" s="14">
        <f t="shared" si="39"/>
        <v>0</v>
      </c>
      <c r="F334" s="15">
        <v>0</v>
      </c>
      <c r="G334" s="15">
        <v>0</v>
      </c>
      <c r="H334" s="15">
        <v>0</v>
      </c>
      <c r="J334" s="14">
        <f t="shared" si="36"/>
        <v>331000</v>
      </c>
      <c r="K334" s="14">
        <f t="shared" si="37"/>
        <v>331999</v>
      </c>
      <c r="L334" s="31"/>
      <c r="M334" s="24">
        <v>306</v>
      </c>
      <c r="N334" s="24">
        <v>3.8298979067613037E-2</v>
      </c>
      <c r="O334" s="24">
        <v>-3.8298979067613037E-2</v>
      </c>
    </row>
    <row r="335" spans="1:15" x14ac:dyDescent="0.2">
      <c r="A335" s="19" t="str">
        <f t="shared" si="38"/>
        <v>332000-332999</v>
      </c>
      <c r="B335" s="14">
        <f>COUNTIFS('Main Data'!$F:$F,"successful",'Main Data'!$D:$D,"&gt;="&amp;$J335,'Main Data'!$D:$D,"&lt;="&amp;$K335)</f>
        <v>0</v>
      </c>
      <c r="C335" s="14">
        <f>COUNTIFS('Main Data'!$F:$F,"failed",'Main Data'!$D:$D,"&gt;="&amp;$J335,'Main Data'!$D:$D,"&lt;="&amp;$K335)</f>
        <v>0</v>
      </c>
      <c r="D335" s="14">
        <f>COUNTIFS('Main Data'!$F:$F,"canceled",'Main Data'!$D:$D,"&gt;="&amp;$J335,'Main Data'!$D:$D,"&lt;="&amp;$K335)</f>
        <v>0</v>
      </c>
      <c r="E335" s="14">
        <f t="shared" si="39"/>
        <v>0</v>
      </c>
      <c r="F335" s="15">
        <v>0</v>
      </c>
      <c r="G335" s="15">
        <v>0</v>
      </c>
      <c r="H335" s="15">
        <v>0</v>
      </c>
      <c r="J335" s="14">
        <f t="shared" si="36"/>
        <v>332000</v>
      </c>
      <c r="K335" s="14">
        <f t="shared" si="37"/>
        <v>332999</v>
      </c>
      <c r="L335" s="31"/>
      <c r="M335" s="24">
        <v>307</v>
      </c>
      <c r="N335" s="24">
        <v>3.7618049128247316E-2</v>
      </c>
      <c r="O335" s="24">
        <v>-3.7618049128247316E-2</v>
      </c>
    </row>
    <row r="336" spans="1:15" x14ac:dyDescent="0.2">
      <c r="A336" s="19" t="str">
        <f t="shared" si="38"/>
        <v>333000-333999</v>
      </c>
      <c r="B336" s="14">
        <f>COUNTIFS('Main Data'!$F:$F,"successful",'Main Data'!$D:$D,"&gt;="&amp;$J336,'Main Data'!$D:$D,"&lt;="&amp;$K336)</f>
        <v>0</v>
      </c>
      <c r="C336" s="14">
        <f>COUNTIFS('Main Data'!$F:$F,"failed",'Main Data'!$D:$D,"&gt;="&amp;$J336,'Main Data'!$D:$D,"&lt;="&amp;$K336)</f>
        <v>0</v>
      </c>
      <c r="D336" s="14">
        <f>COUNTIFS('Main Data'!$F:$F,"canceled",'Main Data'!$D:$D,"&gt;="&amp;$J336,'Main Data'!$D:$D,"&lt;="&amp;$K336)</f>
        <v>0</v>
      </c>
      <c r="E336" s="14">
        <f t="shared" si="39"/>
        <v>0</v>
      </c>
      <c r="F336" s="15">
        <v>0</v>
      </c>
      <c r="G336" s="15">
        <v>0</v>
      </c>
      <c r="H336" s="15">
        <v>0</v>
      </c>
      <c r="J336" s="14">
        <f t="shared" ref="J336:J399" si="40">J335+1000</f>
        <v>333000</v>
      </c>
      <c r="K336" s="14">
        <f t="shared" ref="K336:K399" si="41">K335+1000</f>
        <v>333999</v>
      </c>
      <c r="L336" s="31"/>
      <c r="M336" s="24">
        <v>308</v>
      </c>
      <c r="N336" s="24">
        <v>3.6937119188881595E-2</v>
      </c>
      <c r="O336" s="24">
        <v>-3.6937119188881595E-2</v>
      </c>
    </row>
    <row r="337" spans="1:15" x14ac:dyDescent="0.2">
      <c r="A337" s="19" t="str">
        <f t="shared" si="38"/>
        <v>334000-334999</v>
      </c>
      <c r="B337" s="14">
        <f>COUNTIFS('Main Data'!$F:$F,"successful",'Main Data'!$D:$D,"&gt;="&amp;$J337,'Main Data'!$D:$D,"&lt;="&amp;$K337)</f>
        <v>0</v>
      </c>
      <c r="C337" s="14">
        <f>COUNTIFS('Main Data'!$F:$F,"failed",'Main Data'!$D:$D,"&gt;="&amp;$J337,'Main Data'!$D:$D,"&lt;="&amp;$K337)</f>
        <v>0</v>
      </c>
      <c r="D337" s="14">
        <f>COUNTIFS('Main Data'!$F:$F,"canceled",'Main Data'!$D:$D,"&gt;="&amp;$J337,'Main Data'!$D:$D,"&lt;="&amp;$K337)</f>
        <v>0</v>
      </c>
      <c r="E337" s="14">
        <f t="shared" si="39"/>
        <v>0</v>
      </c>
      <c r="F337" s="15">
        <v>0</v>
      </c>
      <c r="G337" s="15">
        <v>0</v>
      </c>
      <c r="H337" s="15">
        <v>0</v>
      </c>
      <c r="J337" s="14">
        <f t="shared" si="40"/>
        <v>334000</v>
      </c>
      <c r="K337" s="14">
        <f t="shared" si="41"/>
        <v>334999</v>
      </c>
      <c r="L337" s="31"/>
      <c r="M337" s="24">
        <v>309</v>
      </c>
      <c r="N337" s="24">
        <v>3.6256189249515874E-2</v>
      </c>
      <c r="O337" s="24">
        <v>-3.6256189249515874E-2</v>
      </c>
    </row>
    <row r="338" spans="1:15" x14ac:dyDescent="0.2">
      <c r="A338" s="19" t="str">
        <f t="shared" si="38"/>
        <v>335000-335999</v>
      </c>
      <c r="B338" s="14">
        <f>COUNTIFS('Main Data'!$F:$F,"successful",'Main Data'!$D:$D,"&gt;="&amp;$J338,'Main Data'!$D:$D,"&lt;="&amp;$K338)</f>
        <v>0</v>
      </c>
      <c r="C338" s="14">
        <f>COUNTIFS('Main Data'!$F:$F,"failed",'Main Data'!$D:$D,"&gt;="&amp;$J338,'Main Data'!$D:$D,"&lt;="&amp;$K338)</f>
        <v>0</v>
      </c>
      <c r="D338" s="14">
        <f>COUNTIFS('Main Data'!$F:$F,"canceled",'Main Data'!$D:$D,"&gt;="&amp;$J338,'Main Data'!$D:$D,"&lt;="&amp;$K338)</f>
        <v>0</v>
      </c>
      <c r="E338" s="14">
        <f t="shared" si="39"/>
        <v>0</v>
      </c>
      <c r="F338" s="15">
        <v>0</v>
      </c>
      <c r="G338" s="15">
        <v>0</v>
      </c>
      <c r="H338" s="15">
        <v>0</v>
      </c>
      <c r="J338" s="14">
        <f t="shared" si="40"/>
        <v>335000</v>
      </c>
      <c r="K338" s="14">
        <f t="shared" si="41"/>
        <v>335999</v>
      </c>
      <c r="L338" s="31"/>
      <c r="M338" s="24">
        <v>310</v>
      </c>
      <c r="N338" s="24">
        <v>3.5575259310150181E-2</v>
      </c>
      <c r="O338" s="24">
        <v>-3.5575259310150181E-2</v>
      </c>
    </row>
    <row r="339" spans="1:15" x14ac:dyDescent="0.2">
      <c r="A339" s="19" t="str">
        <f t="shared" si="38"/>
        <v>336000-336999</v>
      </c>
      <c r="B339" s="14">
        <f>COUNTIFS('Main Data'!$F:$F,"successful",'Main Data'!$D:$D,"&gt;="&amp;$J339,'Main Data'!$D:$D,"&lt;="&amp;$K339)</f>
        <v>0</v>
      </c>
      <c r="C339" s="14">
        <f>COUNTIFS('Main Data'!$F:$F,"failed",'Main Data'!$D:$D,"&gt;="&amp;$J339,'Main Data'!$D:$D,"&lt;="&amp;$K339)</f>
        <v>0</v>
      </c>
      <c r="D339" s="14">
        <f>COUNTIFS('Main Data'!$F:$F,"canceled",'Main Data'!$D:$D,"&gt;="&amp;$J339,'Main Data'!$D:$D,"&lt;="&amp;$K339)</f>
        <v>0</v>
      </c>
      <c r="E339" s="14">
        <f t="shared" si="39"/>
        <v>0</v>
      </c>
      <c r="F339" s="15">
        <v>0</v>
      </c>
      <c r="G339" s="15">
        <v>0</v>
      </c>
      <c r="H339" s="15">
        <v>0</v>
      </c>
      <c r="J339" s="14">
        <f t="shared" si="40"/>
        <v>336000</v>
      </c>
      <c r="K339" s="14">
        <f t="shared" si="41"/>
        <v>336999</v>
      </c>
      <c r="L339" s="31"/>
      <c r="M339" s="24">
        <v>311</v>
      </c>
      <c r="N339" s="24">
        <v>3.489432937078446E-2</v>
      </c>
      <c r="O339" s="24">
        <v>-3.489432937078446E-2</v>
      </c>
    </row>
    <row r="340" spans="1:15" x14ac:dyDescent="0.2">
      <c r="A340" s="19" t="str">
        <f t="shared" si="38"/>
        <v>337000-337999</v>
      </c>
      <c r="B340" s="14">
        <f>COUNTIFS('Main Data'!$F:$F,"successful",'Main Data'!$D:$D,"&gt;="&amp;$J340,'Main Data'!$D:$D,"&lt;="&amp;$K340)</f>
        <v>0</v>
      </c>
      <c r="C340" s="14">
        <f>COUNTIFS('Main Data'!$F:$F,"failed",'Main Data'!$D:$D,"&gt;="&amp;$J340,'Main Data'!$D:$D,"&lt;="&amp;$K340)</f>
        <v>0</v>
      </c>
      <c r="D340" s="14">
        <f>COUNTIFS('Main Data'!$F:$F,"canceled",'Main Data'!$D:$D,"&gt;="&amp;$J340,'Main Data'!$D:$D,"&lt;="&amp;$K340)</f>
        <v>0</v>
      </c>
      <c r="E340" s="14">
        <f t="shared" si="39"/>
        <v>0</v>
      </c>
      <c r="F340" s="15">
        <v>0</v>
      </c>
      <c r="G340" s="15">
        <v>0</v>
      </c>
      <c r="H340" s="15">
        <v>0</v>
      </c>
      <c r="J340" s="14">
        <f t="shared" si="40"/>
        <v>337000</v>
      </c>
      <c r="K340" s="14">
        <f t="shared" si="41"/>
        <v>337999</v>
      </c>
      <c r="L340" s="31"/>
      <c r="M340" s="24">
        <v>312</v>
      </c>
      <c r="N340" s="24">
        <v>3.421339943141874E-2</v>
      </c>
      <c r="O340" s="24">
        <v>-3.421339943141874E-2</v>
      </c>
    </row>
    <row r="341" spans="1:15" x14ac:dyDescent="0.2">
      <c r="A341" s="19" t="str">
        <f t="shared" si="38"/>
        <v>338000-338999</v>
      </c>
      <c r="B341" s="14">
        <f>COUNTIFS('Main Data'!$F:$F,"successful",'Main Data'!$D:$D,"&gt;="&amp;$J341,'Main Data'!$D:$D,"&lt;="&amp;$K341)</f>
        <v>0</v>
      </c>
      <c r="C341" s="14">
        <f>COUNTIFS('Main Data'!$F:$F,"failed",'Main Data'!$D:$D,"&gt;="&amp;$J341,'Main Data'!$D:$D,"&lt;="&amp;$K341)</f>
        <v>0</v>
      </c>
      <c r="D341" s="14">
        <f>COUNTIFS('Main Data'!$F:$F,"canceled",'Main Data'!$D:$D,"&gt;="&amp;$J341,'Main Data'!$D:$D,"&lt;="&amp;$K341)</f>
        <v>0</v>
      </c>
      <c r="E341" s="14">
        <f t="shared" si="39"/>
        <v>0</v>
      </c>
      <c r="F341" s="15">
        <v>0</v>
      </c>
      <c r="G341" s="15">
        <v>0</v>
      </c>
      <c r="H341" s="15">
        <v>0</v>
      </c>
      <c r="J341" s="14">
        <f t="shared" si="40"/>
        <v>338000</v>
      </c>
      <c r="K341" s="14">
        <f t="shared" si="41"/>
        <v>338999</v>
      </c>
      <c r="L341" s="31"/>
      <c r="M341" s="24">
        <v>313</v>
      </c>
      <c r="N341" s="24">
        <v>3.3532469492053019E-2</v>
      </c>
      <c r="O341" s="24">
        <v>-3.3532469492053019E-2</v>
      </c>
    </row>
    <row r="342" spans="1:15" x14ac:dyDescent="0.2">
      <c r="A342" s="19" t="str">
        <f t="shared" si="38"/>
        <v>339000-339999</v>
      </c>
      <c r="B342" s="14">
        <f>COUNTIFS('Main Data'!$F:$F,"successful",'Main Data'!$D:$D,"&gt;="&amp;$J342,'Main Data'!$D:$D,"&lt;="&amp;$K342)</f>
        <v>0</v>
      </c>
      <c r="C342" s="14">
        <f>COUNTIFS('Main Data'!$F:$F,"failed",'Main Data'!$D:$D,"&gt;="&amp;$J342,'Main Data'!$D:$D,"&lt;="&amp;$K342)</f>
        <v>0</v>
      </c>
      <c r="D342" s="14">
        <f>COUNTIFS('Main Data'!$F:$F,"canceled",'Main Data'!$D:$D,"&gt;="&amp;$J342,'Main Data'!$D:$D,"&lt;="&amp;$K342)</f>
        <v>0</v>
      </c>
      <c r="E342" s="14">
        <f t="shared" si="39"/>
        <v>0</v>
      </c>
      <c r="F342" s="15">
        <v>0</v>
      </c>
      <c r="G342" s="15">
        <v>0</v>
      </c>
      <c r="H342" s="15">
        <v>0</v>
      </c>
      <c r="J342" s="14">
        <f t="shared" si="40"/>
        <v>339000</v>
      </c>
      <c r="K342" s="14">
        <f t="shared" si="41"/>
        <v>339999</v>
      </c>
      <c r="L342" s="31"/>
      <c r="M342" s="24">
        <v>314</v>
      </c>
      <c r="N342" s="24">
        <v>3.2851539552687326E-2</v>
      </c>
      <c r="O342" s="24">
        <v>-3.2851539552687326E-2</v>
      </c>
    </row>
    <row r="343" spans="1:15" x14ac:dyDescent="0.2">
      <c r="A343" s="19" t="str">
        <f t="shared" si="38"/>
        <v>340000-340999</v>
      </c>
      <c r="B343" s="14">
        <f>COUNTIFS('Main Data'!$F:$F,"successful",'Main Data'!$D:$D,"&gt;="&amp;$J343,'Main Data'!$D:$D,"&lt;="&amp;$K343)</f>
        <v>0</v>
      </c>
      <c r="C343" s="14">
        <f>COUNTIFS('Main Data'!$F:$F,"failed",'Main Data'!$D:$D,"&gt;="&amp;$J343,'Main Data'!$D:$D,"&lt;="&amp;$K343)</f>
        <v>0</v>
      </c>
      <c r="D343" s="14">
        <f>COUNTIFS('Main Data'!$F:$F,"canceled",'Main Data'!$D:$D,"&gt;="&amp;$J343,'Main Data'!$D:$D,"&lt;="&amp;$K343)</f>
        <v>0</v>
      </c>
      <c r="E343" s="14">
        <f t="shared" si="39"/>
        <v>0</v>
      </c>
      <c r="F343" s="15">
        <v>0</v>
      </c>
      <c r="G343" s="15">
        <v>0</v>
      </c>
      <c r="H343" s="15">
        <v>0</v>
      </c>
      <c r="J343" s="14">
        <f t="shared" si="40"/>
        <v>340000</v>
      </c>
      <c r="K343" s="14">
        <f t="shared" si="41"/>
        <v>340999</v>
      </c>
      <c r="L343" s="31"/>
      <c r="M343" s="24">
        <v>315</v>
      </c>
      <c r="N343" s="24">
        <v>3.2170609613321605E-2</v>
      </c>
      <c r="O343" s="24">
        <v>-3.2170609613321605E-2</v>
      </c>
    </row>
    <row r="344" spans="1:15" x14ac:dyDescent="0.2">
      <c r="A344" s="19" t="str">
        <f t="shared" si="38"/>
        <v>341000-341999</v>
      </c>
      <c r="B344" s="14">
        <f>COUNTIFS('Main Data'!$F:$F,"successful",'Main Data'!$D:$D,"&gt;="&amp;$J344,'Main Data'!$D:$D,"&lt;="&amp;$K344)</f>
        <v>0</v>
      </c>
      <c r="C344" s="14">
        <f>COUNTIFS('Main Data'!$F:$F,"failed",'Main Data'!$D:$D,"&gt;="&amp;$J344,'Main Data'!$D:$D,"&lt;="&amp;$K344)</f>
        <v>0</v>
      </c>
      <c r="D344" s="14">
        <f>COUNTIFS('Main Data'!$F:$F,"canceled",'Main Data'!$D:$D,"&gt;="&amp;$J344,'Main Data'!$D:$D,"&lt;="&amp;$K344)</f>
        <v>0</v>
      </c>
      <c r="E344" s="14">
        <f t="shared" si="39"/>
        <v>0</v>
      </c>
      <c r="F344" s="15">
        <v>0</v>
      </c>
      <c r="G344" s="15">
        <v>0</v>
      </c>
      <c r="H344" s="15">
        <v>0</v>
      </c>
      <c r="J344" s="14">
        <f t="shared" si="40"/>
        <v>341000</v>
      </c>
      <c r="K344" s="14">
        <f t="shared" si="41"/>
        <v>341999</v>
      </c>
      <c r="L344" s="31"/>
      <c r="M344" s="24">
        <v>316</v>
      </c>
      <c r="N344" s="24">
        <v>3.1489679673955884E-2</v>
      </c>
      <c r="O344" s="24">
        <v>-3.1489679673955884E-2</v>
      </c>
    </row>
    <row r="345" spans="1:15" x14ac:dyDescent="0.2">
      <c r="A345" s="19" t="str">
        <f t="shared" si="38"/>
        <v>342000-342999</v>
      </c>
      <c r="B345" s="14">
        <f>COUNTIFS('Main Data'!$F:$F,"successful",'Main Data'!$D:$D,"&gt;="&amp;$J345,'Main Data'!$D:$D,"&lt;="&amp;$K345)</f>
        <v>0</v>
      </c>
      <c r="C345" s="14">
        <f>COUNTIFS('Main Data'!$F:$F,"failed",'Main Data'!$D:$D,"&gt;="&amp;$J345,'Main Data'!$D:$D,"&lt;="&amp;$K345)</f>
        <v>0</v>
      </c>
      <c r="D345" s="14">
        <f>COUNTIFS('Main Data'!$F:$F,"canceled",'Main Data'!$D:$D,"&gt;="&amp;$J345,'Main Data'!$D:$D,"&lt;="&amp;$K345)</f>
        <v>0</v>
      </c>
      <c r="E345" s="14">
        <f t="shared" si="39"/>
        <v>0</v>
      </c>
      <c r="F345" s="15">
        <v>0</v>
      </c>
      <c r="G345" s="15">
        <v>0</v>
      </c>
      <c r="H345" s="15">
        <v>0</v>
      </c>
      <c r="J345" s="14">
        <f t="shared" si="40"/>
        <v>342000</v>
      </c>
      <c r="K345" s="14">
        <f t="shared" si="41"/>
        <v>342999</v>
      </c>
      <c r="L345" s="31"/>
      <c r="M345" s="24">
        <v>317</v>
      </c>
      <c r="N345" s="24">
        <v>3.0808749734590163E-2</v>
      </c>
      <c r="O345" s="24">
        <v>-3.0808749734590163E-2</v>
      </c>
    </row>
    <row r="346" spans="1:15" x14ac:dyDescent="0.2">
      <c r="A346" s="19" t="str">
        <f t="shared" si="38"/>
        <v>343000-343999</v>
      </c>
      <c r="B346" s="14">
        <f>COUNTIFS('Main Data'!$F:$F,"successful",'Main Data'!$D:$D,"&gt;="&amp;$J346,'Main Data'!$D:$D,"&lt;="&amp;$K346)</f>
        <v>0</v>
      </c>
      <c r="C346" s="14">
        <f>COUNTIFS('Main Data'!$F:$F,"failed",'Main Data'!$D:$D,"&gt;="&amp;$J346,'Main Data'!$D:$D,"&lt;="&amp;$K346)</f>
        <v>0</v>
      </c>
      <c r="D346" s="14">
        <f>COUNTIFS('Main Data'!$F:$F,"canceled",'Main Data'!$D:$D,"&gt;="&amp;$J346,'Main Data'!$D:$D,"&lt;="&amp;$K346)</f>
        <v>0</v>
      </c>
      <c r="E346" s="14">
        <f t="shared" si="39"/>
        <v>0</v>
      </c>
      <c r="F346" s="15">
        <v>0</v>
      </c>
      <c r="G346" s="15">
        <v>0</v>
      </c>
      <c r="H346" s="15">
        <v>0</v>
      </c>
      <c r="J346" s="14">
        <f t="shared" si="40"/>
        <v>343000</v>
      </c>
      <c r="K346" s="14">
        <f t="shared" si="41"/>
        <v>343999</v>
      </c>
      <c r="L346" s="31"/>
      <c r="M346" s="24">
        <v>318</v>
      </c>
      <c r="N346" s="24">
        <v>3.012781979522447E-2</v>
      </c>
      <c r="O346" s="24">
        <v>-3.012781979522447E-2</v>
      </c>
    </row>
    <row r="347" spans="1:15" x14ac:dyDescent="0.2">
      <c r="A347" s="19" t="str">
        <f t="shared" si="38"/>
        <v>344000-344999</v>
      </c>
      <c r="B347" s="14">
        <f>COUNTIFS('Main Data'!$F:$F,"successful",'Main Data'!$D:$D,"&gt;="&amp;$J347,'Main Data'!$D:$D,"&lt;="&amp;$K347)</f>
        <v>0</v>
      </c>
      <c r="C347" s="14">
        <f>COUNTIFS('Main Data'!$F:$F,"failed",'Main Data'!$D:$D,"&gt;="&amp;$J347,'Main Data'!$D:$D,"&lt;="&amp;$K347)</f>
        <v>0</v>
      </c>
      <c r="D347" s="14">
        <f>COUNTIFS('Main Data'!$F:$F,"canceled",'Main Data'!$D:$D,"&gt;="&amp;$J347,'Main Data'!$D:$D,"&lt;="&amp;$K347)</f>
        <v>0</v>
      </c>
      <c r="E347" s="14">
        <f t="shared" si="39"/>
        <v>0</v>
      </c>
      <c r="F347" s="15">
        <v>0</v>
      </c>
      <c r="G347" s="15">
        <v>0</v>
      </c>
      <c r="H347" s="15">
        <v>0</v>
      </c>
      <c r="J347" s="14">
        <f t="shared" si="40"/>
        <v>344000</v>
      </c>
      <c r="K347" s="14">
        <f t="shared" si="41"/>
        <v>344999</v>
      </c>
      <c r="L347" s="31"/>
      <c r="M347" s="24">
        <v>319</v>
      </c>
      <c r="N347" s="24">
        <v>2.9446889855858749E-2</v>
      </c>
      <c r="O347" s="24">
        <v>-2.9446889855858749E-2</v>
      </c>
    </row>
    <row r="348" spans="1:15" x14ac:dyDescent="0.2">
      <c r="A348" s="19" t="str">
        <f t="shared" si="38"/>
        <v>345000-345999</v>
      </c>
      <c r="B348" s="14">
        <f>COUNTIFS('Main Data'!$F:$F,"successful",'Main Data'!$D:$D,"&gt;="&amp;$J348,'Main Data'!$D:$D,"&lt;="&amp;$K348)</f>
        <v>0</v>
      </c>
      <c r="C348" s="14">
        <f>COUNTIFS('Main Data'!$F:$F,"failed",'Main Data'!$D:$D,"&gt;="&amp;$J348,'Main Data'!$D:$D,"&lt;="&amp;$K348)</f>
        <v>0</v>
      </c>
      <c r="D348" s="14">
        <f>COUNTIFS('Main Data'!$F:$F,"canceled",'Main Data'!$D:$D,"&gt;="&amp;$J348,'Main Data'!$D:$D,"&lt;="&amp;$K348)</f>
        <v>0</v>
      </c>
      <c r="E348" s="14">
        <f t="shared" si="39"/>
        <v>0</v>
      </c>
      <c r="F348" s="15">
        <v>0</v>
      </c>
      <c r="G348" s="15">
        <v>0</v>
      </c>
      <c r="H348" s="15">
        <v>0</v>
      </c>
      <c r="J348" s="14">
        <f t="shared" si="40"/>
        <v>345000</v>
      </c>
      <c r="K348" s="14">
        <f t="shared" si="41"/>
        <v>345999</v>
      </c>
      <c r="L348" s="31"/>
      <c r="M348" s="24">
        <v>320</v>
      </c>
      <c r="N348" s="24">
        <v>2.8765959916493028E-2</v>
      </c>
      <c r="O348" s="24">
        <v>-2.8765959916493028E-2</v>
      </c>
    </row>
    <row r="349" spans="1:15" x14ac:dyDescent="0.2">
      <c r="A349" s="19" t="str">
        <f t="shared" si="38"/>
        <v>346000-346999</v>
      </c>
      <c r="B349" s="14">
        <f>COUNTIFS('Main Data'!$F:$F,"successful",'Main Data'!$D:$D,"&gt;="&amp;$J349,'Main Data'!$D:$D,"&lt;="&amp;$K349)</f>
        <v>0</v>
      </c>
      <c r="C349" s="14">
        <f>COUNTIFS('Main Data'!$F:$F,"failed",'Main Data'!$D:$D,"&gt;="&amp;$J349,'Main Data'!$D:$D,"&lt;="&amp;$K349)</f>
        <v>0</v>
      </c>
      <c r="D349" s="14">
        <f>COUNTIFS('Main Data'!$F:$F,"canceled",'Main Data'!$D:$D,"&gt;="&amp;$J349,'Main Data'!$D:$D,"&lt;="&amp;$K349)</f>
        <v>0</v>
      </c>
      <c r="E349" s="14">
        <f t="shared" si="39"/>
        <v>0</v>
      </c>
      <c r="F349" s="15">
        <v>0</v>
      </c>
      <c r="G349" s="15">
        <v>0</v>
      </c>
      <c r="H349" s="15">
        <v>0</v>
      </c>
      <c r="J349" s="14">
        <f t="shared" si="40"/>
        <v>346000</v>
      </c>
      <c r="K349" s="14">
        <f t="shared" si="41"/>
        <v>346999</v>
      </c>
      <c r="L349" s="31"/>
      <c r="M349" s="24">
        <v>321</v>
      </c>
      <c r="N349" s="24">
        <v>2.8085029977127335E-2</v>
      </c>
      <c r="O349" s="24">
        <v>-2.8085029977127335E-2</v>
      </c>
    </row>
    <row r="350" spans="1:15" x14ac:dyDescent="0.2">
      <c r="A350" s="19" t="str">
        <f t="shared" si="38"/>
        <v>347000-347999</v>
      </c>
      <c r="B350" s="14">
        <f>COUNTIFS('Main Data'!$F:$F,"successful",'Main Data'!$D:$D,"&gt;="&amp;$J350,'Main Data'!$D:$D,"&lt;="&amp;$K350)</f>
        <v>0</v>
      </c>
      <c r="C350" s="14">
        <f>COUNTIFS('Main Data'!$F:$F,"failed",'Main Data'!$D:$D,"&gt;="&amp;$J350,'Main Data'!$D:$D,"&lt;="&amp;$K350)</f>
        <v>0</v>
      </c>
      <c r="D350" s="14">
        <f>COUNTIFS('Main Data'!$F:$F,"canceled",'Main Data'!$D:$D,"&gt;="&amp;$J350,'Main Data'!$D:$D,"&lt;="&amp;$K350)</f>
        <v>0</v>
      </c>
      <c r="E350" s="14">
        <f t="shared" si="39"/>
        <v>0</v>
      </c>
      <c r="F350" s="15">
        <v>0</v>
      </c>
      <c r="G350" s="15">
        <v>0</v>
      </c>
      <c r="H350" s="15">
        <v>0</v>
      </c>
      <c r="J350" s="14">
        <f t="shared" si="40"/>
        <v>347000</v>
      </c>
      <c r="K350" s="14">
        <f t="shared" si="41"/>
        <v>347999</v>
      </c>
      <c r="L350" s="31"/>
      <c r="M350" s="24">
        <v>322</v>
      </c>
      <c r="N350" s="24">
        <v>2.7404100037761614E-2</v>
      </c>
      <c r="O350" s="24">
        <v>-2.7404100037761614E-2</v>
      </c>
    </row>
    <row r="351" spans="1:15" x14ac:dyDescent="0.2">
      <c r="A351" s="19" t="str">
        <f t="shared" si="38"/>
        <v>348000-348999</v>
      </c>
      <c r="B351" s="14">
        <f>COUNTIFS('Main Data'!$F:$F,"successful",'Main Data'!$D:$D,"&gt;="&amp;$J351,'Main Data'!$D:$D,"&lt;="&amp;$K351)</f>
        <v>0</v>
      </c>
      <c r="C351" s="14">
        <f>COUNTIFS('Main Data'!$F:$F,"failed",'Main Data'!$D:$D,"&gt;="&amp;$J351,'Main Data'!$D:$D,"&lt;="&amp;$K351)</f>
        <v>0</v>
      </c>
      <c r="D351" s="14">
        <f>COUNTIFS('Main Data'!$F:$F,"canceled",'Main Data'!$D:$D,"&gt;="&amp;$J351,'Main Data'!$D:$D,"&lt;="&amp;$K351)</f>
        <v>0</v>
      </c>
      <c r="E351" s="14">
        <f t="shared" si="39"/>
        <v>0</v>
      </c>
      <c r="F351" s="15">
        <v>0</v>
      </c>
      <c r="G351" s="15">
        <v>0</v>
      </c>
      <c r="H351" s="15">
        <v>0</v>
      </c>
      <c r="J351" s="14">
        <f t="shared" si="40"/>
        <v>348000</v>
      </c>
      <c r="K351" s="14">
        <f t="shared" si="41"/>
        <v>348999</v>
      </c>
      <c r="L351" s="31"/>
      <c r="M351" s="24">
        <v>323</v>
      </c>
      <c r="N351" s="24">
        <v>2.6723170098395893E-2</v>
      </c>
      <c r="O351" s="24">
        <v>-2.6723170098395893E-2</v>
      </c>
    </row>
    <row r="352" spans="1:15" x14ac:dyDescent="0.2">
      <c r="A352" s="19" t="str">
        <f t="shared" si="38"/>
        <v>349000-349999</v>
      </c>
      <c r="B352" s="14">
        <f>COUNTIFS('Main Data'!$F:$F,"successful",'Main Data'!$D:$D,"&gt;="&amp;$J352,'Main Data'!$D:$D,"&lt;="&amp;$K352)</f>
        <v>0</v>
      </c>
      <c r="C352" s="14">
        <f>COUNTIFS('Main Data'!$F:$F,"failed",'Main Data'!$D:$D,"&gt;="&amp;$J352,'Main Data'!$D:$D,"&lt;="&amp;$K352)</f>
        <v>0</v>
      </c>
      <c r="D352" s="14">
        <f>COUNTIFS('Main Data'!$F:$F,"canceled",'Main Data'!$D:$D,"&gt;="&amp;$J352,'Main Data'!$D:$D,"&lt;="&amp;$K352)</f>
        <v>0</v>
      </c>
      <c r="E352" s="14">
        <f t="shared" si="39"/>
        <v>0</v>
      </c>
      <c r="F352" s="15">
        <v>0</v>
      </c>
      <c r="G352" s="15">
        <v>0</v>
      </c>
      <c r="H352" s="15">
        <v>0</v>
      </c>
      <c r="J352" s="14">
        <f t="shared" si="40"/>
        <v>349000</v>
      </c>
      <c r="K352" s="14">
        <f t="shared" si="41"/>
        <v>349999</v>
      </c>
      <c r="L352" s="31"/>
      <c r="M352" s="24">
        <v>324</v>
      </c>
      <c r="N352" s="24">
        <v>2.6042240159030172E-2</v>
      </c>
      <c r="O352" s="24">
        <v>-2.6042240159030172E-2</v>
      </c>
    </row>
    <row r="353" spans="1:15" x14ac:dyDescent="0.2">
      <c r="A353" s="19" t="str">
        <f t="shared" si="38"/>
        <v>350000-350999</v>
      </c>
      <c r="B353" s="14">
        <f>COUNTIFS('Main Data'!$F:$F,"successful",'Main Data'!$D:$D,"&gt;="&amp;$J353,'Main Data'!$D:$D,"&lt;="&amp;$K353)</f>
        <v>0</v>
      </c>
      <c r="C353" s="14">
        <f>COUNTIFS('Main Data'!$F:$F,"failed",'Main Data'!$D:$D,"&gt;="&amp;$J353,'Main Data'!$D:$D,"&lt;="&amp;$K353)</f>
        <v>2</v>
      </c>
      <c r="D353" s="14">
        <f>COUNTIFS('Main Data'!$F:$F,"canceled",'Main Data'!$D:$D,"&gt;="&amp;$J353,'Main Data'!$D:$D,"&lt;="&amp;$K353)</f>
        <v>0</v>
      </c>
      <c r="E353" s="14">
        <f t="shared" si="39"/>
        <v>2</v>
      </c>
      <c r="F353" s="15">
        <f t="shared" ref="F353:F383" si="42">B353/$E353</f>
        <v>0</v>
      </c>
      <c r="G353" s="15">
        <f t="shared" ref="G324:G387" si="43">C353/$E353</f>
        <v>1</v>
      </c>
      <c r="H353" s="15">
        <f t="shared" ref="H324:H387" si="44">D353/$E353</f>
        <v>0</v>
      </c>
      <c r="J353" s="14">
        <f t="shared" si="40"/>
        <v>350000</v>
      </c>
      <c r="K353" s="14">
        <f t="shared" si="41"/>
        <v>350999</v>
      </c>
      <c r="L353" s="31"/>
      <c r="M353" s="24">
        <v>325</v>
      </c>
      <c r="N353" s="24">
        <v>2.5361310219664479E-2</v>
      </c>
      <c r="O353" s="24">
        <v>-2.5361310219664479E-2</v>
      </c>
    </row>
    <row r="354" spans="1:15" x14ac:dyDescent="0.2">
      <c r="A354" s="19" t="str">
        <f t="shared" si="38"/>
        <v>351000-351999</v>
      </c>
      <c r="B354" s="14">
        <f>COUNTIFS('Main Data'!$F:$F,"successful",'Main Data'!$D:$D,"&gt;="&amp;$J354,'Main Data'!$D:$D,"&lt;="&amp;$K354)</f>
        <v>0</v>
      </c>
      <c r="C354" s="14">
        <f>COUNTIFS('Main Data'!$F:$F,"failed",'Main Data'!$D:$D,"&gt;="&amp;$J354,'Main Data'!$D:$D,"&lt;="&amp;$K354)</f>
        <v>0</v>
      </c>
      <c r="D354" s="14">
        <f>COUNTIFS('Main Data'!$F:$F,"canceled",'Main Data'!$D:$D,"&gt;="&amp;$J354,'Main Data'!$D:$D,"&lt;="&amp;$K354)</f>
        <v>0</v>
      </c>
      <c r="E354" s="14">
        <f t="shared" si="39"/>
        <v>0</v>
      </c>
      <c r="F354" s="15">
        <v>0</v>
      </c>
      <c r="G354" s="15">
        <v>0</v>
      </c>
      <c r="H354" s="15">
        <v>0</v>
      </c>
      <c r="J354" s="14">
        <f t="shared" si="40"/>
        <v>351000</v>
      </c>
      <c r="K354" s="14">
        <f t="shared" si="41"/>
        <v>351999</v>
      </c>
      <c r="L354" s="31"/>
      <c r="M354" s="24">
        <v>326</v>
      </c>
      <c r="N354" s="24">
        <v>2.4680380280298758E-2</v>
      </c>
      <c r="O354" s="24">
        <v>-2.4680380280298758E-2</v>
      </c>
    </row>
    <row r="355" spans="1:15" x14ac:dyDescent="0.2">
      <c r="A355" s="19" t="str">
        <f t="shared" si="38"/>
        <v>352000-352999</v>
      </c>
      <c r="B355" s="14">
        <f>COUNTIFS('Main Data'!$F:$F,"successful",'Main Data'!$D:$D,"&gt;="&amp;$J355,'Main Data'!$D:$D,"&lt;="&amp;$K355)</f>
        <v>0</v>
      </c>
      <c r="C355" s="14">
        <f>COUNTIFS('Main Data'!$F:$F,"failed",'Main Data'!$D:$D,"&gt;="&amp;$J355,'Main Data'!$D:$D,"&lt;="&amp;$K355)</f>
        <v>0</v>
      </c>
      <c r="D355" s="14">
        <f>COUNTIFS('Main Data'!$F:$F,"canceled",'Main Data'!$D:$D,"&gt;="&amp;$J355,'Main Data'!$D:$D,"&lt;="&amp;$K355)</f>
        <v>0</v>
      </c>
      <c r="E355" s="14">
        <f t="shared" si="39"/>
        <v>0</v>
      </c>
      <c r="F355" s="15">
        <v>0</v>
      </c>
      <c r="G355" s="15">
        <v>0</v>
      </c>
      <c r="H355" s="15">
        <v>0</v>
      </c>
      <c r="J355" s="14">
        <f t="shared" si="40"/>
        <v>352000</v>
      </c>
      <c r="K355" s="14">
        <f t="shared" si="41"/>
        <v>352999</v>
      </c>
      <c r="L355" s="31"/>
      <c r="M355" s="24">
        <v>327</v>
      </c>
      <c r="N355" s="24">
        <v>2.3999450340933037E-2</v>
      </c>
      <c r="O355" s="24">
        <v>-2.3999450340933037E-2</v>
      </c>
    </row>
    <row r="356" spans="1:15" x14ac:dyDescent="0.2">
      <c r="A356" s="19" t="str">
        <f t="shared" si="38"/>
        <v>353000-353999</v>
      </c>
      <c r="B356" s="14">
        <f>COUNTIFS('Main Data'!$F:$F,"successful",'Main Data'!$D:$D,"&gt;="&amp;$J356,'Main Data'!$D:$D,"&lt;="&amp;$K356)</f>
        <v>0</v>
      </c>
      <c r="C356" s="14">
        <f>COUNTIFS('Main Data'!$F:$F,"failed",'Main Data'!$D:$D,"&gt;="&amp;$J356,'Main Data'!$D:$D,"&lt;="&amp;$K356)</f>
        <v>0</v>
      </c>
      <c r="D356" s="14">
        <f>COUNTIFS('Main Data'!$F:$F,"canceled",'Main Data'!$D:$D,"&gt;="&amp;$J356,'Main Data'!$D:$D,"&lt;="&amp;$K356)</f>
        <v>0</v>
      </c>
      <c r="E356" s="14">
        <f t="shared" si="39"/>
        <v>0</v>
      </c>
      <c r="F356" s="15">
        <v>0</v>
      </c>
      <c r="G356" s="15">
        <v>0</v>
      </c>
      <c r="H356" s="15">
        <v>0</v>
      </c>
      <c r="J356" s="14">
        <f t="shared" si="40"/>
        <v>353000</v>
      </c>
      <c r="K356" s="14">
        <f t="shared" si="41"/>
        <v>353999</v>
      </c>
      <c r="L356" s="31"/>
      <c r="M356" s="24">
        <v>328</v>
      </c>
      <c r="N356" s="24">
        <v>2.3318520401567316E-2</v>
      </c>
      <c r="O356" s="24">
        <v>-2.3318520401567316E-2</v>
      </c>
    </row>
    <row r="357" spans="1:15" x14ac:dyDescent="0.2">
      <c r="A357" s="19" t="str">
        <f t="shared" si="38"/>
        <v>354000-354999</v>
      </c>
      <c r="B357" s="14">
        <f>COUNTIFS('Main Data'!$F:$F,"successful",'Main Data'!$D:$D,"&gt;="&amp;$J357,'Main Data'!$D:$D,"&lt;="&amp;$K357)</f>
        <v>0</v>
      </c>
      <c r="C357" s="14">
        <f>COUNTIFS('Main Data'!$F:$F,"failed",'Main Data'!$D:$D,"&gt;="&amp;$J357,'Main Data'!$D:$D,"&lt;="&amp;$K357)</f>
        <v>0</v>
      </c>
      <c r="D357" s="14">
        <f>COUNTIFS('Main Data'!$F:$F,"canceled",'Main Data'!$D:$D,"&gt;="&amp;$J357,'Main Data'!$D:$D,"&lt;="&amp;$K357)</f>
        <v>0</v>
      </c>
      <c r="E357" s="14">
        <f t="shared" si="39"/>
        <v>0</v>
      </c>
      <c r="F357" s="15">
        <v>0</v>
      </c>
      <c r="G357" s="15">
        <v>0</v>
      </c>
      <c r="H357" s="15">
        <v>0</v>
      </c>
      <c r="J357" s="14">
        <f t="shared" si="40"/>
        <v>354000</v>
      </c>
      <c r="K357" s="14">
        <f t="shared" si="41"/>
        <v>354999</v>
      </c>
      <c r="L357" s="31"/>
      <c r="M357" s="24">
        <v>329</v>
      </c>
      <c r="N357" s="24">
        <v>2.2637590462201623E-2</v>
      </c>
      <c r="O357" s="24">
        <v>-2.2637590462201623E-2</v>
      </c>
    </row>
    <row r="358" spans="1:15" x14ac:dyDescent="0.2">
      <c r="A358" s="19" t="str">
        <f t="shared" si="38"/>
        <v>355000-355999</v>
      </c>
      <c r="B358" s="14">
        <f>COUNTIFS('Main Data'!$F:$F,"successful",'Main Data'!$D:$D,"&gt;="&amp;$J358,'Main Data'!$D:$D,"&lt;="&amp;$K358)</f>
        <v>0</v>
      </c>
      <c r="C358" s="14">
        <f>COUNTIFS('Main Data'!$F:$F,"failed",'Main Data'!$D:$D,"&gt;="&amp;$J358,'Main Data'!$D:$D,"&lt;="&amp;$K358)</f>
        <v>0</v>
      </c>
      <c r="D358" s="14">
        <f>COUNTIFS('Main Data'!$F:$F,"canceled",'Main Data'!$D:$D,"&gt;="&amp;$J358,'Main Data'!$D:$D,"&lt;="&amp;$K358)</f>
        <v>0</v>
      </c>
      <c r="E358" s="14">
        <f t="shared" si="39"/>
        <v>0</v>
      </c>
      <c r="F358" s="15">
        <v>0</v>
      </c>
      <c r="G358" s="15">
        <v>0</v>
      </c>
      <c r="H358" s="15">
        <v>0</v>
      </c>
      <c r="J358" s="14">
        <f t="shared" si="40"/>
        <v>355000</v>
      </c>
      <c r="K358" s="14">
        <f t="shared" si="41"/>
        <v>355999</v>
      </c>
      <c r="L358" s="31"/>
      <c r="M358" s="24">
        <v>330</v>
      </c>
      <c r="N358" s="24">
        <v>2.1956660522835902E-2</v>
      </c>
      <c r="O358" s="24">
        <v>-2.1956660522835902E-2</v>
      </c>
    </row>
    <row r="359" spans="1:15" x14ac:dyDescent="0.2">
      <c r="A359" s="19" t="str">
        <f t="shared" si="38"/>
        <v>356000-356999</v>
      </c>
      <c r="B359" s="14">
        <f>COUNTIFS('Main Data'!$F:$F,"successful",'Main Data'!$D:$D,"&gt;="&amp;$J359,'Main Data'!$D:$D,"&lt;="&amp;$K359)</f>
        <v>0</v>
      </c>
      <c r="C359" s="14">
        <f>COUNTIFS('Main Data'!$F:$F,"failed",'Main Data'!$D:$D,"&gt;="&amp;$J359,'Main Data'!$D:$D,"&lt;="&amp;$K359)</f>
        <v>0</v>
      </c>
      <c r="D359" s="14">
        <f>COUNTIFS('Main Data'!$F:$F,"canceled",'Main Data'!$D:$D,"&gt;="&amp;$J359,'Main Data'!$D:$D,"&lt;="&amp;$K359)</f>
        <v>0</v>
      </c>
      <c r="E359" s="14">
        <f t="shared" si="39"/>
        <v>0</v>
      </c>
      <c r="F359" s="15">
        <v>0</v>
      </c>
      <c r="G359" s="15">
        <v>0</v>
      </c>
      <c r="H359" s="15">
        <v>0</v>
      </c>
      <c r="J359" s="14">
        <f t="shared" si="40"/>
        <v>356000</v>
      </c>
      <c r="K359" s="14">
        <f t="shared" si="41"/>
        <v>356999</v>
      </c>
      <c r="L359" s="31"/>
      <c r="M359" s="24">
        <v>331</v>
      </c>
      <c r="N359" s="24">
        <v>2.1275730583470182E-2</v>
      </c>
      <c r="O359" s="24">
        <v>-2.1275730583470182E-2</v>
      </c>
    </row>
    <row r="360" spans="1:15" x14ac:dyDescent="0.2">
      <c r="A360" s="19" t="str">
        <f t="shared" si="38"/>
        <v>357000-357999</v>
      </c>
      <c r="B360" s="14">
        <f>COUNTIFS('Main Data'!$F:$F,"successful",'Main Data'!$D:$D,"&gt;="&amp;$J360,'Main Data'!$D:$D,"&lt;="&amp;$K360)</f>
        <v>0</v>
      </c>
      <c r="C360" s="14">
        <f>COUNTIFS('Main Data'!$F:$F,"failed",'Main Data'!$D:$D,"&gt;="&amp;$J360,'Main Data'!$D:$D,"&lt;="&amp;$K360)</f>
        <v>0</v>
      </c>
      <c r="D360" s="14">
        <f>COUNTIFS('Main Data'!$F:$F,"canceled",'Main Data'!$D:$D,"&gt;="&amp;$J360,'Main Data'!$D:$D,"&lt;="&amp;$K360)</f>
        <v>0</v>
      </c>
      <c r="E360" s="14">
        <f t="shared" si="39"/>
        <v>0</v>
      </c>
      <c r="F360" s="15">
        <v>0</v>
      </c>
      <c r="G360" s="15">
        <v>0</v>
      </c>
      <c r="H360" s="15">
        <v>0</v>
      </c>
      <c r="J360" s="14">
        <f t="shared" si="40"/>
        <v>357000</v>
      </c>
      <c r="K360" s="14">
        <f t="shared" si="41"/>
        <v>357999</v>
      </c>
      <c r="L360" s="31"/>
      <c r="M360" s="24">
        <v>332</v>
      </c>
      <c r="N360" s="24">
        <v>2.0594800644104461E-2</v>
      </c>
      <c r="O360" s="24">
        <v>-2.0594800644104461E-2</v>
      </c>
    </row>
    <row r="361" spans="1:15" x14ac:dyDescent="0.2">
      <c r="A361" s="19" t="str">
        <f t="shared" si="38"/>
        <v>358000-358999</v>
      </c>
      <c r="B361" s="14">
        <f>COUNTIFS('Main Data'!$F:$F,"successful",'Main Data'!$D:$D,"&gt;="&amp;$J361,'Main Data'!$D:$D,"&lt;="&amp;$K361)</f>
        <v>0</v>
      </c>
      <c r="C361" s="14">
        <f>COUNTIFS('Main Data'!$F:$F,"failed",'Main Data'!$D:$D,"&gt;="&amp;$J361,'Main Data'!$D:$D,"&lt;="&amp;$K361)</f>
        <v>0</v>
      </c>
      <c r="D361" s="14">
        <f>COUNTIFS('Main Data'!$F:$F,"canceled",'Main Data'!$D:$D,"&gt;="&amp;$J361,'Main Data'!$D:$D,"&lt;="&amp;$K361)</f>
        <v>0</v>
      </c>
      <c r="E361" s="14">
        <f t="shared" si="39"/>
        <v>0</v>
      </c>
      <c r="F361" s="15">
        <v>0</v>
      </c>
      <c r="G361" s="15">
        <v>0</v>
      </c>
      <c r="H361" s="15">
        <v>0</v>
      </c>
      <c r="J361" s="14">
        <f t="shared" si="40"/>
        <v>358000</v>
      </c>
      <c r="K361" s="14">
        <f t="shared" si="41"/>
        <v>358999</v>
      </c>
      <c r="L361" s="31"/>
      <c r="M361" s="24">
        <v>333</v>
      </c>
      <c r="N361" s="24">
        <v>1.9913870704738768E-2</v>
      </c>
      <c r="O361" s="24">
        <v>-1.9913870704738768E-2</v>
      </c>
    </row>
    <row r="362" spans="1:15" x14ac:dyDescent="0.2">
      <c r="A362" s="19" t="str">
        <f t="shared" si="38"/>
        <v>359000-359999</v>
      </c>
      <c r="B362" s="14">
        <f>COUNTIFS('Main Data'!$F:$F,"successful",'Main Data'!$D:$D,"&gt;="&amp;$J362,'Main Data'!$D:$D,"&lt;="&amp;$K362)</f>
        <v>0</v>
      </c>
      <c r="C362" s="14">
        <f>COUNTIFS('Main Data'!$F:$F,"failed",'Main Data'!$D:$D,"&gt;="&amp;$J362,'Main Data'!$D:$D,"&lt;="&amp;$K362)</f>
        <v>0</v>
      </c>
      <c r="D362" s="14">
        <f>COUNTIFS('Main Data'!$F:$F,"canceled",'Main Data'!$D:$D,"&gt;="&amp;$J362,'Main Data'!$D:$D,"&lt;="&amp;$K362)</f>
        <v>0</v>
      </c>
      <c r="E362" s="14">
        <f t="shared" si="39"/>
        <v>0</v>
      </c>
      <c r="F362" s="15">
        <v>0</v>
      </c>
      <c r="G362" s="15">
        <v>0</v>
      </c>
      <c r="H362" s="15">
        <v>0</v>
      </c>
      <c r="J362" s="14">
        <f t="shared" si="40"/>
        <v>359000</v>
      </c>
      <c r="K362" s="14">
        <f t="shared" si="41"/>
        <v>359999</v>
      </c>
      <c r="L362" s="31"/>
      <c r="M362" s="24">
        <v>334</v>
      </c>
      <c r="N362" s="24">
        <v>1.9232940765373047E-2</v>
      </c>
      <c r="O362" s="24">
        <v>-1.9232940765373047E-2</v>
      </c>
    </row>
    <row r="363" spans="1:15" x14ac:dyDescent="0.2">
      <c r="A363" s="19" t="str">
        <f t="shared" si="38"/>
        <v>360000-360999</v>
      </c>
      <c r="B363" s="14">
        <f>COUNTIFS('Main Data'!$F:$F,"successful",'Main Data'!$D:$D,"&gt;="&amp;$J363,'Main Data'!$D:$D,"&lt;="&amp;$K363)</f>
        <v>0</v>
      </c>
      <c r="C363" s="14">
        <f>COUNTIFS('Main Data'!$F:$F,"failed",'Main Data'!$D:$D,"&gt;="&amp;$J363,'Main Data'!$D:$D,"&lt;="&amp;$K363)</f>
        <v>0</v>
      </c>
      <c r="D363" s="14">
        <f>COUNTIFS('Main Data'!$F:$F,"canceled",'Main Data'!$D:$D,"&gt;="&amp;$J363,'Main Data'!$D:$D,"&lt;="&amp;$K363)</f>
        <v>0</v>
      </c>
      <c r="E363" s="14">
        <f t="shared" si="39"/>
        <v>0</v>
      </c>
      <c r="F363" s="15">
        <v>0</v>
      </c>
      <c r="G363" s="15">
        <v>0</v>
      </c>
      <c r="H363" s="15">
        <v>0</v>
      </c>
      <c r="J363" s="14">
        <f t="shared" si="40"/>
        <v>360000</v>
      </c>
      <c r="K363" s="14">
        <f t="shared" si="41"/>
        <v>360999</v>
      </c>
      <c r="L363" s="31"/>
      <c r="M363" s="24">
        <v>335</v>
      </c>
      <c r="N363" s="24">
        <v>1.8552010826007326E-2</v>
      </c>
      <c r="O363" s="24">
        <v>-1.8552010826007326E-2</v>
      </c>
    </row>
    <row r="364" spans="1:15" x14ac:dyDescent="0.2">
      <c r="A364" s="19" t="str">
        <f t="shared" si="38"/>
        <v>361000-361999</v>
      </c>
      <c r="B364" s="14">
        <f>COUNTIFS('Main Data'!$F:$F,"successful",'Main Data'!$D:$D,"&gt;="&amp;$J364,'Main Data'!$D:$D,"&lt;="&amp;$K364)</f>
        <v>0</v>
      </c>
      <c r="C364" s="14">
        <f>COUNTIFS('Main Data'!$F:$F,"failed",'Main Data'!$D:$D,"&gt;="&amp;$J364,'Main Data'!$D:$D,"&lt;="&amp;$K364)</f>
        <v>0</v>
      </c>
      <c r="D364" s="14">
        <f>COUNTIFS('Main Data'!$F:$F,"canceled",'Main Data'!$D:$D,"&gt;="&amp;$J364,'Main Data'!$D:$D,"&lt;="&amp;$K364)</f>
        <v>0</v>
      </c>
      <c r="E364" s="14">
        <f t="shared" si="39"/>
        <v>0</v>
      </c>
      <c r="F364" s="15">
        <v>0</v>
      </c>
      <c r="G364" s="15">
        <v>0</v>
      </c>
      <c r="H364" s="15">
        <v>0</v>
      </c>
      <c r="J364" s="14">
        <f t="shared" si="40"/>
        <v>361000</v>
      </c>
      <c r="K364" s="14">
        <f t="shared" si="41"/>
        <v>361999</v>
      </c>
      <c r="L364" s="31"/>
      <c r="M364" s="24">
        <v>336</v>
      </c>
      <c r="N364" s="24">
        <v>1.7871080886641605E-2</v>
      </c>
      <c r="O364" s="24">
        <v>-1.7871080886641605E-2</v>
      </c>
    </row>
    <row r="365" spans="1:15" x14ac:dyDescent="0.2">
      <c r="A365" s="19" t="str">
        <f t="shared" si="38"/>
        <v>362000-362999</v>
      </c>
      <c r="B365" s="14">
        <f>COUNTIFS('Main Data'!$F:$F,"successful",'Main Data'!$D:$D,"&gt;="&amp;$J365,'Main Data'!$D:$D,"&lt;="&amp;$K365)</f>
        <v>0</v>
      </c>
      <c r="C365" s="14">
        <f>COUNTIFS('Main Data'!$F:$F,"failed",'Main Data'!$D:$D,"&gt;="&amp;$J365,'Main Data'!$D:$D,"&lt;="&amp;$K365)</f>
        <v>0</v>
      </c>
      <c r="D365" s="14">
        <f>COUNTIFS('Main Data'!$F:$F,"canceled",'Main Data'!$D:$D,"&gt;="&amp;$J365,'Main Data'!$D:$D,"&lt;="&amp;$K365)</f>
        <v>0</v>
      </c>
      <c r="E365" s="14">
        <f t="shared" si="39"/>
        <v>0</v>
      </c>
      <c r="F365" s="15">
        <v>0</v>
      </c>
      <c r="G365" s="15">
        <v>0</v>
      </c>
      <c r="H365" s="15">
        <v>0</v>
      </c>
      <c r="J365" s="14">
        <f t="shared" si="40"/>
        <v>362000</v>
      </c>
      <c r="K365" s="14">
        <f t="shared" si="41"/>
        <v>362999</v>
      </c>
      <c r="L365" s="31"/>
      <c r="M365" s="24">
        <v>337</v>
      </c>
      <c r="N365" s="24">
        <v>1.7190150947275912E-2</v>
      </c>
      <c r="O365" s="24">
        <v>-1.7190150947275912E-2</v>
      </c>
    </row>
    <row r="366" spans="1:15" x14ac:dyDescent="0.2">
      <c r="A366" s="19" t="str">
        <f t="shared" si="38"/>
        <v>363000-363999</v>
      </c>
      <c r="B366" s="14">
        <f>COUNTIFS('Main Data'!$F:$F,"successful",'Main Data'!$D:$D,"&gt;="&amp;$J366,'Main Data'!$D:$D,"&lt;="&amp;$K366)</f>
        <v>0</v>
      </c>
      <c r="C366" s="14">
        <f>COUNTIFS('Main Data'!$F:$F,"failed",'Main Data'!$D:$D,"&gt;="&amp;$J366,'Main Data'!$D:$D,"&lt;="&amp;$K366)</f>
        <v>0</v>
      </c>
      <c r="D366" s="14">
        <f>COUNTIFS('Main Data'!$F:$F,"canceled",'Main Data'!$D:$D,"&gt;="&amp;$J366,'Main Data'!$D:$D,"&lt;="&amp;$K366)</f>
        <v>0</v>
      </c>
      <c r="E366" s="14">
        <f t="shared" si="39"/>
        <v>0</v>
      </c>
      <c r="F366" s="15">
        <v>0</v>
      </c>
      <c r="G366" s="15">
        <v>0</v>
      </c>
      <c r="H366" s="15">
        <v>0</v>
      </c>
      <c r="J366" s="14">
        <f t="shared" si="40"/>
        <v>363000</v>
      </c>
      <c r="K366" s="14">
        <f t="shared" si="41"/>
        <v>363999</v>
      </c>
      <c r="L366" s="31"/>
      <c r="M366" s="24">
        <v>338</v>
      </c>
      <c r="N366" s="24">
        <v>1.6509221007910191E-2</v>
      </c>
      <c r="O366" s="24">
        <v>-1.6509221007910191E-2</v>
      </c>
    </row>
    <row r="367" spans="1:15" x14ac:dyDescent="0.2">
      <c r="A367" s="19" t="str">
        <f t="shared" si="38"/>
        <v>364000-364999</v>
      </c>
      <c r="B367" s="14">
        <f>COUNTIFS('Main Data'!$F:$F,"successful",'Main Data'!$D:$D,"&gt;="&amp;$J367,'Main Data'!$D:$D,"&lt;="&amp;$K367)</f>
        <v>0</v>
      </c>
      <c r="C367" s="14">
        <f>COUNTIFS('Main Data'!$F:$F,"failed",'Main Data'!$D:$D,"&gt;="&amp;$J367,'Main Data'!$D:$D,"&lt;="&amp;$K367)</f>
        <v>0</v>
      </c>
      <c r="D367" s="14">
        <f>COUNTIFS('Main Data'!$F:$F,"canceled",'Main Data'!$D:$D,"&gt;="&amp;$J367,'Main Data'!$D:$D,"&lt;="&amp;$K367)</f>
        <v>0</v>
      </c>
      <c r="E367" s="14">
        <f t="shared" si="39"/>
        <v>0</v>
      </c>
      <c r="F367" s="15">
        <v>0</v>
      </c>
      <c r="G367" s="15">
        <v>0</v>
      </c>
      <c r="H367" s="15">
        <v>0</v>
      </c>
      <c r="J367" s="14">
        <f t="shared" si="40"/>
        <v>364000</v>
      </c>
      <c r="K367" s="14">
        <f t="shared" si="41"/>
        <v>364999</v>
      </c>
      <c r="L367" s="31"/>
      <c r="M367" s="24">
        <v>339</v>
      </c>
      <c r="N367" s="24">
        <v>1.582829106854447E-2</v>
      </c>
      <c r="O367" s="24">
        <v>-1.582829106854447E-2</v>
      </c>
    </row>
    <row r="368" spans="1:15" x14ac:dyDescent="0.2">
      <c r="A368" s="19" t="str">
        <f t="shared" si="38"/>
        <v>365000-365999</v>
      </c>
      <c r="B368" s="14">
        <f>COUNTIFS('Main Data'!$F:$F,"successful",'Main Data'!$D:$D,"&gt;="&amp;$J368,'Main Data'!$D:$D,"&lt;="&amp;$K368)</f>
        <v>0</v>
      </c>
      <c r="C368" s="14">
        <f>COUNTIFS('Main Data'!$F:$F,"failed",'Main Data'!$D:$D,"&gt;="&amp;$J368,'Main Data'!$D:$D,"&lt;="&amp;$K368)</f>
        <v>0</v>
      </c>
      <c r="D368" s="14">
        <f>COUNTIFS('Main Data'!$F:$F,"canceled",'Main Data'!$D:$D,"&gt;="&amp;$J368,'Main Data'!$D:$D,"&lt;="&amp;$K368)</f>
        <v>0</v>
      </c>
      <c r="E368" s="14">
        <f t="shared" si="39"/>
        <v>0</v>
      </c>
      <c r="F368" s="15">
        <v>0</v>
      </c>
      <c r="G368" s="15">
        <v>0</v>
      </c>
      <c r="H368" s="15">
        <v>0</v>
      </c>
      <c r="J368" s="14">
        <f t="shared" si="40"/>
        <v>365000</v>
      </c>
      <c r="K368" s="14">
        <f t="shared" si="41"/>
        <v>365999</v>
      </c>
      <c r="L368" s="31"/>
      <c r="M368" s="24">
        <v>340</v>
      </c>
      <c r="N368" s="24">
        <v>1.5147361129178749E-2</v>
      </c>
      <c r="O368" s="24">
        <v>-1.5147361129178749E-2</v>
      </c>
    </row>
    <row r="369" spans="1:15" x14ac:dyDescent="0.2">
      <c r="A369" s="19" t="str">
        <f t="shared" si="38"/>
        <v>366000-366999</v>
      </c>
      <c r="B369" s="14">
        <f>COUNTIFS('Main Data'!$F:$F,"successful",'Main Data'!$D:$D,"&gt;="&amp;$J369,'Main Data'!$D:$D,"&lt;="&amp;$K369)</f>
        <v>0</v>
      </c>
      <c r="C369" s="14">
        <f>COUNTIFS('Main Data'!$F:$F,"failed",'Main Data'!$D:$D,"&gt;="&amp;$J369,'Main Data'!$D:$D,"&lt;="&amp;$K369)</f>
        <v>0</v>
      </c>
      <c r="D369" s="14">
        <f>COUNTIFS('Main Data'!$F:$F,"canceled",'Main Data'!$D:$D,"&gt;="&amp;$J369,'Main Data'!$D:$D,"&lt;="&amp;$K369)</f>
        <v>0</v>
      </c>
      <c r="E369" s="14">
        <f t="shared" si="39"/>
        <v>0</v>
      </c>
      <c r="F369" s="15">
        <v>0</v>
      </c>
      <c r="G369" s="15">
        <v>0</v>
      </c>
      <c r="H369" s="15">
        <v>0</v>
      </c>
      <c r="J369" s="14">
        <f t="shared" si="40"/>
        <v>366000</v>
      </c>
      <c r="K369" s="14">
        <f t="shared" si="41"/>
        <v>366999</v>
      </c>
      <c r="L369" s="31"/>
      <c r="M369" s="24">
        <v>341</v>
      </c>
      <c r="N369" s="24">
        <v>1.4466431189813056E-2</v>
      </c>
      <c r="O369" s="24">
        <v>-1.4466431189813056E-2</v>
      </c>
    </row>
    <row r="370" spans="1:15" x14ac:dyDescent="0.2">
      <c r="A370" s="19" t="str">
        <f t="shared" si="38"/>
        <v>367000-367999</v>
      </c>
      <c r="B370" s="14">
        <f>COUNTIFS('Main Data'!$F:$F,"successful",'Main Data'!$D:$D,"&gt;="&amp;$J370,'Main Data'!$D:$D,"&lt;="&amp;$K370)</f>
        <v>0</v>
      </c>
      <c r="C370" s="14">
        <f>COUNTIFS('Main Data'!$F:$F,"failed",'Main Data'!$D:$D,"&gt;="&amp;$J370,'Main Data'!$D:$D,"&lt;="&amp;$K370)</f>
        <v>0</v>
      </c>
      <c r="D370" s="14">
        <f>COUNTIFS('Main Data'!$F:$F,"canceled",'Main Data'!$D:$D,"&gt;="&amp;$J370,'Main Data'!$D:$D,"&lt;="&amp;$K370)</f>
        <v>0</v>
      </c>
      <c r="E370" s="14">
        <f t="shared" si="39"/>
        <v>0</v>
      </c>
      <c r="F370" s="15">
        <v>0</v>
      </c>
      <c r="G370" s="15">
        <v>0</v>
      </c>
      <c r="H370" s="15">
        <v>0</v>
      </c>
      <c r="J370" s="14">
        <f t="shared" si="40"/>
        <v>367000</v>
      </c>
      <c r="K370" s="14">
        <f t="shared" si="41"/>
        <v>367999</v>
      </c>
      <c r="L370" s="31"/>
      <c r="M370" s="24">
        <v>342</v>
      </c>
      <c r="N370" s="24">
        <v>1.3785501250447335E-2</v>
      </c>
      <c r="O370" s="24">
        <v>-1.3785501250447335E-2</v>
      </c>
    </row>
    <row r="371" spans="1:15" x14ac:dyDescent="0.2">
      <c r="A371" s="19" t="str">
        <f t="shared" si="38"/>
        <v>368000-368999</v>
      </c>
      <c r="B371" s="14">
        <f>COUNTIFS('Main Data'!$F:$F,"successful",'Main Data'!$D:$D,"&gt;="&amp;$J371,'Main Data'!$D:$D,"&lt;="&amp;$K371)</f>
        <v>0</v>
      </c>
      <c r="C371" s="14">
        <f>COUNTIFS('Main Data'!$F:$F,"failed",'Main Data'!$D:$D,"&gt;="&amp;$J371,'Main Data'!$D:$D,"&lt;="&amp;$K371)</f>
        <v>0</v>
      </c>
      <c r="D371" s="14">
        <f>COUNTIFS('Main Data'!$F:$F,"canceled",'Main Data'!$D:$D,"&gt;="&amp;$J371,'Main Data'!$D:$D,"&lt;="&amp;$K371)</f>
        <v>0</v>
      </c>
      <c r="E371" s="14">
        <f t="shared" si="39"/>
        <v>0</v>
      </c>
      <c r="F371" s="15">
        <v>0</v>
      </c>
      <c r="G371" s="15">
        <v>0</v>
      </c>
      <c r="H371" s="15">
        <v>0</v>
      </c>
      <c r="J371" s="14">
        <f t="shared" si="40"/>
        <v>368000</v>
      </c>
      <c r="K371" s="14">
        <f t="shared" si="41"/>
        <v>368999</v>
      </c>
      <c r="L371" s="31"/>
      <c r="M371" s="24">
        <v>343</v>
      </c>
      <c r="N371" s="24">
        <v>1.3104571311081614E-2</v>
      </c>
      <c r="O371" s="24">
        <v>-1.3104571311081614E-2</v>
      </c>
    </row>
    <row r="372" spans="1:15" x14ac:dyDescent="0.2">
      <c r="A372" s="19" t="str">
        <f t="shared" si="38"/>
        <v>369000-369999</v>
      </c>
      <c r="B372" s="14">
        <f>COUNTIFS('Main Data'!$F:$F,"successful",'Main Data'!$D:$D,"&gt;="&amp;$J372,'Main Data'!$D:$D,"&lt;="&amp;$K372)</f>
        <v>0</v>
      </c>
      <c r="C372" s="14">
        <f>COUNTIFS('Main Data'!$F:$F,"failed",'Main Data'!$D:$D,"&gt;="&amp;$J372,'Main Data'!$D:$D,"&lt;="&amp;$K372)</f>
        <v>0</v>
      </c>
      <c r="D372" s="14">
        <f>COUNTIFS('Main Data'!$F:$F,"canceled",'Main Data'!$D:$D,"&gt;="&amp;$J372,'Main Data'!$D:$D,"&lt;="&amp;$K372)</f>
        <v>0</v>
      </c>
      <c r="E372" s="14">
        <f t="shared" si="39"/>
        <v>0</v>
      </c>
      <c r="F372" s="15">
        <v>0</v>
      </c>
      <c r="G372" s="15">
        <v>0</v>
      </c>
      <c r="H372" s="15">
        <v>0</v>
      </c>
      <c r="J372" s="14">
        <f t="shared" si="40"/>
        <v>369000</v>
      </c>
      <c r="K372" s="14">
        <f t="shared" si="41"/>
        <v>369999</v>
      </c>
      <c r="L372" s="31"/>
      <c r="M372" s="24">
        <v>344</v>
      </c>
      <c r="N372" s="24">
        <v>1.2423641371715893E-2</v>
      </c>
      <c r="O372" s="24">
        <v>-1.2423641371715893E-2</v>
      </c>
    </row>
    <row r="373" spans="1:15" x14ac:dyDescent="0.2">
      <c r="A373" s="19" t="str">
        <f t="shared" si="38"/>
        <v>370000-370999</v>
      </c>
      <c r="B373" s="14">
        <f>COUNTIFS('Main Data'!$F:$F,"successful",'Main Data'!$D:$D,"&gt;="&amp;$J373,'Main Data'!$D:$D,"&lt;="&amp;$K373)</f>
        <v>0</v>
      </c>
      <c r="C373" s="14">
        <f>COUNTIFS('Main Data'!$F:$F,"failed",'Main Data'!$D:$D,"&gt;="&amp;$J373,'Main Data'!$D:$D,"&lt;="&amp;$K373)</f>
        <v>0</v>
      </c>
      <c r="D373" s="14">
        <f>COUNTIFS('Main Data'!$F:$F,"canceled",'Main Data'!$D:$D,"&gt;="&amp;$J373,'Main Data'!$D:$D,"&lt;="&amp;$K373)</f>
        <v>0</v>
      </c>
      <c r="E373" s="14">
        <f t="shared" si="39"/>
        <v>0</v>
      </c>
      <c r="F373" s="15">
        <v>0</v>
      </c>
      <c r="G373" s="15">
        <v>0</v>
      </c>
      <c r="H373" s="15">
        <v>0</v>
      </c>
      <c r="J373" s="14">
        <f t="shared" si="40"/>
        <v>370000</v>
      </c>
      <c r="K373" s="14">
        <f t="shared" si="41"/>
        <v>370999</v>
      </c>
      <c r="L373" s="31"/>
      <c r="M373" s="24">
        <v>345</v>
      </c>
      <c r="N373" s="24">
        <v>1.17427114323502E-2</v>
      </c>
      <c r="O373" s="24">
        <v>-1.17427114323502E-2</v>
      </c>
    </row>
    <row r="374" spans="1:15" x14ac:dyDescent="0.2">
      <c r="A374" s="19" t="str">
        <f t="shared" si="38"/>
        <v>371000-371999</v>
      </c>
      <c r="B374" s="14">
        <f>COUNTIFS('Main Data'!$F:$F,"successful",'Main Data'!$D:$D,"&gt;="&amp;$J374,'Main Data'!$D:$D,"&lt;="&amp;$K374)</f>
        <v>0</v>
      </c>
      <c r="C374" s="14">
        <f>COUNTIFS('Main Data'!$F:$F,"failed",'Main Data'!$D:$D,"&gt;="&amp;$J374,'Main Data'!$D:$D,"&lt;="&amp;$K374)</f>
        <v>0</v>
      </c>
      <c r="D374" s="14">
        <f>COUNTIFS('Main Data'!$F:$F,"canceled",'Main Data'!$D:$D,"&gt;="&amp;$J374,'Main Data'!$D:$D,"&lt;="&amp;$K374)</f>
        <v>0</v>
      </c>
      <c r="E374" s="14">
        <f t="shared" si="39"/>
        <v>0</v>
      </c>
      <c r="F374" s="15">
        <v>0</v>
      </c>
      <c r="G374" s="15">
        <v>0</v>
      </c>
      <c r="H374" s="15">
        <v>0</v>
      </c>
      <c r="J374" s="14">
        <f t="shared" si="40"/>
        <v>371000</v>
      </c>
      <c r="K374" s="14">
        <f t="shared" si="41"/>
        <v>371999</v>
      </c>
      <c r="L374" s="31"/>
      <c r="M374" s="24">
        <v>346</v>
      </c>
      <c r="N374" s="24">
        <v>1.1061781492984479E-2</v>
      </c>
      <c r="O374" s="24">
        <v>-1.1061781492984479E-2</v>
      </c>
    </row>
    <row r="375" spans="1:15" x14ac:dyDescent="0.2">
      <c r="A375" s="19" t="str">
        <f t="shared" si="38"/>
        <v>372000-372999</v>
      </c>
      <c r="B375" s="14">
        <f>COUNTIFS('Main Data'!$F:$F,"successful",'Main Data'!$D:$D,"&gt;="&amp;$J375,'Main Data'!$D:$D,"&lt;="&amp;$K375)</f>
        <v>0</v>
      </c>
      <c r="C375" s="14">
        <f>COUNTIFS('Main Data'!$F:$F,"failed",'Main Data'!$D:$D,"&gt;="&amp;$J375,'Main Data'!$D:$D,"&lt;="&amp;$K375)</f>
        <v>1</v>
      </c>
      <c r="D375" s="14">
        <f>COUNTIFS('Main Data'!$F:$F,"canceled",'Main Data'!$D:$D,"&gt;="&amp;$J375,'Main Data'!$D:$D,"&lt;="&amp;$K375)</f>
        <v>0</v>
      </c>
      <c r="E375" s="14">
        <f t="shared" si="39"/>
        <v>1</v>
      </c>
      <c r="F375" s="15">
        <f t="shared" si="42"/>
        <v>0</v>
      </c>
      <c r="G375" s="15">
        <f t="shared" si="43"/>
        <v>1</v>
      </c>
      <c r="H375" s="15">
        <f t="shared" si="44"/>
        <v>0</v>
      </c>
      <c r="J375" s="14">
        <f t="shared" si="40"/>
        <v>372000</v>
      </c>
      <c r="K375" s="14">
        <f t="shared" si="41"/>
        <v>372999</v>
      </c>
      <c r="L375" s="31"/>
      <c r="M375" s="24">
        <v>347</v>
      </c>
      <c r="N375" s="24">
        <v>1.0380851553618758E-2</v>
      </c>
      <c r="O375" s="24">
        <v>-1.0380851553618758E-2</v>
      </c>
    </row>
    <row r="376" spans="1:15" x14ac:dyDescent="0.2">
      <c r="A376" s="19" t="str">
        <f t="shared" si="38"/>
        <v>373000-373999</v>
      </c>
      <c r="B376" s="14">
        <f>COUNTIFS('Main Data'!$F:$F,"successful",'Main Data'!$D:$D,"&gt;="&amp;$J376,'Main Data'!$D:$D,"&lt;="&amp;$K376)</f>
        <v>0</v>
      </c>
      <c r="C376" s="14">
        <f>COUNTIFS('Main Data'!$F:$F,"failed",'Main Data'!$D:$D,"&gt;="&amp;$J376,'Main Data'!$D:$D,"&lt;="&amp;$K376)</f>
        <v>0</v>
      </c>
      <c r="D376" s="14">
        <f>COUNTIFS('Main Data'!$F:$F,"canceled",'Main Data'!$D:$D,"&gt;="&amp;$J376,'Main Data'!$D:$D,"&lt;="&amp;$K376)</f>
        <v>0</v>
      </c>
      <c r="E376" s="14">
        <f t="shared" si="39"/>
        <v>0</v>
      </c>
      <c r="F376" s="15">
        <v>0</v>
      </c>
      <c r="G376" s="15">
        <v>0</v>
      </c>
      <c r="H376" s="15">
        <v>0</v>
      </c>
      <c r="J376" s="14">
        <f t="shared" si="40"/>
        <v>373000</v>
      </c>
      <c r="K376" s="14">
        <f t="shared" si="41"/>
        <v>373999</v>
      </c>
      <c r="L376" s="31"/>
      <c r="M376" s="24">
        <v>348</v>
      </c>
      <c r="N376" s="24">
        <v>9.6999216142530653E-3</v>
      </c>
      <c r="O376" s="24">
        <v>-9.6999216142530653E-3</v>
      </c>
    </row>
    <row r="377" spans="1:15" x14ac:dyDescent="0.2">
      <c r="A377" s="19" t="str">
        <f t="shared" si="38"/>
        <v>374000-374999</v>
      </c>
      <c r="B377" s="14">
        <f>COUNTIFS('Main Data'!$F:$F,"successful",'Main Data'!$D:$D,"&gt;="&amp;$J377,'Main Data'!$D:$D,"&lt;="&amp;$K377)</f>
        <v>0</v>
      </c>
      <c r="C377" s="14">
        <f>COUNTIFS('Main Data'!$F:$F,"failed",'Main Data'!$D:$D,"&gt;="&amp;$J377,'Main Data'!$D:$D,"&lt;="&amp;$K377)</f>
        <v>0</v>
      </c>
      <c r="D377" s="14">
        <f>COUNTIFS('Main Data'!$F:$F,"canceled",'Main Data'!$D:$D,"&gt;="&amp;$J377,'Main Data'!$D:$D,"&lt;="&amp;$K377)</f>
        <v>0</v>
      </c>
      <c r="E377" s="14">
        <f t="shared" si="39"/>
        <v>0</v>
      </c>
      <c r="F377" s="15">
        <v>0</v>
      </c>
      <c r="G377" s="15">
        <v>0</v>
      </c>
      <c r="H377" s="15">
        <v>0</v>
      </c>
      <c r="J377" s="14">
        <f t="shared" si="40"/>
        <v>374000</v>
      </c>
      <c r="K377" s="14">
        <f t="shared" si="41"/>
        <v>374999</v>
      </c>
      <c r="L377" s="31"/>
      <c r="M377" s="24">
        <v>349</v>
      </c>
      <c r="N377" s="24">
        <v>9.0189916748873444E-3</v>
      </c>
      <c r="O377" s="24">
        <v>-9.0189916748873444E-3</v>
      </c>
    </row>
    <row r="378" spans="1:15" x14ac:dyDescent="0.2">
      <c r="A378" s="19" t="str">
        <f t="shared" si="38"/>
        <v>375000-375999</v>
      </c>
      <c r="B378" s="14">
        <f>COUNTIFS('Main Data'!$F:$F,"successful",'Main Data'!$D:$D,"&gt;="&amp;$J378,'Main Data'!$D:$D,"&lt;="&amp;$K378)</f>
        <v>0</v>
      </c>
      <c r="C378" s="14">
        <f>COUNTIFS('Main Data'!$F:$F,"failed",'Main Data'!$D:$D,"&gt;="&amp;$J378,'Main Data'!$D:$D,"&lt;="&amp;$K378)</f>
        <v>0</v>
      </c>
      <c r="D378" s="14">
        <f>COUNTIFS('Main Data'!$F:$F,"canceled",'Main Data'!$D:$D,"&gt;="&amp;$J378,'Main Data'!$D:$D,"&lt;="&amp;$K378)</f>
        <v>1</v>
      </c>
      <c r="E378" s="14">
        <f t="shared" si="39"/>
        <v>1</v>
      </c>
      <c r="F378" s="15">
        <f t="shared" si="42"/>
        <v>0</v>
      </c>
      <c r="G378" s="15">
        <f t="shared" si="43"/>
        <v>0</v>
      </c>
      <c r="H378" s="15">
        <f t="shared" si="44"/>
        <v>1</v>
      </c>
      <c r="J378" s="14">
        <f t="shared" si="40"/>
        <v>375000</v>
      </c>
      <c r="K378" s="14">
        <f t="shared" si="41"/>
        <v>375999</v>
      </c>
      <c r="L378" s="31"/>
      <c r="M378" s="24">
        <v>350</v>
      </c>
      <c r="N378" s="24">
        <v>8.3380617355216236E-3</v>
      </c>
      <c r="O378" s="24">
        <v>-8.3380617355216236E-3</v>
      </c>
    </row>
    <row r="379" spans="1:15" x14ac:dyDescent="0.2">
      <c r="A379" s="19" t="str">
        <f t="shared" si="38"/>
        <v>376000-376999</v>
      </c>
      <c r="B379" s="14">
        <f>COUNTIFS('Main Data'!$F:$F,"successful",'Main Data'!$D:$D,"&gt;="&amp;$J379,'Main Data'!$D:$D,"&lt;="&amp;$K379)</f>
        <v>0</v>
      </c>
      <c r="C379" s="14">
        <f>COUNTIFS('Main Data'!$F:$F,"failed",'Main Data'!$D:$D,"&gt;="&amp;$J379,'Main Data'!$D:$D,"&lt;="&amp;$K379)</f>
        <v>0</v>
      </c>
      <c r="D379" s="14">
        <f>COUNTIFS('Main Data'!$F:$F,"canceled",'Main Data'!$D:$D,"&gt;="&amp;$J379,'Main Data'!$D:$D,"&lt;="&amp;$K379)</f>
        <v>0</v>
      </c>
      <c r="E379" s="14">
        <f t="shared" si="39"/>
        <v>0</v>
      </c>
      <c r="F379" s="15">
        <v>0</v>
      </c>
      <c r="G379" s="15">
        <v>0</v>
      </c>
      <c r="H379" s="15">
        <v>0</v>
      </c>
      <c r="J379" s="14">
        <f t="shared" si="40"/>
        <v>376000</v>
      </c>
      <c r="K379" s="14">
        <f t="shared" si="41"/>
        <v>376999</v>
      </c>
      <c r="L379" s="31"/>
      <c r="M379" s="24">
        <v>351</v>
      </c>
      <c r="N379" s="24">
        <v>7.6571317961559027E-3</v>
      </c>
      <c r="O379" s="24">
        <v>-7.6571317961559027E-3</v>
      </c>
    </row>
    <row r="380" spans="1:15" x14ac:dyDescent="0.2">
      <c r="A380" s="19" t="str">
        <f t="shared" si="38"/>
        <v>377000-377999</v>
      </c>
      <c r="B380" s="14">
        <f>COUNTIFS('Main Data'!$F:$F,"successful",'Main Data'!$D:$D,"&gt;="&amp;$J380,'Main Data'!$D:$D,"&lt;="&amp;$K380)</f>
        <v>0</v>
      </c>
      <c r="C380" s="14">
        <f>COUNTIFS('Main Data'!$F:$F,"failed",'Main Data'!$D:$D,"&gt;="&amp;$J380,'Main Data'!$D:$D,"&lt;="&amp;$K380)</f>
        <v>0</v>
      </c>
      <c r="D380" s="14">
        <f>COUNTIFS('Main Data'!$F:$F,"canceled",'Main Data'!$D:$D,"&gt;="&amp;$J380,'Main Data'!$D:$D,"&lt;="&amp;$K380)</f>
        <v>0</v>
      </c>
      <c r="E380" s="14">
        <f t="shared" si="39"/>
        <v>0</v>
      </c>
      <c r="F380" s="15">
        <v>0</v>
      </c>
      <c r="G380" s="15">
        <v>0</v>
      </c>
      <c r="H380" s="15">
        <v>0</v>
      </c>
      <c r="J380" s="14">
        <f t="shared" si="40"/>
        <v>377000</v>
      </c>
      <c r="K380" s="14">
        <f t="shared" si="41"/>
        <v>377999</v>
      </c>
      <c r="L380" s="31"/>
      <c r="M380" s="24">
        <v>352</v>
      </c>
      <c r="N380" s="24">
        <v>6.9762018567902095E-3</v>
      </c>
      <c r="O380" s="24">
        <v>-6.9762018567902095E-3</v>
      </c>
    </row>
    <row r="381" spans="1:15" x14ac:dyDescent="0.2">
      <c r="A381" s="19" t="str">
        <f t="shared" si="38"/>
        <v>378000-378999</v>
      </c>
      <c r="B381" s="14">
        <f>COUNTIFS('Main Data'!$F:$F,"successful",'Main Data'!$D:$D,"&gt;="&amp;$J381,'Main Data'!$D:$D,"&lt;="&amp;$K381)</f>
        <v>0</v>
      </c>
      <c r="C381" s="14">
        <f>COUNTIFS('Main Data'!$F:$F,"failed",'Main Data'!$D:$D,"&gt;="&amp;$J381,'Main Data'!$D:$D,"&lt;="&amp;$K381)</f>
        <v>0</v>
      </c>
      <c r="D381" s="14">
        <f>COUNTIFS('Main Data'!$F:$F,"canceled",'Main Data'!$D:$D,"&gt;="&amp;$J381,'Main Data'!$D:$D,"&lt;="&amp;$K381)</f>
        <v>0</v>
      </c>
      <c r="E381" s="14">
        <f t="shared" si="39"/>
        <v>0</v>
      </c>
      <c r="F381" s="15">
        <v>0</v>
      </c>
      <c r="G381" s="15">
        <v>0</v>
      </c>
      <c r="H381" s="15">
        <v>0</v>
      </c>
      <c r="J381" s="14">
        <f t="shared" si="40"/>
        <v>378000</v>
      </c>
      <c r="K381" s="14">
        <f t="shared" si="41"/>
        <v>378999</v>
      </c>
      <c r="L381" s="31"/>
      <c r="M381" s="24">
        <v>353</v>
      </c>
      <c r="N381" s="24">
        <v>6.2952719174244887E-3</v>
      </c>
      <c r="O381" s="24">
        <v>-6.2952719174244887E-3</v>
      </c>
    </row>
    <row r="382" spans="1:15" x14ac:dyDescent="0.2">
      <c r="A382" s="19" t="str">
        <f t="shared" si="38"/>
        <v>379000-379999</v>
      </c>
      <c r="B382" s="14">
        <f>COUNTIFS('Main Data'!$F:$F,"successful",'Main Data'!$D:$D,"&gt;="&amp;$J382,'Main Data'!$D:$D,"&lt;="&amp;$K382)</f>
        <v>0</v>
      </c>
      <c r="C382" s="14">
        <f>COUNTIFS('Main Data'!$F:$F,"failed",'Main Data'!$D:$D,"&gt;="&amp;$J382,'Main Data'!$D:$D,"&lt;="&amp;$K382)</f>
        <v>0</v>
      </c>
      <c r="D382" s="14">
        <f>COUNTIFS('Main Data'!$F:$F,"canceled",'Main Data'!$D:$D,"&gt;="&amp;$J382,'Main Data'!$D:$D,"&lt;="&amp;$K382)</f>
        <v>0</v>
      </c>
      <c r="E382" s="14">
        <f t="shared" si="39"/>
        <v>0</v>
      </c>
      <c r="F382" s="15">
        <v>0</v>
      </c>
      <c r="G382" s="15">
        <v>0</v>
      </c>
      <c r="H382" s="15">
        <v>0</v>
      </c>
      <c r="J382" s="14">
        <f t="shared" si="40"/>
        <v>379000</v>
      </c>
      <c r="K382" s="14">
        <f t="shared" si="41"/>
        <v>379999</v>
      </c>
      <c r="L382" s="31"/>
      <c r="M382" s="24">
        <v>354</v>
      </c>
      <c r="N382" s="24">
        <v>5.6143419780587678E-3</v>
      </c>
      <c r="O382" s="24">
        <v>-5.6143419780587678E-3</v>
      </c>
    </row>
    <row r="383" spans="1:15" x14ac:dyDescent="0.2">
      <c r="A383" s="19" t="str">
        <f t="shared" si="38"/>
        <v>380000-380999</v>
      </c>
      <c r="B383" s="14">
        <f>COUNTIFS('Main Data'!$F:$F,"successful",'Main Data'!$D:$D,"&gt;="&amp;$J383,'Main Data'!$D:$D,"&lt;="&amp;$K383)</f>
        <v>0</v>
      </c>
      <c r="C383" s="14">
        <f>COUNTIFS('Main Data'!$F:$F,"failed",'Main Data'!$D:$D,"&gt;="&amp;$J383,'Main Data'!$D:$D,"&lt;="&amp;$K383)</f>
        <v>0</v>
      </c>
      <c r="D383" s="14">
        <f>COUNTIFS('Main Data'!$F:$F,"canceled",'Main Data'!$D:$D,"&gt;="&amp;$J383,'Main Data'!$D:$D,"&lt;="&amp;$K383)</f>
        <v>1</v>
      </c>
      <c r="E383" s="14">
        <f t="shared" si="39"/>
        <v>1</v>
      </c>
      <c r="F383" s="15">
        <f t="shared" si="42"/>
        <v>0</v>
      </c>
      <c r="G383" s="15">
        <f t="shared" si="43"/>
        <v>0</v>
      </c>
      <c r="H383" s="15">
        <f t="shared" si="44"/>
        <v>1</v>
      </c>
      <c r="J383" s="14">
        <f t="shared" si="40"/>
        <v>380000</v>
      </c>
      <c r="K383" s="14">
        <f t="shared" si="41"/>
        <v>380999</v>
      </c>
      <c r="L383" s="31"/>
      <c r="M383" s="24">
        <v>355</v>
      </c>
      <c r="N383" s="24">
        <v>4.9334120386930469E-3</v>
      </c>
      <c r="O383" s="24">
        <v>-4.9334120386930469E-3</v>
      </c>
    </row>
    <row r="384" spans="1:15" x14ac:dyDescent="0.2">
      <c r="A384" s="19" t="str">
        <f t="shared" si="38"/>
        <v>381000-381999</v>
      </c>
      <c r="B384" s="14">
        <f>COUNTIFS('Main Data'!$F:$F,"successful",'Main Data'!$D:$D,"&gt;="&amp;$J384,'Main Data'!$D:$D,"&lt;="&amp;$K384)</f>
        <v>0</v>
      </c>
      <c r="C384" s="14">
        <f>COUNTIFS('Main Data'!$F:$F,"failed",'Main Data'!$D:$D,"&gt;="&amp;$J384,'Main Data'!$D:$D,"&lt;="&amp;$K384)</f>
        <v>0</v>
      </c>
      <c r="D384" s="14">
        <f>COUNTIFS('Main Data'!$F:$F,"canceled",'Main Data'!$D:$D,"&gt;="&amp;$J384,'Main Data'!$D:$D,"&lt;="&amp;$K384)</f>
        <v>0</v>
      </c>
      <c r="E384" s="14">
        <f t="shared" si="39"/>
        <v>0</v>
      </c>
      <c r="F384" s="15">
        <v>0</v>
      </c>
      <c r="G384" s="15">
        <v>0</v>
      </c>
      <c r="H384" s="15">
        <v>0</v>
      </c>
      <c r="J384" s="14">
        <f t="shared" si="40"/>
        <v>381000</v>
      </c>
      <c r="K384" s="14">
        <f t="shared" si="41"/>
        <v>381999</v>
      </c>
      <c r="L384" s="31"/>
      <c r="M384" s="24">
        <v>356</v>
      </c>
      <c r="N384" s="24">
        <v>4.2524820993273538E-3</v>
      </c>
      <c r="O384" s="24">
        <v>-4.2524820993273538E-3</v>
      </c>
    </row>
    <row r="385" spans="1:15" x14ac:dyDescent="0.2">
      <c r="A385" s="19" t="str">
        <f t="shared" si="38"/>
        <v>382000-382999</v>
      </c>
      <c r="B385" s="14">
        <f>COUNTIFS('Main Data'!$F:$F,"successful",'Main Data'!$D:$D,"&gt;="&amp;$J385,'Main Data'!$D:$D,"&lt;="&amp;$K385)</f>
        <v>0</v>
      </c>
      <c r="C385" s="14">
        <f>COUNTIFS('Main Data'!$F:$F,"failed",'Main Data'!$D:$D,"&gt;="&amp;$J385,'Main Data'!$D:$D,"&lt;="&amp;$K385)</f>
        <v>0</v>
      </c>
      <c r="D385" s="14">
        <f>COUNTIFS('Main Data'!$F:$F,"canceled",'Main Data'!$D:$D,"&gt;="&amp;$J385,'Main Data'!$D:$D,"&lt;="&amp;$K385)</f>
        <v>0</v>
      </c>
      <c r="E385" s="14">
        <f t="shared" si="39"/>
        <v>0</v>
      </c>
      <c r="F385" s="15">
        <v>0</v>
      </c>
      <c r="G385" s="15">
        <v>0</v>
      </c>
      <c r="H385" s="15">
        <v>0</v>
      </c>
      <c r="J385" s="14">
        <f t="shared" si="40"/>
        <v>382000</v>
      </c>
      <c r="K385" s="14">
        <f t="shared" si="41"/>
        <v>382999</v>
      </c>
      <c r="L385" s="31"/>
      <c r="M385" s="24">
        <v>357</v>
      </c>
      <c r="N385" s="24">
        <v>3.5715521599616329E-3</v>
      </c>
      <c r="O385" s="24">
        <v>-3.5715521599616329E-3</v>
      </c>
    </row>
    <row r="386" spans="1:15" x14ac:dyDescent="0.2">
      <c r="A386" s="19" t="str">
        <f t="shared" si="38"/>
        <v>383000-383999</v>
      </c>
      <c r="B386" s="14">
        <f>COUNTIFS('Main Data'!$F:$F,"successful",'Main Data'!$D:$D,"&gt;="&amp;$J386,'Main Data'!$D:$D,"&lt;="&amp;$K386)</f>
        <v>0</v>
      </c>
      <c r="C386" s="14">
        <f>COUNTIFS('Main Data'!$F:$F,"failed",'Main Data'!$D:$D,"&gt;="&amp;$J386,'Main Data'!$D:$D,"&lt;="&amp;$K386)</f>
        <v>0</v>
      </c>
      <c r="D386" s="14">
        <f>COUNTIFS('Main Data'!$F:$F,"canceled",'Main Data'!$D:$D,"&gt;="&amp;$J386,'Main Data'!$D:$D,"&lt;="&amp;$K386)</f>
        <v>0</v>
      </c>
      <c r="E386" s="14">
        <f t="shared" si="39"/>
        <v>0</v>
      </c>
      <c r="F386" s="15">
        <v>0</v>
      </c>
      <c r="G386" s="15">
        <v>0</v>
      </c>
      <c r="H386" s="15">
        <v>0</v>
      </c>
      <c r="J386" s="14">
        <f t="shared" si="40"/>
        <v>383000</v>
      </c>
      <c r="K386" s="14">
        <f t="shared" si="41"/>
        <v>383999</v>
      </c>
      <c r="L386" s="31"/>
      <c r="M386" s="24">
        <v>358</v>
      </c>
      <c r="N386" s="24">
        <v>2.890622220595912E-3</v>
      </c>
      <c r="O386" s="24">
        <v>-2.890622220595912E-3</v>
      </c>
    </row>
    <row r="387" spans="1:15" x14ac:dyDescent="0.2">
      <c r="A387" s="19" t="str">
        <f t="shared" si="38"/>
        <v>384000-384999</v>
      </c>
      <c r="B387" s="14">
        <f>COUNTIFS('Main Data'!$F:$F,"successful",'Main Data'!$D:$D,"&gt;="&amp;$J387,'Main Data'!$D:$D,"&lt;="&amp;$K387)</f>
        <v>0</v>
      </c>
      <c r="C387" s="14">
        <f>COUNTIFS('Main Data'!$F:$F,"failed",'Main Data'!$D:$D,"&gt;="&amp;$J387,'Main Data'!$D:$D,"&lt;="&amp;$K387)</f>
        <v>0</v>
      </c>
      <c r="D387" s="14">
        <f>COUNTIFS('Main Data'!$F:$F,"canceled",'Main Data'!$D:$D,"&gt;="&amp;$J387,'Main Data'!$D:$D,"&lt;="&amp;$K387)</f>
        <v>0</v>
      </c>
      <c r="E387" s="14">
        <f t="shared" si="39"/>
        <v>0</v>
      </c>
      <c r="F387" s="15">
        <v>0</v>
      </c>
      <c r="G387" s="15">
        <v>0</v>
      </c>
      <c r="H387" s="15">
        <v>0</v>
      </c>
      <c r="J387" s="14">
        <f t="shared" si="40"/>
        <v>384000</v>
      </c>
      <c r="K387" s="14">
        <f t="shared" si="41"/>
        <v>384999</v>
      </c>
      <c r="L387" s="31"/>
      <c r="M387" s="24">
        <v>359</v>
      </c>
      <c r="N387" s="24">
        <v>2.2096922812301911E-3</v>
      </c>
      <c r="O387" s="24">
        <v>-2.2096922812301911E-3</v>
      </c>
    </row>
    <row r="388" spans="1:15" x14ac:dyDescent="0.2">
      <c r="A388" s="19" t="str">
        <f t="shared" ref="A388:A451" si="45">J388&amp;"-"&amp;K388</f>
        <v>385000-385999</v>
      </c>
      <c r="B388" s="14">
        <f>COUNTIFS('Main Data'!$F:$F,"successful",'Main Data'!$D:$D,"&gt;="&amp;$J388,'Main Data'!$D:$D,"&lt;="&amp;$K388)</f>
        <v>0</v>
      </c>
      <c r="C388" s="14">
        <f>COUNTIFS('Main Data'!$F:$F,"failed",'Main Data'!$D:$D,"&gt;="&amp;$J388,'Main Data'!$D:$D,"&lt;="&amp;$K388)</f>
        <v>0</v>
      </c>
      <c r="D388" s="14">
        <f>COUNTIFS('Main Data'!$F:$F,"canceled",'Main Data'!$D:$D,"&gt;="&amp;$J388,'Main Data'!$D:$D,"&lt;="&amp;$K388)</f>
        <v>0</v>
      </c>
      <c r="E388" s="14">
        <f t="shared" ref="E388:E451" si="46">SUM(B388:D388)</f>
        <v>0</v>
      </c>
      <c r="F388" s="15">
        <v>0</v>
      </c>
      <c r="G388" s="15">
        <v>0</v>
      </c>
      <c r="H388" s="15">
        <v>0</v>
      </c>
      <c r="J388" s="14">
        <f t="shared" si="40"/>
        <v>385000</v>
      </c>
      <c r="K388" s="14">
        <f t="shared" si="41"/>
        <v>385999</v>
      </c>
      <c r="L388" s="31"/>
      <c r="M388" s="24">
        <v>360</v>
      </c>
      <c r="N388" s="24">
        <v>1.528762341864498E-3</v>
      </c>
      <c r="O388" s="24">
        <v>-1.528762341864498E-3</v>
      </c>
    </row>
    <row r="389" spans="1:15" x14ac:dyDescent="0.2">
      <c r="A389" s="19" t="str">
        <f t="shared" si="45"/>
        <v>386000-386999</v>
      </c>
      <c r="B389" s="14">
        <f>COUNTIFS('Main Data'!$F:$F,"successful",'Main Data'!$D:$D,"&gt;="&amp;$J389,'Main Data'!$D:$D,"&lt;="&amp;$K389)</f>
        <v>0</v>
      </c>
      <c r="C389" s="14">
        <f>COUNTIFS('Main Data'!$F:$F,"failed",'Main Data'!$D:$D,"&gt;="&amp;$J389,'Main Data'!$D:$D,"&lt;="&amp;$K389)</f>
        <v>0</v>
      </c>
      <c r="D389" s="14">
        <f>COUNTIFS('Main Data'!$F:$F,"canceled",'Main Data'!$D:$D,"&gt;="&amp;$J389,'Main Data'!$D:$D,"&lt;="&amp;$K389)</f>
        <v>0</v>
      </c>
      <c r="E389" s="14">
        <f t="shared" si="46"/>
        <v>0</v>
      </c>
      <c r="F389" s="15">
        <v>0</v>
      </c>
      <c r="G389" s="15">
        <v>0</v>
      </c>
      <c r="H389" s="15">
        <v>0</v>
      </c>
      <c r="J389" s="14">
        <f t="shared" si="40"/>
        <v>386000</v>
      </c>
      <c r="K389" s="14">
        <f t="shared" si="41"/>
        <v>386999</v>
      </c>
      <c r="L389" s="31"/>
      <c r="M389" s="24">
        <v>361</v>
      </c>
      <c r="N389" s="24">
        <v>8.4783240249877712E-4</v>
      </c>
      <c r="O389" s="24">
        <v>-8.4783240249877712E-4</v>
      </c>
    </row>
    <row r="390" spans="1:15" x14ac:dyDescent="0.2">
      <c r="A390" s="19" t="str">
        <f t="shared" si="45"/>
        <v>387000-387999</v>
      </c>
      <c r="B390" s="14">
        <f>COUNTIFS('Main Data'!$F:$F,"successful",'Main Data'!$D:$D,"&gt;="&amp;$J390,'Main Data'!$D:$D,"&lt;="&amp;$K390)</f>
        <v>0</v>
      </c>
      <c r="C390" s="14">
        <f>COUNTIFS('Main Data'!$F:$F,"failed",'Main Data'!$D:$D,"&gt;="&amp;$J390,'Main Data'!$D:$D,"&lt;="&amp;$K390)</f>
        <v>0</v>
      </c>
      <c r="D390" s="14">
        <f>COUNTIFS('Main Data'!$F:$F,"canceled",'Main Data'!$D:$D,"&gt;="&amp;$J390,'Main Data'!$D:$D,"&lt;="&amp;$K390)</f>
        <v>0</v>
      </c>
      <c r="E390" s="14">
        <f t="shared" si="46"/>
        <v>0</v>
      </c>
      <c r="F390" s="15">
        <v>0</v>
      </c>
      <c r="G390" s="15">
        <v>0</v>
      </c>
      <c r="H390" s="15">
        <v>0</v>
      </c>
      <c r="J390" s="14">
        <f t="shared" si="40"/>
        <v>387000</v>
      </c>
      <c r="K390" s="14">
        <f t="shared" si="41"/>
        <v>387999</v>
      </c>
      <c r="L390" s="31"/>
      <c r="M390" s="24">
        <v>362</v>
      </c>
      <c r="N390" s="24">
        <v>1.6690246313305623E-4</v>
      </c>
      <c r="O390" s="24">
        <v>-1.6690246313305623E-4</v>
      </c>
    </row>
    <row r="391" spans="1:15" x14ac:dyDescent="0.2">
      <c r="A391" s="19" t="str">
        <f t="shared" si="45"/>
        <v>388000-388999</v>
      </c>
      <c r="B391" s="14">
        <f>COUNTIFS('Main Data'!$F:$F,"successful",'Main Data'!$D:$D,"&gt;="&amp;$J391,'Main Data'!$D:$D,"&lt;="&amp;$K391)</f>
        <v>0</v>
      </c>
      <c r="C391" s="14">
        <f>COUNTIFS('Main Data'!$F:$F,"failed",'Main Data'!$D:$D,"&gt;="&amp;$J391,'Main Data'!$D:$D,"&lt;="&amp;$K391)</f>
        <v>0</v>
      </c>
      <c r="D391" s="14">
        <f>COUNTIFS('Main Data'!$F:$F,"canceled",'Main Data'!$D:$D,"&gt;="&amp;$J391,'Main Data'!$D:$D,"&lt;="&amp;$K391)</f>
        <v>0</v>
      </c>
      <c r="E391" s="14">
        <f t="shared" si="46"/>
        <v>0</v>
      </c>
      <c r="F391" s="15">
        <v>0</v>
      </c>
      <c r="G391" s="15">
        <v>0</v>
      </c>
      <c r="H391" s="15">
        <v>0</v>
      </c>
      <c r="J391" s="14">
        <f t="shared" si="40"/>
        <v>388000</v>
      </c>
      <c r="K391" s="14">
        <f t="shared" si="41"/>
        <v>388999</v>
      </c>
      <c r="L391" s="31"/>
      <c r="M391" s="24">
        <v>363</v>
      </c>
      <c r="N391" s="24">
        <v>-5.1402747623266465E-4</v>
      </c>
      <c r="O391" s="24">
        <v>5.1402747623266465E-4</v>
      </c>
    </row>
    <row r="392" spans="1:15" x14ac:dyDescent="0.2">
      <c r="A392" s="19" t="str">
        <f t="shared" si="45"/>
        <v>389000-389999</v>
      </c>
      <c r="B392" s="14">
        <f>COUNTIFS('Main Data'!$F:$F,"successful",'Main Data'!$D:$D,"&gt;="&amp;$J392,'Main Data'!$D:$D,"&lt;="&amp;$K392)</f>
        <v>0</v>
      </c>
      <c r="C392" s="14">
        <f>COUNTIFS('Main Data'!$F:$F,"failed",'Main Data'!$D:$D,"&gt;="&amp;$J392,'Main Data'!$D:$D,"&lt;="&amp;$K392)</f>
        <v>0</v>
      </c>
      <c r="D392" s="14">
        <f>COUNTIFS('Main Data'!$F:$F,"canceled",'Main Data'!$D:$D,"&gt;="&amp;$J392,'Main Data'!$D:$D,"&lt;="&amp;$K392)</f>
        <v>0</v>
      </c>
      <c r="E392" s="14">
        <f t="shared" si="46"/>
        <v>0</v>
      </c>
      <c r="F392" s="15">
        <v>0</v>
      </c>
      <c r="G392" s="15">
        <v>0</v>
      </c>
      <c r="H392" s="15">
        <v>0</v>
      </c>
      <c r="J392" s="14">
        <f t="shared" si="40"/>
        <v>389000</v>
      </c>
      <c r="K392" s="14">
        <f t="shared" si="41"/>
        <v>389999</v>
      </c>
      <c r="L392" s="31"/>
      <c r="M392" s="24">
        <v>364</v>
      </c>
      <c r="N392" s="24">
        <v>-1.1949574155983578E-3</v>
      </c>
      <c r="O392" s="24">
        <v>1.1949574155983578E-3</v>
      </c>
    </row>
    <row r="393" spans="1:15" x14ac:dyDescent="0.2">
      <c r="A393" s="19" t="str">
        <f t="shared" si="45"/>
        <v>390000-390999</v>
      </c>
      <c r="B393" s="14">
        <f>COUNTIFS('Main Data'!$F:$F,"successful",'Main Data'!$D:$D,"&gt;="&amp;$J393,'Main Data'!$D:$D,"&lt;="&amp;$K393)</f>
        <v>0</v>
      </c>
      <c r="C393" s="14">
        <f>COUNTIFS('Main Data'!$F:$F,"failed",'Main Data'!$D:$D,"&gt;="&amp;$J393,'Main Data'!$D:$D,"&lt;="&amp;$K393)</f>
        <v>2</v>
      </c>
      <c r="D393" s="14">
        <f>COUNTIFS('Main Data'!$F:$F,"canceled",'Main Data'!$D:$D,"&gt;="&amp;$J393,'Main Data'!$D:$D,"&lt;="&amp;$K393)</f>
        <v>0</v>
      </c>
      <c r="E393" s="14">
        <f t="shared" si="46"/>
        <v>2</v>
      </c>
      <c r="F393" s="15">
        <f t="shared" ref="F393:F403" si="47">B393/$E393</f>
        <v>0</v>
      </c>
      <c r="G393" s="15">
        <f t="shared" ref="G388:G451" si="48">C393/$E393</f>
        <v>1</v>
      </c>
      <c r="H393" s="15">
        <f t="shared" ref="H388:H451" si="49">D393/$E393</f>
        <v>0</v>
      </c>
      <c r="J393" s="14">
        <f t="shared" si="40"/>
        <v>390000</v>
      </c>
      <c r="K393" s="14">
        <f t="shared" si="41"/>
        <v>390999</v>
      </c>
      <c r="L393" s="31"/>
      <c r="M393" s="24">
        <v>365</v>
      </c>
      <c r="N393" s="24">
        <v>-1.8758873549640787E-3</v>
      </c>
      <c r="O393" s="24">
        <v>1.8758873549640787E-3</v>
      </c>
    </row>
    <row r="394" spans="1:15" x14ac:dyDescent="0.2">
      <c r="A394" s="19" t="str">
        <f t="shared" si="45"/>
        <v>391000-391999</v>
      </c>
      <c r="B394" s="14">
        <f>COUNTIFS('Main Data'!$F:$F,"successful",'Main Data'!$D:$D,"&gt;="&amp;$J394,'Main Data'!$D:$D,"&lt;="&amp;$K394)</f>
        <v>0</v>
      </c>
      <c r="C394" s="14">
        <f>COUNTIFS('Main Data'!$F:$F,"failed",'Main Data'!$D:$D,"&gt;="&amp;$J394,'Main Data'!$D:$D,"&lt;="&amp;$K394)</f>
        <v>0</v>
      </c>
      <c r="D394" s="14">
        <f>COUNTIFS('Main Data'!$F:$F,"canceled",'Main Data'!$D:$D,"&gt;="&amp;$J394,'Main Data'!$D:$D,"&lt;="&amp;$K394)</f>
        <v>0</v>
      </c>
      <c r="E394" s="14">
        <f t="shared" si="46"/>
        <v>0</v>
      </c>
      <c r="F394" s="15">
        <v>0</v>
      </c>
      <c r="G394" s="15">
        <v>0</v>
      </c>
      <c r="H394" s="15">
        <v>0</v>
      </c>
      <c r="J394" s="14">
        <f t="shared" si="40"/>
        <v>391000</v>
      </c>
      <c r="K394" s="14">
        <f t="shared" si="41"/>
        <v>391999</v>
      </c>
      <c r="L394" s="31"/>
      <c r="M394" s="24">
        <v>366</v>
      </c>
      <c r="N394" s="24">
        <v>-2.5568172943297995E-3</v>
      </c>
      <c r="O394" s="24">
        <v>2.5568172943297995E-3</v>
      </c>
    </row>
    <row r="395" spans="1:15" x14ac:dyDescent="0.2">
      <c r="A395" s="19" t="str">
        <f t="shared" si="45"/>
        <v>392000-392999</v>
      </c>
      <c r="B395" s="14">
        <f>COUNTIFS('Main Data'!$F:$F,"successful",'Main Data'!$D:$D,"&gt;="&amp;$J395,'Main Data'!$D:$D,"&lt;="&amp;$K395)</f>
        <v>0</v>
      </c>
      <c r="C395" s="14">
        <f>COUNTIFS('Main Data'!$F:$F,"failed",'Main Data'!$D:$D,"&gt;="&amp;$J395,'Main Data'!$D:$D,"&lt;="&amp;$K395)</f>
        <v>0</v>
      </c>
      <c r="D395" s="14">
        <f>COUNTIFS('Main Data'!$F:$F,"canceled",'Main Data'!$D:$D,"&gt;="&amp;$J395,'Main Data'!$D:$D,"&lt;="&amp;$K395)</f>
        <v>0</v>
      </c>
      <c r="E395" s="14">
        <f t="shared" si="46"/>
        <v>0</v>
      </c>
      <c r="F395" s="15">
        <v>0</v>
      </c>
      <c r="G395" s="15">
        <v>0</v>
      </c>
      <c r="H395" s="15">
        <v>0</v>
      </c>
      <c r="J395" s="14">
        <f t="shared" si="40"/>
        <v>392000</v>
      </c>
      <c r="K395" s="14">
        <f t="shared" si="41"/>
        <v>392999</v>
      </c>
      <c r="L395" s="31"/>
      <c r="M395" s="24">
        <v>367</v>
      </c>
      <c r="N395" s="24">
        <v>-3.2377472336955204E-3</v>
      </c>
      <c r="O395" s="24">
        <v>3.2377472336955204E-3</v>
      </c>
    </row>
    <row r="396" spans="1:15" x14ac:dyDescent="0.2">
      <c r="A396" s="19" t="str">
        <f t="shared" si="45"/>
        <v>393000-393999</v>
      </c>
      <c r="B396" s="14">
        <f>COUNTIFS('Main Data'!$F:$F,"successful",'Main Data'!$D:$D,"&gt;="&amp;$J396,'Main Data'!$D:$D,"&lt;="&amp;$K396)</f>
        <v>0</v>
      </c>
      <c r="C396" s="14">
        <f>COUNTIFS('Main Data'!$F:$F,"failed",'Main Data'!$D:$D,"&gt;="&amp;$J396,'Main Data'!$D:$D,"&lt;="&amp;$K396)</f>
        <v>0</v>
      </c>
      <c r="D396" s="14">
        <f>COUNTIFS('Main Data'!$F:$F,"canceled",'Main Data'!$D:$D,"&gt;="&amp;$J396,'Main Data'!$D:$D,"&lt;="&amp;$K396)</f>
        <v>0</v>
      </c>
      <c r="E396" s="14">
        <f t="shared" si="46"/>
        <v>0</v>
      </c>
      <c r="F396" s="15">
        <v>0</v>
      </c>
      <c r="G396" s="15">
        <v>0</v>
      </c>
      <c r="H396" s="15">
        <v>0</v>
      </c>
      <c r="J396" s="14">
        <f t="shared" si="40"/>
        <v>393000</v>
      </c>
      <c r="K396" s="14">
        <f t="shared" si="41"/>
        <v>393999</v>
      </c>
      <c r="L396" s="31"/>
      <c r="M396" s="24">
        <v>368</v>
      </c>
      <c r="N396" s="24">
        <v>-3.9186771730612135E-3</v>
      </c>
      <c r="O396" s="24">
        <v>3.9186771730612135E-3</v>
      </c>
    </row>
    <row r="397" spans="1:15" x14ac:dyDescent="0.2">
      <c r="A397" s="19" t="str">
        <f t="shared" si="45"/>
        <v>394000-394999</v>
      </c>
      <c r="B397" s="14">
        <f>COUNTIFS('Main Data'!$F:$F,"successful",'Main Data'!$D:$D,"&gt;="&amp;$J397,'Main Data'!$D:$D,"&lt;="&amp;$K397)</f>
        <v>0</v>
      </c>
      <c r="C397" s="14">
        <f>COUNTIFS('Main Data'!$F:$F,"failed",'Main Data'!$D:$D,"&gt;="&amp;$J397,'Main Data'!$D:$D,"&lt;="&amp;$K397)</f>
        <v>0</v>
      </c>
      <c r="D397" s="14">
        <f>COUNTIFS('Main Data'!$F:$F,"canceled",'Main Data'!$D:$D,"&gt;="&amp;$J397,'Main Data'!$D:$D,"&lt;="&amp;$K397)</f>
        <v>0</v>
      </c>
      <c r="E397" s="14">
        <f t="shared" si="46"/>
        <v>0</v>
      </c>
      <c r="F397" s="15">
        <v>0</v>
      </c>
      <c r="G397" s="15">
        <v>0</v>
      </c>
      <c r="H397" s="15">
        <v>0</v>
      </c>
      <c r="J397" s="14">
        <f t="shared" si="40"/>
        <v>394000</v>
      </c>
      <c r="K397" s="14">
        <f t="shared" si="41"/>
        <v>394999</v>
      </c>
      <c r="L397" s="31"/>
      <c r="M397" s="24">
        <v>369</v>
      </c>
      <c r="N397" s="24">
        <v>-4.5996071124269622E-3</v>
      </c>
      <c r="O397" s="24">
        <v>4.5996071124269622E-3</v>
      </c>
    </row>
    <row r="398" spans="1:15" x14ac:dyDescent="0.2">
      <c r="A398" s="19" t="str">
        <f t="shared" si="45"/>
        <v>395000-395999</v>
      </c>
      <c r="B398" s="14">
        <f>COUNTIFS('Main Data'!$F:$F,"successful",'Main Data'!$D:$D,"&gt;="&amp;$J398,'Main Data'!$D:$D,"&lt;="&amp;$K398)</f>
        <v>0</v>
      </c>
      <c r="C398" s="14">
        <f>COUNTIFS('Main Data'!$F:$F,"failed",'Main Data'!$D:$D,"&gt;="&amp;$J398,'Main Data'!$D:$D,"&lt;="&amp;$K398)</f>
        <v>0</v>
      </c>
      <c r="D398" s="14">
        <f>COUNTIFS('Main Data'!$F:$F,"canceled",'Main Data'!$D:$D,"&gt;="&amp;$J398,'Main Data'!$D:$D,"&lt;="&amp;$K398)</f>
        <v>0</v>
      </c>
      <c r="E398" s="14">
        <f t="shared" si="46"/>
        <v>0</v>
      </c>
      <c r="F398" s="15">
        <v>0</v>
      </c>
      <c r="G398" s="15">
        <v>0</v>
      </c>
      <c r="H398" s="15">
        <v>0</v>
      </c>
      <c r="J398" s="14">
        <f t="shared" si="40"/>
        <v>395000</v>
      </c>
      <c r="K398" s="14">
        <f t="shared" si="41"/>
        <v>395999</v>
      </c>
      <c r="L398" s="31"/>
      <c r="M398" s="24">
        <v>370</v>
      </c>
      <c r="N398" s="24">
        <v>-5.2805370517926553E-3</v>
      </c>
      <c r="O398" s="24">
        <v>5.2805370517926553E-3</v>
      </c>
    </row>
    <row r="399" spans="1:15" x14ac:dyDescent="0.2">
      <c r="A399" s="19" t="str">
        <f t="shared" si="45"/>
        <v>396000-396999</v>
      </c>
      <c r="B399" s="14">
        <f>COUNTIFS('Main Data'!$F:$F,"successful",'Main Data'!$D:$D,"&gt;="&amp;$J399,'Main Data'!$D:$D,"&lt;="&amp;$K399)</f>
        <v>0</v>
      </c>
      <c r="C399" s="14">
        <f>COUNTIFS('Main Data'!$F:$F,"failed",'Main Data'!$D:$D,"&gt;="&amp;$J399,'Main Data'!$D:$D,"&lt;="&amp;$K399)</f>
        <v>0</v>
      </c>
      <c r="D399" s="14">
        <f>COUNTIFS('Main Data'!$F:$F,"canceled",'Main Data'!$D:$D,"&gt;="&amp;$J399,'Main Data'!$D:$D,"&lt;="&amp;$K399)</f>
        <v>0</v>
      </c>
      <c r="E399" s="14">
        <f t="shared" si="46"/>
        <v>0</v>
      </c>
      <c r="F399" s="15">
        <v>0</v>
      </c>
      <c r="G399" s="15">
        <v>0</v>
      </c>
      <c r="H399" s="15">
        <v>0</v>
      </c>
      <c r="J399" s="14">
        <f t="shared" si="40"/>
        <v>396000</v>
      </c>
      <c r="K399" s="14">
        <f t="shared" si="41"/>
        <v>396999</v>
      </c>
      <c r="L399" s="31"/>
      <c r="M399" s="24">
        <v>371</v>
      </c>
      <c r="N399" s="24">
        <v>-5.9614669911583484E-3</v>
      </c>
      <c r="O399" s="24">
        <v>5.9614669911583484E-3</v>
      </c>
    </row>
    <row r="400" spans="1:15" x14ac:dyDescent="0.2">
      <c r="A400" s="19" t="str">
        <f t="shared" si="45"/>
        <v>397000-397999</v>
      </c>
      <c r="B400" s="14">
        <f>COUNTIFS('Main Data'!$F:$F,"successful",'Main Data'!$D:$D,"&gt;="&amp;$J400,'Main Data'!$D:$D,"&lt;="&amp;$K400)</f>
        <v>0</v>
      </c>
      <c r="C400" s="14">
        <f>COUNTIFS('Main Data'!$F:$F,"failed",'Main Data'!$D:$D,"&gt;="&amp;$J400,'Main Data'!$D:$D,"&lt;="&amp;$K400)</f>
        <v>0</v>
      </c>
      <c r="D400" s="14">
        <f>COUNTIFS('Main Data'!$F:$F,"canceled",'Main Data'!$D:$D,"&gt;="&amp;$J400,'Main Data'!$D:$D,"&lt;="&amp;$K400)</f>
        <v>0</v>
      </c>
      <c r="E400" s="14">
        <f t="shared" si="46"/>
        <v>0</v>
      </c>
      <c r="F400" s="15">
        <v>0</v>
      </c>
      <c r="G400" s="15">
        <v>0</v>
      </c>
      <c r="H400" s="15">
        <v>0</v>
      </c>
      <c r="J400" s="14">
        <f t="shared" ref="J400:J463" si="50">J399+1000</f>
        <v>397000</v>
      </c>
      <c r="K400" s="14">
        <f t="shared" ref="K400:K463" si="51">K399+1000</f>
        <v>397999</v>
      </c>
      <c r="L400" s="31"/>
      <c r="M400" s="24">
        <v>372</v>
      </c>
      <c r="N400" s="24">
        <v>-6.6423969305240971E-3</v>
      </c>
      <c r="O400" s="24">
        <v>6.6423969305240971E-3</v>
      </c>
    </row>
    <row r="401" spans="1:15" x14ac:dyDescent="0.2">
      <c r="A401" s="19" t="str">
        <f t="shared" si="45"/>
        <v>398000-398999</v>
      </c>
      <c r="B401" s="14">
        <f>COUNTIFS('Main Data'!$F:$F,"successful",'Main Data'!$D:$D,"&gt;="&amp;$J401,'Main Data'!$D:$D,"&lt;="&amp;$K401)</f>
        <v>0</v>
      </c>
      <c r="C401" s="14">
        <f>COUNTIFS('Main Data'!$F:$F,"failed",'Main Data'!$D:$D,"&gt;="&amp;$J401,'Main Data'!$D:$D,"&lt;="&amp;$K401)</f>
        <v>0</v>
      </c>
      <c r="D401" s="14">
        <f>COUNTIFS('Main Data'!$F:$F,"canceled",'Main Data'!$D:$D,"&gt;="&amp;$J401,'Main Data'!$D:$D,"&lt;="&amp;$K401)</f>
        <v>0</v>
      </c>
      <c r="E401" s="14">
        <f t="shared" si="46"/>
        <v>0</v>
      </c>
      <c r="F401" s="15">
        <v>0</v>
      </c>
      <c r="G401" s="15">
        <v>0</v>
      </c>
      <c r="H401" s="15">
        <v>0</v>
      </c>
      <c r="J401" s="14">
        <f t="shared" si="50"/>
        <v>398000</v>
      </c>
      <c r="K401" s="14">
        <f t="shared" si="51"/>
        <v>398999</v>
      </c>
      <c r="L401" s="31"/>
      <c r="M401" s="24">
        <v>373</v>
      </c>
      <c r="N401" s="24">
        <v>-7.3233268698897902E-3</v>
      </c>
      <c r="O401" s="24">
        <v>7.3233268698897902E-3</v>
      </c>
    </row>
    <row r="402" spans="1:15" x14ac:dyDescent="0.2">
      <c r="A402" s="19" t="str">
        <f t="shared" si="45"/>
        <v>399000-399999</v>
      </c>
      <c r="B402" s="14">
        <f>COUNTIFS('Main Data'!$F:$F,"successful",'Main Data'!$D:$D,"&gt;="&amp;$J402,'Main Data'!$D:$D,"&lt;="&amp;$K402)</f>
        <v>0</v>
      </c>
      <c r="C402" s="14">
        <f>COUNTIFS('Main Data'!$F:$F,"failed",'Main Data'!$D:$D,"&gt;="&amp;$J402,'Main Data'!$D:$D,"&lt;="&amp;$K402)</f>
        <v>0</v>
      </c>
      <c r="D402" s="14">
        <f>COUNTIFS('Main Data'!$F:$F,"canceled",'Main Data'!$D:$D,"&gt;="&amp;$J402,'Main Data'!$D:$D,"&lt;="&amp;$K402)</f>
        <v>0</v>
      </c>
      <c r="E402" s="14">
        <f t="shared" si="46"/>
        <v>0</v>
      </c>
      <c r="F402" s="15">
        <v>0</v>
      </c>
      <c r="G402" s="15">
        <v>0</v>
      </c>
      <c r="H402" s="15">
        <v>0</v>
      </c>
      <c r="J402" s="14">
        <f t="shared" si="50"/>
        <v>399000</v>
      </c>
      <c r="K402" s="14">
        <f t="shared" si="51"/>
        <v>399999</v>
      </c>
      <c r="L402" s="31"/>
      <c r="M402" s="24">
        <v>374</v>
      </c>
      <c r="N402" s="24">
        <v>-8.0042568092554833E-3</v>
      </c>
      <c r="O402" s="24">
        <v>8.0042568092554833E-3</v>
      </c>
    </row>
    <row r="403" spans="1:15" x14ac:dyDescent="0.2">
      <c r="A403" s="19" t="str">
        <f t="shared" si="45"/>
        <v>400000-400999</v>
      </c>
      <c r="B403" s="14">
        <f>COUNTIFS('Main Data'!$F:$F,"successful",'Main Data'!$D:$D,"&gt;="&amp;$J403,'Main Data'!$D:$D,"&lt;="&amp;$K403)</f>
        <v>1</v>
      </c>
      <c r="C403" s="14">
        <f>COUNTIFS('Main Data'!$F:$F,"failed",'Main Data'!$D:$D,"&gt;="&amp;$J403,'Main Data'!$D:$D,"&lt;="&amp;$K403)</f>
        <v>0</v>
      </c>
      <c r="D403" s="14">
        <f>COUNTIFS('Main Data'!$F:$F,"canceled",'Main Data'!$D:$D,"&gt;="&amp;$J403,'Main Data'!$D:$D,"&lt;="&amp;$K403)</f>
        <v>1</v>
      </c>
      <c r="E403" s="14">
        <f t="shared" si="46"/>
        <v>2</v>
      </c>
      <c r="F403" s="15">
        <f t="shared" si="47"/>
        <v>0.5</v>
      </c>
      <c r="G403" s="15">
        <f t="shared" si="48"/>
        <v>0</v>
      </c>
      <c r="H403" s="15">
        <f t="shared" si="49"/>
        <v>0.5</v>
      </c>
      <c r="J403" s="14">
        <f t="shared" si="50"/>
        <v>400000</v>
      </c>
      <c r="K403" s="14">
        <f t="shared" si="51"/>
        <v>400999</v>
      </c>
      <c r="L403" s="31"/>
      <c r="M403" s="24">
        <v>375</v>
      </c>
      <c r="N403" s="24">
        <v>-8.685186748621232E-3</v>
      </c>
      <c r="O403" s="24">
        <v>8.685186748621232E-3</v>
      </c>
    </row>
    <row r="404" spans="1:15" x14ac:dyDescent="0.2">
      <c r="A404" s="19" t="str">
        <f t="shared" si="45"/>
        <v>401000-401999</v>
      </c>
      <c r="B404" s="14">
        <f>COUNTIFS('Main Data'!$F:$F,"successful",'Main Data'!$D:$D,"&gt;="&amp;$J404,'Main Data'!$D:$D,"&lt;="&amp;$K404)</f>
        <v>0</v>
      </c>
      <c r="C404" s="14">
        <f>COUNTIFS('Main Data'!$F:$F,"failed",'Main Data'!$D:$D,"&gt;="&amp;$J404,'Main Data'!$D:$D,"&lt;="&amp;$K404)</f>
        <v>0</v>
      </c>
      <c r="D404" s="14">
        <f>COUNTIFS('Main Data'!$F:$F,"canceled",'Main Data'!$D:$D,"&gt;="&amp;$J404,'Main Data'!$D:$D,"&lt;="&amp;$K404)</f>
        <v>0</v>
      </c>
      <c r="E404" s="14">
        <f t="shared" si="46"/>
        <v>0</v>
      </c>
      <c r="F404" s="15">
        <v>0</v>
      </c>
      <c r="G404" s="15">
        <v>0</v>
      </c>
      <c r="H404" s="15">
        <v>0</v>
      </c>
      <c r="J404" s="14">
        <f t="shared" si="50"/>
        <v>401000</v>
      </c>
      <c r="K404" s="14">
        <f t="shared" si="51"/>
        <v>401999</v>
      </c>
      <c r="L404" s="31"/>
      <c r="M404" s="24">
        <v>376</v>
      </c>
      <c r="N404" s="24">
        <v>-9.3661166879869251E-3</v>
      </c>
      <c r="O404" s="24">
        <v>9.3661166879869251E-3</v>
      </c>
    </row>
    <row r="405" spans="1:15" x14ac:dyDescent="0.2">
      <c r="A405" s="19" t="str">
        <f t="shared" si="45"/>
        <v>402000-402999</v>
      </c>
      <c r="B405" s="14">
        <f>COUNTIFS('Main Data'!$F:$F,"successful",'Main Data'!$D:$D,"&gt;="&amp;$J405,'Main Data'!$D:$D,"&lt;="&amp;$K405)</f>
        <v>0</v>
      </c>
      <c r="C405" s="14">
        <f>COUNTIFS('Main Data'!$F:$F,"failed",'Main Data'!$D:$D,"&gt;="&amp;$J405,'Main Data'!$D:$D,"&lt;="&amp;$K405)</f>
        <v>0</v>
      </c>
      <c r="D405" s="14">
        <f>COUNTIFS('Main Data'!$F:$F,"canceled",'Main Data'!$D:$D,"&gt;="&amp;$J405,'Main Data'!$D:$D,"&lt;="&amp;$K405)</f>
        <v>0</v>
      </c>
      <c r="E405" s="14">
        <f t="shared" si="46"/>
        <v>0</v>
      </c>
      <c r="F405" s="15">
        <v>0</v>
      </c>
      <c r="G405" s="15">
        <v>0</v>
      </c>
      <c r="H405" s="15">
        <v>0</v>
      </c>
      <c r="J405" s="14">
        <f t="shared" si="50"/>
        <v>402000</v>
      </c>
      <c r="K405" s="14">
        <f t="shared" si="51"/>
        <v>402999</v>
      </c>
      <c r="L405" s="31"/>
      <c r="M405" s="24">
        <v>377</v>
      </c>
      <c r="N405" s="24">
        <v>-1.0047046627352618E-2</v>
      </c>
      <c r="O405" s="24">
        <v>1.0047046627352618E-2</v>
      </c>
    </row>
    <row r="406" spans="1:15" x14ac:dyDescent="0.2">
      <c r="A406" s="19" t="str">
        <f t="shared" si="45"/>
        <v>403000-403999</v>
      </c>
      <c r="B406" s="14">
        <f>COUNTIFS('Main Data'!$F:$F,"successful",'Main Data'!$D:$D,"&gt;="&amp;$J406,'Main Data'!$D:$D,"&lt;="&amp;$K406)</f>
        <v>0</v>
      </c>
      <c r="C406" s="14">
        <f>COUNTIFS('Main Data'!$F:$F,"failed",'Main Data'!$D:$D,"&gt;="&amp;$J406,'Main Data'!$D:$D,"&lt;="&amp;$K406)</f>
        <v>0</v>
      </c>
      <c r="D406" s="14">
        <f>COUNTIFS('Main Data'!$F:$F,"canceled",'Main Data'!$D:$D,"&gt;="&amp;$J406,'Main Data'!$D:$D,"&lt;="&amp;$K406)</f>
        <v>0</v>
      </c>
      <c r="E406" s="14">
        <f t="shared" si="46"/>
        <v>0</v>
      </c>
      <c r="F406" s="15">
        <v>0</v>
      </c>
      <c r="G406" s="15">
        <v>0</v>
      </c>
      <c r="H406" s="15">
        <v>0</v>
      </c>
      <c r="J406" s="14">
        <f t="shared" si="50"/>
        <v>403000</v>
      </c>
      <c r="K406" s="14">
        <f t="shared" si="51"/>
        <v>403999</v>
      </c>
      <c r="L406" s="31"/>
      <c r="M406" s="24">
        <v>378</v>
      </c>
      <c r="N406" s="24">
        <v>-1.0727976566718367E-2</v>
      </c>
      <c r="O406" s="24">
        <v>1.0727976566718367E-2</v>
      </c>
    </row>
    <row r="407" spans="1:15" x14ac:dyDescent="0.2">
      <c r="A407" s="19" t="str">
        <f t="shared" si="45"/>
        <v>404000-404999</v>
      </c>
      <c r="B407" s="14">
        <f>COUNTIFS('Main Data'!$F:$F,"successful",'Main Data'!$D:$D,"&gt;="&amp;$J407,'Main Data'!$D:$D,"&lt;="&amp;$K407)</f>
        <v>0</v>
      </c>
      <c r="C407" s="14">
        <f>COUNTIFS('Main Data'!$F:$F,"failed",'Main Data'!$D:$D,"&gt;="&amp;$J407,'Main Data'!$D:$D,"&lt;="&amp;$K407)</f>
        <v>0</v>
      </c>
      <c r="D407" s="14">
        <f>COUNTIFS('Main Data'!$F:$F,"canceled",'Main Data'!$D:$D,"&gt;="&amp;$J407,'Main Data'!$D:$D,"&lt;="&amp;$K407)</f>
        <v>0</v>
      </c>
      <c r="E407" s="14">
        <f t="shared" si="46"/>
        <v>0</v>
      </c>
      <c r="F407" s="15">
        <v>0</v>
      </c>
      <c r="G407" s="15">
        <v>0</v>
      </c>
      <c r="H407" s="15">
        <v>0</v>
      </c>
      <c r="J407" s="14">
        <f t="shared" si="50"/>
        <v>404000</v>
      </c>
      <c r="K407" s="14">
        <f t="shared" si="51"/>
        <v>404999</v>
      </c>
      <c r="L407" s="31"/>
      <c r="M407" s="24">
        <v>379</v>
      </c>
      <c r="N407" s="24">
        <v>-1.140890650608406E-2</v>
      </c>
      <c r="O407" s="24">
        <v>1.140890650608406E-2</v>
      </c>
    </row>
    <row r="408" spans="1:15" x14ac:dyDescent="0.2">
      <c r="A408" s="19" t="str">
        <f t="shared" si="45"/>
        <v>405000-405999</v>
      </c>
      <c r="B408" s="14">
        <f>COUNTIFS('Main Data'!$F:$F,"successful",'Main Data'!$D:$D,"&gt;="&amp;$J408,'Main Data'!$D:$D,"&lt;="&amp;$K408)</f>
        <v>0</v>
      </c>
      <c r="C408" s="14">
        <f>COUNTIFS('Main Data'!$F:$F,"failed",'Main Data'!$D:$D,"&gt;="&amp;$J408,'Main Data'!$D:$D,"&lt;="&amp;$K408)</f>
        <v>0</v>
      </c>
      <c r="D408" s="14">
        <f>COUNTIFS('Main Data'!$F:$F,"canceled",'Main Data'!$D:$D,"&gt;="&amp;$J408,'Main Data'!$D:$D,"&lt;="&amp;$K408)</f>
        <v>0</v>
      </c>
      <c r="E408" s="14">
        <f t="shared" si="46"/>
        <v>0</v>
      </c>
      <c r="F408" s="15">
        <v>0</v>
      </c>
      <c r="G408" s="15">
        <v>0</v>
      </c>
      <c r="H408" s="15">
        <v>0</v>
      </c>
      <c r="J408" s="14">
        <f t="shared" si="50"/>
        <v>405000</v>
      </c>
      <c r="K408" s="14">
        <f t="shared" si="51"/>
        <v>405999</v>
      </c>
      <c r="L408" s="31"/>
      <c r="M408" s="24">
        <v>380</v>
      </c>
      <c r="N408" s="24">
        <v>-1.2089836445449809E-2</v>
      </c>
      <c r="O408" s="24">
        <v>1.2089836445449809E-2</v>
      </c>
    </row>
    <row r="409" spans="1:15" x14ac:dyDescent="0.2">
      <c r="A409" s="19" t="str">
        <f t="shared" si="45"/>
        <v>406000-406999</v>
      </c>
      <c r="B409" s="14">
        <f>COUNTIFS('Main Data'!$F:$F,"successful",'Main Data'!$D:$D,"&gt;="&amp;$J409,'Main Data'!$D:$D,"&lt;="&amp;$K409)</f>
        <v>0</v>
      </c>
      <c r="C409" s="14">
        <f>COUNTIFS('Main Data'!$F:$F,"failed",'Main Data'!$D:$D,"&gt;="&amp;$J409,'Main Data'!$D:$D,"&lt;="&amp;$K409)</f>
        <v>0</v>
      </c>
      <c r="D409" s="14">
        <f>COUNTIFS('Main Data'!$F:$F,"canceled",'Main Data'!$D:$D,"&gt;="&amp;$J409,'Main Data'!$D:$D,"&lt;="&amp;$K409)</f>
        <v>0</v>
      </c>
      <c r="E409" s="14">
        <f t="shared" si="46"/>
        <v>0</v>
      </c>
      <c r="F409" s="15">
        <v>0</v>
      </c>
      <c r="G409" s="15">
        <v>0</v>
      </c>
      <c r="H409" s="15">
        <v>0</v>
      </c>
      <c r="J409" s="14">
        <f t="shared" si="50"/>
        <v>406000</v>
      </c>
      <c r="K409" s="14">
        <f t="shared" si="51"/>
        <v>406999</v>
      </c>
      <c r="L409" s="31"/>
      <c r="M409" s="24">
        <v>381</v>
      </c>
      <c r="N409" s="24">
        <v>-1.2770766384815502E-2</v>
      </c>
      <c r="O409" s="24">
        <v>1.2770766384815502E-2</v>
      </c>
    </row>
    <row r="410" spans="1:15" x14ac:dyDescent="0.2">
      <c r="A410" s="19" t="str">
        <f t="shared" si="45"/>
        <v>407000-407999</v>
      </c>
      <c r="B410" s="14">
        <f>COUNTIFS('Main Data'!$F:$F,"successful",'Main Data'!$D:$D,"&gt;="&amp;$J410,'Main Data'!$D:$D,"&lt;="&amp;$K410)</f>
        <v>0</v>
      </c>
      <c r="C410" s="14">
        <f>COUNTIFS('Main Data'!$F:$F,"failed",'Main Data'!$D:$D,"&gt;="&amp;$J410,'Main Data'!$D:$D,"&lt;="&amp;$K410)</f>
        <v>0</v>
      </c>
      <c r="D410" s="14">
        <f>COUNTIFS('Main Data'!$F:$F,"canceled",'Main Data'!$D:$D,"&gt;="&amp;$J410,'Main Data'!$D:$D,"&lt;="&amp;$K410)</f>
        <v>0</v>
      </c>
      <c r="E410" s="14">
        <f t="shared" si="46"/>
        <v>0</v>
      </c>
      <c r="F410" s="15">
        <v>0</v>
      </c>
      <c r="G410" s="15">
        <v>0</v>
      </c>
      <c r="H410" s="15">
        <v>0</v>
      </c>
      <c r="J410" s="14">
        <f t="shared" si="50"/>
        <v>407000</v>
      </c>
      <c r="K410" s="14">
        <f t="shared" si="51"/>
        <v>407999</v>
      </c>
      <c r="L410" s="31"/>
      <c r="M410" s="24">
        <v>382</v>
      </c>
      <c r="N410" s="24">
        <v>-1.3451696324181195E-2</v>
      </c>
      <c r="O410" s="24">
        <v>1.3451696324181195E-2</v>
      </c>
    </row>
    <row r="411" spans="1:15" x14ac:dyDescent="0.2">
      <c r="A411" s="19" t="str">
        <f t="shared" si="45"/>
        <v>408000-408999</v>
      </c>
      <c r="B411" s="14">
        <f>COUNTIFS('Main Data'!$F:$F,"successful",'Main Data'!$D:$D,"&gt;="&amp;$J411,'Main Data'!$D:$D,"&lt;="&amp;$K411)</f>
        <v>0</v>
      </c>
      <c r="C411" s="14">
        <f>COUNTIFS('Main Data'!$F:$F,"failed",'Main Data'!$D:$D,"&gt;="&amp;$J411,'Main Data'!$D:$D,"&lt;="&amp;$K411)</f>
        <v>0</v>
      </c>
      <c r="D411" s="14">
        <f>COUNTIFS('Main Data'!$F:$F,"canceled",'Main Data'!$D:$D,"&gt;="&amp;$J411,'Main Data'!$D:$D,"&lt;="&amp;$K411)</f>
        <v>0</v>
      </c>
      <c r="E411" s="14">
        <f t="shared" si="46"/>
        <v>0</v>
      </c>
      <c r="F411" s="15">
        <v>0</v>
      </c>
      <c r="G411" s="15">
        <v>0</v>
      </c>
      <c r="H411" s="15">
        <v>0</v>
      </c>
      <c r="J411" s="14">
        <f t="shared" si="50"/>
        <v>408000</v>
      </c>
      <c r="K411" s="14">
        <f t="shared" si="51"/>
        <v>408999</v>
      </c>
      <c r="L411" s="31"/>
      <c r="M411" s="24">
        <v>383</v>
      </c>
      <c r="N411" s="24">
        <v>-1.4132626263546944E-2</v>
      </c>
      <c r="O411" s="24">
        <v>1.4132626263546944E-2</v>
      </c>
    </row>
    <row r="412" spans="1:15" x14ac:dyDescent="0.2">
      <c r="A412" s="19" t="str">
        <f t="shared" si="45"/>
        <v>409000-409999</v>
      </c>
      <c r="B412" s="14">
        <f>COUNTIFS('Main Data'!$F:$F,"successful",'Main Data'!$D:$D,"&gt;="&amp;$J412,'Main Data'!$D:$D,"&lt;="&amp;$K412)</f>
        <v>0</v>
      </c>
      <c r="C412" s="14">
        <f>COUNTIFS('Main Data'!$F:$F,"failed",'Main Data'!$D:$D,"&gt;="&amp;$J412,'Main Data'!$D:$D,"&lt;="&amp;$K412)</f>
        <v>0</v>
      </c>
      <c r="D412" s="14">
        <f>COUNTIFS('Main Data'!$F:$F,"canceled",'Main Data'!$D:$D,"&gt;="&amp;$J412,'Main Data'!$D:$D,"&lt;="&amp;$K412)</f>
        <v>0</v>
      </c>
      <c r="E412" s="14">
        <f t="shared" si="46"/>
        <v>0</v>
      </c>
      <c r="F412" s="15">
        <v>0</v>
      </c>
      <c r="G412" s="15">
        <v>0</v>
      </c>
      <c r="H412" s="15">
        <v>0</v>
      </c>
      <c r="J412" s="14">
        <f t="shared" si="50"/>
        <v>409000</v>
      </c>
      <c r="K412" s="14">
        <f t="shared" si="51"/>
        <v>409999</v>
      </c>
      <c r="L412" s="31"/>
      <c r="M412" s="24">
        <v>384</v>
      </c>
      <c r="N412" s="24">
        <v>-1.4813556202912637E-2</v>
      </c>
      <c r="O412" s="24">
        <v>1.4813556202912637E-2</v>
      </c>
    </row>
    <row r="413" spans="1:15" x14ac:dyDescent="0.2">
      <c r="A413" s="19" t="str">
        <f t="shared" si="45"/>
        <v>410000-410999</v>
      </c>
      <c r="B413" s="14">
        <f>COUNTIFS('Main Data'!$F:$F,"successful",'Main Data'!$D:$D,"&gt;="&amp;$J413,'Main Data'!$D:$D,"&lt;="&amp;$K413)</f>
        <v>0</v>
      </c>
      <c r="C413" s="14">
        <f>COUNTIFS('Main Data'!$F:$F,"failed",'Main Data'!$D:$D,"&gt;="&amp;$J413,'Main Data'!$D:$D,"&lt;="&amp;$K413)</f>
        <v>0</v>
      </c>
      <c r="D413" s="14">
        <f>COUNTIFS('Main Data'!$F:$F,"canceled",'Main Data'!$D:$D,"&gt;="&amp;$J413,'Main Data'!$D:$D,"&lt;="&amp;$K413)</f>
        <v>0</v>
      </c>
      <c r="E413" s="14">
        <f t="shared" si="46"/>
        <v>0</v>
      </c>
      <c r="F413" s="15">
        <v>0</v>
      </c>
      <c r="G413" s="15">
        <v>0</v>
      </c>
      <c r="H413" s="15">
        <v>0</v>
      </c>
      <c r="J413" s="14">
        <f t="shared" si="50"/>
        <v>410000</v>
      </c>
      <c r="K413" s="14">
        <f t="shared" si="51"/>
        <v>410999</v>
      </c>
      <c r="L413" s="31"/>
      <c r="M413" s="24">
        <v>385</v>
      </c>
      <c r="N413" s="24">
        <v>-1.549448614227833E-2</v>
      </c>
      <c r="O413" s="24">
        <v>1.549448614227833E-2</v>
      </c>
    </row>
    <row r="414" spans="1:15" x14ac:dyDescent="0.2">
      <c r="A414" s="19" t="str">
        <f t="shared" si="45"/>
        <v>411000-411999</v>
      </c>
      <c r="B414" s="14">
        <f>COUNTIFS('Main Data'!$F:$F,"successful",'Main Data'!$D:$D,"&gt;="&amp;$J414,'Main Data'!$D:$D,"&lt;="&amp;$K414)</f>
        <v>0</v>
      </c>
      <c r="C414" s="14">
        <f>COUNTIFS('Main Data'!$F:$F,"failed",'Main Data'!$D:$D,"&gt;="&amp;$J414,'Main Data'!$D:$D,"&lt;="&amp;$K414)</f>
        <v>0</v>
      </c>
      <c r="D414" s="14">
        <f>COUNTIFS('Main Data'!$F:$F,"canceled",'Main Data'!$D:$D,"&gt;="&amp;$J414,'Main Data'!$D:$D,"&lt;="&amp;$K414)</f>
        <v>0</v>
      </c>
      <c r="E414" s="14">
        <f t="shared" si="46"/>
        <v>0</v>
      </c>
      <c r="F414" s="15">
        <v>0</v>
      </c>
      <c r="G414" s="15">
        <v>0</v>
      </c>
      <c r="H414" s="15">
        <v>0</v>
      </c>
      <c r="J414" s="14">
        <f t="shared" si="50"/>
        <v>411000</v>
      </c>
      <c r="K414" s="14">
        <f t="shared" si="51"/>
        <v>411999</v>
      </c>
      <c r="L414" s="31"/>
      <c r="M414" s="24">
        <v>386</v>
      </c>
      <c r="N414" s="24">
        <v>-1.6175416081644078E-2</v>
      </c>
      <c r="O414" s="24">
        <v>1.6175416081644078E-2</v>
      </c>
    </row>
    <row r="415" spans="1:15" x14ac:dyDescent="0.2">
      <c r="A415" s="19" t="str">
        <f t="shared" si="45"/>
        <v>412000-412999</v>
      </c>
      <c r="B415" s="14">
        <f>COUNTIFS('Main Data'!$F:$F,"successful",'Main Data'!$D:$D,"&gt;="&amp;$J415,'Main Data'!$D:$D,"&lt;="&amp;$K415)</f>
        <v>0</v>
      </c>
      <c r="C415" s="14">
        <f>COUNTIFS('Main Data'!$F:$F,"failed",'Main Data'!$D:$D,"&gt;="&amp;$J415,'Main Data'!$D:$D,"&lt;="&amp;$K415)</f>
        <v>0</v>
      </c>
      <c r="D415" s="14">
        <f>COUNTIFS('Main Data'!$F:$F,"canceled",'Main Data'!$D:$D,"&gt;="&amp;$J415,'Main Data'!$D:$D,"&lt;="&amp;$K415)</f>
        <v>0</v>
      </c>
      <c r="E415" s="14">
        <f t="shared" si="46"/>
        <v>0</v>
      </c>
      <c r="F415" s="15">
        <v>0</v>
      </c>
      <c r="G415" s="15">
        <v>0</v>
      </c>
      <c r="H415" s="15">
        <v>0</v>
      </c>
      <c r="J415" s="14">
        <f t="shared" si="50"/>
        <v>412000</v>
      </c>
      <c r="K415" s="14">
        <f t="shared" si="51"/>
        <v>412999</v>
      </c>
      <c r="L415" s="31"/>
      <c r="M415" s="24">
        <v>387</v>
      </c>
      <c r="N415" s="24">
        <v>-1.6856346021009772E-2</v>
      </c>
      <c r="O415" s="24">
        <v>1.6856346021009772E-2</v>
      </c>
    </row>
    <row r="416" spans="1:15" x14ac:dyDescent="0.2">
      <c r="A416" s="19" t="str">
        <f t="shared" si="45"/>
        <v>413000-413999</v>
      </c>
      <c r="B416" s="14">
        <f>COUNTIFS('Main Data'!$F:$F,"successful",'Main Data'!$D:$D,"&gt;="&amp;$J416,'Main Data'!$D:$D,"&lt;="&amp;$K416)</f>
        <v>0</v>
      </c>
      <c r="C416" s="14">
        <f>COUNTIFS('Main Data'!$F:$F,"failed",'Main Data'!$D:$D,"&gt;="&amp;$J416,'Main Data'!$D:$D,"&lt;="&amp;$K416)</f>
        <v>0</v>
      </c>
      <c r="D416" s="14">
        <f>COUNTIFS('Main Data'!$F:$F,"canceled",'Main Data'!$D:$D,"&gt;="&amp;$J416,'Main Data'!$D:$D,"&lt;="&amp;$K416)</f>
        <v>0</v>
      </c>
      <c r="E416" s="14">
        <f t="shared" si="46"/>
        <v>0</v>
      </c>
      <c r="F416" s="15">
        <v>0</v>
      </c>
      <c r="G416" s="15">
        <v>0</v>
      </c>
      <c r="H416" s="15">
        <v>0</v>
      </c>
      <c r="J416" s="14">
        <f t="shared" si="50"/>
        <v>413000</v>
      </c>
      <c r="K416" s="14">
        <f t="shared" si="51"/>
        <v>413999</v>
      </c>
      <c r="L416" s="31"/>
      <c r="M416" s="24">
        <v>388</v>
      </c>
      <c r="N416" s="24">
        <v>-1.753727596037552E-2</v>
      </c>
      <c r="O416" s="24">
        <v>1.753727596037552E-2</v>
      </c>
    </row>
    <row r="417" spans="1:15" x14ac:dyDescent="0.2">
      <c r="A417" s="19" t="str">
        <f t="shared" si="45"/>
        <v>414000-414999</v>
      </c>
      <c r="B417" s="14">
        <f>COUNTIFS('Main Data'!$F:$F,"successful",'Main Data'!$D:$D,"&gt;="&amp;$J417,'Main Data'!$D:$D,"&lt;="&amp;$K417)</f>
        <v>0</v>
      </c>
      <c r="C417" s="14">
        <f>COUNTIFS('Main Data'!$F:$F,"failed",'Main Data'!$D:$D,"&gt;="&amp;$J417,'Main Data'!$D:$D,"&lt;="&amp;$K417)</f>
        <v>0</v>
      </c>
      <c r="D417" s="14">
        <f>COUNTIFS('Main Data'!$F:$F,"canceled",'Main Data'!$D:$D,"&gt;="&amp;$J417,'Main Data'!$D:$D,"&lt;="&amp;$K417)</f>
        <v>0</v>
      </c>
      <c r="E417" s="14">
        <f t="shared" si="46"/>
        <v>0</v>
      </c>
      <c r="F417" s="15">
        <v>0</v>
      </c>
      <c r="G417" s="15">
        <v>0</v>
      </c>
      <c r="H417" s="15">
        <v>0</v>
      </c>
      <c r="J417" s="14">
        <f t="shared" si="50"/>
        <v>414000</v>
      </c>
      <c r="K417" s="14">
        <f t="shared" si="51"/>
        <v>414999</v>
      </c>
      <c r="L417" s="31"/>
      <c r="M417" s="24">
        <v>389</v>
      </c>
      <c r="N417" s="24">
        <v>-1.8218205899741213E-2</v>
      </c>
      <c r="O417" s="24">
        <v>1.8218205899741213E-2</v>
      </c>
    </row>
    <row r="418" spans="1:15" x14ac:dyDescent="0.2">
      <c r="A418" s="19" t="str">
        <f t="shared" si="45"/>
        <v>415000-415999</v>
      </c>
      <c r="B418" s="14">
        <f>COUNTIFS('Main Data'!$F:$F,"successful",'Main Data'!$D:$D,"&gt;="&amp;$J418,'Main Data'!$D:$D,"&lt;="&amp;$K418)</f>
        <v>0</v>
      </c>
      <c r="C418" s="14">
        <f>COUNTIFS('Main Data'!$F:$F,"failed",'Main Data'!$D:$D,"&gt;="&amp;$J418,'Main Data'!$D:$D,"&lt;="&amp;$K418)</f>
        <v>0</v>
      </c>
      <c r="D418" s="14">
        <f>COUNTIFS('Main Data'!$F:$F,"canceled",'Main Data'!$D:$D,"&gt;="&amp;$J418,'Main Data'!$D:$D,"&lt;="&amp;$K418)</f>
        <v>0</v>
      </c>
      <c r="E418" s="14">
        <f t="shared" si="46"/>
        <v>0</v>
      </c>
      <c r="F418" s="15">
        <v>0</v>
      </c>
      <c r="G418" s="15">
        <v>0</v>
      </c>
      <c r="H418" s="15">
        <v>0</v>
      </c>
      <c r="J418" s="14">
        <f t="shared" si="50"/>
        <v>415000</v>
      </c>
      <c r="K418" s="14">
        <f t="shared" si="51"/>
        <v>415999</v>
      </c>
      <c r="L418" s="31"/>
      <c r="M418" s="24">
        <v>390</v>
      </c>
      <c r="N418" s="24">
        <v>-1.8899135839106906E-2</v>
      </c>
      <c r="O418" s="24">
        <v>1.8899135839106906E-2</v>
      </c>
    </row>
    <row r="419" spans="1:15" x14ac:dyDescent="0.2">
      <c r="A419" s="19" t="str">
        <f t="shared" si="45"/>
        <v>416000-416999</v>
      </c>
      <c r="B419" s="14">
        <f>COUNTIFS('Main Data'!$F:$F,"successful",'Main Data'!$D:$D,"&gt;="&amp;$J419,'Main Data'!$D:$D,"&lt;="&amp;$K419)</f>
        <v>0</v>
      </c>
      <c r="C419" s="14">
        <f>COUNTIFS('Main Data'!$F:$F,"failed",'Main Data'!$D:$D,"&gt;="&amp;$J419,'Main Data'!$D:$D,"&lt;="&amp;$K419)</f>
        <v>0</v>
      </c>
      <c r="D419" s="14">
        <f>COUNTIFS('Main Data'!$F:$F,"canceled",'Main Data'!$D:$D,"&gt;="&amp;$J419,'Main Data'!$D:$D,"&lt;="&amp;$K419)</f>
        <v>0</v>
      </c>
      <c r="E419" s="14">
        <f t="shared" si="46"/>
        <v>0</v>
      </c>
      <c r="F419" s="15">
        <v>0</v>
      </c>
      <c r="G419" s="15">
        <v>0</v>
      </c>
      <c r="H419" s="15">
        <v>0</v>
      </c>
      <c r="J419" s="14">
        <f t="shared" si="50"/>
        <v>416000</v>
      </c>
      <c r="K419" s="14">
        <f t="shared" si="51"/>
        <v>416999</v>
      </c>
      <c r="L419" s="31"/>
      <c r="M419" s="24">
        <v>391</v>
      </c>
      <c r="N419" s="24">
        <v>-1.9580065778472655E-2</v>
      </c>
      <c r="O419" s="24">
        <v>1.9580065778472655E-2</v>
      </c>
    </row>
    <row r="420" spans="1:15" x14ac:dyDescent="0.2">
      <c r="A420" s="19" t="str">
        <f t="shared" si="45"/>
        <v>417000-417999</v>
      </c>
      <c r="B420" s="14">
        <f>COUNTIFS('Main Data'!$F:$F,"successful",'Main Data'!$D:$D,"&gt;="&amp;$J420,'Main Data'!$D:$D,"&lt;="&amp;$K420)</f>
        <v>0</v>
      </c>
      <c r="C420" s="14">
        <f>COUNTIFS('Main Data'!$F:$F,"failed",'Main Data'!$D:$D,"&gt;="&amp;$J420,'Main Data'!$D:$D,"&lt;="&amp;$K420)</f>
        <v>0</v>
      </c>
      <c r="D420" s="14">
        <f>COUNTIFS('Main Data'!$F:$F,"canceled",'Main Data'!$D:$D,"&gt;="&amp;$J420,'Main Data'!$D:$D,"&lt;="&amp;$K420)</f>
        <v>0</v>
      </c>
      <c r="E420" s="14">
        <f t="shared" si="46"/>
        <v>0</v>
      </c>
      <c r="F420" s="15">
        <v>0</v>
      </c>
      <c r="G420" s="15">
        <v>0</v>
      </c>
      <c r="H420" s="15">
        <v>0</v>
      </c>
      <c r="J420" s="14">
        <f t="shared" si="50"/>
        <v>417000</v>
      </c>
      <c r="K420" s="14">
        <f t="shared" si="51"/>
        <v>417999</v>
      </c>
      <c r="L420" s="31"/>
      <c r="M420" s="24">
        <v>392</v>
      </c>
      <c r="N420" s="24">
        <v>-2.0260995717838348E-2</v>
      </c>
      <c r="O420" s="24">
        <v>2.0260995717838348E-2</v>
      </c>
    </row>
    <row r="421" spans="1:15" x14ac:dyDescent="0.2">
      <c r="A421" s="19" t="str">
        <f t="shared" si="45"/>
        <v>418000-418999</v>
      </c>
      <c r="B421" s="14">
        <f>COUNTIFS('Main Data'!$F:$F,"successful",'Main Data'!$D:$D,"&gt;="&amp;$J421,'Main Data'!$D:$D,"&lt;="&amp;$K421)</f>
        <v>0</v>
      </c>
      <c r="C421" s="14">
        <f>COUNTIFS('Main Data'!$F:$F,"failed",'Main Data'!$D:$D,"&gt;="&amp;$J421,'Main Data'!$D:$D,"&lt;="&amp;$K421)</f>
        <v>0</v>
      </c>
      <c r="D421" s="14">
        <f>COUNTIFS('Main Data'!$F:$F,"canceled",'Main Data'!$D:$D,"&gt;="&amp;$J421,'Main Data'!$D:$D,"&lt;="&amp;$K421)</f>
        <v>0</v>
      </c>
      <c r="E421" s="14">
        <f t="shared" si="46"/>
        <v>0</v>
      </c>
      <c r="F421" s="15">
        <v>0</v>
      </c>
      <c r="G421" s="15">
        <v>0</v>
      </c>
      <c r="H421" s="15">
        <v>0</v>
      </c>
      <c r="J421" s="14">
        <f t="shared" si="50"/>
        <v>418000</v>
      </c>
      <c r="K421" s="14">
        <f t="shared" si="51"/>
        <v>418999</v>
      </c>
      <c r="L421" s="31"/>
      <c r="M421" s="24">
        <v>393</v>
      </c>
      <c r="N421" s="24">
        <v>-2.0941925657204041E-2</v>
      </c>
      <c r="O421" s="24">
        <v>2.0941925657204041E-2</v>
      </c>
    </row>
    <row r="422" spans="1:15" x14ac:dyDescent="0.2">
      <c r="A422" s="19" t="str">
        <f t="shared" si="45"/>
        <v>419000-419999</v>
      </c>
      <c r="B422" s="14">
        <f>COUNTIFS('Main Data'!$F:$F,"successful",'Main Data'!$D:$D,"&gt;="&amp;$J422,'Main Data'!$D:$D,"&lt;="&amp;$K422)</f>
        <v>0</v>
      </c>
      <c r="C422" s="14">
        <f>COUNTIFS('Main Data'!$F:$F,"failed",'Main Data'!$D:$D,"&gt;="&amp;$J422,'Main Data'!$D:$D,"&lt;="&amp;$K422)</f>
        <v>0</v>
      </c>
      <c r="D422" s="14">
        <f>COUNTIFS('Main Data'!$F:$F,"canceled",'Main Data'!$D:$D,"&gt;="&amp;$J422,'Main Data'!$D:$D,"&lt;="&amp;$K422)</f>
        <v>0</v>
      </c>
      <c r="E422" s="14">
        <f t="shared" si="46"/>
        <v>0</v>
      </c>
      <c r="F422" s="15">
        <v>0</v>
      </c>
      <c r="G422" s="15">
        <v>0</v>
      </c>
      <c r="H422" s="15">
        <v>0</v>
      </c>
      <c r="J422" s="14">
        <f t="shared" si="50"/>
        <v>419000</v>
      </c>
      <c r="K422" s="14">
        <f t="shared" si="51"/>
        <v>419999</v>
      </c>
      <c r="L422" s="31"/>
      <c r="M422" s="24">
        <v>394</v>
      </c>
      <c r="N422" s="24">
        <v>-2.162285559656979E-2</v>
      </c>
      <c r="O422" s="24">
        <v>2.162285559656979E-2</v>
      </c>
    </row>
    <row r="423" spans="1:15" x14ac:dyDescent="0.2">
      <c r="A423" s="19" t="str">
        <f t="shared" si="45"/>
        <v>420000-420999</v>
      </c>
      <c r="B423" s="14">
        <f>COUNTIFS('Main Data'!$F:$F,"successful",'Main Data'!$D:$D,"&gt;="&amp;$J423,'Main Data'!$D:$D,"&lt;="&amp;$K423)</f>
        <v>0</v>
      </c>
      <c r="C423" s="14">
        <f>COUNTIFS('Main Data'!$F:$F,"failed",'Main Data'!$D:$D,"&gt;="&amp;$J423,'Main Data'!$D:$D,"&lt;="&amp;$K423)</f>
        <v>0</v>
      </c>
      <c r="D423" s="14">
        <f>COUNTIFS('Main Data'!$F:$F,"canceled",'Main Data'!$D:$D,"&gt;="&amp;$J423,'Main Data'!$D:$D,"&lt;="&amp;$K423)</f>
        <v>0</v>
      </c>
      <c r="E423" s="14">
        <f t="shared" si="46"/>
        <v>0</v>
      </c>
      <c r="F423" s="15">
        <v>0</v>
      </c>
      <c r="G423" s="15">
        <v>0</v>
      </c>
      <c r="H423" s="15">
        <v>0</v>
      </c>
      <c r="J423" s="14">
        <f t="shared" si="50"/>
        <v>420000</v>
      </c>
      <c r="K423" s="14">
        <f t="shared" si="51"/>
        <v>420999</v>
      </c>
      <c r="L423" s="31"/>
      <c r="M423" s="24">
        <v>395</v>
      </c>
      <c r="N423" s="24">
        <v>-2.2303785535935483E-2</v>
      </c>
      <c r="O423" s="24">
        <v>2.2303785535935483E-2</v>
      </c>
    </row>
    <row r="424" spans="1:15" x14ac:dyDescent="0.2">
      <c r="A424" s="19" t="str">
        <f t="shared" si="45"/>
        <v>421000-421999</v>
      </c>
      <c r="B424" s="14">
        <f>COUNTIFS('Main Data'!$F:$F,"successful",'Main Data'!$D:$D,"&gt;="&amp;$J424,'Main Data'!$D:$D,"&lt;="&amp;$K424)</f>
        <v>0</v>
      </c>
      <c r="C424" s="14">
        <f>COUNTIFS('Main Data'!$F:$F,"failed",'Main Data'!$D:$D,"&gt;="&amp;$J424,'Main Data'!$D:$D,"&lt;="&amp;$K424)</f>
        <v>0</v>
      </c>
      <c r="D424" s="14">
        <f>COUNTIFS('Main Data'!$F:$F,"canceled",'Main Data'!$D:$D,"&gt;="&amp;$J424,'Main Data'!$D:$D,"&lt;="&amp;$K424)</f>
        <v>0</v>
      </c>
      <c r="E424" s="14">
        <f t="shared" si="46"/>
        <v>0</v>
      </c>
      <c r="F424" s="15">
        <v>0</v>
      </c>
      <c r="G424" s="15">
        <v>0</v>
      </c>
      <c r="H424" s="15">
        <v>0</v>
      </c>
      <c r="J424" s="14">
        <f t="shared" si="50"/>
        <v>421000</v>
      </c>
      <c r="K424" s="14">
        <f t="shared" si="51"/>
        <v>421999</v>
      </c>
      <c r="L424" s="31"/>
      <c r="M424" s="24">
        <v>396</v>
      </c>
      <c r="N424" s="24">
        <v>-2.2984715475301176E-2</v>
      </c>
      <c r="O424" s="24">
        <v>2.2984715475301176E-2</v>
      </c>
    </row>
    <row r="425" spans="1:15" x14ac:dyDescent="0.2">
      <c r="A425" s="19" t="str">
        <f t="shared" si="45"/>
        <v>422000-422999</v>
      </c>
      <c r="B425" s="14">
        <f>COUNTIFS('Main Data'!$F:$F,"successful",'Main Data'!$D:$D,"&gt;="&amp;$J425,'Main Data'!$D:$D,"&lt;="&amp;$K425)</f>
        <v>0</v>
      </c>
      <c r="C425" s="14">
        <f>COUNTIFS('Main Data'!$F:$F,"failed",'Main Data'!$D:$D,"&gt;="&amp;$J425,'Main Data'!$D:$D,"&lt;="&amp;$K425)</f>
        <v>0</v>
      </c>
      <c r="D425" s="14">
        <f>COUNTIFS('Main Data'!$F:$F,"canceled",'Main Data'!$D:$D,"&gt;="&amp;$J425,'Main Data'!$D:$D,"&lt;="&amp;$K425)</f>
        <v>0</v>
      </c>
      <c r="E425" s="14">
        <f t="shared" si="46"/>
        <v>0</v>
      </c>
      <c r="F425" s="15">
        <v>0</v>
      </c>
      <c r="G425" s="15">
        <v>0</v>
      </c>
      <c r="H425" s="15">
        <v>0</v>
      </c>
      <c r="J425" s="14">
        <f t="shared" si="50"/>
        <v>422000</v>
      </c>
      <c r="K425" s="14">
        <f t="shared" si="51"/>
        <v>422999</v>
      </c>
      <c r="L425" s="31"/>
      <c r="M425" s="24">
        <v>397</v>
      </c>
      <c r="N425" s="24">
        <v>-2.3665645414666925E-2</v>
      </c>
      <c r="O425" s="24">
        <v>2.3665645414666925E-2</v>
      </c>
    </row>
    <row r="426" spans="1:15" x14ac:dyDescent="0.2">
      <c r="A426" s="19" t="str">
        <f t="shared" si="45"/>
        <v>423000-423999</v>
      </c>
      <c r="B426" s="14">
        <f>COUNTIFS('Main Data'!$F:$F,"successful",'Main Data'!$D:$D,"&gt;="&amp;$J426,'Main Data'!$D:$D,"&lt;="&amp;$K426)</f>
        <v>0</v>
      </c>
      <c r="C426" s="14">
        <f>COUNTIFS('Main Data'!$F:$F,"failed",'Main Data'!$D:$D,"&gt;="&amp;$J426,'Main Data'!$D:$D,"&lt;="&amp;$K426)</f>
        <v>0</v>
      </c>
      <c r="D426" s="14">
        <f>COUNTIFS('Main Data'!$F:$F,"canceled",'Main Data'!$D:$D,"&gt;="&amp;$J426,'Main Data'!$D:$D,"&lt;="&amp;$K426)</f>
        <v>0</v>
      </c>
      <c r="E426" s="14">
        <f t="shared" si="46"/>
        <v>0</v>
      </c>
      <c r="F426" s="15">
        <v>0</v>
      </c>
      <c r="G426" s="15">
        <v>0</v>
      </c>
      <c r="H426" s="15">
        <v>0</v>
      </c>
      <c r="J426" s="14">
        <f t="shared" si="50"/>
        <v>423000</v>
      </c>
      <c r="K426" s="14">
        <f t="shared" si="51"/>
        <v>423999</v>
      </c>
      <c r="L426" s="31"/>
      <c r="M426" s="24">
        <v>398</v>
      </c>
      <c r="N426" s="24">
        <v>-2.4346575354032618E-2</v>
      </c>
      <c r="O426" s="24">
        <v>2.4346575354032618E-2</v>
      </c>
    </row>
    <row r="427" spans="1:15" x14ac:dyDescent="0.2">
      <c r="A427" s="19" t="str">
        <f t="shared" si="45"/>
        <v>424000-424999</v>
      </c>
      <c r="B427" s="14">
        <f>COUNTIFS('Main Data'!$F:$F,"successful",'Main Data'!$D:$D,"&gt;="&amp;$J427,'Main Data'!$D:$D,"&lt;="&amp;$K427)</f>
        <v>0</v>
      </c>
      <c r="C427" s="14">
        <f>COUNTIFS('Main Data'!$F:$F,"failed",'Main Data'!$D:$D,"&gt;="&amp;$J427,'Main Data'!$D:$D,"&lt;="&amp;$K427)</f>
        <v>0</v>
      </c>
      <c r="D427" s="14">
        <f>COUNTIFS('Main Data'!$F:$F,"canceled",'Main Data'!$D:$D,"&gt;="&amp;$J427,'Main Data'!$D:$D,"&lt;="&amp;$K427)</f>
        <v>0</v>
      </c>
      <c r="E427" s="14">
        <f t="shared" si="46"/>
        <v>0</v>
      </c>
      <c r="F427" s="15">
        <v>0</v>
      </c>
      <c r="G427" s="15">
        <v>0</v>
      </c>
      <c r="H427" s="15">
        <v>0</v>
      </c>
      <c r="J427" s="14">
        <f t="shared" si="50"/>
        <v>424000</v>
      </c>
      <c r="K427" s="14">
        <f t="shared" si="51"/>
        <v>424999</v>
      </c>
      <c r="L427" s="31"/>
      <c r="M427" s="24">
        <v>399</v>
      </c>
      <c r="N427" s="24">
        <v>-2.5027505293398367E-2</v>
      </c>
      <c r="O427" s="24">
        <v>2.5027505293398367E-2</v>
      </c>
    </row>
    <row r="428" spans="1:15" x14ac:dyDescent="0.2">
      <c r="A428" s="19" t="str">
        <f t="shared" si="45"/>
        <v>425000-425999</v>
      </c>
      <c r="B428" s="14">
        <f>COUNTIFS('Main Data'!$F:$F,"successful",'Main Data'!$D:$D,"&gt;="&amp;$J428,'Main Data'!$D:$D,"&lt;="&amp;$K428)</f>
        <v>0</v>
      </c>
      <c r="C428" s="14">
        <f>COUNTIFS('Main Data'!$F:$F,"failed",'Main Data'!$D:$D,"&gt;="&amp;$J428,'Main Data'!$D:$D,"&lt;="&amp;$K428)</f>
        <v>0</v>
      </c>
      <c r="D428" s="14">
        <f>COUNTIFS('Main Data'!$F:$F,"canceled",'Main Data'!$D:$D,"&gt;="&amp;$J428,'Main Data'!$D:$D,"&lt;="&amp;$K428)</f>
        <v>0</v>
      </c>
      <c r="E428" s="14">
        <f t="shared" si="46"/>
        <v>0</v>
      </c>
      <c r="F428" s="15">
        <v>0</v>
      </c>
      <c r="G428" s="15">
        <v>0</v>
      </c>
      <c r="H428" s="15">
        <v>0</v>
      </c>
      <c r="J428" s="14">
        <f t="shared" si="50"/>
        <v>425000</v>
      </c>
      <c r="K428" s="14">
        <f t="shared" si="51"/>
        <v>425999</v>
      </c>
      <c r="L428" s="31"/>
      <c r="M428" s="24">
        <v>400</v>
      </c>
      <c r="N428" s="24">
        <v>-2.570843523276406E-2</v>
      </c>
      <c r="O428" s="24">
        <v>0.52570843523276412</v>
      </c>
    </row>
    <row r="429" spans="1:15" x14ac:dyDescent="0.2">
      <c r="A429" s="19" t="str">
        <f t="shared" si="45"/>
        <v>426000-426999</v>
      </c>
      <c r="B429" s="14">
        <f>COUNTIFS('Main Data'!$F:$F,"successful",'Main Data'!$D:$D,"&gt;="&amp;$J429,'Main Data'!$D:$D,"&lt;="&amp;$K429)</f>
        <v>0</v>
      </c>
      <c r="C429" s="14">
        <f>COUNTIFS('Main Data'!$F:$F,"failed",'Main Data'!$D:$D,"&gt;="&amp;$J429,'Main Data'!$D:$D,"&lt;="&amp;$K429)</f>
        <v>0</v>
      </c>
      <c r="D429" s="14">
        <f>COUNTIFS('Main Data'!$F:$F,"canceled",'Main Data'!$D:$D,"&gt;="&amp;$J429,'Main Data'!$D:$D,"&lt;="&amp;$K429)</f>
        <v>0</v>
      </c>
      <c r="E429" s="14">
        <f t="shared" si="46"/>
        <v>0</v>
      </c>
      <c r="F429" s="15">
        <v>0</v>
      </c>
      <c r="G429" s="15">
        <v>0</v>
      </c>
      <c r="H429" s="15">
        <v>0</v>
      </c>
      <c r="J429" s="14">
        <f t="shared" si="50"/>
        <v>426000</v>
      </c>
      <c r="K429" s="14">
        <f t="shared" si="51"/>
        <v>426999</v>
      </c>
      <c r="L429" s="31"/>
      <c r="M429" s="24">
        <v>401</v>
      </c>
      <c r="N429" s="24">
        <v>-2.6389365172129753E-2</v>
      </c>
      <c r="O429" s="24">
        <v>2.6389365172129753E-2</v>
      </c>
    </row>
    <row r="430" spans="1:15" x14ac:dyDescent="0.2">
      <c r="A430" s="19" t="str">
        <f t="shared" si="45"/>
        <v>427000-427999</v>
      </c>
      <c r="B430" s="14">
        <f>COUNTIFS('Main Data'!$F:$F,"successful",'Main Data'!$D:$D,"&gt;="&amp;$J430,'Main Data'!$D:$D,"&lt;="&amp;$K430)</f>
        <v>0</v>
      </c>
      <c r="C430" s="14">
        <f>COUNTIFS('Main Data'!$F:$F,"failed",'Main Data'!$D:$D,"&gt;="&amp;$J430,'Main Data'!$D:$D,"&lt;="&amp;$K430)</f>
        <v>0</v>
      </c>
      <c r="D430" s="14">
        <f>COUNTIFS('Main Data'!$F:$F,"canceled",'Main Data'!$D:$D,"&gt;="&amp;$J430,'Main Data'!$D:$D,"&lt;="&amp;$K430)</f>
        <v>0</v>
      </c>
      <c r="E430" s="14">
        <f t="shared" si="46"/>
        <v>0</v>
      </c>
      <c r="F430" s="15">
        <v>0</v>
      </c>
      <c r="G430" s="15">
        <v>0</v>
      </c>
      <c r="H430" s="15">
        <v>0</v>
      </c>
      <c r="J430" s="14">
        <f t="shared" si="50"/>
        <v>427000</v>
      </c>
      <c r="K430" s="14">
        <f t="shared" si="51"/>
        <v>427999</v>
      </c>
      <c r="L430" s="31"/>
      <c r="M430" s="24">
        <v>402</v>
      </c>
      <c r="N430" s="24">
        <v>-2.7070295111495501E-2</v>
      </c>
      <c r="O430" s="24">
        <v>2.7070295111495501E-2</v>
      </c>
    </row>
    <row r="431" spans="1:15" x14ac:dyDescent="0.2">
      <c r="A431" s="19" t="str">
        <f t="shared" si="45"/>
        <v>428000-428999</v>
      </c>
      <c r="B431" s="14">
        <f>COUNTIFS('Main Data'!$F:$F,"successful",'Main Data'!$D:$D,"&gt;="&amp;$J431,'Main Data'!$D:$D,"&lt;="&amp;$K431)</f>
        <v>0</v>
      </c>
      <c r="C431" s="14">
        <f>COUNTIFS('Main Data'!$F:$F,"failed",'Main Data'!$D:$D,"&gt;="&amp;$J431,'Main Data'!$D:$D,"&lt;="&amp;$K431)</f>
        <v>0</v>
      </c>
      <c r="D431" s="14">
        <f>COUNTIFS('Main Data'!$F:$F,"canceled",'Main Data'!$D:$D,"&gt;="&amp;$J431,'Main Data'!$D:$D,"&lt;="&amp;$K431)</f>
        <v>0</v>
      </c>
      <c r="E431" s="14">
        <f t="shared" si="46"/>
        <v>0</v>
      </c>
      <c r="F431" s="15">
        <v>0</v>
      </c>
      <c r="G431" s="15">
        <v>0</v>
      </c>
      <c r="H431" s="15">
        <v>0</v>
      </c>
      <c r="J431" s="14">
        <f t="shared" si="50"/>
        <v>428000</v>
      </c>
      <c r="K431" s="14">
        <f t="shared" si="51"/>
        <v>428999</v>
      </c>
      <c r="L431" s="31"/>
      <c r="M431" s="24">
        <v>403</v>
      </c>
      <c r="N431" s="24">
        <v>-2.7751225050861195E-2</v>
      </c>
      <c r="O431" s="24">
        <v>2.7751225050861195E-2</v>
      </c>
    </row>
    <row r="432" spans="1:15" x14ac:dyDescent="0.2">
      <c r="A432" s="19" t="str">
        <f t="shared" si="45"/>
        <v>429000-429999</v>
      </c>
      <c r="B432" s="14">
        <f>COUNTIFS('Main Data'!$F:$F,"successful",'Main Data'!$D:$D,"&gt;="&amp;$J432,'Main Data'!$D:$D,"&lt;="&amp;$K432)</f>
        <v>0</v>
      </c>
      <c r="C432" s="14">
        <f>COUNTIFS('Main Data'!$F:$F,"failed",'Main Data'!$D:$D,"&gt;="&amp;$J432,'Main Data'!$D:$D,"&lt;="&amp;$K432)</f>
        <v>0</v>
      </c>
      <c r="D432" s="14">
        <f>COUNTIFS('Main Data'!$F:$F,"canceled",'Main Data'!$D:$D,"&gt;="&amp;$J432,'Main Data'!$D:$D,"&lt;="&amp;$K432)</f>
        <v>0</v>
      </c>
      <c r="E432" s="14">
        <f t="shared" si="46"/>
        <v>0</v>
      </c>
      <c r="F432" s="15">
        <v>0</v>
      </c>
      <c r="G432" s="15">
        <v>0</v>
      </c>
      <c r="H432" s="15">
        <v>0</v>
      </c>
      <c r="J432" s="14">
        <f t="shared" si="50"/>
        <v>429000</v>
      </c>
      <c r="K432" s="14">
        <f t="shared" si="51"/>
        <v>429999</v>
      </c>
      <c r="L432" s="31"/>
      <c r="M432" s="24">
        <v>404</v>
      </c>
      <c r="N432" s="24">
        <v>-2.8432154990226888E-2</v>
      </c>
      <c r="O432" s="24">
        <v>2.8432154990226888E-2</v>
      </c>
    </row>
    <row r="433" spans="1:15" x14ac:dyDescent="0.2">
      <c r="A433" s="19" t="str">
        <f t="shared" si="45"/>
        <v>430000-430999</v>
      </c>
      <c r="B433" s="14">
        <f>COUNTIFS('Main Data'!$F:$F,"successful",'Main Data'!$D:$D,"&gt;="&amp;$J433,'Main Data'!$D:$D,"&lt;="&amp;$K433)</f>
        <v>0</v>
      </c>
      <c r="C433" s="14">
        <f>COUNTIFS('Main Data'!$F:$F,"failed",'Main Data'!$D:$D,"&gt;="&amp;$J433,'Main Data'!$D:$D,"&lt;="&amp;$K433)</f>
        <v>0</v>
      </c>
      <c r="D433" s="14">
        <f>COUNTIFS('Main Data'!$F:$F,"canceled",'Main Data'!$D:$D,"&gt;="&amp;$J433,'Main Data'!$D:$D,"&lt;="&amp;$K433)</f>
        <v>0</v>
      </c>
      <c r="E433" s="14">
        <f t="shared" si="46"/>
        <v>0</v>
      </c>
      <c r="F433" s="15">
        <v>0</v>
      </c>
      <c r="G433" s="15">
        <v>0</v>
      </c>
      <c r="H433" s="15">
        <v>0</v>
      </c>
      <c r="J433" s="14">
        <f t="shared" si="50"/>
        <v>430000</v>
      </c>
      <c r="K433" s="14">
        <f t="shared" si="51"/>
        <v>430999</v>
      </c>
      <c r="L433" s="31"/>
      <c r="M433" s="24">
        <v>405</v>
      </c>
      <c r="N433" s="24">
        <v>-2.9113084929592636E-2</v>
      </c>
      <c r="O433" s="24">
        <v>2.9113084929592636E-2</v>
      </c>
    </row>
    <row r="434" spans="1:15" x14ac:dyDescent="0.2">
      <c r="A434" s="19" t="str">
        <f t="shared" si="45"/>
        <v>431000-431999</v>
      </c>
      <c r="B434" s="14">
        <f>COUNTIFS('Main Data'!$F:$F,"successful",'Main Data'!$D:$D,"&gt;="&amp;$J434,'Main Data'!$D:$D,"&lt;="&amp;$K434)</f>
        <v>0</v>
      </c>
      <c r="C434" s="14">
        <f>COUNTIFS('Main Data'!$F:$F,"failed",'Main Data'!$D:$D,"&gt;="&amp;$J434,'Main Data'!$D:$D,"&lt;="&amp;$K434)</f>
        <v>0</v>
      </c>
      <c r="D434" s="14">
        <f>COUNTIFS('Main Data'!$F:$F,"canceled",'Main Data'!$D:$D,"&gt;="&amp;$J434,'Main Data'!$D:$D,"&lt;="&amp;$K434)</f>
        <v>0</v>
      </c>
      <c r="E434" s="14">
        <f t="shared" si="46"/>
        <v>0</v>
      </c>
      <c r="F434" s="15">
        <v>0</v>
      </c>
      <c r="G434" s="15">
        <v>0</v>
      </c>
      <c r="H434" s="15">
        <v>0</v>
      </c>
      <c r="J434" s="14">
        <f t="shared" si="50"/>
        <v>431000</v>
      </c>
      <c r="K434" s="14">
        <f t="shared" si="51"/>
        <v>431999</v>
      </c>
      <c r="L434" s="31"/>
      <c r="M434" s="24">
        <v>406</v>
      </c>
      <c r="N434" s="24">
        <v>-2.979401486895833E-2</v>
      </c>
      <c r="O434" s="24">
        <v>2.979401486895833E-2</v>
      </c>
    </row>
    <row r="435" spans="1:15" x14ac:dyDescent="0.2">
      <c r="A435" s="19" t="str">
        <f t="shared" si="45"/>
        <v>432000-432999</v>
      </c>
      <c r="B435" s="14">
        <f>COUNTIFS('Main Data'!$F:$F,"successful",'Main Data'!$D:$D,"&gt;="&amp;$J435,'Main Data'!$D:$D,"&lt;="&amp;$K435)</f>
        <v>0</v>
      </c>
      <c r="C435" s="14">
        <f>COUNTIFS('Main Data'!$F:$F,"failed",'Main Data'!$D:$D,"&gt;="&amp;$J435,'Main Data'!$D:$D,"&lt;="&amp;$K435)</f>
        <v>0</v>
      </c>
      <c r="D435" s="14">
        <f>COUNTIFS('Main Data'!$F:$F,"canceled",'Main Data'!$D:$D,"&gt;="&amp;$J435,'Main Data'!$D:$D,"&lt;="&amp;$K435)</f>
        <v>0</v>
      </c>
      <c r="E435" s="14">
        <f t="shared" si="46"/>
        <v>0</v>
      </c>
      <c r="F435" s="15">
        <v>0</v>
      </c>
      <c r="G435" s="15">
        <v>0</v>
      </c>
      <c r="H435" s="15">
        <v>0</v>
      </c>
      <c r="J435" s="14">
        <f t="shared" si="50"/>
        <v>432000</v>
      </c>
      <c r="K435" s="14">
        <f t="shared" si="51"/>
        <v>432999</v>
      </c>
      <c r="L435" s="31"/>
      <c r="M435" s="24">
        <v>407</v>
      </c>
      <c r="N435" s="24">
        <v>-3.0474944808324078E-2</v>
      </c>
      <c r="O435" s="24">
        <v>3.0474944808324078E-2</v>
      </c>
    </row>
    <row r="436" spans="1:15" x14ac:dyDescent="0.2">
      <c r="A436" s="19" t="str">
        <f t="shared" si="45"/>
        <v>433000-433999</v>
      </c>
      <c r="B436" s="14">
        <f>COUNTIFS('Main Data'!$F:$F,"successful",'Main Data'!$D:$D,"&gt;="&amp;$J436,'Main Data'!$D:$D,"&lt;="&amp;$K436)</f>
        <v>0</v>
      </c>
      <c r="C436" s="14">
        <f>COUNTIFS('Main Data'!$F:$F,"failed",'Main Data'!$D:$D,"&gt;="&amp;$J436,'Main Data'!$D:$D,"&lt;="&amp;$K436)</f>
        <v>0</v>
      </c>
      <c r="D436" s="14">
        <f>COUNTIFS('Main Data'!$F:$F,"canceled",'Main Data'!$D:$D,"&gt;="&amp;$J436,'Main Data'!$D:$D,"&lt;="&amp;$K436)</f>
        <v>0</v>
      </c>
      <c r="E436" s="14">
        <f t="shared" si="46"/>
        <v>0</v>
      </c>
      <c r="F436" s="15">
        <v>0</v>
      </c>
      <c r="G436" s="15">
        <v>0</v>
      </c>
      <c r="H436" s="15">
        <v>0</v>
      </c>
      <c r="J436" s="14">
        <f t="shared" si="50"/>
        <v>433000</v>
      </c>
      <c r="K436" s="14">
        <f t="shared" si="51"/>
        <v>433999</v>
      </c>
      <c r="L436" s="31"/>
      <c r="M436" s="24">
        <v>408</v>
      </c>
      <c r="N436" s="24">
        <v>-3.1155874747689771E-2</v>
      </c>
      <c r="O436" s="24">
        <v>3.1155874747689771E-2</v>
      </c>
    </row>
    <row r="437" spans="1:15" x14ac:dyDescent="0.2">
      <c r="A437" s="19" t="str">
        <f t="shared" si="45"/>
        <v>434000-434999</v>
      </c>
      <c r="B437" s="14">
        <f>COUNTIFS('Main Data'!$F:$F,"successful",'Main Data'!$D:$D,"&gt;="&amp;$J437,'Main Data'!$D:$D,"&lt;="&amp;$K437)</f>
        <v>0</v>
      </c>
      <c r="C437" s="14">
        <f>COUNTIFS('Main Data'!$F:$F,"failed",'Main Data'!$D:$D,"&gt;="&amp;$J437,'Main Data'!$D:$D,"&lt;="&amp;$K437)</f>
        <v>0</v>
      </c>
      <c r="D437" s="14">
        <f>COUNTIFS('Main Data'!$F:$F,"canceled",'Main Data'!$D:$D,"&gt;="&amp;$J437,'Main Data'!$D:$D,"&lt;="&amp;$K437)</f>
        <v>0</v>
      </c>
      <c r="E437" s="14">
        <f t="shared" si="46"/>
        <v>0</v>
      </c>
      <c r="F437" s="15">
        <v>0</v>
      </c>
      <c r="G437" s="15">
        <v>0</v>
      </c>
      <c r="H437" s="15">
        <v>0</v>
      </c>
      <c r="J437" s="14">
        <f t="shared" si="50"/>
        <v>434000</v>
      </c>
      <c r="K437" s="14">
        <f t="shared" si="51"/>
        <v>434999</v>
      </c>
      <c r="L437" s="31"/>
      <c r="M437" s="24">
        <v>409</v>
      </c>
      <c r="N437" s="24">
        <v>-3.1836804687055464E-2</v>
      </c>
      <c r="O437" s="24">
        <v>3.1836804687055464E-2</v>
      </c>
    </row>
    <row r="438" spans="1:15" x14ac:dyDescent="0.2">
      <c r="A438" s="19" t="str">
        <f t="shared" si="45"/>
        <v>435000-435999</v>
      </c>
      <c r="B438" s="14">
        <f>COUNTIFS('Main Data'!$F:$F,"successful",'Main Data'!$D:$D,"&gt;="&amp;$J438,'Main Data'!$D:$D,"&lt;="&amp;$K438)</f>
        <v>0</v>
      </c>
      <c r="C438" s="14">
        <f>COUNTIFS('Main Data'!$F:$F,"failed",'Main Data'!$D:$D,"&gt;="&amp;$J438,'Main Data'!$D:$D,"&lt;="&amp;$K438)</f>
        <v>0</v>
      </c>
      <c r="D438" s="14">
        <f>COUNTIFS('Main Data'!$F:$F,"canceled",'Main Data'!$D:$D,"&gt;="&amp;$J438,'Main Data'!$D:$D,"&lt;="&amp;$K438)</f>
        <v>0</v>
      </c>
      <c r="E438" s="14">
        <f t="shared" si="46"/>
        <v>0</v>
      </c>
      <c r="F438" s="15">
        <v>0</v>
      </c>
      <c r="G438" s="15">
        <v>0</v>
      </c>
      <c r="H438" s="15">
        <v>0</v>
      </c>
      <c r="J438" s="14">
        <f t="shared" si="50"/>
        <v>435000</v>
      </c>
      <c r="K438" s="14">
        <f t="shared" si="51"/>
        <v>435999</v>
      </c>
      <c r="L438" s="31"/>
      <c r="M438" s="24">
        <v>410</v>
      </c>
      <c r="N438" s="24">
        <v>-3.2517734626421213E-2</v>
      </c>
      <c r="O438" s="24">
        <v>3.2517734626421213E-2</v>
      </c>
    </row>
    <row r="439" spans="1:15" x14ac:dyDescent="0.2">
      <c r="A439" s="19" t="str">
        <f t="shared" si="45"/>
        <v>436000-436999</v>
      </c>
      <c r="B439" s="14">
        <f>COUNTIFS('Main Data'!$F:$F,"successful",'Main Data'!$D:$D,"&gt;="&amp;$J439,'Main Data'!$D:$D,"&lt;="&amp;$K439)</f>
        <v>0</v>
      </c>
      <c r="C439" s="14">
        <f>COUNTIFS('Main Data'!$F:$F,"failed",'Main Data'!$D:$D,"&gt;="&amp;$J439,'Main Data'!$D:$D,"&lt;="&amp;$K439)</f>
        <v>0</v>
      </c>
      <c r="D439" s="14">
        <f>COUNTIFS('Main Data'!$F:$F,"canceled",'Main Data'!$D:$D,"&gt;="&amp;$J439,'Main Data'!$D:$D,"&lt;="&amp;$K439)</f>
        <v>0</v>
      </c>
      <c r="E439" s="14">
        <f t="shared" si="46"/>
        <v>0</v>
      </c>
      <c r="F439" s="15">
        <v>0</v>
      </c>
      <c r="G439" s="15">
        <v>0</v>
      </c>
      <c r="H439" s="15">
        <v>0</v>
      </c>
      <c r="J439" s="14">
        <f t="shared" si="50"/>
        <v>436000</v>
      </c>
      <c r="K439" s="14">
        <f t="shared" si="51"/>
        <v>436999</v>
      </c>
      <c r="L439" s="31"/>
      <c r="M439" s="24">
        <v>411</v>
      </c>
      <c r="N439" s="24">
        <v>-3.3198664565786906E-2</v>
      </c>
      <c r="O439" s="24">
        <v>3.3198664565786906E-2</v>
      </c>
    </row>
    <row r="440" spans="1:15" x14ac:dyDescent="0.2">
      <c r="A440" s="19" t="str">
        <f t="shared" si="45"/>
        <v>437000-437999</v>
      </c>
      <c r="B440" s="14">
        <f>COUNTIFS('Main Data'!$F:$F,"successful",'Main Data'!$D:$D,"&gt;="&amp;$J440,'Main Data'!$D:$D,"&lt;="&amp;$K440)</f>
        <v>0</v>
      </c>
      <c r="C440" s="14">
        <f>COUNTIFS('Main Data'!$F:$F,"failed",'Main Data'!$D:$D,"&gt;="&amp;$J440,'Main Data'!$D:$D,"&lt;="&amp;$K440)</f>
        <v>0</v>
      </c>
      <c r="D440" s="14">
        <f>COUNTIFS('Main Data'!$F:$F,"canceled",'Main Data'!$D:$D,"&gt;="&amp;$J440,'Main Data'!$D:$D,"&lt;="&amp;$K440)</f>
        <v>0</v>
      </c>
      <c r="E440" s="14">
        <f t="shared" si="46"/>
        <v>0</v>
      </c>
      <c r="F440" s="15">
        <v>0</v>
      </c>
      <c r="G440" s="15">
        <v>0</v>
      </c>
      <c r="H440" s="15">
        <v>0</v>
      </c>
      <c r="J440" s="14">
        <f t="shared" si="50"/>
        <v>437000</v>
      </c>
      <c r="K440" s="14">
        <f t="shared" si="51"/>
        <v>437999</v>
      </c>
      <c r="L440" s="31"/>
      <c r="M440" s="24">
        <v>412</v>
      </c>
      <c r="N440" s="24">
        <v>-3.3879594505152599E-2</v>
      </c>
      <c r="O440" s="24">
        <v>3.3879594505152599E-2</v>
      </c>
    </row>
    <row r="441" spans="1:15" x14ac:dyDescent="0.2">
      <c r="A441" s="19" t="str">
        <f t="shared" si="45"/>
        <v>438000-438999</v>
      </c>
      <c r="B441" s="14">
        <f>COUNTIFS('Main Data'!$F:$F,"successful",'Main Data'!$D:$D,"&gt;="&amp;$J441,'Main Data'!$D:$D,"&lt;="&amp;$K441)</f>
        <v>0</v>
      </c>
      <c r="C441" s="14">
        <f>COUNTIFS('Main Data'!$F:$F,"failed",'Main Data'!$D:$D,"&gt;="&amp;$J441,'Main Data'!$D:$D,"&lt;="&amp;$K441)</f>
        <v>0</v>
      </c>
      <c r="D441" s="14">
        <f>COUNTIFS('Main Data'!$F:$F,"canceled",'Main Data'!$D:$D,"&gt;="&amp;$J441,'Main Data'!$D:$D,"&lt;="&amp;$K441)</f>
        <v>0</v>
      </c>
      <c r="E441" s="14">
        <f t="shared" si="46"/>
        <v>0</v>
      </c>
      <c r="F441" s="15">
        <v>0</v>
      </c>
      <c r="G441" s="15">
        <v>0</v>
      </c>
      <c r="H441" s="15">
        <v>0</v>
      </c>
      <c r="J441" s="14">
        <f t="shared" si="50"/>
        <v>438000</v>
      </c>
      <c r="K441" s="14">
        <f t="shared" si="51"/>
        <v>438999</v>
      </c>
      <c r="L441" s="31"/>
      <c r="M441" s="24">
        <v>413</v>
      </c>
      <c r="N441" s="24">
        <v>-3.4560524444518348E-2</v>
      </c>
      <c r="O441" s="24">
        <v>3.4560524444518348E-2</v>
      </c>
    </row>
    <row r="442" spans="1:15" x14ac:dyDescent="0.2">
      <c r="A442" s="19" t="str">
        <f t="shared" si="45"/>
        <v>439000-439999</v>
      </c>
      <c r="B442" s="14">
        <f>COUNTIFS('Main Data'!$F:$F,"successful",'Main Data'!$D:$D,"&gt;="&amp;$J442,'Main Data'!$D:$D,"&lt;="&amp;$K442)</f>
        <v>0</v>
      </c>
      <c r="C442" s="14">
        <f>COUNTIFS('Main Data'!$F:$F,"failed",'Main Data'!$D:$D,"&gt;="&amp;$J442,'Main Data'!$D:$D,"&lt;="&amp;$K442)</f>
        <v>0</v>
      </c>
      <c r="D442" s="14">
        <f>COUNTIFS('Main Data'!$F:$F,"canceled",'Main Data'!$D:$D,"&gt;="&amp;$J442,'Main Data'!$D:$D,"&lt;="&amp;$K442)</f>
        <v>0</v>
      </c>
      <c r="E442" s="14">
        <f t="shared" si="46"/>
        <v>0</v>
      </c>
      <c r="F442" s="15">
        <v>0</v>
      </c>
      <c r="G442" s="15">
        <v>0</v>
      </c>
      <c r="H442" s="15">
        <v>0</v>
      </c>
      <c r="J442" s="14">
        <f t="shared" si="50"/>
        <v>439000</v>
      </c>
      <c r="K442" s="14">
        <f t="shared" si="51"/>
        <v>439999</v>
      </c>
      <c r="L442" s="31"/>
      <c r="M442" s="24">
        <v>414</v>
      </c>
      <c r="N442" s="24">
        <v>-3.5241454383884041E-2</v>
      </c>
      <c r="O442" s="24">
        <v>3.5241454383884041E-2</v>
      </c>
    </row>
    <row r="443" spans="1:15" x14ac:dyDescent="0.2">
      <c r="A443" s="19" t="str">
        <f t="shared" si="45"/>
        <v>440000-440999</v>
      </c>
      <c r="B443" s="14">
        <f>COUNTIFS('Main Data'!$F:$F,"successful",'Main Data'!$D:$D,"&gt;="&amp;$J443,'Main Data'!$D:$D,"&lt;="&amp;$K443)</f>
        <v>0</v>
      </c>
      <c r="C443" s="14">
        <f>COUNTIFS('Main Data'!$F:$F,"failed",'Main Data'!$D:$D,"&gt;="&amp;$J443,'Main Data'!$D:$D,"&lt;="&amp;$K443)</f>
        <v>0</v>
      </c>
      <c r="D443" s="14">
        <f>COUNTIFS('Main Data'!$F:$F,"canceled",'Main Data'!$D:$D,"&gt;="&amp;$J443,'Main Data'!$D:$D,"&lt;="&amp;$K443)</f>
        <v>0</v>
      </c>
      <c r="E443" s="14">
        <f t="shared" si="46"/>
        <v>0</v>
      </c>
      <c r="F443" s="15">
        <v>0</v>
      </c>
      <c r="G443" s="15">
        <v>0</v>
      </c>
      <c r="H443" s="15">
        <v>0</v>
      </c>
      <c r="J443" s="14">
        <f t="shared" si="50"/>
        <v>440000</v>
      </c>
      <c r="K443" s="14">
        <f t="shared" si="51"/>
        <v>440999</v>
      </c>
      <c r="L443" s="31"/>
      <c r="M443" s="24">
        <v>415</v>
      </c>
      <c r="N443" s="24">
        <v>-3.592238432324979E-2</v>
      </c>
      <c r="O443" s="24">
        <v>3.592238432324979E-2</v>
      </c>
    </row>
    <row r="444" spans="1:15" x14ac:dyDescent="0.2">
      <c r="A444" s="19" t="str">
        <f t="shared" si="45"/>
        <v>441000-441999</v>
      </c>
      <c r="B444" s="14">
        <f>COUNTIFS('Main Data'!$F:$F,"successful",'Main Data'!$D:$D,"&gt;="&amp;$J444,'Main Data'!$D:$D,"&lt;="&amp;$K444)</f>
        <v>0</v>
      </c>
      <c r="C444" s="14">
        <f>COUNTIFS('Main Data'!$F:$F,"failed",'Main Data'!$D:$D,"&gt;="&amp;$J444,'Main Data'!$D:$D,"&lt;="&amp;$K444)</f>
        <v>0</v>
      </c>
      <c r="D444" s="14">
        <f>COUNTIFS('Main Data'!$F:$F,"canceled",'Main Data'!$D:$D,"&gt;="&amp;$J444,'Main Data'!$D:$D,"&lt;="&amp;$K444)</f>
        <v>0</v>
      </c>
      <c r="E444" s="14">
        <f t="shared" si="46"/>
        <v>0</v>
      </c>
      <c r="F444" s="15">
        <v>0</v>
      </c>
      <c r="G444" s="15">
        <v>0</v>
      </c>
      <c r="H444" s="15">
        <v>0</v>
      </c>
      <c r="J444" s="14">
        <f t="shared" si="50"/>
        <v>441000</v>
      </c>
      <c r="K444" s="14">
        <f t="shared" si="51"/>
        <v>441999</v>
      </c>
      <c r="L444" s="31"/>
      <c r="M444" s="24">
        <v>416</v>
      </c>
      <c r="N444" s="24">
        <v>-3.6603314262615483E-2</v>
      </c>
      <c r="O444" s="24">
        <v>3.6603314262615483E-2</v>
      </c>
    </row>
    <row r="445" spans="1:15" x14ac:dyDescent="0.2">
      <c r="A445" s="19" t="str">
        <f t="shared" si="45"/>
        <v>442000-442999</v>
      </c>
      <c r="B445" s="14">
        <f>COUNTIFS('Main Data'!$F:$F,"successful",'Main Data'!$D:$D,"&gt;="&amp;$J445,'Main Data'!$D:$D,"&lt;="&amp;$K445)</f>
        <v>0</v>
      </c>
      <c r="C445" s="14">
        <f>COUNTIFS('Main Data'!$F:$F,"failed",'Main Data'!$D:$D,"&gt;="&amp;$J445,'Main Data'!$D:$D,"&lt;="&amp;$K445)</f>
        <v>0</v>
      </c>
      <c r="D445" s="14">
        <f>COUNTIFS('Main Data'!$F:$F,"canceled",'Main Data'!$D:$D,"&gt;="&amp;$J445,'Main Data'!$D:$D,"&lt;="&amp;$K445)</f>
        <v>0</v>
      </c>
      <c r="E445" s="14">
        <f t="shared" si="46"/>
        <v>0</v>
      </c>
      <c r="F445" s="15">
        <v>0</v>
      </c>
      <c r="G445" s="15">
        <v>0</v>
      </c>
      <c r="H445" s="15">
        <v>0</v>
      </c>
      <c r="J445" s="14">
        <f t="shared" si="50"/>
        <v>442000</v>
      </c>
      <c r="K445" s="14">
        <f t="shared" si="51"/>
        <v>442999</v>
      </c>
      <c r="L445" s="31"/>
      <c r="M445" s="24">
        <v>417</v>
      </c>
      <c r="N445" s="24">
        <v>-3.7284244201981176E-2</v>
      </c>
      <c r="O445" s="24">
        <v>3.7284244201981176E-2</v>
      </c>
    </row>
    <row r="446" spans="1:15" x14ac:dyDescent="0.2">
      <c r="A446" s="19" t="str">
        <f t="shared" si="45"/>
        <v>443000-443999</v>
      </c>
      <c r="B446" s="14">
        <f>COUNTIFS('Main Data'!$F:$F,"successful",'Main Data'!$D:$D,"&gt;="&amp;$J446,'Main Data'!$D:$D,"&lt;="&amp;$K446)</f>
        <v>0</v>
      </c>
      <c r="C446" s="14">
        <f>COUNTIFS('Main Data'!$F:$F,"failed",'Main Data'!$D:$D,"&gt;="&amp;$J446,'Main Data'!$D:$D,"&lt;="&amp;$K446)</f>
        <v>0</v>
      </c>
      <c r="D446" s="14">
        <f>COUNTIFS('Main Data'!$F:$F,"canceled",'Main Data'!$D:$D,"&gt;="&amp;$J446,'Main Data'!$D:$D,"&lt;="&amp;$K446)</f>
        <v>0</v>
      </c>
      <c r="E446" s="14">
        <f t="shared" si="46"/>
        <v>0</v>
      </c>
      <c r="F446" s="15">
        <v>0</v>
      </c>
      <c r="G446" s="15">
        <v>0</v>
      </c>
      <c r="H446" s="15">
        <v>0</v>
      </c>
      <c r="J446" s="14">
        <f t="shared" si="50"/>
        <v>443000</v>
      </c>
      <c r="K446" s="14">
        <f t="shared" si="51"/>
        <v>443999</v>
      </c>
      <c r="L446" s="31"/>
      <c r="M446" s="24">
        <v>418</v>
      </c>
      <c r="N446" s="24">
        <v>-3.7965174141346925E-2</v>
      </c>
      <c r="O446" s="24">
        <v>3.7965174141346925E-2</v>
      </c>
    </row>
    <row r="447" spans="1:15" x14ac:dyDescent="0.2">
      <c r="A447" s="19" t="str">
        <f t="shared" si="45"/>
        <v>444000-444999</v>
      </c>
      <c r="B447" s="14">
        <f>COUNTIFS('Main Data'!$F:$F,"successful",'Main Data'!$D:$D,"&gt;="&amp;$J447,'Main Data'!$D:$D,"&lt;="&amp;$K447)</f>
        <v>0</v>
      </c>
      <c r="C447" s="14">
        <f>COUNTIFS('Main Data'!$F:$F,"failed",'Main Data'!$D:$D,"&gt;="&amp;$J447,'Main Data'!$D:$D,"&lt;="&amp;$K447)</f>
        <v>0</v>
      </c>
      <c r="D447" s="14">
        <f>COUNTIFS('Main Data'!$F:$F,"canceled",'Main Data'!$D:$D,"&gt;="&amp;$J447,'Main Data'!$D:$D,"&lt;="&amp;$K447)</f>
        <v>0</v>
      </c>
      <c r="E447" s="14">
        <f t="shared" si="46"/>
        <v>0</v>
      </c>
      <c r="F447" s="15">
        <v>0</v>
      </c>
      <c r="G447" s="15">
        <v>0</v>
      </c>
      <c r="H447" s="15">
        <v>0</v>
      </c>
      <c r="J447" s="14">
        <f t="shared" si="50"/>
        <v>444000</v>
      </c>
      <c r="K447" s="14">
        <f t="shared" si="51"/>
        <v>444999</v>
      </c>
      <c r="L447" s="31"/>
      <c r="M447" s="24">
        <v>419</v>
      </c>
      <c r="N447" s="24">
        <v>-3.8646104080712618E-2</v>
      </c>
      <c r="O447" s="24">
        <v>3.8646104080712618E-2</v>
      </c>
    </row>
    <row r="448" spans="1:15" x14ac:dyDescent="0.2">
      <c r="A448" s="19" t="str">
        <f t="shared" si="45"/>
        <v>445000-445999</v>
      </c>
      <c r="B448" s="14">
        <f>COUNTIFS('Main Data'!$F:$F,"successful",'Main Data'!$D:$D,"&gt;="&amp;$J448,'Main Data'!$D:$D,"&lt;="&amp;$K448)</f>
        <v>0</v>
      </c>
      <c r="C448" s="14">
        <f>COUNTIFS('Main Data'!$F:$F,"failed",'Main Data'!$D:$D,"&gt;="&amp;$J448,'Main Data'!$D:$D,"&lt;="&amp;$K448)</f>
        <v>0</v>
      </c>
      <c r="D448" s="14">
        <f>COUNTIFS('Main Data'!$F:$F,"canceled",'Main Data'!$D:$D,"&gt;="&amp;$J448,'Main Data'!$D:$D,"&lt;="&amp;$K448)</f>
        <v>0</v>
      </c>
      <c r="E448" s="14">
        <f t="shared" si="46"/>
        <v>0</v>
      </c>
      <c r="F448" s="15">
        <v>0</v>
      </c>
      <c r="G448" s="15">
        <v>0</v>
      </c>
      <c r="H448" s="15">
        <v>0</v>
      </c>
      <c r="J448" s="14">
        <f t="shared" si="50"/>
        <v>445000</v>
      </c>
      <c r="K448" s="14">
        <f t="shared" si="51"/>
        <v>445999</v>
      </c>
      <c r="L448" s="31"/>
      <c r="M448" s="24">
        <v>420</v>
      </c>
      <c r="N448" s="24">
        <v>-3.9327034020078311E-2</v>
      </c>
      <c r="O448" s="24">
        <v>3.9327034020078311E-2</v>
      </c>
    </row>
    <row r="449" spans="1:15" x14ac:dyDescent="0.2">
      <c r="A449" s="19" t="str">
        <f t="shared" si="45"/>
        <v>446000-446999</v>
      </c>
      <c r="B449" s="14">
        <f>COUNTIFS('Main Data'!$F:$F,"successful",'Main Data'!$D:$D,"&gt;="&amp;$J449,'Main Data'!$D:$D,"&lt;="&amp;$K449)</f>
        <v>0</v>
      </c>
      <c r="C449" s="14">
        <f>COUNTIFS('Main Data'!$F:$F,"failed",'Main Data'!$D:$D,"&gt;="&amp;$J449,'Main Data'!$D:$D,"&lt;="&amp;$K449)</f>
        <v>0</v>
      </c>
      <c r="D449" s="14">
        <f>COUNTIFS('Main Data'!$F:$F,"canceled",'Main Data'!$D:$D,"&gt;="&amp;$J449,'Main Data'!$D:$D,"&lt;="&amp;$K449)</f>
        <v>0</v>
      </c>
      <c r="E449" s="14">
        <f t="shared" si="46"/>
        <v>0</v>
      </c>
      <c r="F449" s="15">
        <v>0</v>
      </c>
      <c r="G449" s="15">
        <v>0</v>
      </c>
      <c r="H449" s="15">
        <v>0</v>
      </c>
      <c r="J449" s="14">
        <f t="shared" si="50"/>
        <v>446000</v>
      </c>
      <c r="K449" s="14">
        <f t="shared" si="51"/>
        <v>446999</v>
      </c>
      <c r="L449" s="31"/>
      <c r="M449" s="24">
        <v>421</v>
      </c>
      <c r="N449" s="24">
        <v>-4.0007963959444059E-2</v>
      </c>
      <c r="O449" s="24">
        <v>4.0007963959444059E-2</v>
      </c>
    </row>
    <row r="450" spans="1:15" x14ac:dyDescent="0.2">
      <c r="A450" s="19" t="str">
        <f t="shared" si="45"/>
        <v>447000-447999</v>
      </c>
      <c r="B450" s="14">
        <f>COUNTIFS('Main Data'!$F:$F,"successful",'Main Data'!$D:$D,"&gt;="&amp;$J450,'Main Data'!$D:$D,"&lt;="&amp;$K450)</f>
        <v>0</v>
      </c>
      <c r="C450" s="14">
        <f>COUNTIFS('Main Data'!$F:$F,"failed",'Main Data'!$D:$D,"&gt;="&amp;$J450,'Main Data'!$D:$D,"&lt;="&amp;$K450)</f>
        <v>0</v>
      </c>
      <c r="D450" s="14">
        <f>COUNTIFS('Main Data'!$F:$F,"canceled",'Main Data'!$D:$D,"&gt;="&amp;$J450,'Main Data'!$D:$D,"&lt;="&amp;$K450)</f>
        <v>0</v>
      </c>
      <c r="E450" s="14">
        <f t="shared" si="46"/>
        <v>0</v>
      </c>
      <c r="F450" s="15">
        <v>0</v>
      </c>
      <c r="G450" s="15">
        <v>0</v>
      </c>
      <c r="H450" s="15">
        <v>0</v>
      </c>
      <c r="J450" s="14">
        <f t="shared" si="50"/>
        <v>447000</v>
      </c>
      <c r="K450" s="14">
        <f t="shared" si="51"/>
        <v>447999</v>
      </c>
      <c r="L450" s="31"/>
      <c r="M450" s="24">
        <v>422</v>
      </c>
      <c r="N450" s="24">
        <v>-4.0688893898809753E-2</v>
      </c>
      <c r="O450" s="24">
        <v>4.0688893898809753E-2</v>
      </c>
    </row>
    <row r="451" spans="1:15" x14ac:dyDescent="0.2">
      <c r="A451" s="19" t="str">
        <f t="shared" si="45"/>
        <v>448000-448999</v>
      </c>
      <c r="B451" s="14">
        <f>COUNTIFS('Main Data'!$F:$F,"successful",'Main Data'!$D:$D,"&gt;="&amp;$J451,'Main Data'!$D:$D,"&lt;="&amp;$K451)</f>
        <v>0</v>
      </c>
      <c r="C451" s="14">
        <f>COUNTIFS('Main Data'!$F:$F,"failed",'Main Data'!$D:$D,"&gt;="&amp;$J451,'Main Data'!$D:$D,"&lt;="&amp;$K451)</f>
        <v>0</v>
      </c>
      <c r="D451" s="14">
        <f>COUNTIFS('Main Data'!$F:$F,"canceled",'Main Data'!$D:$D,"&gt;="&amp;$J451,'Main Data'!$D:$D,"&lt;="&amp;$K451)</f>
        <v>0</v>
      </c>
      <c r="E451" s="14">
        <f t="shared" si="46"/>
        <v>0</v>
      </c>
      <c r="F451" s="15">
        <v>0</v>
      </c>
      <c r="G451" s="15">
        <v>0</v>
      </c>
      <c r="H451" s="15">
        <v>0</v>
      </c>
      <c r="J451" s="14">
        <f t="shared" si="50"/>
        <v>448000</v>
      </c>
      <c r="K451" s="14">
        <f t="shared" si="51"/>
        <v>448999</v>
      </c>
      <c r="L451" s="31"/>
      <c r="M451" s="24">
        <v>423</v>
      </c>
      <c r="N451" s="24">
        <v>-4.1369823838175446E-2</v>
      </c>
      <c r="O451" s="24">
        <v>4.1369823838175446E-2</v>
      </c>
    </row>
    <row r="452" spans="1:15" x14ac:dyDescent="0.2">
      <c r="A452" s="19" t="str">
        <f t="shared" ref="A452:A503" si="52">J452&amp;"-"&amp;K452</f>
        <v>449000-449999</v>
      </c>
      <c r="B452" s="14">
        <f>COUNTIFS('Main Data'!$F:$F,"successful",'Main Data'!$D:$D,"&gt;="&amp;$J452,'Main Data'!$D:$D,"&lt;="&amp;$K452)</f>
        <v>0</v>
      </c>
      <c r="C452" s="14">
        <f>COUNTIFS('Main Data'!$F:$F,"failed",'Main Data'!$D:$D,"&gt;="&amp;$J452,'Main Data'!$D:$D,"&lt;="&amp;$K452)</f>
        <v>0</v>
      </c>
      <c r="D452" s="14">
        <f>COUNTIFS('Main Data'!$F:$F,"canceled",'Main Data'!$D:$D,"&gt;="&amp;$J452,'Main Data'!$D:$D,"&lt;="&amp;$K452)</f>
        <v>0</v>
      </c>
      <c r="E452" s="14">
        <f t="shared" ref="E452:E503" si="53">SUM(B452:D452)</f>
        <v>0</v>
      </c>
      <c r="F452" s="15">
        <v>0</v>
      </c>
      <c r="G452" s="15">
        <v>0</v>
      </c>
      <c r="H452" s="15">
        <v>0</v>
      </c>
      <c r="J452" s="14">
        <f t="shared" si="50"/>
        <v>449000</v>
      </c>
      <c r="K452" s="14">
        <f t="shared" si="51"/>
        <v>449999</v>
      </c>
      <c r="L452" s="31"/>
      <c r="M452" s="24">
        <v>424</v>
      </c>
      <c r="N452" s="24">
        <v>-4.2050753777541194E-2</v>
      </c>
      <c r="O452" s="24">
        <v>4.2050753777541194E-2</v>
      </c>
    </row>
    <row r="453" spans="1:15" x14ac:dyDescent="0.2">
      <c r="A453" s="19" t="str">
        <f t="shared" si="52"/>
        <v>450000-450999</v>
      </c>
      <c r="B453" s="14">
        <f>COUNTIFS('Main Data'!$F:$F,"successful",'Main Data'!$D:$D,"&gt;="&amp;$J453,'Main Data'!$D:$D,"&lt;="&amp;$K453)</f>
        <v>0</v>
      </c>
      <c r="C453" s="14">
        <f>COUNTIFS('Main Data'!$F:$F,"failed",'Main Data'!$D:$D,"&gt;="&amp;$J453,'Main Data'!$D:$D,"&lt;="&amp;$K453)</f>
        <v>0</v>
      </c>
      <c r="D453" s="14">
        <f>COUNTIFS('Main Data'!$F:$F,"canceled",'Main Data'!$D:$D,"&gt;="&amp;$J453,'Main Data'!$D:$D,"&lt;="&amp;$K453)</f>
        <v>1</v>
      </c>
      <c r="E453" s="14">
        <f t="shared" si="53"/>
        <v>1</v>
      </c>
      <c r="F453" s="15">
        <f t="shared" ref="F453:F503" si="54">B453/$E453</f>
        <v>0</v>
      </c>
      <c r="G453" s="15">
        <f t="shared" ref="G452:G503" si="55">C453/$E453</f>
        <v>0</v>
      </c>
      <c r="H453" s="15">
        <f t="shared" ref="H452:H503" si="56">D453/$E453</f>
        <v>1</v>
      </c>
      <c r="J453" s="14">
        <f t="shared" si="50"/>
        <v>450000</v>
      </c>
      <c r="K453" s="14">
        <f t="shared" si="51"/>
        <v>450999</v>
      </c>
      <c r="L453" s="31"/>
      <c r="M453" s="24">
        <v>425</v>
      </c>
      <c r="N453" s="24">
        <v>-4.2731683716906887E-2</v>
      </c>
      <c r="O453" s="24">
        <v>4.2731683716906887E-2</v>
      </c>
    </row>
    <row r="454" spans="1:15" x14ac:dyDescent="0.2">
      <c r="A454" s="19" t="str">
        <f t="shared" si="52"/>
        <v>451000-451999</v>
      </c>
      <c r="B454" s="14">
        <f>COUNTIFS('Main Data'!$F:$F,"successful",'Main Data'!$D:$D,"&gt;="&amp;$J454,'Main Data'!$D:$D,"&lt;="&amp;$K454)</f>
        <v>0</v>
      </c>
      <c r="C454" s="14">
        <f>COUNTIFS('Main Data'!$F:$F,"failed",'Main Data'!$D:$D,"&gt;="&amp;$J454,'Main Data'!$D:$D,"&lt;="&amp;$K454)</f>
        <v>0</v>
      </c>
      <c r="D454" s="14">
        <f>COUNTIFS('Main Data'!$F:$F,"canceled",'Main Data'!$D:$D,"&gt;="&amp;$J454,'Main Data'!$D:$D,"&lt;="&amp;$K454)</f>
        <v>0</v>
      </c>
      <c r="E454" s="14">
        <f t="shared" si="53"/>
        <v>0</v>
      </c>
      <c r="F454" s="15">
        <v>0</v>
      </c>
      <c r="G454" s="15">
        <v>0</v>
      </c>
      <c r="H454" s="15">
        <v>0</v>
      </c>
      <c r="J454" s="14">
        <f t="shared" si="50"/>
        <v>451000</v>
      </c>
      <c r="K454" s="14">
        <f t="shared" si="51"/>
        <v>451999</v>
      </c>
      <c r="L454" s="31"/>
      <c r="M454" s="24">
        <v>426</v>
      </c>
      <c r="N454" s="24">
        <v>-4.3412613656272636E-2</v>
      </c>
      <c r="O454" s="24">
        <v>4.3412613656272636E-2</v>
      </c>
    </row>
    <row r="455" spans="1:15" x14ac:dyDescent="0.2">
      <c r="A455" s="19" t="str">
        <f t="shared" si="52"/>
        <v>452000-452999</v>
      </c>
      <c r="B455" s="14">
        <f>COUNTIFS('Main Data'!$F:$F,"successful",'Main Data'!$D:$D,"&gt;="&amp;$J455,'Main Data'!$D:$D,"&lt;="&amp;$K455)</f>
        <v>0</v>
      </c>
      <c r="C455" s="14">
        <f>COUNTIFS('Main Data'!$F:$F,"failed",'Main Data'!$D:$D,"&gt;="&amp;$J455,'Main Data'!$D:$D,"&lt;="&amp;$K455)</f>
        <v>0</v>
      </c>
      <c r="D455" s="14">
        <f>COUNTIFS('Main Data'!$F:$F,"canceled",'Main Data'!$D:$D,"&gt;="&amp;$J455,'Main Data'!$D:$D,"&lt;="&amp;$K455)</f>
        <v>0</v>
      </c>
      <c r="E455" s="14">
        <f t="shared" si="53"/>
        <v>0</v>
      </c>
      <c r="F455" s="15">
        <v>0</v>
      </c>
      <c r="G455" s="15">
        <v>0</v>
      </c>
      <c r="H455" s="15">
        <v>0</v>
      </c>
      <c r="J455" s="14">
        <f t="shared" si="50"/>
        <v>452000</v>
      </c>
      <c r="K455" s="14">
        <f t="shared" si="51"/>
        <v>452999</v>
      </c>
      <c r="L455" s="31"/>
      <c r="M455" s="24">
        <v>427</v>
      </c>
      <c r="N455" s="24">
        <v>-4.4093543595638329E-2</v>
      </c>
      <c r="O455" s="24">
        <v>4.4093543595638329E-2</v>
      </c>
    </row>
    <row r="456" spans="1:15" x14ac:dyDescent="0.2">
      <c r="A456" s="19" t="str">
        <f t="shared" si="52"/>
        <v>453000-453999</v>
      </c>
      <c r="B456" s="14">
        <f>COUNTIFS('Main Data'!$F:$F,"successful",'Main Data'!$D:$D,"&gt;="&amp;$J456,'Main Data'!$D:$D,"&lt;="&amp;$K456)</f>
        <v>0</v>
      </c>
      <c r="C456" s="14">
        <f>COUNTIFS('Main Data'!$F:$F,"failed",'Main Data'!$D:$D,"&gt;="&amp;$J456,'Main Data'!$D:$D,"&lt;="&amp;$K456)</f>
        <v>0</v>
      </c>
      <c r="D456" s="14">
        <f>COUNTIFS('Main Data'!$F:$F,"canceled",'Main Data'!$D:$D,"&gt;="&amp;$J456,'Main Data'!$D:$D,"&lt;="&amp;$K456)</f>
        <v>0</v>
      </c>
      <c r="E456" s="14">
        <f t="shared" si="53"/>
        <v>0</v>
      </c>
      <c r="F456" s="15">
        <v>0</v>
      </c>
      <c r="G456" s="15">
        <v>0</v>
      </c>
      <c r="H456" s="15">
        <v>0</v>
      </c>
      <c r="J456" s="14">
        <f t="shared" si="50"/>
        <v>453000</v>
      </c>
      <c r="K456" s="14">
        <f t="shared" si="51"/>
        <v>453999</v>
      </c>
      <c r="L456" s="31"/>
      <c r="M456" s="24">
        <v>428</v>
      </c>
      <c r="N456" s="24">
        <v>-4.4774473535004022E-2</v>
      </c>
      <c r="O456" s="24">
        <v>4.4774473535004022E-2</v>
      </c>
    </row>
    <row r="457" spans="1:15" x14ac:dyDescent="0.2">
      <c r="A457" s="19" t="str">
        <f t="shared" si="52"/>
        <v>454000-454999</v>
      </c>
      <c r="B457" s="14">
        <f>COUNTIFS('Main Data'!$F:$F,"successful",'Main Data'!$D:$D,"&gt;="&amp;$J457,'Main Data'!$D:$D,"&lt;="&amp;$K457)</f>
        <v>0</v>
      </c>
      <c r="C457" s="14">
        <f>COUNTIFS('Main Data'!$F:$F,"failed",'Main Data'!$D:$D,"&gt;="&amp;$J457,'Main Data'!$D:$D,"&lt;="&amp;$K457)</f>
        <v>0</v>
      </c>
      <c r="D457" s="14">
        <f>COUNTIFS('Main Data'!$F:$F,"canceled",'Main Data'!$D:$D,"&gt;="&amp;$J457,'Main Data'!$D:$D,"&lt;="&amp;$K457)</f>
        <v>0</v>
      </c>
      <c r="E457" s="14">
        <f t="shared" si="53"/>
        <v>0</v>
      </c>
      <c r="F457" s="15">
        <v>0</v>
      </c>
      <c r="G457" s="15">
        <v>0</v>
      </c>
      <c r="H457" s="15">
        <v>0</v>
      </c>
      <c r="J457" s="14">
        <f t="shared" si="50"/>
        <v>454000</v>
      </c>
      <c r="K457" s="14">
        <f t="shared" si="51"/>
        <v>454999</v>
      </c>
      <c r="L457" s="31"/>
      <c r="M457" s="24">
        <v>429</v>
      </c>
      <c r="N457" s="24">
        <v>-4.5455403474369771E-2</v>
      </c>
      <c r="O457" s="24">
        <v>4.5455403474369771E-2</v>
      </c>
    </row>
    <row r="458" spans="1:15" x14ac:dyDescent="0.2">
      <c r="A458" s="19" t="str">
        <f t="shared" si="52"/>
        <v>455000-455999</v>
      </c>
      <c r="B458" s="14">
        <f>COUNTIFS('Main Data'!$F:$F,"successful",'Main Data'!$D:$D,"&gt;="&amp;$J458,'Main Data'!$D:$D,"&lt;="&amp;$K458)</f>
        <v>0</v>
      </c>
      <c r="C458" s="14">
        <f>COUNTIFS('Main Data'!$F:$F,"failed",'Main Data'!$D:$D,"&gt;="&amp;$J458,'Main Data'!$D:$D,"&lt;="&amp;$K458)</f>
        <v>0</v>
      </c>
      <c r="D458" s="14">
        <f>COUNTIFS('Main Data'!$F:$F,"canceled",'Main Data'!$D:$D,"&gt;="&amp;$J458,'Main Data'!$D:$D,"&lt;="&amp;$K458)</f>
        <v>0</v>
      </c>
      <c r="E458" s="14">
        <f t="shared" si="53"/>
        <v>0</v>
      </c>
      <c r="F458" s="15">
        <v>0</v>
      </c>
      <c r="G458" s="15">
        <v>0</v>
      </c>
      <c r="H458" s="15">
        <v>0</v>
      </c>
      <c r="J458" s="14">
        <f t="shared" si="50"/>
        <v>455000</v>
      </c>
      <c r="K458" s="14">
        <f t="shared" si="51"/>
        <v>455999</v>
      </c>
      <c r="L458" s="31"/>
      <c r="M458" s="24">
        <v>430</v>
      </c>
      <c r="N458" s="24">
        <v>-4.6136333413735464E-2</v>
      </c>
      <c r="O458" s="24">
        <v>4.6136333413735464E-2</v>
      </c>
    </row>
    <row r="459" spans="1:15" x14ac:dyDescent="0.2">
      <c r="A459" s="19" t="str">
        <f t="shared" si="52"/>
        <v>456000-456999</v>
      </c>
      <c r="B459" s="14">
        <f>COUNTIFS('Main Data'!$F:$F,"successful",'Main Data'!$D:$D,"&gt;="&amp;$J459,'Main Data'!$D:$D,"&lt;="&amp;$K459)</f>
        <v>0</v>
      </c>
      <c r="C459" s="14">
        <f>COUNTIFS('Main Data'!$F:$F,"failed",'Main Data'!$D:$D,"&gt;="&amp;$J459,'Main Data'!$D:$D,"&lt;="&amp;$K459)</f>
        <v>0</v>
      </c>
      <c r="D459" s="14">
        <f>COUNTIFS('Main Data'!$F:$F,"canceled",'Main Data'!$D:$D,"&gt;="&amp;$J459,'Main Data'!$D:$D,"&lt;="&amp;$K459)</f>
        <v>0</v>
      </c>
      <c r="E459" s="14">
        <f t="shared" si="53"/>
        <v>0</v>
      </c>
      <c r="F459" s="15">
        <v>0</v>
      </c>
      <c r="G459" s="15">
        <v>0</v>
      </c>
      <c r="H459" s="15">
        <v>0</v>
      </c>
      <c r="J459" s="14">
        <f t="shared" si="50"/>
        <v>456000</v>
      </c>
      <c r="K459" s="14">
        <f t="shared" si="51"/>
        <v>456999</v>
      </c>
      <c r="L459" s="31"/>
      <c r="M459" s="24">
        <v>431</v>
      </c>
      <c r="N459" s="24">
        <v>-4.6817263353101157E-2</v>
      </c>
      <c r="O459" s="24">
        <v>4.6817263353101157E-2</v>
      </c>
    </row>
    <row r="460" spans="1:15" x14ac:dyDescent="0.2">
      <c r="A460" s="19" t="str">
        <f t="shared" si="52"/>
        <v>457000-457999</v>
      </c>
      <c r="B460" s="14">
        <f>COUNTIFS('Main Data'!$F:$F,"successful",'Main Data'!$D:$D,"&gt;="&amp;$J460,'Main Data'!$D:$D,"&lt;="&amp;$K460)</f>
        <v>0</v>
      </c>
      <c r="C460" s="14">
        <f>COUNTIFS('Main Data'!$F:$F,"failed",'Main Data'!$D:$D,"&gt;="&amp;$J460,'Main Data'!$D:$D,"&lt;="&amp;$K460)</f>
        <v>0</v>
      </c>
      <c r="D460" s="14">
        <f>COUNTIFS('Main Data'!$F:$F,"canceled",'Main Data'!$D:$D,"&gt;="&amp;$J460,'Main Data'!$D:$D,"&lt;="&amp;$K460)</f>
        <v>0</v>
      </c>
      <c r="E460" s="14">
        <f t="shared" si="53"/>
        <v>0</v>
      </c>
      <c r="F460" s="15">
        <v>0</v>
      </c>
      <c r="G460" s="15">
        <v>0</v>
      </c>
      <c r="H460" s="15">
        <v>0</v>
      </c>
      <c r="J460" s="14">
        <f t="shared" si="50"/>
        <v>457000</v>
      </c>
      <c r="K460" s="14">
        <f t="shared" si="51"/>
        <v>457999</v>
      </c>
      <c r="L460" s="31"/>
      <c r="M460" s="24">
        <v>432</v>
      </c>
      <c r="N460" s="24">
        <v>-4.7498193292466906E-2</v>
      </c>
      <c r="O460" s="24">
        <v>4.7498193292466906E-2</v>
      </c>
    </row>
    <row r="461" spans="1:15" x14ac:dyDescent="0.2">
      <c r="A461" s="19" t="str">
        <f t="shared" si="52"/>
        <v>458000-458999</v>
      </c>
      <c r="B461" s="14">
        <f>COUNTIFS('Main Data'!$F:$F,"successful",'Main Data'!$D:$D,"&gt;="&amp;$J461,'Main Data'!$D:$D,"&lt;="&amp;$K461)</f>
        <v>0</v>
      </c>
      <c r="C461" s="14">
        <f>COUNTIFS('Main Data'!$F:$F,"failed",'Main Data'!$D:$D,"&gt;="&amp;$J461,'Main Data'!$D:$D,"&lt;="&amp;$K461)</f>
        <v>0</v>
      </c>
      <c r="D461" s="14">
        <f>COUNTIFS('Main Data'!$F:$F,"canceled",'Main Data'!$D:$D,"&gt;="&amp;$J461,'Main Data'!$D:$D,"&lt;="&amp;$K461)</f>
        <v>0</v>
      </c>
      <c r="E461" s="14">
        <f t="shared" si="53"/>
        <v>0</v>
      </c>
      <c r="F461" s="15">
        <v>0</v>
      </c>
      <c r="G461" s="15">
        <v>0</v>
      </c>
      <c r="H461" s="15">
        <v>0</v>
      </c>
      <c r="J461" s="14">
        <f t="shared" si="50"/>
        <v>458000</v>
      </c>
      <c r="K461" s="14">
        <f t="shared" si="51"/>
        <v>458999</v>
      </c>
      <c r="L461" s="31"/>
      <c r="M461" s="24">
        <v>433</v>
      </c>
      <c r="N461" s="24">
        <v>-4.8179123231832599E-2</v>
      </c>
      <c r="O461" s="24">
        <v>4.8179123231832599E-2</v>
      </c>
    </row>
    <row r="462" spans="1:15" x14ac:dyDescent="0.2">
      <c r="A462" s="19" t="str">
        <f t="shared" si="52"/>
        <v>459000-459999</v>
      </c>
      <c r="B462" s="14">
        <f>COUNTIFS('Main Data'!$F:$F,"successful",'Main Data'!$D:$D,"&gt;="&amp;$J462,'Main Data'!$D:$D,"&lt;="&amp;$K462)</f>
        <v>0</v>
      </c>
      <c r="C462" s="14">
        <f>COUNTIFS('Main Data'!$F:$F,"failed",'Main Data'!$D:$D,"&gt;="&amp;$J462,'Main Data'!$D:$D,"&lt;="&amp;$K462)</f>
        <v>0</v>
      </c>
      <c r="D462" s="14">
        <f>COUNTIFS('Main Data'!$F:$F,"canceled",'Main Data'!$D:$D,"&gt;="&amp;$J462,'Main Data'!$D:$D,"&lt;="&amp;$K462)</f>
        <v>0</v>
      </c>
      <c r="E462" s="14">
        <f t="shared" si="53"/>
        <v>0</v>
      </c>
      <c r="F462" s="15">
        <v>0</v>
      </c>
      <c r="G462" s="15">
        <v>0</v>
      </c>
      <c r="H462" s="15">
        <v>0</v>
      </c>
      <c r="J462" s="14">
        <f t="shared" si="50"/>
        <v>459000</v>
      </c>
      <c r="K462" s="14">
        <f t="shared" si="51"/>
        <v>459999</v>
      </c>
      <c r="L462" s="31"/>
      <c r="M462" s="24">
        <v>434</v>
      </c>
      <c r="N462" s="24">
        <v>-4.8860053171198348E-2</v>
      </c>
      <c r="O462" s="24">
        <v>4.8860053171198348E-2</v>
      </c>
    </row>
    <row r="463" spans="1:15" x14ac:dyDescent="0.2">
      <c r="A463" s="19" t="str">
        <f t="shared" si="52"/>
        <v>460000-460999</v>
      </c>
      <c r="B463" s="14">
        <f>COUNTIFS('Main Data'!$F:$F,"successful",'Main Data'!$D:$D,"&gt;="&amp;$J463,'Main Data'!$D:$D,"&lt;="&amp;$K463)</f>
        <v>0</v>
      </c>
      <c r="C463" s="14">
        <f>COUNTIFS('Main Data'!$F:$F,"failed",'Main Data'!$D:$D,"&gt;="&amp;$J463,'Main Data'!$D:$D,"&lt;="&amp;$K463)</f>
        <v>0</v>
      </c>
      <c r="D463" s="14">
        <f>COUNTIFS('Main Data'!$F:$F,"canceled",'Main Data'!$D:$D,"&gt;="&amp;$J463,'Main Data'!$D:$D,"&lt;="&amp;$K463)</f>
        <v>0</v>
      </c>
      <c r="E463" s="14">
        <f t="shared" si="53"/>
        <v>0</v>
      </c>
      <c r="F463" s="15">
        <v>0</v>
      </c>
      <c r="G463" s="15">
        <v>0</v>
      </c>
      <c r="H463" s="15">
        <v>0</v>
      </c>
      <c r="J463" s="14">
        <f t="shared" si="50"/>
        <v>460000</v>
      </c>
      <c r="K463" s="14">
        <f t="shared" si="51"/>
        <v>460999</v>
      </c>
      <c r="L463" s="31"/>
      <c r="M463" s="24">
        <v>435</v>
      </c>
      <c r="N463" s="24">
        <v>-4.9540983110564041E-2</v>
      </c>
      <c r="O463" s="24">
        <v>4.9540983110564041E-2</v>
      </c>
    </row>
    <row r="464" spans="1:15" x14ac:dyDescent="0.2">
      <c r="A464" s="19" t="str">
        <f t="shared" si="52"/>
        <v>461000-461999</v>
      </c>
      <c r="B464" s="14">
        <f>COUNTIFS('Main Data'!$F:$F,"successful",'Main Data'!$D:$D,"&gt;="&amp;$J464,'Main Data'!$D:$D,"&lt;="&amp;$K464)</f>
        <v>0</v>
      </c>
      <c r="C464" s="14">
        <f>COUNTIFS('Main Data'!$F:$F,"failed",'Main Data'!$D:$D,"&gt;="&amp;$J464,'Main Data'!$D:$D,"&lt;="&amp;$K464)</f>
        <v>0</v>
      </c>
      <c r="D464" s="14">
        <f>COUNTIFS('Main Data'!$F:$F,"canceled",'Main Data'!$D:$D,"&gt;="&amp;$J464,'Main Data'!$D:$D,"&lt;="&amp;$K464)</f>
        <v>0</v>
      </c>
      <c r="E464" s="14">
        <f t="shared" si="53"/>
        <v>0</v>
      </c>
      <c r="F464" s="15">
        <v>0</v>
      </c>
      <c r="G464" s="15">
        <v>0</v>
      </c>
      <c r="H464" s="15">
        <v>0</v>
      </c>
      <c r="J464" s="14">
        <f t="shared" ref="J464" si="57">J463+1000</f>
        <v>461000</v>
      </c>
      <c r="K464" s="14">
        <f t="shared" ref="K464" si="58">K463+1000</f>
        <v>461999</v>
      </c>
      <c r="L464" s="31"/>
      <c r="M464" s="24">
        <v>436</v>
      </c>
      <c r="N464" s="24">
        <v>-5.0221913049929734E-2</v>
      </c>
      <c r="O464" s="24">
        <v>5.0221913049929734E-2</v>
      </c>
    </row>
    <row r="465" spans="1:15" x14ac:dyDescent="0.2">
      <c r="A465" s="19" t="str">
        <f t="shared" si="52"/>
        <v>462000-462999</v>
      </c>
      <c r="B465" s="14">
        <f>COUNTIFS('Main Data'!$F:$F,"successful",'Main Data'!$D:$D,"&gt;="&amp;$J465,'Main Data'!$D:$D,"&lt;="&amp;$K465)</f>
        <v>0</v>
      </c>
      <c r="C465" s="14">
        <f>COUNTIFS('Main Data'!$F:$F,"failed",'Main Data'!$D:$D,"&gt;="&amp;$J465,'Main Data'!$D:$D,"&lt;="&amp;$K465)</f>
        <v>0</v>
      </c>
      <c r="D465" s="14">
        <f>COUNTIFS('Main Data'!$F:$F,"canceled",'Main Data'!$D:$D,"&gt;="&amp;$J465,'Main Data'!$D:$D,"&lt;="&amp;$K465)</f>
        <v>1</v>
      </c>
      <c r="E465" s="14">
        <f t="shared" si="53"/>
        <v>1</v>
      </c>
      <c r="F465" s="15">
        <f t="shared" si="54"/>
        <v>0</v>
      </c>
      <c r="G465" s="15">
        <f t="shared" si="55"/>
        <v>0</v>
      </c>
      <c r="H465" s="15">
        <f t="shared" si="56"/>
        <v>1</v>
      </c>
      <c r="J465" s="14">
        <f t="shared" ref="J465:J476" si="59">J464+1000</f>
        <v>462000</v>
      </c>
      <c r="K465" s="14">
        <f t="shared" ref="K465:K476" si="60">K464+1000</f>
        <v>462999</v>
      </c>
      <c r="L465" s="31"/>
      <c r="M465" s="24">
        <v>437</v>
      </c>
      <c r="N465" s="24">
        <v>-5.0902842989295483E-2</v>
      </c>
      <c r="O465" s="24">
        <v>5.0902842989295483E-2</v>
      </c>
    </row>
    <row r="466" spans="1:15" x14ac:dyDescent="0.2">
      <c r="A466" s="19" t="str">
        <f t="shared" si="52"/>
        <v>463000-463999</v>
      </c>
      <c r="B466" s="14">
        <f>COUNTIFS('Main Data'!$F:$F,"successful",'Main Data'!$D:$D,"&gt;="&amp;$J466,'Main Data'!$D:$D,"&lt;="&amp;$K466)</f>
        <v>0</v>
      </c>
      <c r="C466" s="14">
        <f>COUNTIFS('Main Data'!$F:$F,"failed",'Main Data'!$D:$D,"&gt;="&amp;$J466,'Main Data'!$D:$D,"&lt;="&amp;$K466)</f>
        <v>0</v>
      </c>
      <c r="D466" s="14">
        <f>COUNTIFS('Main Data'!$F:$F,"canceled",'Main Data'!$D:$D,"&gt;="&amp;$J466,'Main Data'!$D:$D,"&lt;="&amp;$K466)</f>
        <v>0</v>
      </c>
      <c r="E466" s="14">
        <f t="shared" si="53"/>
        <v>0</v>
      </c>
      <c r="F466" s="15">
        <v>0</v>
      </c>
      <c r="G466" s="15">
        <v>0</v>
      </c>
      <c r="H466" s="15">
        <v>0</v>
      </c>
      <c r="J466" s="14">
        <f t="shared" si="59"/>
        <v>463000</v>
      </c>
      <c r="K466" s="14">
        <f t="shared" si="60"/>
        <v>463999</v>
      </c>
      <c r="L466" s="31"/>
      <c r="M466" s="24">
        <v>438</v>
      </c>
      <c r="N466" s="24">
        <v>-5.1583772928661176E-2</v>
      </c>
      <c r="O466" s="24">
        <v>5.1583772928661176E-2</v>
      </c>
    </row>
    <row r="467" spans="1:15" x14ac:dyDescent="0.2">
      <c r="A467" s="19" t="str">
        <f t="shared" si="52"/>
        <v>464000-464999</v>
      </c>
      <c r="B467" s="14">
        <f>COUNTIFS('Main Data'!$F:$F,"successful",'Main Data'!$D:$D,"&gt;="&amp;$J467,'Main Data'!$D:$D,"&lt;="&amp;$K467)</f>
        <v>0</v>
      </c>
      <c r="C467" s="14">
        <f>COUNTIFS('Main Data'!$F:$F,"failed",'Main Data'!$D:$D,"&gt;="&amp;$J467,'Main Data'!$D:$D,"&lt;="&amp;$K467)</f>
        <v>0</v>
      </c>
      <c r="D467" s="14">
        <f>COUNTIFS('Main Data'!$F:$F,"canceled",'Main Data'!$D:$D,"&gt;="&amp;$J467,'Main Data'!$D:$D,"&lt;="&amp;$K467)</f>
        <v>0</v>
      </c>
      <c r="E467" s="14">
        <f t="shared" si="53"/>
        <v>0</v>
      </c>
      <c r="F467" s="15">
        <v>0</v>
      </c>
      <c r="G467" s="15">
        <v>0</v>
      </c>
      <c r="H467" s="15">
        <v>0</v>
      </c>
      <c r="J467" s="14">
        <f t="shared" si="59"/>
        <v>464000</v>
      </c>
      <c r="K467" s="14">
        <f t="shared" si="60"/>
        <v>464999</v>
      </c>
      <c r="L467" s="31"/>
      <c r="M467" s="24">
        <v>439</v>
      </c>
      <c r="N467" s="24">
        <v>-5.2264702868026869E-2</v>
      </c>
      <c r="O467" s="24">
        <v>5.2264702868026869E-2</v>
      </c>
    </row>
    <row r="468" spans="1:15" x14ac:dyDescent="0.2">
      <c r="A468" s="19" t="str">
        <f t="shared" si="52"/>
        <v>465000-465999</v>
      </c>
      <c r="B468" s="14">
        <f>COUNTIFS('Main Data'!$F:$F,"successful",'Main Data'!$D:$D,"&gt;="&amp;$J468,'Main Data'!$D:$D,"&lt;="&amp;$K468)</f>
        <v>0</v>
      </c>
      <c r="C468" s="14">
        <f>COUNTIFS('Main Data'!$F:$F,"failed",'Main Data'!$D:$D,"&gt;="&amp;$J468,'Main Data'!$D:$D,"&lt;="&amp;$K468)</f>
        <v>0</v>
      </c>
      <c r="D468" s="14">
        <f>COUNTIFS('Main Data'!$F:$F,"canceled",'Main Data'!$D:$D,"&gt;="&amp;$J468,'Main Data'!$D:$D,"&lt;="&amp;$K468)</f>
        <v>0</v>
      </c>
      <c r="E468" s="14">
        <f t="shared" si="53"/>
        <v>0</v>
      </c>
      <c r="F468" s="15">
        <v>0</v>
      </c>
      <c r="G468" s="15">
        <v>0</v>
      </c>
      <c r="H468" s="15">
        <v>0</v>
      </c>
      <c r="J468" s="14">
        <f t="shared" si="59"/>
        <v>465000</v>
      </c>
      <c r="K468" s="14">
        <f t="shared" si="60"/>
        <v>465999</v>
      </c>
      <c r="L468" s="31"/>
      <c r="M468" s="24">
        <v>440</v>
      </c>
      <c r="N468" s="24">
        <v>-5.2945632807392617E-2</v>
      </c>
      <c r="O468" s="24">
        <v>5.2945632807392617E-2</v>
      </c>
    </row>
    <row r="469" spans="1:15" x14ac:dyDescent="0.2">
      <c r="A469" s="19" t="str">
        <f t="shared" si="52"/>
        <v>466000-466999</v>
      </c>
      <c r="B469" s="14">
        <f>COUNTIFS('Main Data'!$F:$F,"successful",'Main Data'!$D:$D,"&gt;="&amp;$J469,'Main Data'!$D:$D,"&lt;="&amp;$K469)</f>
        <v>0</v>
      </c>
      <c r="C469" s="14">
        <f>COUNTIFS('Main Data'!$F:$F,"failed",'Main Data'!$D:$D,"&gt;="&amp;$J469,'Main Data'!$D:$D,"&lt;="&amp;$K469)</f>
        <v>0</v>
      </c>
      <c r="D469" s="14">
        <f>COUNTIFS('Main Data'!$F:$F,"canceled",'Main Data'!$D:$D,"&gt;="&amp;$J469,'Main Data'!$D:$D,"&lt;="&amp;$K469)</f>
        <v>0</v>
      </c>
      <c r="E469" s="14">
        <f t="shared" si="53"/>
        <v>0</v>
      </c>
      <c r="F469" s="15">
        <v>0</v>
      </c>
      <c r="G469" s="15">
        <v>0</v>
      </c>
      <c r="H469" s="15">
        <v>0</v>
      </c>
      <c r="J469" s="14">
        <f t="shared" si="59"/>
        <v>466000</v>
      </c>
      <c r="K469" s="14">
        <f t="shared" si="60"/>
        <v>466999</v>
      </c>
      <c r="L469" s="31"/>
      <c r="M469" s="24">
        <v>441</v>
      </c>
      <c r="N469" s="24">
        <v>-5.3626562746758311E-2</v>
      </c>
      <c r="O469" s="24">
        <v>5.3626562746758311E-2</v>
      </c>
    </row>
    <row r="470" spans="1:15" x14ac:dyDescent="0.2">
      <c r="A470" s="19" t="str">
        <f t="shared" si="52"/>
        <v>467000-467999</v>
      </c>
      <c r="B470" s="14">
        <f>COUNTIFS('Main Data'!$F:$F,"successful",'Main Data'!$D:$D,"&gt;="&amp;$J470,'Main Data'!$D:$D,"&lt;="&amp;$K470)</f>
        <v>0</v>
      </c>
      <c r="C470" s="14">
        <f>COUNTIFS('Main Data'!$F:$F,"failed",'Main Data'!$D:$D,"&gt;="&amp;$J470,'Main Data'!$D:$D,"&lt;="&amp;$K470)</f>
        <v>0</v>
      </c>
      <c r="D470" s="14">
        <f>COUNTIFS('Main Data'!$F:$F,"canceled",'Main Data'!$D:$D,"&gt;="&amp;$J470,'Main Data'!$D:$D,"&lt;="&amp;$K470)</f>
        <v>0</v>
      </c>
      <c r="E470" s="14">
        <f t="shared" si="53"/>
        <v>0</v>
      </c>
      <c r="F470" s="15">
        <v>0</v>
      </c>
      <c r="G470" s="15">
        <v>0</v>
      </c>
      <c r="H470" s="15">
        <v>0</v>
      </c>
      <c r="J470" s="14">
        <f t="shared" si="59"/>
        <v>467000</v>
      </c>
      <c r="K470" s="14">
        <f t="shared" si="60"/>
        <v>467999</v>
      </c>
      <c r="L470" s="31"/>
      <c r="M470" s="24">
        <v>442</v>
      </c>
      <c r="N470" s="24">
        <v>-5.4307492686124059E-2</v>
      </c>
      <c r="O470" s="24">
        <v>5.4307492686124059E-2</v>
      </c>
    </row>
    <row r="471" spans="1:15" x14ac:dyDescent="0.2">
      <c r="A471" s="19" t="str">
        <f t="shared" si="52"/>
        <v>468000-468999</v>
      </c>
      <c r="B471" s="14">
        <f>COUNTIFS('Main Data'!$F:$F,"successful",'Main Data'!$D:$D,"&gt;="&amp;$J471,'Main Data'!$D:$D,"&lt;="&amp;$K471)</f>
        <v>0</v>
      </c>
      <c r="C471" s="14">
        <f>COUNTIFS('Main Data'!$F:$F,"failed",'Main Data'!$D:$D,"&gt;="&amp;$J471,'Main Data'!$D:$D,"&lt;="&amp;$K471)</f>
        <v>0</v>
      </c>
      <c r="D471" s="14">
        <f>COUNTIFS('Main Data'!$F:$F,"canceled",'Main Data'!$D:$D,"&gt;="&amp;$J471,'Main Data'!$D:$D,"&lt;="&amp;$K471)</f>
        <v>0</v>
      </c>
      <c r="E471" s="14">
        <f t="shared" si="53"/>
        <v>0</v>
      </c>
      <c r="F471" s="15">
        <v>0</v>
      </c>
      <c r="G471" s="15">
        <v>0</v>
      </c>
      <c r="H471" s="15">
        <v>0</v>
      </c>
      <c r="J471" s="14">
        <f t="shared" si="59"/>
        <v>468000</v>
      </c>
      <c r="K471" s="14">
        <f t="shared" si="60"/>
        <v>468999</v>
      </c>
      <c r="L471" s="31"/>
      <c r="M471" s="24">
        <v>443</v>
      </c>
      <c r="N471" s="24">
        <v>-5.4988422625489752E-2</v>
      </c>
      <c r="O471" s="24">
        <v>5.4988422625489752E-2</v>
      </c>
    </row>
    <row r="472" spans="1:15" x14ac:dyDescent="0.2">
      <c r="A472" s="19" t="str">
        <f t="shared" si="52"/>
        <v>469000-469999</v>
      </c>
      <c r="B472" s="14">
        <f>COUNTIFS('Main Data'!$F:$F,"successful",'Main Data'!$D:$D,"&gt;="&amp;$J472,'Main Data'!$D:$D,"&lt;="&amp;$K472)</f>
        <v>0</v>
      </c>
      <c r="C472" s="14">
        <f>COUNTIFS('Main Data'!$F:$F,"failed",'Main Data'!$D:$D,"&gt;="&amp;$J472,'Main Data'!$D:$D,"&lt;="&amp;$K472)</f>
        <v>0</v>
      </c>
      <c r="D472" s="14">
        <f>COUNTIFS('Main Data'!$F:$F,"canceled",'Main Data'!$D:$D,"&gt;="&amp;$J472,'Main Data'!$D:$D,"&lt;="&amp;$K472)</f>
        <v>0</v>
      </c>
      <c r="E472" s="14">
        <f t="shared" si="53"/>
        <v>0</v>
      </c>
      <c r="F472" s="15">
        <v>0</v>
      </c>
      <c r="G472" s="15">
        <v>0</v>
      </c>
      <c r="H472" s="15">
        <v>0</v>
      </c>
      <c r="J472" s="14">
        <f t="shared" si="59"/>
        <v>469000</v>
      </c>
      <c r="K472" s="14">
        <f t="shared" si="60"/>
        <v>469999</v>
      </c>
      <c r="L472" s="31"/>
      <c r="M472" s="24">
        <v>444</v>
      </c>
      <c r="N472" s="24">
        <v>-5.5669352564855445E-2</v>
      </c>
      <c r="O472" s="24">
        <v>5.5669352564855445E-2</v>
      </c>
    </row>
    <row r="473" spans="1:15" x14ac:dyDescent="0.2">
      <c r="A473" s="19" t="str">
        <f t="shared" si="52"/>
        <v>470000-470999</v>
      </c>
      <c r="B473" s="14">
        <f>COUNTIFS('Main Data'!$F:$F,"successful",'Main Data'!$D:$D,"&gt;="&amp;$J473,'Main Data'!$D:$D,"&lt;="&amp;$K473)</f>
        <v>0</v>
      </c>
      <c r="C473" s="14">
        <f>COUNTIFS('Main Data'!$F:$F,"failed",'Main Data'!$D:$D,"&gt;="&amp;$J473,'Main Data'!$D:$D,"&lt;="&amp;$K473)</f>
        <v>0</v>
      </c>
      <c r="D473" s="14">
        <f>COUNTIFS('Main Data'!$F:$F,"canceled",'Main Data'!$D:$D,"&gt;="&amp;$J473,'Main Data'!$D:$D,"&lt;="&amp;$K473)</f>
        <v>0</v>
      </c>
      <c r="E473" s="14">
        <f t="shared" si="53"/>
        <v>0</v>
      </c>
      <c r="F473" s="15">
        <v>0</v>
      </c>
      <c r="G473" s="15">
        <v>0</v>
      </c>
      <c r="H473" s="15">
        <v>0</v>
      </c>
      <c r="J473" s="14">
        <f t="shared" si="59"/>
        <v>470000</v>
      </c>
      <c r="K473" s="14">
        <f t="shared" si="60"/>
        <v>470999</v>
      </c>
      <c r="L473" s="31"/>
      <c r="M473" s="24">
        <v>445</v>
      </c>
      <c r="N473" s="24">
        <v>-5.6350282504221194E-2</v>
      </c>
      <c r="O473" s="24">
        <v>5.6350282504221194E-2</v>
      </c>
    </row>
    <row r="474" spans="1:15" x14ac:dyDescent="0.2">
      <c r="A474" s="19" t="str">
        <f t="shared" si="52"/>
        <v>471000-471999</v>
      </c>
      <c r="B474" s="14">
        <f>COUNTIFS('Main Data'!$F:$F,"successful",'Main Data'!$D:$D,"&gt;="&amp;$J474,'Main Data'!$D:$D,"&lt;="&amp;$K474)</f>
        <v>0</v>
      </c>
      <c r="C474" s="14">
        <f>COUNTIFS('Main Data'!$F:$F,"failed",'Main Data'!$D:$D,"&gt;="&amp;$J474,'Main Data'!$D:$D,"&lt;="&amp;$K474)</f>
        <v>0</v>
      </c>
      <c r="D474" s="14">
        <f>COUNTIFS('Main Data'!$F:$F,"canceled",'Main Data'!$D:$D,"&gt;="&amp;$J474,'Main Data'!$D:$D,"&lt;="&amp;$K474)</f>
        <v>0</v>
      </c>
      <c r="E474" s="14">
        <f t="shared" si="53"/>
        <v>0</v>
      </c>
      <c r="F474" s="15">
        <v>0</v>
      </c>
      <c r="G474" s="15">
        <v>0</v>
      </c>
      <c r="H474" s="15">
        <v>0</v>
      </c>
      <c r="J474" s="14">
        <f t="shared" si="59"/>
        <v>471000</v>
      </c>
      <c r="K474" s="14">
        <f t="shared" si="60"/>
        <v>471999</v>
      </c>
      <c r="L474" s="31"/>
      <c r="M474" s="24">
        <v>446</v>
      </c>
      <c r="N474" s="24">
        <v>-5.7031212443586887E-2</v>
      </c>
      <c r="O474" s="24">
        <v>5.7031212443586887E-2</v>
      </c>
    </row>
    <row r="475" spans="1:15" x14ac:dyDescent="0.2">
      <c r="A475" s="19" t="str">
        <f t="shared" si="52"/>
        <v>472000-472999</v>
      </c>
      <c r="B475" s="14">
        <f>COUNTIFS('Main Data'!$F:$F,"successful",'Main Data'!$D:$D,"&gt;="&amp;$J475,'Main Data'!$D:$D,"&lt;="&amp;$K475)</f>
        <v>0</v>
      </c>
      <c r="C475" s="14">
        <f>COUNTIFS('Main Data'!$F:$F,"failed",'Main Data'!$D:$D,"&gt;="&amp;$J475,'Main Data'!$D:$D,"&lt;="&amp;$K475)</f>
        <v>0</v>
      </c>
      <c r="D475" s="14">
        <f>COUNTIFS('Main Data'!$F:$F,"canceled",'Main Data'!$D:$D,"&gt;="&amp;$J475,'Main Data'!$D:$D,"&lt;="&amp;$K475)</f>
        <v>0</v>
      </c>
      <c r="E475" s="14">
        <f t="shared" si="53"/>
        <v>0</v>
      </c>
      <c r="F475" s="15">
        <v>0</v>
      </c>
      <c r="G475" s="15">
        <v>0</v>
      </c>
      <c r="H475" s="15">
        <v>0</v>
      </c>
      <c r="J475" s="14">
        <f t="shared" si="59"/>
        <v>472000</v>
      </c>
      <c r="K475" s="14">
        <f t="shared" si="60"/>
        <v>472999</v>
      </c>
      <c r="L475" s="31"/>
      <c r="M475" s="24">
        <v>447</v>
      </c>
      <c r="N475" s="24">
        <v>-5.771214238295258E-2</v>
      </c>
      <c r="O475" s="24">
        <v>5.771214238295258E-2</v>
      </c>
    </row>
    <row r="476" spans="1:15" x14ac:dyDescent="0.2">
      <c r="A476" s="19" t="str">
        <f t="shared" si="52"/>
        <v>473000-473999</v>
      </c>
      <c r="B476" s="14">
        <f>COUNTIFS('Main Data'!$F:$F,"successful",'Main Data'!$D:$D,"&gt;="&amp;$J476,'Main Data'!$D:$D,"&lt;="&amp;$K476)</f>
        <v>0</v>
      </c>
      <c r="C476" s="14">
        <f>COUNTIFS('Main Data'!$F:$F,"failed",'Main Data'!$D:$D,"&gt;="&amp;$J476,'Main Data'!$D:$D,"&lt;="&amp;$K476)</f>
        <v>0</v>
      </c>
      <c r="D476" s="14">
        <f>COUNTIFS('Main Data'!$F:$F,"canceled",'Main Data'!$D:$D,"&gt;="&amp;$J476,'Main Data'!$D:$D,"&lt;="&amp;$K476)</f>
        <v>0</v>
      </c>
      <c r="E476" s="14">
        <f t="shared" si="53"/>
        <v>0</v>
      </c>
      <c r="F476" s="15">
        <v>0</v>
      </c>
      <c r="G476" s="15">
        <v>0</v>
      </c>
      <c r="H476" s="15">
        <v>0</v>
      </c>
      <c r="J476" s="14">
        <f t="shared" si="59"/>
        <v>473000</v>
      </c>
      <c r="K476" s="14">
        <f t="shared" si="60"/>
        <v>473999</v>
      </c>
      <c r="L476" s="31"/>
      <c r="M476" s="24">
        <v>448</v>
      </c>
      <c r="N476" s="24">
        <v>-5.8393072322318329E-2</v>
      </c>
      <c r="O476" s="24">
        <v>5.8393072322318329E-2</v>
      </c>
    </row>
    <row r="477" spans="1:15" x14ac:dyDescent="0.2">
      <c r="A477" s="19" t="str">
        <f t="shared" si="52"/>
        <v>474000-474999</v>
      </c>
      <c r="B477" s="14">
        <f>COUNTIFS('Main Data'!$F:$F,"successful",'Main Data'!$D:$D,"&gt;="&amp;$J477,'Main Data'!$D:$D,"&lt;="&amp;$K477)</f>
        <v>0</v>
      </c>
      <c r="C477" s="14">
        <f>COUNTIFS('Main Data'!$F:$F,"failed",'Main Data'!$D:$D,"&gt;="&amp;$J477,'Main Data'!$D:$D,"&lt;="&amp;$K477)</f>
        <v>0</v>
      </c>
      <c r="D477" s="14">
        <f>COUNTIFS('Main Data'!$F:$F,"canceled",'Main Data'!$D:$D,"&gt;="&amp;$J477,'Main Data'!$D:$D,"&lt;="&amp;$K477)</f>
        <v>1</v>
      </c>
      <c r="E477" s="14">
        <f t="shared" si="53"/>
        <v>1</v>
      </c>
      <c r="F477" s="15">
        <f t="shared" si="54"/>
        <v>0</v>
      </c>
      <c r="G477" s="15">
        <f t="shared" si="55"/>
        <v>0</v>
      </c>
      <c r="H477" s="15">
        <f t="shared" si="56"/>
        <v>1</v>
      </c>
      <c r="J477" s="14">
        <f t="shared" ref="J477:J484" si="61">J476+1000</f>
        <v>474000</v>
      </c>
      <c r="K477" s="14">
        <f t="shared" ref="K477:K484" si="62">K476+1000</f>
        <v>474999</v>
      </c>
      <c r="L477" s="31"/>
      <c r="M477" s="24">
        <v>449</v>
      </c>
      <c r="N477" s="24">
        <v>-5.9074002261684022E-2</v>
      </c>
      <c r="O477" s="24">
        <v>5.9074002261684022E-2</v>
      </c>
    </row>
    <row r="478" spans="1:15" x14ac:dyDescent="0.2">
      <c r="A478" s="19" t="str">
        <f t="shared" si="52"/>
        <v>475000-475999</v>
      </c>
      <c r="B478" s="14">
        <f>COUNTIFS('Main Data'!$F:$F,"successful",'Main Data'!$D:$D,"&gt;="&amp;$J478,'Main Data'!$D:$D,"&lt;="&amp;$K478)</f>
        <v>0</v>
      </c>
      <c r="C478" s="14">
        <f>COUNTIFS('Main Data'!$F:$F,"failed",'Main Data'!$D:$D,"&gt;="&amp;$J478,'Main Data'!$D:$D,"&lt;="&amp;$K478)</f>
        <v>0</v>
      </c>
      <c r="D478" s="14">
        <f>COUNTIFS('Main Data'!$F:$F,"canceled",'Main Data'!$D:$D,"&gt;="&amp;$J478,'Main Data'!$D:$D,"&lt;="&amp;$K478)</f>
        <v>0</v>
      </c>
      <c r="E478" s="14">
        <f t="shared" si="53"/>
        <v>0</v>
      </c>
      <c r="F478" s="15">
        <v>0</v>
      </c>
      <c r="G478" s="15">
        <v>0</v>
      </c>
      <c r="H478" s="15">
        <v>0</v>
      </c>
      <c r="J478" s="14">
        <f t="shared" si="61"/>
        <v>475000</v>
      </c>
      <c r="K478" s="14">
        <f t="shared" si="62"/>
        <v>475999</v>
      </c>
      <c r="L478" s="31"/>
      <c r="M478" s="24">
        <v>450</v>
      </c>
      <c r="N478" s="24">
        <v>-5.9754932201049715E-2</v>
      </c>
      <c r="O478" s="24">
        <v>5.9754932201049715E-2</v>
      </c>
    </row>
    <row r="479" spans="1:15" x14ac:dyDescent="0.2">
      <c r="A479" s="19" t="str">
        <f t="shared" si="52"/>
        <v>476000-476999</v>
      </c>
      <c r="B479" s="14">
        <f>COUNTIFS('Main Data'!$F:$F,"successful",'Main Data'!$D:$D,"&gt;="&amp;$J479,'Main Data'!$D:$D,"&lt;="&amp;$K479)</f>
        <v>0</v>
      </c>
      <c r="C479" s="14">
        <f>COUNTIFS('Main Data'!$F:$F,"failed",'Main Data'!$D:$D,"&gt;="&amp;$J479,'Main Data'!$D:$D,"&lt;="&amp;$K479)</f>
        <v>0</v>
      </c>
      <c r="D479" s="14">
        <f>COUNTIFS('Main Data'!$F:$F,"canceled",'Main Data'!$D:$D,"&gt;="&amp;$J479,'Main Data'!$D:$D,"&lt;="&amp;$K479)</f>
        <v>0</v>
      </c>
      <c r="E479" s="14">
        <f t="shared" si="53"/>
        <v>0</v>
      </c>
      <c r="F479" s="15">
        <v>0</v>
      </c>
      <c r="G479" s="15">
        <v>0</v>
      </c>
      <c r="H479" s="15">
        <v>0</v>
      </c>
      <c r="J479" s="14">
        <f t="shared" si="61"/>
        <v>476000</v>
      </c>
      <c r="K479" s="14">
        <f t="shared" si="62"/>
        <v>476999</v>
      </c>
      <c r="L479" s="31"/>
      <c r="M479" s="24">
        <v>451</v>
      </c>
      <c r="N479" s="24">
        <v>-6.0435862140415464E-2</v>
      </c>
      <c r="O479" s="24">
        <v>6.0435862140415464E-2</v>
      </c>
    </row>
    <row r="480" spans="1:15" x14ac:dyDescent="0.2">
      <c r="A480" s="19" t="str">
        <f t="shared" si="52"/>
        <v>477000-477999</v>
      </c>
      <c r="B480" s="14">
        <f>COUNTIFS('Main Data'!$F:$F,"successful",'Main Data'!$D:$D,"&gt;="&amp;$J480,'Main Data'!$D:$D,"&lt;="&amp;$K480)</f>
        <v>0</v>
      </c>
      <c r="C480" s="14">
        <f>COUNTIFS('Main Data'!$F:$F,"failed",'Main Data'!$D:$D,"&gt;="&amp;$J480,'Main Data'!$D:$D,"&lt;="&amp;$K480)</f>
        <v>0</v>
      </c>
      <c r="D480" s="14">
        <f>COUNTIFS('Main Data'!$F:$F,"canceled",'Main Data'!$D:$D,"&gt;="&amp;$J480,'Main Data'!$D:$D,"&lt;="&amp;$K480)</f>
        <v>0</v>
      </c>
      <c r="E480" s="14">
        <f t="shared" si="53"/>
        <v>0</v>
      </c>
      <c r="F480" s="15">
        <v>0</v>
      </c>
      <c r="G480" s="15">
        <v>0</v>
      </c>
      <c r="H480" s="15">
        <v>0</v>
      </c>
      <c r="J480" s="14">
        <f t="shared" si="61"/>
        <v>477000</v>
      </c>
      <c r="K480" s="14">
        <f t="shared" si="62"/>
        <v>477999</v>
      </c>
      <c r="L480" s="31"/>
      <c r="M480" s="24">
        <v>452</v>
      </c>
      <c r="N480" s="24">
        <v>-6.1116792079781157E-2</v>
      </c>
      <c r="O480" s="24">
        <v>6.1116792079781157E-2</v>
      </c>
    </row>
    <row r="481" spans="1:15" x14ac:dyDescent="0.2">
      <c r="A481" s="19" t="str">
        <f t="shared" si="52"/>
        <v>478000-478999</v>
      </c>
      <c r="B481" s="14">
        <f>COUNTIFS('Main Data'!$F:$F,"successful",'Main Data'!$D:$D,"&gt;="&amp;$J481,'Main Data'!$D:$D,"&lt;="&amp;$K481)</f>
        <v>0</v>
      </c>
      <c r="C481" s="14">
        <f>COUNTIFS('Main Data'!$F:$F,"failed",'Main Data'!$D:$D,"&gt;="&amp;$J481,'Main Data'!$D:$D,"&lt;="&amp;$K481)</f>
        <v>0</v>
      </c>
      <c r="D481" s="14">
        <f>COUNTIFS('Main Data'!$F:$F,"canceled",'Main Data'!$D:$D,"&gt;="&amp;$J481,'Main Data'!$D:$D,"&lt;="&amp;$K481)</f>
        <v>0</v>
      </c>
      <c r="E481" s="14">
        <f t="shared" si="53"/>
        <v>0</v>
      </c>
      <c r="F481" s="15">
        <v>0</v>
      </c>
      <c r="G481" s="15">
        <v>0</v>
      </c>
      <c r="H481" s="15">
        <v>0</v>
      </c>
      <c r="J481" s="14">
        <f t="shared" si="61"/>
        <v>478000</v>
      </c>
      <c r="K481" s="14">
        <f t="shared" si="62"/>
        <v>478999</v>
      </c>
      <c r="L481" s="31"/>
      <c r="M481" s="24">
        <v>453</v>
      </c>
      <c r="N481" s="24">
        <v>-6.1797722019146906E-2</v>
      </c>
      <c r="O481" s="24">
        <v>6.1797722019146906E-2</v>
      </c>
    </row>
    <row r="482" spans="1:15" x14ac:dyDescent="0.2">
      <c r="A482" s="19" t="str">
        <f t="shared" si="52"/>
        <v>479000-479999</v>
      </c>
      <c r="B482" s="14">
        <f>COUNTIFS('Main Data'!$F:$F,"successful",'Main Data'!$D:$D,"&gt;="&amp;$J482,'Main Data'!$D:$D,"&lt;="&amp;$K482)</f>
        <v>0</v>
      </c>
      <c r="C482" s="14">
        <f>COUNTIFS('Main Data'!$F:$F,"failed",'Main Data'!$D:$D,"&gt;="&amp;$J482,'Main Data'!$D:$D,"&lt;="&amp;$K482)</f>
        <v>0</v>
      </c>
      <c r="D482" s="14">
        <f>COUNTIFS('Main Data'!$F:$F,"canceled",'Main Data'!$D:$D,"&gt;="&amp;$J482,'Main Data'!$D:$D,"&lt;="&amp;$K482)</f>
        <v>0</v>
      </c>
      <c r="E482" s="14">
        <f t="shared" si="53"/>
        <v>0</v>
      </c>
      <c r="F482" s="15">
        <v>0</v>
      </c>
      <c r="G482" s="15">
        <v>0</v>
      </c>
      <c r="H482" s="15">
        <v>0</v>
      </c>
      <c r="J482" s="14">
        <f t="shared" si="61"/>
        <v>479000</v>
      </c>
      <c r="K482" s="14">
        <f t="shared" si="62"/>
        <v>479999</v>
      </c>
      <c r="L482" s="31"/>
      <c r="M482" s="24">
        <v>454</v>
      </c>
      <c r="N482" s="24">
        <v>-6.2478651958512599E-2</v>
      </c>
      <c r="O482" s="24">
        <v>6.2478651958512599E-2</v>
      </c>
    </row>
    <row r="483" spans="1:15" x14ac:dyDescent="0.2">
      <c r="A483" s="19" t="str">
        <f t="shared" si="52"/>
        <v>480000-480999</v>
      </c>
      <c r="B483" s="14">
        <f>COUNTIFS('Main Data'!$F:$F,"successful",'Main Data'!$D:$D,"&gt;="&amp;$J483,'Main Data'!$D:$D,"&lt;="&amp;$K483)</f>
        <v>0</v>
      </c>
      <c r="C483" s="14">
        <f>COUNTIFS('Main Data'!$F:$F,"failed",'Main Data'!$D:$D,"&gt;="&amp;$J483,'Main Data'!$D:$D,"&lt;="&amp;$K483)</f>
        <v>0</v>
      </c>
      <c r="D483" s="14">
        <f>COUNTIFS('Main Data'!$F:$F,"canceled",'Main Data'!$D:$D,"&gt;="&amp;$J483,'Main Data'!$D:$D,"&lt;="&amp;$K483)</f>
        <v>0</v>
      </c>
      <c r="E483" s="14">
        <f t="shared" si="53"/>
        <v>0</v>
      </c>
      <c r="F483" s="15">
        <v>0</v>
      </c>
      <c r="G483" s="15">
        <v>0</v>
      </c>
      <c r="H483" s="15">
        <v>0</v>
      </c>
      <c r="J483" s="14">
        <f t="shared" si="61"/>
        <v>480000</v>
      </c>
      <c r="K483" s="14">
        <f t="shared" si="62"/>
        <v>480999</v>
      </c>
      <c r="L483" s="31"/>
      <c r="M483" s="24">
        <v>455</v>
      </c>
      <c r="N483" s="24">
        <v>-6.3159581897878292E-2</v>
      </c>
      <c r="O483" s="24">
        <v>6.3159581897878292E-2</v>
      </c>
    </row>
    <row r="484" spans="1:15" x14ac:dyDescent="0.2">
      <c r="A484" s="19" t="str">
        <f t="shared" si="52"/>
        <v>481000-481999</v>
      </c>
      <c r="B484" s="14">
        <f>COUNTIFS('Main Data'!$F:$F,"successful",'Main Data'!$D:$D,"&gt;="&amp;$J484,'Main Data'!$D:$D,"&lt;="&amp;$K484)</f>
        <v>0</v>
      </c>
      <c r="C484" s="14">
        <f>COUNTIFS('Main Data'!$F:$F,"failed",'Main Data'!$D:$D,"&gt;="&amp;$J484,'Main Data'!$D:$D,"&lt;="&amp;$K484)</f>
        <v>0</v>
      </c>
      <c r="D484" s="14">
        <f>COUNTIFS('Main Data'!$F:$F,"canceled",'Main Data'!$D:$D,"&gt;="&amp;$J484,'Main Data'!$D:$D,"&lt;="&amp;$K484)</f>
        <v>0</v>
      </c>
      <c r="E484" s="14">
        <f t="shared" si="53"/>
        <v>0</v>
      </c>
      <c r="F484" s="15">
        <v>0</v>
      </c>
      <c r="G484" s="15">
        <v>0</v>
      </c>
      <c r="H484" s="15">
        <v>0</v>
      </c>
      <c r="J484" s="14">
        <f t="shared" si="61"/>
        <v>481000</v>
      </c>
      <c r="K484" s="14">
        <f t="shared" si="62"/>
        <v>481999</v>
      </c>
      <c r="L484" s="31"/>
      <c r="M484" s="24">
        <v>456</v>
      </c>
      <c r="N484" s="24">
        <v>-6.3840511837244041E-2</v>
      </c>
      <c r="O484" s="24">
        <v>6.3840511837244041E-2</v>
      </c>
    </row>
    <row r="485" spans="1:15" x14ac:dyDescent="0.2">
      <c r="A485" s="19" t="str">
        <f t="shared" si="52"/>
        <v>482000-482999</v>
      </c>
      <c r="B485" s="14">
        <f>COUNTIFS('Main Data'!$F:$F,"successful",'Main Data'!$D:$D,"&gt;="&amp;$J485,'Main Data'!$D:$D,"&lt;="&amp;$K485)</f>
        <v>0</v>
      </c>
      <c r="C485" s="14">
        <f>COUNTIFS('Main Data'!$F:$F,"failed",'Main Data'!$D:$D,"&gt;="&amp;$J485,'Main Data'!$D:$D,"&lt;="&amp;$K485)</f>
        <v>0</v>
      </c>
      <c r="D485" s="14">
        <f>COUNTIFS('Main Data'!$F:$F,"canceled",'Main Data'!$D:$D,"&gt;="&amp;$J485,'Main Data'!$D:$D,"&lt;="&amp;$K485)</f>
        <v>0</v>
      </c>
      <c r="E485" s="14">
        <f t="shared" si="53"/>
        <v>0</v>
      </c>
      <c r="F485" s="15">
        <v>0</v>
      </c>
      <c r="G485" s="15">
        <v>0</v>
      </c>
      <c r="H485" s="15">
        <v>0</v>
      </c>
      <c r="J485" s="14">
        <f t="shared" ref="J485:J502" si="63">J484+1000</f>
        <v>482000</v>
      </c>
      <c r="K485" s="14">
        <f t="shared" ref="K485:K502" si="64">K484+1000</f>
        <v>482999</v>
      </c>
      <c r="L485" s="31"/>
      <c r="M485" s="24">
        <v>457</v>
      </c>
      <c r="N485" s="24">
        <v>-6.4521441776609734E-2</v>
      </c>
      <c r="O485" s="24">
        <v>6.4521441776609734E-2</v>
      </c>
    </row>
    <row r="486" spans="1:15" x14ac:dyDescent="0.2">
      <c r="A486" s="19" t="str">
        <f t="shared" si="52"/>
        <v>483000-483999</v>
      </c>
      <c r="B486" s="14">
        <f>COUNTIFS('Main Data'!$F:$F,"successful",'Main Data'!$D:$D,"&gt;="&amp;$J486,'Main Data'!$D:$D,"&lt;="&amp;$K486)</f>
        <v>0</v>
      </c>
      <c r="C486" s="14">
        <f>COUNTIFS('Main Data'!$F:$F,"failed",'Main Data'!$D:$D,"&gt;="&amp;$J486,'Main Data'!$D:$D,"&lt;="&amp;$K486)</f>
        <v>0</v>
      </c>
      <c r="D486" s="14">
        <f>COUNTIFS('Main Data'!$F:$F,"canceled",'Main Data'!$D:$D,"&gt;="&amp;$J486,'Main Data'!$D:$D,"&lt;="&amp;$K486)</f>
        <v>0</v>
      </c>
      <c r="E486" s="14">
        <f t="shared" si="53"/>
        <v>0</v>
      </c>
      <c r="F486" s="15">
        <v>0</v>
      </c>
      <c r="G486" s="15">
        <v>0</v>
      </c>
      <c r="H486" s="15">
        <v>0</v>
      </c>
      <c r="J486" s="14">
        <f t="shared" si="63"/>
        <v>483000</v>
      </c>
      <c r="K486" s="14">
        <f t="shared" si="64"/>
        <v>483999</v>
      </c>
      <c r="L486" s="31"/>
      <c r="M486" s="24">
        <v>458</v>
      </c>
      <c r="N486" s="24">
        <v>-6.5202371715975427E-2</v>
      </c>
      <c r="O486" s="24">
        <v>6.5202371715975427E-2</v>
      </c>
    </row>
    <row r="487" spans="1:15" x14ac:dyDescent="0.2">
      <c r="A487" s="19" t="str">
        <f t="shared" si="52"/>
        <v>484000-484999</v>
      </c>
      <c r="B487" s="14">
        <f>COUNTIFS('Main Data'!$F:$F,"successful",'Main Data'!$D:$D,"&gt;="&amp;$J487,'Main Data'!$D:$D,"&lt;="&amp;$K487)</f>
        <v>0</v>
      </c>
      <c r="C487" s="14">
        <f>COUNTIFS('Main Data'!$F:$F,"failed",'Main Data'!$D:$D,"&gt;="&amp;$J487,'Main Data'!$D:$D,"&lt;="&amp;$K487)</f>
        <v>0</v>
      </c>
      <c r="D487" s="14">
        <f>COUNTIFS('Main Data'!$F:$F,"canceled",'Main Data'!$D:$D,"&gt;="&amp;$J487,'Main Data'!$D:$D,"&lt;="&amp;$K487)</f>
        <v>0</v>
      </c>
      <c r="E487" s="14">
        <f t="shared" si="53"/>
        <v>0</v>
      </c>
      <c r="F487" s="15">
        <v>0</v>
      </c>
      <c r="G487" s="15">
        <v>0</v>
      </c>
      <c r="H487" s="15">
        <v>0</v>
      </c>
      <c r="J487" s="14">
        <f t="shared" si="63"/>
        <v>484000</v>
      </c>
      <c r="K487" s="14">
        <f t="shared" si="64"/>
        <v>484999</v>
      </c>
      <c r="L487" s="31"/>
      <c r="M487" s="24">
        <v>459</v>
      </c>
      <c r="N487" s="24">
        <v>-6.5883301655341175E-2</v>
      </c>
      <c r="O487" s="24">
        <v>6.5883301655341175E-2</v>
      </c>
    </row>
    <row r="488" spans="1:15" x14ac:dyDescent="0.2">
      <c r="A488" s="19" t="str">
        <f t="shared" si="52"/>
        <v>485000-485999</v>
      </c>
      <c r="B488" s="14">
        <f>COUNTIFS('Main Data'!$F:$F,"successful",'Main Data'!$D:$D,"&gt;="&amp;$J488,'Main Data'!$D:$D,"&lt;="&amp;$K488)</f>
        <v>0</v>
      </c>
      <c r="C488" s="14">
        <f>COUNTIFS('Main Data'!$F:$F,"failed",'Main Data'!$D:$D,"&gt;="&amp;$J488,'Main Data'!$D:$D,"&lt;="&amp;$K488)</f>
        <v>0</v>
      </c>
      <c r="D488" s="14">
        <f>COUNTIFS('Main Data'!$F:$F,"canceled",'Main Data'!$D:$D,"&gt;="&amp;$J488,'Main Data'!$D:$D,"&lt;="&amp;$K488)</f>
        <v>0</v>
      </c>
      <c r="E488" s="14">
        <f t="shared" si="53"/>
        <v>0</v>
      </c>
      <c r="F488" s="15">
        <v>0</v>
      </c>
      <c r="G488" s="15">
        <v>0</v>
      </c>
      <c r="H488" s="15">
        <v>0</v>
      </c>
      <c r="J488" s="14">
        <f t="shared" si="63"/>
        <v>485000</v>
      </c>
      <c r="K488" s="14">
        <f t="shared" si="64"/>
        <v>485999</v>
      </c>
      <c r="L488" s="31"/>
      <c r="M488" s="24">
        <v>460</v>
      </c>
      <c r="N488" s="24">
        <v>-6.6564231594706869E-2</v>
      </c>
      <c r="O488" s="24">
        <v>6.6564231594706869E-2</v>
      </c>
    </row>
    <row r="489" spans="1:15" x14ac:dyDescent="0.2">
      <c r="A489" s="19" t="str">
        <f t="shared" si="52"/>
        <v>486000-486999</v>
      </c>
      <c r="B489" s="14">
        <f>COUNTIFS('Main Data'!$F:$F,"successful",'Main Data'!$D:$D,"&gt;="&amp;$J489,'Main Data'!$D:$D,"&lt;="&amp;$K489)</f>
        <v>0</v>
      </c>
      <c r="C489" s="14">
        <f>COUNTIFS('Main Data'!$F:$F,"failed",'Main Data'!$D:$D,"&gt;="&amp;$J489,'Main Data'!$D:$D,"&lt;="&amp;$K489)</f>
        <v>0</v>
      </c>
      <c r="D489" s="14">
        <f>COUNTIFS('Main Data'!$F:$F,"canceled",'Main Data'!$D:$D,"&gt;="&amp;$J489,'Main Data'!$D:$D,"&lt;="&amp;$K489)</f>
        <v>0</v>
      </c>
      <c r="E489" s="14">
        <f t="shared" si="53"/>
        <v>0</v>
      </c>
      <c r="F489" s="15">
        <v>0</v>
      </c>
      <c r="G489" s="15">
        <v>0</v>
      </c>
      <c r="H489" s="15">
        <v>0</v>
      </c>
      <c r="J489" s="14">
        <f t="shared" si="63"/>
        <v>486000</v>
      </c>
      <c r="K489" s="14">
        <f t="shared" si="64"/>
        <v>486999</v>
      </c>
      <c r="L489" s="31"/>
      <c r="M489" s="24">
        <v>461</v>
      </c>
      <c r="N489" s="24">
        <v>-6.7245161534072617E-2</v>
      </c>
      <c r="O489" s="24">
        <v>6.7245161534072617E-2</v>
      </c>
    </row>
    <row r="490" spans="1:15" x14ac:dyDescent="0.2">
      <c r="A490" s="19" t="str">
        <f t="shared" si="52"/>
        <v>487000-487999</v>
      </c>
      <c r="B490" s="14">
        <f>COUNTIFS('Main Data'!$F:$F,"successful",'Main Data'!$D:$D,"&gt;="&amp;$J490,'Main Data'!$D:$D,"&lt;="&amp;$K490)</f>
        <v>0</v>
      </c>
      <c r="C490" s="14">
        <f>COUNTIFS('Main Data'!$F:$F,"failed",'Main Data'!$D:$D,"&gt;="&amp;$J490,'Main Data'!$D:$D,"&lt;="&amp;$K490)</f>
        <v>0</v>
      </c>
      <c r="D490" s="14">
        <f>COUNTIFS('Main Data'!$F:$F,"canceled",'Main Data'!$D:$D,"&gt;="&amp;$J490,'Main Data'!$D:$D,"&lt;="&amp;$K490)</f>
        <v>0</v>
      </c>
      <c r="E490" s="14">
        <f t="shared" si="53"/>
        <v>0</v>
      </c>
      <c r="F490" s="15">
        <v>0</v>
      </c>
      <c r="G490" s="15">
        <v>0</v>
      </c>
      <c r="H490" s="15">
        <v>0</v>
      </c>
      <c r="J490" s="14">
        <f t="shared" si="63"/>
        <v>487000</v>
      </c>
      <c r="K490" s="14">
        <f t="shared" si="64"/>
        <v>487999</v>
      </c>
      <c r="L490" s="31"/>
      <c r="M490" s="24">
        <v>462</v>
      </c>
      <c r="N490" s="24">
        <v>-6.792609147343831E-2</v>
      </c>
      <c r="O490" s="24">
        <v>6.792609147343831E-2</v>
      </c>
    </row>
    <row r="491" spans="1:15" x14ac:dyDescent="0.2">
      <c r="A491" s="19" t="str">
        <f t="shared" si="52"/>
        <v>488000-488999</v>
      </c>
      <c r="B491" s="14">
        <f>COUNTIFS('Main Data'!$F:$F,"successful",'Main Data'!$D:$D,"&gt;="&amp;$J491,'Main Data'!$D:$D,"&lt;="&amp;$K491)</f>
        <v>0</v>
      </c>
      <c r="C491" s="14">
        <f>COUNTIFS('Main Data'!$F:$F,"failed",'Main Data'!$D:$D,"&gt;="&amp;$J491,'Main Data'!$D:$D,"&lt;="&amp;$K491)</f>
        <v>0</v>
      </c>
      <c r="D491" s="14">
        <f>COUNTIFS('Main Data'!$F:$F,"canceled",'Main Data'!$D:$D,"&gt;="&amp;$J491,'Main Data'!$D:$D,"&lt;="&amp;$K491)</f>
        <v>0</v>
      </c>
      <c r="E491" s="14">
        <f t="shared" si="53"/>
        <v>0</v>
      </c>
      <c r="F491" s="15">
        <v>0</v>
      </c>
      <c r="G491" s="15">
        <v>0</v>
      </c>
      <c r="H491" s="15">
        <v>0</v>
      </c>
      <c r="J491" s="14">
        <f t="shared" si="63"/>
        <v>488000</v>
      </c>
      <c r="K491" s="14">
        <f t="shared" si="64"/>
        <v>488999</v>
      </c>
      <c r="L491" s="31"/>
      <c r="M491" s="24">
        <v>463</v>
      </c>
      <c r="N491" s="24">
        <v>-6.8607021412804003E-2</v>
      </c>
      <c r="O491" s="24">
        <v>6.8607021412804003E-2</v>
      </c>
    </row>
    <row r="492" spans="1:15" x14ac:dyDescent="0.2">
      <c r="A492" s="19" t="str">
        <f t="shared" si="52"/>
        <v>489000-489999</v>
      </c>
      <c r="B492" s="14">
        <f>COUNTIFS('Main Data'!$F:$F,"successful",'Main Data'!$D:$D,"&gt;="&amp;$J492,'Main Data'!$D:$D,"&lt;="&amp;$K492)</f>
        <v>0</v>
      </c>
      <c r="C492" s="14">
        <f>COUNTIFS('Main Data'!$F:$F,"failed",'Main Data'!$D:$D,"&gt;="&amp;$J492,'Main Data'!$D:$D,"&lt;="&amp;$K492)</f>
        <v>0</v>
      </c>
      <c r="D492" s="14">
        <f>COUNTIFS('Main Data'!$F:$F,"canceled",'Main Data'!$D:$D,"&gt;="&amp;$J492,'Main Data'!$D:$D,"&lt;="&amp;$K492)</f>
        <v>0</v>
      </c>
      <c r="E492" s="14">
        <f t="shared" si="53"/>
        <v>0</v>
      </c>
      <c r="F492" s="15">
        <v>0</v>
      </c>
      <c r="G492" s="15">
        <v>0</v>
      </c>
      <c r="H492" s="15">
        <v>0</v>
      </c>
      <c r="J492" s="14">
        <f t="shared" si="63"/>
        <v>489000</v>
      </c>
      <c r="K492" s="14">
        <f t="shared" si="64"/>
        <v>489999</v>
      </c>
      <c r="L492" s="31"/>
      <c r="M492" s="24">
        <v>464</v>
      </c>
      <c r="N492" s="24">
        <v>-6.9287951352169752E-2</v>
      </c>
      <c r="O492" s="24">
        <v>6.9287951352169752E-2</v>
      </c>
    </row>
    <row r="493" spans="1:15" x14ac:dyDescent="0.2">
      <c r="A493" s="19" t="str">
        <f t="shared" si="52"/>
        <v>490000-490999</v>
      </c>
      <c r="B493" s="14">
        <f>COUNTIFS('Main Data'!$F:$F,"successful",'Main Data'!$D:$D,"&gt;="&amp;$J493,'Main Data'!$D:$D,"&lt;="&amp;$K493)</f>
        <v>0</v>
      </c>
      <c r="C493" s="14">
        <f>COUNTIFS('Main Data'!$F:$F,"failed",'Main Data'!$D:$D,"&gt;="&amp;$J493,'Main Data'!$D:$D,"&lt;="&amp;$K493)</f>
        <v>0</v>
      </c>
      <c r="D493" s="14">
        <f>COUNTIFS('Main Data'!$F:$F,"canceled",'Main Data'!$D:$D,"&gt;="&amp;$J493,'Main Data'!$D:$D,"&lt;="&amp;$K493)</f>
        <v>0</v>
      </c>
      <c r="E493" s="14">
        <f t="shared" si="53"/>
        <v>0</v>
      </c>
      <c r="F493" s="15">
        <v>0</v>
      </c>
      <c r="G493" s="15">
        <v>0</v>
      </c>
      <c r="H493" s="15">
        <v>0</v>
      </c>
      <c r="J493" s="14">
        <f t="shared" si="63"/>
        <v>490000</v>
      </c>
      <c r="K493" s="14">
        <f t="shared" si="64"/>
        <v>490999</v>
      </c>
      <c r="L493" s="31"/>
      <c r="M493" s="24">
        <v>465</v>
      </c>
      <c r="N493" s="24">
        <v>-6.9968881291535445E-2</v>
      </c>
      <c r="O493" s="24">
        <v>6.9968881291535445E-2</v>
      </c>
    </row>
    <row r="494" spans="1:15" x14ac:dyDescent="0.2">
      <c r="A494" s="19" t="str">
        <f t="shared" si="52"/>
        <v>491000-491999</v>
      </c>
      <c r="B494" s="14">
        <f>COUNTIFS('Main Data'!$F:$F,"successful",'Main Data'!$D:$D,"&gt;="&amp;$J494,'Main Data'!$D:$D,"&lt;="&amp;$K494)</f>
        <v>0</v>
      </c>
      <c r="C494" s="14">
        <f>COUNTIFS('Main Data'!$F:$F,"failed",'Main Data'!$D:$D,"&gt;="&amp;$J494,'Main Data'!$D:$D,"&lt;="&amp;$K494)</f>
        <v>0</v>
      </c>
      <c r="D494" s="14">
        <f>COUNTIFS('Main Data'!$F:$F,"canceled",'Main Data'!$D:$D,"&gt;="&amp;$J494,'Main Data'!$D:$D,"&lt;="&amp;$K494)</f>
        <v>0</v>
      </c>
      <c r="E494" s="14">
        <f t="shared" si="53"/>
        <v>0</v>
      </c>
      <c r="F494" s="15">
        <v>0</v>
      </c>
      <c r="G494" s="15">
        <v>0</v>
      </c>
      <c r="H494" s="15">
        <v>0</v>
      </c>
      <c r="J494" s="14">
        <f t="shared" si="63"/>
        <v>491000</v>
      </c>
      <c r="K494" s="14">
        <f t="shared" si="64"/>
        <v>491999</v>
      </c>
      <c r="L494" s="31"/>
      <c r="M494" s="24">
        <v>466</v>
      </c>
      <c r="N494" s="24">
        <v>-7.0649811230901138E-2</v>
      </c>
      <c r="O494" s="24">
        <v>7.0649811230901138E-2</v>
      </c>
    </row>
    <row r="495" spans="1:15" x14ac:dyDescent="0.2">
      <c r="A495" s="19" t="str">
        <f t="shared" si="52"/>
        <v>492000-492999</v>
      </c>
      <c r="B495" s="14">
        <f>COUNTIFS('Main Data'!$F:$F,"successful",'Main Data'!$D:$D,"&gt;="&amp;$J495,'Main Data'!$D:$D,"&lt;="&amp;$K495)</f>
        <v>0</v>
      </c>
      <c r="C495" s="14">
        <f>COUNTIFS('Main Data'!$F:$F,"failed",'Main Data'!$D:$D,"&gt;="&amp;$J495,'Main Data'!$D:$D,"&lt;="&amp;$K495)</f>
        <v>0</v>
      </c>
      <c r="D495" s="14">
        <f>COUNTIFS('Main Data'!$F:$F,"canceled",'Main Data'!$D:$D,"&gt;="&amp;$J495,'Main Data'!$D:$D,"&lt;="&amp;$K495)</f>
        <v>0</v>
      </c>
      <c r="E495" s="14">
        <f t="shared" si="53"/>
        <v>0</v>
      </c>
      <c r="F495" s="15">
        <v>0</v>
      </c>
      <c r="G495" s="15">
        <v>0</v>
      </c>
      <c r="H495" s="15">
        <v>0</v>
      </c>
      <c r="J495" s="14">
        <f t="shared" si="63"/>
        <v>492000</v>
      </c>
      <c r="K495" s="14">
        <f t="shared" si="64"/>
        <v>492999</v>
      </c>
      <c r="L495" s="31"/>
      <c r="M495" s="24">
        <v>467</v>
      </c>
      <c r="N495" s="24">
        <v>-7.1330741170266887E-2</v>
      </c>
      <c r="O495" s="24">
        <v>7.1330741170266887E-2</v>
      </c>
    </row>
    <row r="496" spans="1:15" x14ac:dyDescent="0.2">
      <c r="A496" s="19" t="str">
        <f t="shared" si="52"/>
        <v>493000-493999</v>
      </c>
      <c r="B496" s="14">
        <f>COUNTIFS('Main Data'!$F:$F,"successful",'Main Data'!$D:$D,"&gt;="&amp;$J496,'Main Data'!$D:$D,"&lt;="&amp;$K496)</f>
        <v>0</v>
      </c>
      <c r="C496" s="14">
        <f>COUNTIFS('Main Data'!$F:$F,"failed",'Main Data'!$D:$D,"&gt;="&amp;$J496,'Main Data'!$D:$D,"&lt;="&amp;$K496)</f>
        <v>0</v>
      </c>
      <c r="D496" s="14">
        <f>COUNTIFS('Main Data'!$F:$F,"canceled",'Main Data'!$D:$D,"&gt;="&amp;$J496,'Main Data'!$D:$D,"&lt;="&amp;$K496)</f>
        <v>0</v>
      </c>
      <c r="E496" s="14">
        <f t="shared" si="53"/>
        <v>0</v>
      </c>
      <c r="F496" s="15">
        <v>0</v>
      </c>
      <c r="G496" s="15">
        <v>0</v>
      </c>
      <c r="H496" s="15">
        <v>0</v>
      </c>
      <c r="J496" s="14">
        <f t="shared" si="63"/>
        <v>493000</v>
      </c>
      <c r="K496" s="14">
        <f t="shared" si="64"/>
        <v>493999</v>
      </c>
      <c r="L496" s="31"/>
      <c r="M496" s="24">
        <v>468</v>
      </c>
      <c r="N496" s="24">
        <v>-7.201167110963258E-2</v>
      </c>
      <c r="O496" s="24">
        <v>7.201167110963258E-2</v>
      </c>
    </row>
    <row r="497" spans="1:15" x14ac:dyDescent="0.2">
      <c r="A497" s="19" t="str">
        <f t="shared" si="52"/>
        <v>494000-494999</v>
      </c>
      <c r="B497" s="14">
        <f>COUNTIFS('Main Data'!$F:$F,"successful",'Main Data'!$D:$D,"&gt;="&amp;$J497,'Main Data'!$D:$D,"&lt;="&amp;$K497)</f>
        <v>0</v>
      </c>
      <c r="C497" s="14">
        <f>COUNTIFS('Main Data'!$F:$F,"failed",'Main Data'!$D:$D,"&gt;="&amp;$J497,'Main Data'!$D:$D,"&lt;="&amp;$K497)</f>
        <v>0</v>
      </c>
      <c r="D497" s="14">
        <f>COUNTIFS('Main Data'!$F:$F,"canceled",'Main Data'!$D:$D,"&gt;="&amp;$J497,'Main Data'!$D:$D,"&lt;="&amp;$K497)</f>
        <v>0</v>
      </c>
      <c r="E497" s="14">
        <f t="shared" si="53"/>
        <v>0</v>
      </c>
      <c r="F497" s="15">
        <v>0</v>
      </c>
      <c r="G497" s="15">
        <v>0</v>
      </c>
      <c r="H497" s="15">
        <v>0</v>
      </c>
      <c r="J497" s="14">
        <f t="shared" si="63"/>
        <v>494000</v>
      </c>
      <c r="K497" s="14">
        <f t="shared" si="64"/>
        <v>494999</v>
      </c>
      <c r="L497" s="31"/>
      <c r="M497" s="24">
        <v>469</v>
      </c>
      <c r="N497" s="24">
        <v>-7.2692601048998273E-2</v>
      </c>
      <c r="O497" s="24">
        <v>7.2692601048998273E-2</v>
      </c>
    </row>
    <row r="498" spans="1:15" x14ac:dyDescent="0.2">
      <c r="A498" s="19" t="str">
        <f t="shared" si="52"/>
        <v>495000-495999</v>
      </c>
      <c r="B498" s="14">
        <f>COUNTIFS('Main Data'!$F:$F,"successful",'Main Data'!$D:$D,"&gt;="&amp;$J498,'Main Data'!$D:$D,"&lt;="&amp;$K498)</f>
        <v>0</v>
      </c>
      <c r="C498" s="14">
        <f>COUNTIFS('Main Data'!$F:$F,"failed",'Main Data'!$D:$D,"&gt;="&amp;$J498,'Main Data'!$D:$D,"&lt;="&amp;$K498)</f>
        <v>0</v>
      </c>
      <c r="D498" s="14">
        <f>COUNTIFS('Main Data'!$F:$F,"canceled",'Main Data'!$D:$D,"&gt;="&amp;$J498,'Main Data'!$D:$D,"&lt;="&amp;$K498)</f>
        <v>0</v>
      </c>
      <c r="E498" s="14">
        <f t="shared" si="53"/>
        <v>0</v>
      </c>
      <c r="F498" s="15">
        <v>0</v>
      </c>
      <c r="G498" s="15">
        <v>0</v>
      </c>
      <c r="H498" s="15">
        <v>0</v>
      </c>
      <c r="J498" s="14">
        <f t="shared" si="63"/>
        <v>495000</v>
      </c>
      <c r="K498" s="14">
        <f t="shared" si="64"/>
        <v>495999</v>
      </c>
      <c r="L498" s="31"/>
      <c r="M498" s="24">
        <v>470</v>
      </c>
      <c r="N498" s="24">
        <v>-7.3373530988364022E-2</v>
      </c>
      <c r="O498" s="24">
        <v>7.3373530988364022E-2</v>
      </c>
    </row>
    <row r="499" spans="1:15" x14ac:dyDescent="0.2">
      <c r="A499" s="19" t="str">
        <f t="shared" si="52"/>
        <v>496000-496999</v>
      </c>
      <c r="B499" s="14">
        <f>COUNTIFS('Main Data'!$F:$F,"successful",'Main Data'!$D:$D,"&gt;="&amp;$J499,'Main Data'!$D:$D,"&lt;="&amp;$K499)</f>
        <v>0</v>
      </c>
      <c r="C499" s="14">
        <f>COUNTIFS('Main Data'!$F:$F,"failed",'Main Data'!$D:$D,"&gt;="&amp;$J499,'Main Data'!$D:$D,"&lt;="&amp;$K499)</f>
        <v>0</v>
      </c>
      <c r="D499" s="14">
        <f>COUNTIFS('Main Data'!$F:$F,"canceled",'Main Data'!$D:$D,"&gt;="&amp;$J499,'Main Data'!$D:$D,"&lt;="&amp;$K499)</f>
        <v>0</v>
      </c>
      <c r="E499" s="14">
        <f t="shared" si="53"/>
        <v>0</v>
      </c>
      <c r="F499" s="15">
        <v>0</v>
      </c>
      <c r="G499" s="15">
        <v>0</v>
      </c>
      <c r="H499" s="15">
        <v>0</v>
      </c>
      <c r="J499" s="14">
        <f t="shared" si="63"/>
        <v>496000</v>
      </c>
      <c r="K499" s="14">
        <f t="shared" si="64"/>
        <v>496999</v>
      </c>
      <c r="L499" s="31"/>
      <c r="M499" s="24">
        <v>471</v>
      </c>
      <c r="N499" s="24">
        <v>-7.4054460927729715E-2</v>
      </c>
      <c r="O499" s="24">
        <v>7.4054460927729715E-2</v>
      </c>
    </row>
    <row r="500" spans="1:15" x14ac:dyDescent="0.2">
      <c r="A500" s="19" t="str">
        <f t="shared" si="52"/>
        <v>497000-497999</v>
      </c>
      <c r="B500" s="14">
        <f>COUNTIFS('Main Data'!$F:$F,"successful",'Main Data'!$D:$D,"&gt;="&amp;$J500,'Main Data'!$D:$D,"&lt;="&amp;$K500)</f>
        <v>0</v>
      </c>
      <c r="C500" s="14">
        <f>COUNTIFS('Main Data'!$F:$F,"failed",'Main Data'!$D:$D,"&gt;="&amp;$J500,'Main Data'!$D:$D,"&lt;="&amp;$K500)</f>
        <v>0</v>
      </c>
      <c r="D500" s="14">
        <f>COUNTIFS('Main Data'!$F:$F,"canceled",'Main Data'!$D:$D,"&gt;="&amp;$J500,'Main Data'!$D:$D,"&lt;="&amp;$K500)</f>
        <v>0</v>
      </c>
      <c r="E500" s="14">
        <f t="shared" si="53"/>
        <v>0</v>
      </c>
      <c r="F500" s="15">
        <v>0</v>
      </c>
      <c r="G500" s="15">
        <v>0</v>
      </c>
      <c r="H500" s="15">
        <v>0</v>
      </c>
      <c r="J500" s="14">
        <f t="shared" si="63"/>
        <v>497000</v>
      </c>
      <c r="K500" s="14">
        <f t="shared" si="64"/>
        <v>497999</v>
      </c>
      <c r="L500" s="31"/>
      <c r="M500" s="24">
        <v>472</v>
      </c>
      <c r="N500" s="24">
        <v>-7.4735390867095464E-2</v>
      </c>
      <c r="O500" s="24">
        <v>7.4735390867095464E-2</v>
      </c>
    </row>
    <row r="501" spans="1:15" x14ac:dyDescent="0.2">
      <c r="A501" s="19" t="str">
        <f t="shared" si="52"/>
        <v>498000-498999</v>
      </c>
      <c r="B501" s="14">
        <f>COUNTIFS('Main Data'!$F:$F,"successful",'Main Data'!$D:$D,"&gt;="&amp;$J501,'Main Data'!$D:$D,"&lt;="&amp;$K501)</f>
        <v>0</v>
      </c>
      <c r="C501" s="14">
        <f>COUNTIFS('Main Data'!$F:$F,"failed",'Main Data'!$D:$D,"&gt;="&amp;$J501,'Main Data'!$D:$D,"&lt;="&amp;$K501)</f>
        <v>0</v>
      </c>
      <c r="D501" s="14">
        <f>COUNTIFS('Main Data'!$F:$F,"canceled",'Main Data'!$D:$D,"&gt;="&amp;$J501,'Main Data'!$D:$D,"&lt;="&amp;$K501)</f>
        <v>0</v>
      </c>
      <c r="E501" s="14">
        <f t="shared" si="53"/>
        <v>0</v>
      </c>
      <c r="F501" s="15">
        <v>0</v>
      </c>
      <c r="G501" s="15">
        <v>0</v>
      </c>
      <c r="H501" s="15">
        <v>0</v>
      </c>
      <c r="J501" s="14">
        <f t="shared" si="63"/>
        <v>498000</v>
      </c>
      <c r="K501" s="14">
        <f t="shared" si="64"/>
        <v>498999</v>
      </c>
      <c r="L501" s="31"/>
      <c r="M501" s="24">
        <v>473</v>
      </c>
      <c r="N501" s="24">
        <v>-7.5416320806461157E-2</v>
      </c>
      <c r="O501" s="24">
        <v>7.5416320806461157E-2</v>
      </c>
    </row>
    <row r="502" spans="1:15" x14ac:dyDescent="0.2">
      <c r="A502" s="19" t="str">
        <f t="shared" si="52"/>
        <v>499000-499999</v>
      </c>
      <c r="B502" s="14">
        <f>COUNTIFS('Main Data'!$F:$F,"successful",'Main Data'!$D:$D,"&gt;="&amp;$J502,'Main Data'!$D:$D,"&lt;="&amp;$K502)</f>
        <v>0</v>
      </c>
      <c r="C502" s="14">
        <f>COUNTIFS('Main Data'!$F:$F,"failed",'Main Data'!$D:$D,"&gt;="&amp;$J502,'Main Data'!$D:$D,"&lt;="&amp;$K502)</f>
        <v>0</v>
      </c>
      <c r="D502" s="14">
        <f>COUNTIFS('Main Data'!$F:$F,"canceled",'Main Data'!$D:$D,"&gt;="&amp;$J502,'Main Data'!$D:$D,"&lt;="&amp;$K502)</f>
        <v>0</v>
      </c>
      <c r="E502" s="14">
        <f t="shared" si="53"/>
        <v>0</v>
      </c>
      <c r="F502" s="15">
        <v>0</v>
      </c>
      <c r="G502" s="15">
        <v>0</v>
      </c>
      <c r="H502" s="15">
        <v>0</v>
      </c>
      <c r="J502" s="14">
        <f t="shared" si="63"/>
        <v>499000</v>
      </c>
      <c r="K502" s="14">
        <f t="shared" si="64"/>
        <v>499999</v>
      </c>
      <c r="L502" s="31"/>
      <c r="M502" s="24">
        <v>474</v>
      </c>
      <c r="N502" s="24">
        <v>-7.609725074582685E-2</v>
      </c>
      <c r="O502" s="24">
        <v>7.609725074582685E-2</v>
      </c>
    </row>
    <row r="503" spans="1:15" x14ac:dyDescent="0.2">
      <c r="A503" s="19" t="str">
        <f t="shared" si="52"/>
        <v>500000-1000000000</v>
      </c>
      <c r="B503" s="14">
        <f>COUNTIFS('Main Data'!$F:$F,"successful",'Main Data'!$D:$D,"&gt;="&amp;$J503,'Main Data'!$D:$D,"&lt;="&amp;$K503)</f>
        <v>0</v>
      </c>
      <c r="C503" s="14">
        <f>COUNTIFS('Main Data'!$F:$F,"failed",'Main Data'!$D:$D,"&gt;="&amp;$J503,'Main Data'!$D:$D,"&lt;="&amp;$K503)</f>
        <v>29</v>
      </c>
      <c r="D503" s="14">
        <f>COUNTIFS('Main Data'!$F:$F,"canceled",'Main Data'!$D:$D,"&gt;="&amp;$J503,'Main Data'!$D:$D,"&lt;="&amp;$K503)</f>
        <v>15</v>
      </c>
      <c r="E503" s="14">
        <f t="shared" si="53"/>
        <v>44</v>
      </c>
      <c r="F503" s="15">
        <f t="shared" si="54"/>
        <v>0</v>
      </c>
      <c r="G503" s="15">
        <f t="shared" si="55"/>
        <v>0.65909090909090906</v>
      </c>
      <c r="H503" s="15">
        <f t="shared" si="56"/>
        <v>0.34090909090909088</v>
      </c>
      <c r="J503" s="14">
        <f t="shared" ref="J503" si="65">J502+1000</f>
        <v>500000</v>
      </c>
      <c r="K503" s="14">
        <f>1000000000</f>
        <v>1000000000</v>
      </c>
      <c r="L503" s="31"/>
      <c r="M503" s="24">
        <v>475</v>
      </c>
      <c r="N503" s="24">
        <v>-7.6778180685192599E-2</v>
      </c>
      <c r="O503" s="24">
        <v>7.6778180685192599E-2</v>
      </c>
    </row>
    <row r="504" spans="1:15" x14ac:dyDescent="0.2">
      <c r="M504" s="24">
        <v>476</v>
      </c>
      <c r="N504" s="24">
        <v>-7.7459110624558292E-2</v>
      </c>
      <c r="O504" s="24">
        <v>7.7459110624558292E-2</v>
      </c>
    </row>
    <row r="505" spans="1:15" x14ac:dyDescent="0.2">
      <c r="M505" s="24">
        <v>477</v>
      </c>
      <c r="N505" s="24">
        <v>-7.8140040563923985E-2</v>
      </c>
      <c r="O505" s="24">
        <v>7.8140040563923985E-2</v>
      </c>
    </row>
    <row r="506" spans="1:15" x14ac:dyDescent="0.2">
      <c r="M506" s="24">
        <v>478</v>
      </c>
      <c r="N506" s="24">
        <v>-7.8820970503289733E-2</v>
      </c>
      <c r="O506" s="24">
        <v>7.8820970503289733E-2</v>
      </c>
    </row>
    <row r="507" spans="1:15" x14ac:dyDescent="0.2">
      <c r="M507" s="24">
        <v>479</v>
      </c>
      <c r="N507" s="24">
        <v>-7.9501900442655427E-2</v>
      </c>
      <c r="O507" s="24">
        <v>7.9501900442655427E-2</v>
      </c>
    </row>
    <row r="508" spans="1:15" x14ac:dyDescent="0.2">
      <c r="M508" s="24">
        <v>480</v>
      </c>
      <c r="N508" s="24">
        <v>-8.0182830382021175E-2</v>
      </c>
      <c r="O508" s="24">
        <v>8.0182830382021175E-2</v>
      </c>
    </row>
    <row r="509" spans="1:15" x14ac:dyDescent="0.2">
      <c r="M509" s="24">
        <v>481</v>
      </c>
      <c r="N509" s="24">
        <v>-8.0863760321386868E-2</v>
      </c>
      <c r="O509" s="24">
        <v>8.0863760321386868E-2</v>
      </c>
    </row>
    <row r="510" spans="1:15" x14ac:dyDescent="0.2">
      <c r="M510" s="24">
        <v>482</v>
      </c>
      <c r="N510" s="24">
        <v>-8.1544690260752561E-2</v>
      </c>
      <c r="O510" s="24">
        <v>8.1544690260752561E-2</v>
      </c>
    </row>
    <row r="511" spans="1:15" x14ac:dyDescent="0.2">
      <c r="M511" s="24">
        <v>483</v>
      </c>
      <c r="N511" s="24">
        <v>-8.222562020011831E-2</v>
      </c>
      <c r="O511" s="24">
        <v>8.222562020011831E-2</v>
      </c>
    </row>
    <row r="512" spans="1:15" x14ac:dyDescent="0.2">
      <c r="M512" s="24">
        <v>484</v>
      </c>
      <c r="N512" s="24">
        <v>-8.2906550139484003E-2</v>
      </c>
      <c r="O512" s="24">
        <v>8.2906550139484003E-2</v>
      </c>
    </row>
    <row r="513" spans="13:15" x14ac:dyDescent="0.2">
      <c r="M513" s="24">
        <v>485</v>
      </c>
      <c r="N513" s="24">
        <v>-8.3587480078849696E-2</v>
      </c>
      <c r="O513" s="24">
        <v>8.3587480078849696E-2</v>
      </c>
    </row>
    <row r="514" spans="13:15" x14ac:dyDescent="0.2">
      <c r="M514" s="24">
        <v>486</v>
      </c>
      <c r="N514" s="24">
        <v>-8.4268410018215445E-2</v>
      </c>
      <c r="O514" s="24">
        <v>8.4268410018215445E-2</v>
      </c>
    </row>
    <row r="515" spans="13:15" x14ac:dyDescent="0.2">
      <c r="M515" s="24">
        <v>487</v>
      </c>
      <c r="N515" s="24">
        <v>-8.4949339957581138E-2</v>
      </c>
      <c r="O515" s="24">
        <v>8.4949339957581138E-2</v>
      </c>
    </row>
    <row r="516" spans="13:15" x14ac:dyDescent="0.2">
      <c r="M516" s="24">
        <v>488</v>
      </c>
      <c r="N516" s="24">
        <v>-8.5630269896946887E-2</v>
      </c>
      <c r="O516" s="24">
        <v>8.5630269896946887E-2</v>
      </c>
    </row>
    <row r="517" spans="13:15" x14ac:dyDescent="0.2">
      <c r="M517" s="24">
        <v>489</v>
      </c>
      <c r="N517" s="24">
        <v>-8.631119983631258E-2</v>
      </c>
      <c r="O517" s="24">
        <v>8.631119983631258E-2</v>
      </c>
    </row>
    <row r="518" spans="13:15" x14ac:dyDescent="0.2">
      <c r="M518" s="24">
        <v>490</v>
      </c>
      <c r="N518" s="24">
        <v>-8.6992129775678273E-2</v>
      </c>
      <c r="O518" s="24">
        <v>8.6992129775678273E-2</v>
      </c>
    </row>
    <row r="519" spans="13:15" x14ac:dyDescent="0.2">
      <c r="M519" s="24">
        <v>491</v>
      </c>
      <c r="N519" s="24">
        <v>-8.7673059715044022E-2</v>
      </c>
      <c r="O519" s="24">
        <v>8.7673059715044022E-2</v>
      </c>
    </row>
    <row r="520" spans="13:15" x14ac:dyDescent="0.2">
      <c r="M520" s="24">
        <v>492</v>
      </c>
      <c r="N520" s="24">
        <v>-8.8353989654409715E-2</v>
      </c>
      <c r="O520" s="24">
        <v>8.8353989654409715E-2</v>
      </c>
    </row>
    <row r="521" spans="13:15" x14ac:dyDescent="0.2">
      <c r="M521" s="24">
        <v>493</v>
      </c>
      <c r="N521" s="24">
        <v>-8.9034919593775408E-2</v>
      </c>
      <c r="O521" s="24">
        <v>8.9034919593775408E-2</v>
      </c>
    </row>
    <row r="522" spans="13:15" x14ac:dyDescent="0.2">
      <c r="M522" s="24">
        <v>494</v>
      </c>
      <c r="N522" s="24">
        <v>-8.9715849533141157E-2</v>
      </c>
      <c r="O522" s="24">
        <v>8.9715849533141157E-2</v>
      </c>
    </row>
    <row r="523" spans="13:15" x14ac:dyDescent="0.2">
      <c r="M523" s="24">
        <v>495</v>
      </c>
      <c r="N523" s="24">
        <v>-9.039677947250685E-2</v>
      </c>
      <c r="O523" s="24">
        <v>9.039677947250685E-2</v>
      </c>
    </row>
    <row r="524" spans="13:15" x14ac:dyDescent="0.2">
      <c r="M524" s="24">
        <v>496</v>
      </c>
      <c r="N524" s="24">
        <v>-9.1077709411872543E-2</v>
      </c>
      <c r="O524" s="24">
        <v>9.1077709411872543E-2</v>
      </c>
    </row>
    <row r="525" spans="13:15" x14ac:dyDescent="0.2">
      <c r="M525" s="24">
        <v>497</v>
      </c>
      <c r="N525" s="24">
        <v>-9.1758639351238291E-2</v>
      </c>
      <c r="O525" s="24">
        <v>9.1758639351238291E-2</v>
      </c>
    </row>
    <row r="526" spans="13:15" x14ac:dyDescent="0.2">
      <c r="M526" s="24">
        <v>498</v>
      </c>
      <c r="N526" s="24">
        <v>-9.2439569290603985E-2</v>
      </c>
      <c r="O526" s="24">
        <v>9.2439569290603985E-2</v>
      </c>
    </row>
    <row r="527" spans="13:15" x14ac:dyDescent="0.2">
      <c r="M527" s="24">
        <v>499</v>
      </c>
      <c r="N527" s="24">
        <v>-9.3120499229969733E-2</v>
      </c>
      <c r="O527" s="24">
        <v>9.3120499229969733E-2</v>
      </c>
    </row>
    <row r="528" spans="13:15" ht="16" thickBot="1" x14ac:dyDescent="0.25">
      <c r="M528" s="25">
        <v>500</v>
      </c>
      <c r="N528" s="25">
        <v>-9.3801429169335426E-2</v>
      </c>
      <c r="O528" s="25">
        <v>9.3801429169335426E-2</v>
      </c>
    </row>
  </sheetData>
  <mergeCells count="1">
    <mergeCell ref="B1:H1"/>
  </mergeCells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Pivot 1</vt:lpstr>
      <vt:lpstr>Pivot 2</vt:lpstr>
      <vt:lpstr>Pivot 3</vt:lpstr>
      <vt:lpstr>Bonus</vt:lpstr>
      <vt:lpstr>Reg Analysis-1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 Malik</cp:lastModifiedBy>
  <dcterms:created xsi:type="dcterms:W3CDTF">2017-04-20T15:17:24Z</dcterms:created>
  <dcterms:modified xsi:type="dcterms:W3CDTF">2019-04-20T17:21:38Z</dcterms:modified>
</cp:coreProperties>
</file>