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MPRSVMA700VDI01.hk.standardchartered.com\UEM_Home_Share\1567478\Desktop\"/>
    </mc:Choice>
  </mc:AlternateContent>
  <bookViews>
    <workbookView xWindow="0" yWindow="0" windowWidth="28800" windowHeight="11895"/>
  </bookViews>
  <sheets>
    <sheet name="Sheet1" sheetId="1" r:id="rId1"/>
  </sheets>
  <definedNames>
    <definedName name="solver_adj" localSheetId="0" hidden="1">Sheet1!$H$3:$H$5</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lhs1" localSheetId="0" hidden="1">Sheet1!$H$3</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opt" localSheetId="0" hidden="1">Sheet1!$H$6</definedName>
    <definedName name="solver_pre" localSheetId="0" hidden="1">0.000001</definedName>
    <definedName name="solver_rbv" localSheetId="0" hidden="1">2</definedName>
    <definedName name="solver_rel1" localSheetId="0" hidden="1">3</definedName>
    <definedName name="solver_rhs1" localSheetId="0" hidden="1">0</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 i="1" l="1"/>
  <c r="F26" i="1"/>
  <c r="O25" i="1" l="1"/>
  <c r="P25" i="1" s="1"/>
  <c r="Q25" i="1" s="1"/>
  <c r="K25" i="1"/>
  <c r="L25" i="1" s="1"/>
  <c r="M25" i="1" s="1"/>
  <c r="O24" i="1"/>
  <c r="P24" i="1" s="1"/>
  <c r="Q24" i="1" s="1"/>
  <c r="K24" i="1"/>
  <c r="L24" i="1" s="1"/>
  <c r="M24" i="1" s="1"/>
  <c r="O18" i="1"/>
  <c r="P18" i="1" s="1"/>
  <c r="Q18" i="1" s="1"/>
  <c r="R18" i="1" s="1"/>
  <c r="K18" i="1"/>
  <c r="L18" i="1" s="1"/>
  <c r="M18" i="1" s="1"/>
  <c r="N18" i="1" s="1"/>
  <c r="O17" i="1"/>
  <c r="P17" i="1" s="1"/>
  <c r="Q17" i="1" s="1"/>
  <c r="R17" i="1" s="1"/>
  <c r="K17" i="1"/>
  <c r="L17" i="1" s="1"/>
  <c r="M17" i="1" s="1"/>
  <c r="N17" i="1" s="1"/>
  <c r="O16" i="1"/>
  <c r="P16" i="1" s="1"/>
  <c r="Q16" i="1" s="1"/>
  <c r="R16" i="1" s="1"/>
  <c r="K16" i="1"/>
  <c r="L16" i="1" s="1"/>
  <c r="M16" i="1" s="1"/>
  <c r="N16" i="1" s="1"/>
  <c r="O15" i="1"/>
  <c r="P15" i="1" s="1"/>
  <c r="Q15" i="1" s="1"/>
  <c r="R15" i="1" s="1"/>
  <c r="K15" i="1"/>
  <c r="L15" i="1" s="1"/>
  <c r="M15" i="1" s="1"/>
  <c r="N15" i="1" s="1"/>
  <c r="O14" i="1"/>
  <c r="P14" i="1" s="1"/>
  <c r="Q14" i="1" s="1"/>
  <c r="R14" i="1" s="1"/>
  <c r="K14" i="1"/>
  <c r="L14" i="1" s="1"/>
  <c r="M14" i="1" s="1"/>
  <c r="N14" i="1" s="1"/>
  <c r="O13" i="1"/>
  <c r="P13" i="1" s="1"/>
  <c r="Q13" i="1" s="1"/>
  <c r="R13" i="1" s="1"/>
  <c r="K13" i="1"/>
  <c r="L13" i="1" s="1"/>
  <c r="M13" i="1" s="1"/>
  <c r="N13" i="1" s="1"/>
  <c r="O12" i="1"/>
  <c r="P12" i="1" s="1"/>
  <c r="Q12" i="1" s="1"/>
  <c r="R12" i="1" s="1"/>
  <c r="K12" i="1"/>
  <c r="L12" i="1" s="1"/>
  <c r="M12" i="1" s="1"/>
  <c r="N12" i="1" s="1"/>
  <c r="O11" i="1"/>
  <c r="P11" i="1" s="1"/>
  <c r="Q11" i="1" s="1"/>
  <c r="R11" i="1" s="1"/>
  <c r="K11" i="1"/>
  <c r="L11" i="1" s="1"/>
  <c r="M11" i="1" s="1"/>
  <c r="N11" i="1" s="1"/>
  <c r="H6" i="1" l="1"/>
  <c r="G6" i="1"/>
</calcChain>
</file>

<file path=xl/comments1.xml><?xml version="1.0" encoding="utf-8"?>
<comments xmlns="http://schemas.openxmlformats.org/spreadsheetml/2006/main">
  <authors>
    <author>Kumar7, Amit</author>
    <author>Maity, Abhishek</author>
  </authors>
  <commentList>
    <comment ref="H5" authorId="0" shapeId="0">
      <text>
        <r>
          <rPr>
            <sz val="9"/>
            <color indexed="81"/>
            <rFont val="Tahoma"/>
            <family val="2"/>
          </rPr>
          <t xml:space="preserve">Use Gamma to transform variable
</t>
        </r>
      </text>
    </comment>
    <comment ref="H6" authorId="1" shapeId="0">
      <text>
        <r>
          <rPr>
            <sz val="9"/>
            <color indexed="81"/>
            <rFont val="Tahoma"/>
            <family val="2"/>
          </rPr>
          <t>Objective function with regularization</t>
        </r>
      </text>
    </comment>
    <comment ref="C11" authorId="0" shapeId="0">
      <text>
        <r>
          <rPr>
            <sz val="9"/>
            <color indexed="81"/>
            <rFont val="Tahoma"/>
            <family val="2"/>
          </rPr>
          <t>Separate bucket for zero and do not transform. Create binary for zero</t>
        </r>
      </text>
    </comment>
    <comment ref="G24" authorId="0" shapeId="0">
      <text>
        <r>
          <rPr>
            <sz val="9"/>
            <color indexed="81"/>
            <rFont val="Tahoma"/>
            <family val="2"/>
          </rPr>
          <t>Provide extreme values in Min and Max</t>
        </r>
      </text>
    </comment>
  </commentList>
</comments>
</file>

<file path=xl/sharedStrings.xml><?xml version="1.0" encoding="utf-8"?>
<sst xmlns="http://schemas.openxmlformats.org/spreadsheetml/2006/main" count="40" uniqueCount="37">
  <si>
    <t>alpha</t>
  </si>
  <si>
    <t>beta</t>
  </si>
  <si>
    <t>gamma</t>
  </si>
  <si>
    <t>SSQ</t>
  </si>
  <si>
    <t>obs</t>
  </si>
  <si>
    <t>MEAN</t>
  </si>
  <si>
    <t>logistic</t>
  </si>
  <si>
    <t>SQ</t>
  </si>
  <si>
    <t>LOW-0.1</t>
  </si>
  <si>
    <t>0.1&lt;-0.2</t>
  </si>
  <si>
    <t>0.2&lt;-0.35</t>
  </si>
  <si>
    <t>0.35&lt;-0.5</t>
  </si>
  <si>
    <t>0.5&lt;-0.75</t>
  </si>
  <si>
    <t>0.75&lt;-1</t>
  </si>
  <si>
    <t>1&lt;-2</t>
  </si>
  <si>
    <t>2&lt;-HIGH</t>
  </si>
  <si>
    <t>#Customers</t>
  </si>
  <si>
    <t>Weighted</t>
  </si>
  <si>
    <t>Power</t>
  </si>
  <si>
    <t>Transform Var</t>
  </si>
  <si>
    <t>Logistic</t>
  </si>
  <si>
    <t xml:space="preserve">Log </t>
  </si>
  <si>
    <t>Total</t>
  </si>
  <si>
    <t>Type</t>
  </si>
  <si>
    <t>Observed 
Bad rate</t>
  </si>
  <si>
    <t>Estimated 
Bad rate</t>
  </si>
  <si>
    <t>#Bads</t>
  </si>
  <si>
    <t>Estimated
Bad Rate</t>
  </si>
  <si>
    <t>Min</t>
  </si>
  <si>
    <t>Max</t>
  </si>
  <si>
    <t>Sensitivity Test</t>
  </si>
  <si>
    <t>SAS Code</t>
  </si>
  <si>
    <t>No_of_X_days</t>
  </si>
  <si>
    <t>LOG Transformation</t>
  </si>
  <si>
    <t>Power Transformation</t>
  </si>
  <si>
    <t>Actual Value</t>
  </si>
  <si>
    <t xml:space="preserve">Note: 
For Log transformation create separate bucket for zero and negative. And for power transformation create separate bucket for zero. 
Use solver to transform variable. SSQ is objective function and "Alpha, Beta &amp; Gamma" are variables (change) to minimize the SSQ. 
If error (SSQ) is high then try using regularization ("SUM(H3^2,H4^2)" H3 &amp; H4 are alpha and beta ) in SSQ.
If needed then apply constraints on Alpha, beta &amp; Gamma. Alpha, beta shouldn't be high (less than 5). Transform var should have variation.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</si>
</sst>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00"/>
    <numFmt numFmtId="165" formatCode="0.00000"/>
    <numFmt numFmtId="166" formatCode="0.000"/>
    <numFmt numFmtId="167" formatCode="_(* #,##0_);_(* \(#,##0\);_(* &quot;-&quot;??_);_(@_)"/>
  </numFmts>
  <fonts count="19" x14ac:knownFonts="1">
    <font>
      <sz val="10"/>
      <color theme="1"/>
      <name val="Arial"/>
      <family val="2"/>
    </font>
    <font>
      <sz val="10"/>
      <color theme="1"/>
      <name val="Arial"/>
      <family val="2"/>
    </font>
    <font>
      <sz val="10"/>
      <color rgb="FF006100"/>
      <name val="Arial"/>
      <family val="2"/>
    </font>
    <font>
      <b/>
      <sz val="10"/>
      <color theme="1"/>
      <name val="Arial"/>
      <family val="2"/>
    </font>
    <font>
      <sz val="10"/>
      <name val="Calibri"/>
      <family val="2"/>
    </font>
    <font>
      <sz val="11"/>
      <color theme="1"/>
      <name val="Calibri"/>
      <family val="2"/>
      <scheme val="minor"/>
    </font>
    <font>
      <b/>
      <sz val="10"/>
      <color rgb="FF000000"/>
      <name val="Arial"/>
      <family val="2"/>
    </font>
    <font>
      <sz val="10"/>
      <color rgb="FF000000"/>
      <name val="Arial"/>
      <family val="2"/>
    </font>
    <font>
      <b/>
      <sz val="10"/>
      <name val="Calibri"/>
      <family val="2"/>
    </font>
    <font>
      <sz val="9"/>
      <color indexed="81"/>
      <name val="Tahoma"/>
      <family val="2"/>
    </font>
    <font>
      <b/>
      <sz val="10"/>
      <color theme="1" tint="0.499984740745262"/>
      <name val="Arial"/>
      <family val="2"/>
    </font>
    <font>
      <sz val="10"/>
      <color theme="1" tint="0.499984740745262"/>
      <name val="Arial"/>
      <family val="2"/>
    </font>
    <font>
      <sz val="10"/>
      <color theme="1" tint="0.499984740745262"/>
      <name val="Calibri"/>
      <family val="2"/>
    </font>
    <font>
      <sz val="10"/>
      <color theme="0" tint="-0.14999847407452621"/>
      <name val="Calibri"/>
      <family val="2"/>
    </font>
    <font>
      <b/>
      <sz val="10"/>
      <color theme="5" tint="-0.249977111117893"/>
      <name val="Arial"/>
      <family val="2"/>
    </font>
    <font>
      <sz val="10"/>
      <color theme="5" tint="-0.249977111117893"/>
      <name val="Calibri"/>
      <family val="2"/>
    </font>
    <font>
      <b/>
      <sz val="12"/>
      <color theme="1"/>
      <name val="Calibri"/>
      <family val="2"/>
      <scheme val="minor"/>
    </font>
    <font>
      <sz val="10"/>
      <name val="Arial"/>
      <family val="2"/>
    </font>
    <font>
      <b/>
      <sz val="10"/>
      <name val="Arial"/>
      <family val="2"/>
    </font>
  </fonts>
  <fills count="7">
    <fill>
      <patternFill patternType="none"/>
    </fill>
    <fill>
      <patternFill patternType="gray125"/>
    </fill>
    <fill>
      <patternFill patternType="solid">
        <fgColor rgb="FFC6EFCE"/>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14999847407452621"/>
        <bgColor indexed="64"/>
      </patternFill>
    </fill>
  </fills>
  <borders count="12">
    <border>
      <left/>
      <right/>
      <top/>
      <bottom/>
      <diagonal/>
    </border>
    <border>
      <left style="hair">
        <color theme="0" tint="-4.9989318521683403E-2"/>
      </left>
      <right style="hair">
        <color theme="0" tint="-4.9989318521683403E-2"/>
      </right>
      <top style="hair">
        <color theme="0" tint="-4.9989318521683403E-2"/>
      </top>
      <bottom style="hair">
        <color theme="0" tint="-4.9989318521683403E-2"/>
      </bottom>
      <diagonal/>
    </border>
    <border>
      <left style="dashed">
        <color theme="0" tint="-4.9989318521683403E-2"/>
      </left>
      <right style="dashed">
        <color theme="0" tint="-4.9989318521683403E-2"/>
      </right>
      <top style="dashed">
        <color theme="0" tint="-4.9989318521683403E-2"/>
      </top>
      <bottom style="dashed">
        <color theme="0" tint="-4.9989318521683403E-2"/>
      </bottom>
      <diagonal/>
    </border>
    <border>
      <left style="dashed">
        <color theme="0" tint="-4.9989318521683403E-2"/>
      </left>
      <right style="hair">
        <color theme="0" tint="-4.9989318521683403E-2"/>
      </right>
      <top style="dashed">
        <color theme="0" tint="-4.9989318521683403E-2"/>
      </top>
      <bottom style="hair">
        <color theme="0" tint="-4.9989318521683403E-2"/>
      </bottom>
      <diagonal/>
    </border>
    <border>
      <left style="hair">
        <color theme="0" tint="-4.9989318521683403E-2"/>
      </left>
      <right style="hair">
        <color theme="0" tint="-4.9989318521683403E-2"/>
      </right>
      <top style="dashed">
        <color theme="0" tint="-4.9989318521683403E-2"/>
      </top>
      <bottom style="hair">
        <color theme="0" tint="-4.9989318521683403E-2"/>
      </bottom>
      <diagonal/>
    </border>
    <border>
      <left style="hair">
        <color theme="0" tint="-4.9989318521683403E-2"/>
      </left>
      <right style="dashed">
        <color theme="0" tint="-4.9989318521683403E-2"/>
      </right>
      <top style="dashed">
        <color theme="0" tint="-4.9989318521683403E-2"/>
      </top>
      <bottom style="hair">
        <color theme="0" tint="-4.9989318521683403E-2"/>
      </bottom>
      <diagonal/>
    </border>
    <border>
      <left style="dashed">
        <color theme="0" tint="-4.9989318521683403E-2"/>
      </left>
      <right style="hair">
        <color theme="0" tint="-4.9989318521683403E-2"/>
      </right>
      <top style="hair">
        <color theme="0" tint="-4.9989318521683403E-2"/>
      </top>
      <bottom style="hair">
        <color theme="0" tint="-4.9989318521683403E-2"/>
      </bottom>
      <diagonal/>
    </border>
    <border>
      <left style="hair">
        <color theme="0" tint="-4.9989318521683403E-2"/>
      </left>
      <right style="dashed">
        <color theme="0" tint="-4.9989318521683403E-2"/>
      </right>
      <top style="hair">
        <color theme="0" tint="-4.9989318521683403E-2"/>
      </top>
      <bottom style="hair">
        <color theme="0" tint="-4.9989318521683403E-2"/>
      </bottom>
      <diagonal/>
    </border>
    <border>
      <left style="dashed">
        <color theme="0" tint="-4.9989318521683403E-2"/>
      </left>
      <right style="hair">
        <color theme="0" tint="-4.9989318521683403E-2"/>
      </right>
      <top style="hair">
        <color theme="0" tint="-4.9989318521683403E-2"/>
      </top>
      <bottom style="dashed">
        <color theme="0" tint="-4.9989318521683403E-2"/>
      </bottom>
      <diagonal/>
    </border>
    <border>
      <left style="hair">
        <color theme="0" tint="-4.9989318521683403E-2"/>
      </left>
      <right style="hair">
        <color theme="0" tint="-4.9989318521683403E-2"/>
      </right>
      <top style="hair">
        <color theme="0" tint="-4.9989318521683403E-2"/>
      </top>
      <bottom style="dashed">
        <color theme="0" tint="-4.9989318521683403E-2"/>
      </bottom>
      <diagonal/>
    </border>
    <border>
      <left style="hair">
        <color theme="0" tint="-4.9989318521683403E-2"/>
      </left>
      <right style="dashed">
        <color theme="0" tint="-4.9989318521683403E-2"/>
      </right>
      <top style="hair">
        <color theme="0" tint="-4.9989318521683403E-2"/>
      </top>
      <bottom style="dashed">
        <color theme="0" tint="-4.9989318521683403E-2"/>
      </bottom>
      <diagonal/>
    </border>
    <border>
      <left/>
      <right/>
      <top style="dashed">
        <color theme="0" tint="-4.9989318521683403E-2"/>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cellStyleXfs>
  <cellXfs count="96">
    <xf numFmtId="0" fontId="0" fillId="0" borderId="0" xfId="0"/>
    <xf numFmtId="0" fontId="0" fillId="0" borderId="0" xfId="0" applyFill="1" applyBorder="1"/>
    <xf numFmtId="0" fontId="4" fillId="0" borderId="0" xfId="0" applyFont="1" applyFill="1" applyBorder="1"/>
    <xf numFmtId="0" fontId="2" fillId="0" borderId="0" xfId="3" applyFill="1" applyBorder="1"/>
    <xf numFmtId="0" fontId="0" fillId="0" borderId="0" xfId="0" applyFill="1" applyBorder="1" applyAlignment="1">
      <alignment wrapText="1"/>
    </xf>
    <xf numFmtId="167" fontId="4" fillId="0" borderId="0" xfId="0" applyNumberFormat="1" applyFont="1" applyFill="1" applyBorder="1"/>
    <xf numFmtId="43" fontId="0" fillId="0" borderId="0" xfId="1" applyFont="1" applyFill="1" applyBorder="1"/>
    <xf numFmtId="0" fontId="8" fillId="4" borderId="1" xfId="0" applyFont="1" applyFill="1" applyBorder="1" applyAlignment="1">
      <alignment horizontal="center" vertical="top" wrapText="1"/>
    </xf>
    <xf numFmtId="0" fontId="8" fillId="3" borderId="1" xfId="0" applyFont="1" applyFill="1" applyBorder="1" applyAlignment="1">
      <alignment horizontal="center" vertical="top" wrapText="1"/>
    </xf>
    <xf numFmtId="0" fontId="8" fillId="5" borderId="1" xfId="0" applyFont="1" applyFill="1" applyBorder="1" applyAlignment="1">
      <alignment horizontal="center" vertical="top" wrapText="1"/>
    </xf>
    <xf numFmtId="0" fontId="11" fillId="6" borderId="1" xfId="0" applyFont="1" applyFill="1" applyBorder="1"/>
    <xf numFmtId="167" fontId="11" fillId="6" borderId="1" xfId="1" applyNumberFormat="1" applyFont="1" applyFill="1" applyBorder="1"/>
    <xf numFmtId="43" fontId="11" fillId="6" borderId="1" xfId="1" applyFont="1" applyFill="1" applyBorder="1"/>
    <xf numFmtId="10" fontId="11" fillId="6" borderId="1" xfId="2" applyNumberFormat="1" applyFont="1" applyFill="1" applyBorder="1"/>
    <xf numFmtId="3" fontId="11" fillId="6" borderId="1" xfId="0" applyNumberFormat="1" applyFont="1" applyFill="1" applyBorder="1" applyAlignment="1">
      <alignment horizontal="right" vertical="top"/>
    </xf>
    <xf numFmtId="166" fontId="12" fillId="6" borderId="1" xfId="0" applyNumberFormat="1" applyFont="1" applyFill="1" applyBorder="1"/>
    <xf numFmtId="10" fontId="12" fillId="6" borderId="1" xfId="2" applyNumberFormat="1" applyFont="1" applyFill="1" applyBorder="1"/>
    <xf numFmtId="0" fontId="0" fillId="0" borderId="1" xfId="0" applyFill="1" applyBorder="1" applyAlignment="1">
      <alignment horizontal="left"/>
    </xf>
    <xf numFmtId="167" fontId="0" fillId="0" borderId="1" xfId="1" applyNumberFormat="1" applyFont="1" applyFill="1" applyBorder="1"/>
    <xf numFmtId="43" fontId="0" fillId="0" borderId="1" xfId="1" applyFont="1" applyFill="1" applyBorder="1"/>
    <xf numFmtId="10" fontId="0" fillId="0" borderId="1" xfId="2" applyNumberFormat="1" applyFont="1" applyFill="1" applyBorder="1"/>
    <xf numFmtId="3" fontId="7" fillId="0" borderId="1" xfId="0" applyNumberFormat="1" applyFont="1" applyFill="1" applyBorder="1" applyAlignment="1">
      <alignment horizontal="right" vertical="top"/>
    </xf>
    <xf numFmtId="2" fontId="4" fillId="3" borderId="1" xfId="1" applyNumberFormat="1" applyFont="1" applyFill="1" applyBorder="1"/>
    <xf numFmtId="10" fontId="4" fillId="3" borderId="1" xfId="2" applyNumberFormat="1" applyFont="1" applyFill="1" applyBorder="1"/>
    <xf numFmtId="2" fontId="4" fillId="5" borderId="1" xfId="0" applyNumberFormat="1" applyFont="1" applyFill="1" applyBorder="1"/>
    <xf numFmtId="10" fontId="4" fillId="5" borderId="1" xfId="2" applyNumberFormat="1" applyFont="1" applyFill="1" applyBorder="1"/>
    <xf numFmtId="0" fontId="8" fillId="4" borderId="6" xfId="0" applyFont="1" applyFill="1" applyBorder="1" applyAlignment="1">
      <alignment horizontal="center" vertical="top" wrapText="1"/>
    </xf>
    <xf numFmtId="0" fontId="8" fillId="4" borderId="7" xfId="0" applyFont="1" applyFill="1" applyBorder="1" applyAlignment="1">
      <alignment horizontal="center" vertical="top" wrapText="1"/>
    </xf>
    <xf numFmtId="167" fontId="11" fillId="6" borderId="6" xfId="1" applyNumberFormat="1" applyFont="1" applyFill="1" applyBorder="1"/>
    <xf numFmtId="167" fontId="11" fillId="6" borderId="7" xfId="1" applyNumberFormat="1" applyFont="1" applyFill="1" applyBorder="1"/>
    <xf numFmtId="167" fontId="0" fillId="0" borderId="6" xfId="1" applyNumberFormat="1" applyFont="1" applyFill="1" applyBorder="1"/>
    <xf numFmtId="167" fontId="0" fillId="0" borderId="7" xfId="1" applyNumberFormat="1" applyFont="1" applyFill="1" applyBorder="1"/>
    <xf numFmtId="167" fontId="0" fillId="0" borderId="8" xfId="1" applyNumberFormat="1" applyFont="1" applyFill="1" applyBorder="1"/>
    <xf numFmtId="167" fontId="0" fillId="0" borderId="9" xfId="1" applyNumberFormat="1" applyFont="1" applyFill="1" applyBorder="1"/>
    <xf numFmtId="43" fontId="0" fillId="0" borderId="9" xfId="1" applyFont="1" applyFill="1" applyBorder="1"/>
    <xf numFmtId="10" fontId="0" fillId="0" borderId="9" xfId="2" applyNumberFormat="1" applyFont="1" applyFill="1" applyBorder="1"/>
    <xf numFmtId="3" fontId="7" fillId="0" borderId="9" xfId="0" applyNumberFormat="1" applyFont="1" applyFill="1" applyBorder="1" applyAlignment="1">
      <alignment horizontal="right" vertical="top"/>
    </xf>
    <xf numFmtId="167" fontId="0" fillId="0" borderId="10" xfId="1" applyNumberFormat="1" applyFont="1" applyFill="1" applyBorder="1"/>
    <xf numFmtId="0" fontId="8" fillId="3" borderId="6" xfId="0" applyFont="1" applyFill="1" applyBorder="1" applyAlignment="1">
      <alignment horizontal="center" vertical="top" wrapText="1"/>
    </xf>
    <xf numFmtId="0" fontId="8" fillId="3" borderId="7" xfId="0" applyFont="1" applyFill="1" applyBorder="1" applyAlignment="1">
      <alignment horizontal="center" vertical="top" wrapText="1"/>
    </xf>
    <xf numFmtId="166" fontId="12" fillId="6" borderId="6" xfId="0" applyNumberFormat="1" applyFont="1" applyFill="1" applyBorder="1"/>
    <xf numFmtId="166" fontId="12" fillId="6" borderId="7" xfId="0" applyNumberFormat="1" applyFont="1" applyFill="1" applyBorder="1"/>
    <xf numFmtId="2" fontId="4" fillId="3" borderId="6" xfId="1" applyNumberFormat="1" applyFont="1" applyFill="1" applyBorder="1"/>
    <xf numFmtId="167" fontId="4" fillId="3" borderId="7" xfId="1" applyNumberFormat="1" applyFont="1" applyFill="1" applyBorder="1"/>
    <xf numFmtId="2" fontId="4" fillId="3" borderId="8" xfId="1" applyNumberFormat="1" applyFont="1" applyFill="1" applyBorder="1"/>
    <xf numFmtId="2" fontId="4" fillId="3" borderId="9" xfId="1" applyNumberFormat="1" applyFont="1" applyFill="1" applyBorder="1"/>
    <xf numFmtId="10" fontId="4" fillId="3" borderId="9" xfId="2" applyNumberFormat="1" applyFont="1" applyFill="1" applyBorder="1"/>
    <xf numFmtId="167" fontId="4" fillId="3" borderId="10" xfId="1" applyNumberFormat="1" applyFont="1" applyFill="1" applyBorder="1"/>
    <xf numFmtId="0" fontId="8" fillId="5" borderId="6" xfId="0" applyFont="1" applyFill="1" applyBorder="1" applyAlignment="1">
      <alignment horizontal="center" vertical="top" wrapText="1"/>
    </xf>
    <xf numFmtId="0" fontId="8" fillId="5" borderId="7" xfId="0" applyFont="1" applyFill="1" applyBorder="1" applyAlignment="1">
      <alignment horizontal="center" vertical="top" wrapText="1"/>
    </xf>
    <xf numFmtId="2" fontId="4" fillId="5" borderId="6" xfId="0" applyNumberFormat="1" applyFont="1" applyFill="1" applyBorder="1"/>
    <xf numFmtId="167" fontId="4" fillId="5" borderId="7" xfId="1" applyNumberFormat="1" applyFont="1" applyFill="1" applyBorder="1"/>
    <xf numFmtId="2" fontId="4" fillId="5" borderId="8" xfId="0" applyNumberFormat="1" applyFont="1" applyFill="1" applyBorder="1"/>
    <xf numFmtId="2" fontId="4" fillId="5" borderId="9" xfId="0" applyNumberFormat="1" applyFont="1" applyFill="1" applyBorder="1"/>
    <xf numFmtId="10" fontId="4" fillId="5" borderId="9" xfId="2" applyNumberFormat="1" applyFont="1" applyFill="1" applyBorder="1"/>
    <xf numFmtId="167" fontId="4" fillId="5" borderId="10" xfId="1" applyNumberFormat="1" applyFont="1" applyFill="1" applyBorder="1"/>
    <xf numFmtId="0" fontId="8"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8" fillId="4" borderId="5" xfId="0" applyFont="1" applyFill="1" applyBorder="1" applyAlignment="1">
      <alignment horizontal="center" vertical="top" wrapText="1"/>
    </xf>
    <xf numFmtId="0" fontId="10" fillId="6" borderId="6" xfId="0" applyFont="1" applyFill="1" applyBorder="1" applyAlignment="1">
      <alignment horizontal="right" vertical="top"/>
    </xf>
    <xf numFmtId="0" fontId="11" fillId="6" borderId="7" xfId="0" applyFont="1" applyFill="1" applyBorder="1" applyAlignment="1">
      <alignment horizontal="right" vertical="top"/>
    </xf>
    <xf numFmtId="0" fontId="6" fillId="0" borderId="6" xfId="0" applyFont="1" applyFill="1" applyBorder="1" applyAlignment="1">
      <alignment horizontal="right" vertical="top"/>
    </xf>
    <xf numFmtId="0" fontId="7" fillId="0" borderId="7" xfId="0" applyFont="1" applyFill="1" applyBorder="1" applyAlignment="1">
      <alignment horizontal="right" vertical="top"/>
    </xf>
    <xf numFmtId="0" fontId="6" fillId="0" borderId="8" xfId="0" applyFont="1" applyFill="1" applyBorder="1" applyAlignment="1">
      <alignment horizontal="right" vertical="top"/>
    </xf>
    <xf numFmtId="0" fontId="0" fillId="0" borderId="9" xfId="0" applyFill="1" applyBorder="1" applyAlignment="1">
      <alignment horizontal="left"/>
    </xf>
    <xf numFmtId="0" fontId="7" fillId="0" borderId="10" xfId="0" applyFont="1" applyFill="1" applyBorder="1" applyAlignment="1">
      <alignment horizontal="right" vertical="top"/>
    </xf>
    <xf numFmtId="0" fontId="14" fillId="4" borderId="2" xfId="0" applyFont="1" applyFill="1" applyBorder="1" applyAlignment="1">
      <alignment horizontal="center"/>
    </xf>
    <xf numFmtId="2" fontId="4" fillId="4" borderId="2" xfId="1" applyNumberFormat="1" applyFont="1" applyFill="1" applyBorder="1" applyAlignment="1">
      <alignment horizontal="center"/>
    </xf>
    <xf numFmtId="0" fontId="0" fillId="4" borderId="2" xfId="0" applyFill="1" applyBorder="1"/>
    <xf numFmtId="166" fontId="13" fillId="4" borderId="2" xfId="0" applyNumberFormat="1" applyFont="1" applyFill="1" applyBorder="1"/>
    <xf numFmtId="10" fontId="15" fillId="4" borderId="2" xfId="2" applyNumberFormat="1" applyFont="1" applyFill="1" applyBorder="1"/>
    <xf numFmtId="166" fontId="4" fillId="4" borderId="2" xfId="0" applyNumberFormat="1" applyFont="1" applyFill="1" applyBorder="1"/>
    <xf numFmtId="0" fontId="16" fillId="3" borderId="2" xfId="3" applyFont="1" applyFill="1" applyBorder="1" applyAlignment="1">
      <alignment horizontal="center"/>
    </xf>
    <xf numFmtId="0" fontId="16" fillId="5" borderId="2" xfId="3" applyFont="1" applyFill="1" applyBorder="1" applyAlignment="1">
      <alignment horizontal="center"/>
    </xf>
    <xf numFmtId="164" fontId="5" fillId="3" borderId="2" xfId="3" applyNumberFormat="1" applyFont="1" applyFill="1" applyBorder="1"/>
    <xf numFmtId="164" fontId="5" fillId="5" borderId="2" xfId="3" applyNumberFormat="1" applyFont="1" applyFill="1" applyBorder="1"/>
    <xf numFmtId="165" fontId="5" fillId="5" borderId="2" xfId="3" applyNumberFormat="1" applyFont="1" applyFill="1" applyBorder="1"/>
    <xf numFmtId="167" fontId="5" fillId="3" borderId="2" xfId="1" applyNumberFormat="1" applyFont="1" applyFill="1" applyBorder="1"/>
    <xf numFmtId="167" fontId="5" fillId="5" borderId="2" xfId="1" applyNumberFormat="1" applyFont="1" applyFill="1" applyBorder="1"/>
    <xf numFmtId="0" fontId="8" fillId="4" borderId="2" xfId="0" applyFont="1" applyFill="1" applyBorder="1"/>
    <xf numFmtId="0" fontId="3" fillId="4" borderId="0"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center"/>
    </xf>
    <xf numFmtId="0" fontId="8" fillId="4" borderId="5" xfId="0" applyFont="1" applyFill="1" applyBorder="1" applyAlignment="1">
      <alignment horizontal="center"/>
    </xf>
    <xf numFmtId="0" fontId="17" fillId="4" borderId="11" xfId="0" applyFont="1" applyFill="1" applyBorder="1" applyAlignment="1">
      <alignment horizontal="left" vertical="top" wrapText="1"/>
    </xf>
    <xf numFmtId="0" fontId="17" fillId="4" borderId="0" xfId="0" applyFont="1" applyFill="1" applyBorder="1" applyAlignment="1">
      <alignment horizontal="left" vertical="top" wrapText="1"/>
    </xf>
    <xf numFmtId="0" fontId="0" fillId="0" borderId="0" xfId="0" applyFill="1" applyBorder="1" applyAlignment="1">
      <alignment horizontal="center"/>
    </xf>
    <xf numFmtId="0" fontId="8" fillId="3" borderId="3" xfId="0" applyFont="1" applyFill="1" applyBorder="1" applyAlignment="1">
      <alignment horizontal="center"/>
    </xf>
    <xf numFmtId="0" fontId="8" fillId="3" borderId="4" xfId="0" applyFont="1" applyFill="1" applyBorder="1" applyAlignment="1">
      <alignment horizontal="center"/>
    </xf>
    <xf numFmtId="0" fontId="8" fillId="3" borderId="5"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xf>
    <xf numFmtId="0" fontId="3" fillId="5" borderId="5" xfId="0" applyFont="1" applyFill="1" applyBorder="1" applyAlignment="1">
      <alignment horizontal="center"/>
    </xf>
    <xf numFmtId="0" fontId="14" fillId="4" borderId="2" xfId="0" applyFont="1" applyFill="1" applyBorder="1" applyAlignment="1">
      <alignment horizontal="center" vertical="center"/>
    </xf>
    <xf numFmtId="0" fontId="18" fillId="4" borderId="2" xfId="0" applyFont="1" applyFill="1" applyBorder="1" applyAlignment="1">
      <alignment horizontal="center"/>
    </xf>
    <xf numFmtId="0" fontId="17" fillId="4" borderId="2" xfId="0" applyFont="1" applyFill="1" applyBorder="1" applyAlignment="1">
      <alignment horizontal="center"/>
    </xf>
  </cellXfs>
  <cellStyles count="4">
    <cellStyle name="Comma" xfId="1" builtinId="3"/>
    <cellStyle name="Good" xfId="3" builtinId="26"/>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001903605998965E-2"/>
          <c:y val="4.042878239909662E-2"/>
          <c:w val="0.90828486649841711"/>
          <c:h val="0.85783130455181866"/>
        </c:manualLayout>
      </c:layout>
      <c:lineChart>
        <c:grouping val="standard"/>
        <c:varyColors val="0"/>
        <c:ser>
          <c:idx val="0"/>
          <c:order val="0"/>
          <c:tx>
            <c:strRef>
              <c:f>Sheet1!$H$9</c:f>
              <c:strCache>
                <c:ptCount val="1"/>
                <c:pt idx="0">
                  <c:v>Observed 
Bad rate</c:v>
                </c:pt>
              </c:strCache>
            </c:strRef>
          </c:tx>
          <c:spPr>
            <a:ln w="28575" cap="rnd">
              <a:solidFill>
                <a:srgbClr val="C00000"/>
              </a:solidFill>
              <a:round/>
            </a:ln>
            <a:effectLst/>
          </c:spPr>
          <c:marker>
            <c:symbol val="none"/>
          </c:marker>
          <c:cat>
            <c:numRef>
              <c:f>Sheet1!$G$10:$G$18</c:f>
              <c:numCache>
                <c:formatCode>_(* #,##0.00_);_(* \(#,##0.00\);_(* "-"??_);_(@_)</c:formatCode>
                <c:ptCount val="9"/>
                <c:pt idx="0">
                  <c:v>0.61053394206</c:v>
                </c:pt>
                <c:pt idx="1">
                  <c:v>6.0826607480000003E-2</c:v>
                </c:pt>
                <c:pt idx="2">
                  <c:v>0.1497454473</c:v>
                </c:pt>
                <c:pt idx="3">
                  <c:v>0.27174872394999999</c:v>
                </c:pt>
                <c:pt idx="4">
                  <c:v>0.42071937932999998</c:v>
                </c:pt>
                <c:pt idx="5">
                  <c:v>0.61551409348999997</c:v>
                </c:pt>
                <c:pt idx="6">
                  <c:v>0.86471817837999998</c:v>
                </c:pt>
                <c:pt idx="7">
                  <c:v>1.3300301755799999</c:v>
                </c:pt>
                <c:pt idx="8">
                  <c:v>3.2953296185399998</c:v>
                </c:pt>
              </c:numCache>
            </c:numRef>
          </c:cat>
          <c:val>
            <c:numRef>
              <c:f>Sheet1!$H$11:$H$18</c:f>
              <c:numCache>
                <c:formatCode>0.00%</c:formatCode>
                <c:ptCount val="8"/>
                <c:pt idx="0">
                  <c:v>8.4928229669999994E-2</c:v>
                </c:pt>
                <c:pt idx="1">
                  <c:v>0.13263785395</c:v>
                </c:pt>
                <c:pt idx="2">
                  <c:v>0.17762535477999999</c:v>
                </c:pt>
                <c:pt idx="3">
                  <c:v>0.2317839196</c:v>
                </c:pt>
                <c:pt idx="4">
                  <c:v>0.28120994617</c:v>
                </c:pt>
                <c:pt idx="5">
                  <c:v>0.35868725869000001</c:v>
                </c:pt>
                <c:pt idx="6">
                  <c:v>0.41262848751999998</c:v>
                </c:pt>
                <c:pt idx="7">
                  <c:v>0.48755490483000002</c:v>
                </c:pt>
              </c:numCache>
            </c:numRef>
          </c:val>
          <c:smooth val="0"/>
          <c:extLst>
            <c:ext xmlns:c16="http://schemas.microsoft.com/office/drawing/2014/chart" uri="{C3380CC4-5D6E-409C-BE32-E72D297353CC}">
              <c16:uniqueId val="{00000000-97C5-4D5A-862C-D57BCC30BD3C}"/>
            </c:ext>
          </c:extLst>
        </c:ser>
        <c:ser>
          <c:idx val="1"/>
          <c:order val="1"/>
          <c:tx>
            <c:strRef>
              <c:f>Sheet1!$Q$9</c:f>
              <c:strCache>
                <c:ptCount val="1"/>
                <c:pt idx="0">
                  <c:v>Estimated 
Bad rate</c:v>
                </c:pt>
              </c:strCache>
            </c:strRef>
          </c:tx>
          <c:spPr>
            <a:ln w="28575" cap="rnd">
              <a:solidFill>
                <a:schemeClr val="tx1"/>
              </a:solidFill>
              <a:round/>
            </a:ln>
            <a:effectLst/>
          </c:spPr>
          <c:marker>
            <c:symbol val="none"/>
          </c:marker>
          <c:cat>
            <c:numRef>
              <c:f>Sheet1!$G$10:$G$18</c:f>
              <c:numCache>
                <c:formatCode>_(* #,##0.00_);_(* \(#,##0.00\);_(* "-"??_);_(@_)</c:formatCode>
                <c:ptCount val="9"/>
                <c:pt idx="0">
                  <c:v>0.61053394206</c:v>
                </c:pt>
                <c:pt idx="1">
                  <c:v>6.0826607480000003E-2</c:v>
                </c:pt>
                <c:pt idx="2">
                  <c:v>0.1497454473</c:v>
                </c:pt>
                <c:pt idx="3">
                  <c:v>0.27174872394999999</c:v>
                </c:pt>
                <c:pt idx="4">
                  <c:v>0.42071937932999998</c:v>
                </c:pt>
                <c:pt idx="5">
                  <c:v>0.61551409348999997</c:v>
                </c:pt>
                <c:pt idx="6">
                  <c:v>0.86471817837999998</c:v>
                </c:pt>
                <c:pt idx="7">
                  <c:v>1.3300301755799999</c:v>
                </c:pt>
                <c:pt idx="8">
                  <c:v>3.2953296185399998</c:v>
                </c:pt>
              </c:numCache>
            </c:numRef>
          </c:cat>
          <c:val>
            <c:numRef>
              <c:f>Sheet1!$Q$11:$Q$18</c:f>
              <c:numCache>
                <c:formatCode>0.00%</c:formatCode>
                <c:ptCount val="8"/>
                <c:pt idx="0">
                  <c:v>8.6237977167876637E-2</c:v>
                </c:pt>
                <c:pt idx="1">
                  <c:v>0.1335648633164406</c:v>
                </c:pt>
                <c:pt idx="2">
                  <c:v>0.18223647518749567</c:v>
                </c:pt>
                <c:pt idx="3">
                  <c:v>0.23038313490351695</c:v>
                </c:pt>
                <c:pt idx="4">
                  <c:v>0.28277939745206349</c:v>
                </c:pt>
                <c:pt idx="5">
                  <c:v>0.33870783267527499</c:v>
                </c:pt>
                <c:pt idx="6">
                  <c:v>0.4218625939060115</c:v>
                </c:pt>
                <c:pt idx="7">
                  <c:v>0.62748341413137287</c:v>
                </c:pt>
              </c:numCache>
            </c:numRef>
          </c:val>
          <c:smooth val="0"/>
          <c:extLst>
            <c:ext xmlns:c16="http://schemas.microsoft.com/office/drawing/2014/chart" uri="{C3380CC4-5D6E-409C-BE32-E72D297353CC}">
              <c16:uniqueId val="{00000001-97C5-4D5A-862C-D57BCC30BD3C}"/>
            </c:ext>
          </c:extLst>
        </c:ser>
        <c:dLbls>
          <c:showLegendKey val="0"/>
          <c:showVal val="0"/>
          <c:showCatName val="0"/>
          <c:showSerName val="0"/>
          <c:showPercent val="0"/>
          <c:showBubbleSize val="0"/>
        </c:dLbls>
        <c:smooth val="0"/>
        <c:axId val="1344200015"/>
        <c:axId val="1291441135"/>
      </c:lineChart>
      <c:catAx>
        <c:axId val="1344200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Mean</a:t>
                </a:r>
              </a:p>
            </c:rich>
          </c:tx>
          <c:layout>
            <c:manualLayout>
              <c:xMode val="edge"/>
              <c:yMode val="edge"/>
              <c:x val="0.49136262310040835"/>
              <c:y val="0.946136828249277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441135"/>
        <c:crosses val="autoZero"/>
        <c:auto val="1"/>
        <c:lblAlgn val="ctr"/>
        <c:lblOffset val="100"/>
        <c:noMultiLvlLbl val="0"/>
      </c:catAx>
      <c:valAx>
        <c:axId val="1291441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Bad Rate</a:t>
                </a:r>
              </a:p>
            </c:rich>
          </c:tx>
          <c:layout>
            <c:manualLayout>
              <c:xMode val="edge"/>
              <c:yMode val="edge"/>
              <c:x val="4.4263822737626839E-3"/>
              <c:y val="0.3920686217194435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solidFill>
              <a:schemeClr val="bg1">
                <a:lumMod val="9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200015"/>
        <c:crosses val="autoZero"/>
        <c:crossBetween val="between"/>
      </c:valAx>
      <c:spPr>
        <a:noFill/>
        <a:ln>
          <a:noFill/>
        </a:ln>
        <a:effectLst/>
      </c:spPr>
    </c:plotArea>
    <c:legend>
      <c:legendPos val="b"/>
      <c:layout>
        <c:manualLayout>
          <c:xMode val="edge"/>
          <c:yMode val="edge"/>
          <c:x val="0.40293464286070235"/>
          <c:y val="0.72480819480132741"/>
          <c:w val="0.50716662255557177"/>
          <c:h val="6.81822953948938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78316</xdr:colOff>
      <xdr:row>4</xdr:row>
      <xdr:rowOff>63501</xdr:rowOff>
    </xdr:from>
    <xdr:to>
      <xdr:col>30</xdr:col>
      <xdr:colOff>550333</xdr:colOff>
      <xdr:row>30</xdr:row>
      <xdr:rowOff>0</xdr:rowOff>
    </xdr:to>
    <xdr:graphicFrame macro="">
      <xdr:nvGraphicFramePr>
        <xdr:cNvPr id="2" name="Chart 1">
          <a:extLst>
            <a:ext uri="{FF2B5EF4-FFF2-40B4-BE49-F238E27FC236}">
              <a16:creationId xmlns:a16="http://schemas.microsoft.com/office/drawing/2014/main" id="{549CC691-17D8-48C7-80B7-05D26BE77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4"/>
  <sheetViews>
    <sheetView showGridLines="0" tabSelected="1" zoomScale="90" zoomScaleNormal="90" workbookViewId="0">
      <selection activeCell="B28" sqref="B28:R33"/>
    </sheetView>
  </sheetViews>
  <sheetFormatPr defaultColWidth="0" defaultRowHeight="12.75" zeroHeight="1" x14ac:dyDescent="0.2"/>
  <cols>
    <col min="1" max="1" width="1.85546875" style="1" customWidth="1"/>
    <col min="2" max="2" width="3.85546875" style="1" bestFit="1" customWidth="1"/>
    <col min="3" max="3" width="21.85546875" style="1" customWidth="1"/>
    <col min="4" max="4" width="4.85546875" style="1" bestFit="1" customWidth="1"/>
    <col min="5" max="5" width="10.28515625" style="1" bestFit="1" customWidth="1"/>
    <col min="6" max="6" width="8.7109375" style="1" bestFit="1" customWidth="1"/>
    <col min="7" max="7" width="10.42578125" style="1" bestFit="1" customWidth="1"/>
    <col min="8" max="8" width="10.140625" style="1" customWidth="1"/>
    <col min="9" max="9" width="9" style="1" bestFit="1" customWidth="1"/>
    <col min="10" max="10" width="8.28515625" style="1" bestFit="1" customWidth="1"/>
    <col min="11" max="11" width="9.140625" style="1" bestFit="1" customWidth="1"/>
    <col min="12" max="12" width="7" style="1" bestFit="1" customWidth="1"/>
    <col min="13" max="13" width="9" style="1" bestFit="1" customWidth="1"/>
    <col min="14" max="14" width="6.7109375" style="1" bestFit="1" customWidth="1"/>
    <col min="15" max="15" width="9.140625" style="1" bestFit="1" customWidth="1"/>
    <col min="16" max="16" width="6.7109375" style="1" bestFit="1" customWidth="1"/>
    <col min="17" max="18" width="9" style="1" bestFit="1" customWidth="1"/>
    <col min="19" max="19" width="5" style="1" customWidth="1"/>
    <col min="20" max="31" width="9.140625" style="1" customWidth="1"/>
    <col min="32" max="32" width="2.140625" style="1" customWidth="1"/>
    <col min="33" max="16384" width="9.140625" style="1" hidden="1"/>
  </cols>
  <sheetData>
    <row r="1" spans="2:31" x14ac:dyDescent="0.2"/>
    <row r="2" spans="2:31" ht="15.75" x14ac:dyDescent="0.25">
      <c r="B2" s="2"/>
      <c r="C2" s="2"/>
      <c r="D2" s="2"/>
      <c r="E2" s="2"/>
      <c r="F2" s="2"/>
      <c r="G2" s="72" t="s">
        <v>21</v>
      </c>
      <c r="H2" s="73" t="s">
        <v>18</v>
      </c>
      <c r="I2" s="2"/>
      <c r="J2" s="2"/>
      <c r="K2" s="2"/>
      <c r="L2" s="2"/>
      <c r="M2" s="2"/>
      <c r="N2" s="2"/>
      <c r="O2" s="2"/>
      <c r="P2" s="2"/>
      <c r="Q2" s="2"/>
      <c r="R2" s="2"/>
    </row>
    <row r="3" spans="2:31" ht="15" x14ac:dyDescent="0.25">
      <c r="B3" s="2"/>
      <c r="C3" s="2"/>
      <c r="D3" s="2"/>
      <c r="E3" s="2"/>
      <c r="F3" s="79" t="s">
        <v>0</v>
      </c>
      <c r="G3" s="74">
        <v>3.1957045506995003</v>
      </c>
      <c r="H3" s="75">
        <v>-5.3160399942137486</v>
      </c>
      <c r="I3" s="2"/>
      <c r="J3" s="75">
        <v>-5.3160399855675449</v>
      </c>
      <c r="K3" s="2"/>
      <c r="L3" s="2"/>
      <c r="M3" s="2"/>
      <c r="N3" s="2"/>
      <c r="O3" s="2"/>
      <c r="P3" s="2"/>
      <c r="Q3" s="2"/>
      <c r="R3" s="2"/>
    </row>
    <row r="4" spans="2:31" ht="15" x14ac:dyDescent="0.25">
      <c r="B4" s="2"/>
      <c r="C4" s="2"/>
      <c r="D4" s="2"/>
      <c r="E4" s="2"/>
      <c r="F4" s="79" t="s">
        <v>1</v>
      </c>
      <c r="G4" s="74">
        <v>-1.0476110337690809</v>
      </c>
      <c r="H4" s="75">
        <v>4.7635720446683507</v>
      </c>
      <c r="I4" s="2"/>
      <c r="J4" s="75">
        <v>4.7635720358973499</v>
      </c>
      <c r="K4" s="2"/>
      <c r="L4" s="2"/>
      <c r="M4" s="2"/>
      <c r="N4" s="2"/>
      <c r="O4" s="2"/>
      <c r="P4" s="2"/>
      <c r="Q4" s="2"/>
      <c r="R4" s="2"/>
      <c r="T4" s="80" t="str">
        <f>H2&amp;" Transformation : "&amp;C9</f>
        <v>Power Transformation : No_of_X_days</v>
      </c>
      <c r="U4" s="80"/>
      <c r="V4" s="80"/>
      <c r="W4" s="80"/>
      <c r="X4" s="80"/>
      <c r="Y4" s="80"/>
      <c r="Z4" s="80"/>
      <c r="AA4" s="80"/>
      <c r="AB4" s="80"/>
      <c r="AC4" s="80"/>
      <c r="AD4" s="80"/>
      <c r="AE4" s="80"/>
    </row>
    <row r="5" spans="2:31" ht="15" x14ac:dyDescent="0.25">
      <c r="B5" s="2"/>
      <c r="C5" s="2"/>
      <c r="D5" s="2"/>
      <c r="E5" s="2"/>
      <c r="F5" s="79" t="s">
        <v>2</v>
      </c>
      <c r="G5" s="74">
        <v>9018.4176141342996</v>
      </c>
      <c r="H5" s="76">
        <v>0.17048182979725574</v>
      </c>
      <c r="I5" s="2"/>
      <c r="J5" s="76">
        <v>0.17048182983886265</v>
      </c>
      <c r="K5" s="2"/>
      <c r="L5" s="2"/>
      <c r="M5" s="2"/>
      <c r="N5" s="2"/>
      <c r="P5" s="2"/>
      <c r="Q5" s="2"/>
      <c r="R5" s="2"/>
    </row>
    <row r="6" spans="2:31" ht="15" x14ac:dyDescent="0.25">
      <c r="B6" s="2"/>
      <c r="C6" s="2"/>
      <c r="D6" s="2"/>
      <c r="E6" s="2"/>
      <c r="F6" s="79" t="s">
        <v>3</v>
      </c>
      <c r="G6" s="77">
        <f>SUM(N11:N18)</f>
        <v>32438.435410542035</v>
      </c>
      <c r="H6" s="78">
        <f>SUM(R11:R17)+SUM(H3^2,H4^2)</f>
        <v>194.66681033242781</v>
      </c>
      <c r="I6" s="5"/>
      <c r="J6" s="78">
        <v>194.66681033242662</v>
      </c>
      <c r="K6" s="2"/>
      <c r="L6" s="2"/>
      <c r="M6" s="2"/>
      <c r="N6" s="2"/>
      <c r="O6" s="2"/>
      <c r="P6" s="2"/>
      <c r="Q6" s="2"/>
      <c r="R6" s="2"/>
    </row>
    <row r="7" spans="2:31" x14ac:dyDescent="0.2">
      <c r="B7" s="86"/>
      <c r="C7" s="86"/>
      <c r="D7" s="86"/>
      <c r="E7" s="2"/>
      <c r="F7" s="2"/>
      <c r="G7" s="3"/>
      <c r="I7" s="2"/>
      <c r="J7" s="2"/>
      <c r="K7" s="2"/>
      <c r="L7" s="2"/>
      <c r="M7" s="2"/>
      <c r="N7" s="2"/>
      <c r="O7" s="2">
        <v>100</v>
      </c>
      <c r="P7" s="2"/>
      <c r="Q7" s="2"/>
      <c r="R7" s="2"/>
    </row>
    <row r="8" spans="2:31" x14ac:dyDescent="0.2">
      <c r="B8" s="57"/>
      <c r="C8" s="57"/>
      <c r="D8" s="57"/>
      <c r="E8" s="81" t="s">
        <v>35</v>
      </c>
      <c r="F8" s="82"/>
      <c r="G8" s="82"/>
      <c r="H8" s="82"/>
      <c r="I8" s="82"/>
      <c r="J8" s="83"/>
      <c r="K8" s="87" t="s">
        <v>33</v>
      </c>
      <c r="L8" s="88"/>
      <c r="M8" s="88"/>
      <c r="N8" s="89"/>
      <c r="O8" s="90" t="s">
        <v>34</v>
      </c>
      <c r="P8" s="91"/>
      <c r="Q8" s="91"/>
      <c r="R8" s="92"/>
    </row>
    <row r="9" spans="2:31" s="4" customFormat="1" ht="25.5" x14ac:dyDescent="0.2">
      <c r="B9" s="56" t="s">
        <v>4</v>
      </c>
      <c r="C9" s="57" t="s">
        <v>32</v>
      </c>
      <c r="D9" s="58" t="s">
        <v>23</v>
      </c>
      <c r="E9" s="26" t="s">
        <v>16</v>
      </c>
      <c r="F9" s="7" t="s">
        <v>17</v>
      </c>
      <c r="G9" s="7" t="s">
        <v>5</v>
      </c>
      <c r="H9" s="7" t="s">
        <v>24</v>
      </c>
      <c r="I9" s="7" t="s">
        <v>25</v>
      </c>
      <c r="J9" s="27" t="s">
        <v>26</v>
      </c>
      <c r="K9" s="38" t="s">
        <v>19</v>
      </c>
      <c r="L9" s="8" t="s">
        <v>20</v>
      </c>
      <c r="M9" s="8" t="s">
        <v>27</v>
      </c>
      <c r="N9" s="39" t="s">
        <v>7</v>
      </c>
      <c r="O9" s="48" t="s">
        <v>19</v>
      </c>
      <c r="P9" s="9" t="s">
        <v>6</v>
      </c>
      <c r="Q9" s="9" t="s">
        <v>25</v>
      </c>
      <c r="R9" s="49" t="s">
        <v>7</v>
      </c>
    </row>
    <row r="10" spans="2:31" x14ac:dyDescent="0.2">
      <c r="B10" s="59">
        <v>1</v>
      </c>
      <c r="C10" s="10" t="s">
        <v>22</v>
      </c>
      <c r="D10" s="60">
        <v>0</v>
      </c>
      <c r="E10" s="28">
        <v>23854</v>
      </c>
      <c r="F10" s="11">
        <v>23854</v>
      </c>
      <c r="G10" s="12">
        <v>0.61053394206</v>
      </c>
      <c r="H10" s="13">
        <v>0.24779911126000001</v>
      </c>
      <c r="I10" s="14"/>
      <c r="J10" s="29">
        <v>5911</v>
      </c>
      <c r="K10" s="40"/>
      <c r="L10" s="15"/>
      <c r="M10" s="16"/>
      <c r="N10" s="41"/>
      <c r="O10" s="40"/>
      <c r="P10" s="15"/>
      <c r="Q10" s="16"/>
      <c r="R10" s="41"/>
    </row>
    <row r="11" spans="2:31" x14ac:dyDescent="0.2">
      <c r="B11" s="61">
        <v>2</v>
      </c>
      <c r="C11" s="17" t="s">
        <v>8</v>
      </c>
      <c r="D11" s="62">
        <v>1</v>
      </c>
      <c r="E11" s="30">
        <v>2508</v>
      </c>
      <c r="F11" s="18">
        <v>2508</v>
      </c>
      <c r="G11" s="19">
        <v>6.0826607480000003E-2</v>
      </c>
      <c r="H11" s="20">
        <v>8.4928229669999994E-2</v>
      </c>
      <c r="I11" s="21"/>
      <c r="J11" s="31">
        <v>213</v>
      </c>
      <c r="K11" s="42">
        <f>LOG(G11+$G$5)</f>
        <v>3.9551332714077194</v>
      </c>
      <c r="L11" s="22">
        <f t="shared" ref="L11:L18" si="0">$G$3+$G$4*K11</f>
        <v>-0.94773670445442715</v>
      </c>
      <c r="M11" s="23">
        <f t="shared" ref="M11:M18" si="1">1/(1+EXP(-L11))</f>
        <v>0.27934021670179804</v>
      </c>
      <c r="N11" s="43">
        <f t="shared" ref="N11:N18" si="2">F11*POWER(M11-H11,2)*$O$7</f>
        <v>9479.2419919743261</v>
      </c>
      <c r="O11" s="50">
        <f>POWER(G11,$H$5)</f>
        <v>0.62045466067888322</v>
      </c>
      <c r="P11" s="24">
        <f t="shared" ref="P11:P18" si="3">$H$3+$H$4*O11</f>
        <v>-2.360459517619633</v>
      </c>
      <c r="Q11" s="25">
        <f t="shared" ref="Q11:Q18" si="4">1/(1+EXP(-P11))</f>
        <v>8.6237977167876637E-2</v>
      </c>
      <c r="R11" s="51">
        <f t="shared" ref="R11:R18" si="5">F11*POWER(Q11-H11,2)*$O$7</f>
        <v>0.43023197785508682</v>
      </c>
    </row>
    <row r="12" spans="2:31" x14ac:dyDescent="0.2">
      <c r="B12" s="61">
        <v>3</v>
      </c>
      <c r="C12" s="17" t="s">
        <v>9</v>
      </c>
      <c r="D12" s="62">
        <v>1</v>
      </c>
      <c r="E12" s="30">
        <v>3355</v>
      </c>
      <c r="F12" s="18">
        <v>3355</v>
      </c>
      <c r="G12" s="19">
        <v>0.1497454473</v>
      </c>
      <c r="H12" s="20">
        <v>0.13263785395</v>
      </c>
      <c r="I12" s="21"/>
      <c r="J12" s="31">
        <v>445</v>
      </c>
      <c r="K12" s="42">
        <f>LOG(G12+$G$5)</f>
        <v>3.9551375533685129</v>
      </c>
      <c r="L12" s="22">
        <f t="shared" si="0"/>
        <v>-0.94774119028380088</v>
      </c>
      <c r="M12" s="23">
        <f t="shared" si="1"/>
        <v>0.27933931366370002</v>
      </c>
      <c r="N12" s="43">
        <f t="shared" si="2"/>
        <v>7220.4022836547319</v>
      </c>
      <c r="O12" s="50">
        <f t="shared" ref="O12:O18" si="6">POWER(G12,$H$5)</f>
        <v>0.72345709052195328</v>
      </c>
      <c r="P12" s="24">
        <f t="shared" si="3"/>
        <v>-1.8698000222862716</v>
      </c>
      <c r="Q12" s="25">
        <f t="shared" si="4"/>
        <v>0.1335648633164406</v>
      </c>
      <c r="R12" s="51">
        <f t="shared" si="5"/>
        <v>0.28831070561472022</v>
      </c>
    </row>
    <row r="13" spans="2:31" x14ac:dyDescent="0.2">
      <c r="B13" s="61">
        <v>4</v>
      </c>
      <c r="C13" s="17" t="s">
        <v>10</v>
      </c>
      <c r="D13" s="62">
        <v>1</v>
      </c>
      <c r="E13" s="30">
        <v>4228</v>
      </c>
      <c r="F13" s="18">
        <v>4228</v>
      </c>
      <c r="G13" s="19">
        <v>0.27174872394999999</v>
      </c>
      <c r="H13" s="20">
        <v>0.17762535477999999</v>
      </c>
      <c r="I13" s="21"/>
      <c r="J13" s="31">
        <v>751</v>
      </c>
      <c r="K13" s="42">
        <f t="shared" ref="K13:K18" si="7">LOG(G13+$G$5)</f>
        <v>3.9551434284692157</v>
      </c>
      <c r="L13" s="22">
        <f t="shared" si="0"/>
        <v>-0.94774734510412184</v>
      </c>
      <c r="M13" s="23">
        <f t="shared" si="1"/>
        <v>0.27933807464551119</v>
      </c>
      <c r="N13" s="43">
        <f t="shared" si="2"/>
        <v>4374.0678372956136</v>
      </c>
      <c r="O13" s="50">
        <f t="shared" si="6"/>
        <v>0.80082171761460708</v>
      </c>
      <c r="P13" s="24">
        <f t="shared" si="3"/>
        <v>-1.5012680474215143</v>
      </c>
      <c r="Q13" s="25">
        <f t="shared" si="4"/>
        <v>0.18223647518749567</v>
      </c>
      <c r="R13" s="51">
        <f t="shared" si="5"/>
        <v>8.9897560011724682</v>
      </c>
    </row>
    <row r="14" spans="2:31" x14ac:dyDescent="0.2">
      <c r="B14" s="61">
        <v>5</v>
      </c>
      <c r="C14" s="17" t="s">
        <v>11</v>
      </c>
      <c r="D14" s="62">
        <v>1</v>
      </c>
      <c r="E14" s="30">
        <v>3184</v>
      </c>
      <c r="F14" s="18">
        <v>3184</v>
      </c>
      <c r="G14" s="19">
        <v>0.42071937932999998</v>
      </c>
      <c r="H14" s="20">
        <v>0.2317839196</v>
      </c>
      <c r="I14" s="21"/>
      <c r="J14" s="31">
        <v>738</v>
      </c>
      <c r="K14" s="42">
        <f t="shared" si="7"/>
        <v>3.9551506020835476</v>
      </c>
      <c r="L14" s="22">
        <f t="shared" si="0"/>
        <v>-0.94775486026164746</v>
      </c>
      <c r="M14" s="23">
        <f t="shared" si="1"/>
        <v>0.27933656178432381</v>
      </c>
      <c r="N14" s="43">
        <f t="shared" si="2"/>
        <v>719.98320314136993</v>
      </c>
      <c r="O14" s="50">
        <f t="shared" si="6"/>
        <v>0.86277500778743921</v>
      </c>
      <c r="P14" s="24">
        <f t="shared" si="3"/>
        <v>-1.2061490862789848</v>
      </c>
      <c r="Q14" s="25">
        <f t="shared" si="4"/>
        <v>0.23038313490351695</v>
      </c>
      <c r="R14" s="51">
        <f t="shared" si="5"/>
        <v>0.62476376866291705</v>
      </c>
    </row>
    <row r="15" spans="2:31" x14ac:dyDescent="0.2">
      <c r="B15" s="61">
        <v>6</v>
      </c>
      <c r="C15" s="17" t="s">
        <v>12</v>
      </c>
      <c r="D15" s="62">
        <v>1</v>
      </c>
      <c r="E15" s="30">
        <v>3901</v>
      </c>
      <c r="F15" s="18">
        <v>3901</v>
      </c>
      <c r="G15" s="19">
        <v>0.61551409348999997</v>
      </c>
      <c r="H15" s="20">
        <v>0.28120994617</v>
      </c>
      <c r="I15" s="21"/>
      <c r="J15" s="31">
        <v>1097</v>
      </c>
      <c r="K15" s="42">
        <f t="shared" si="7"/>
        <v>3.9551599821558745</v>
      </c>
      <c r="L15" s="22">
        <f t="shared" si="0"/>
        <v>-0.94776468692891491</v>
      </c>
      <c r="M15" s="23">
        <f t="shared" si="1"/>
        <v>0.27933458360534746</v>
      </c>
      <c r="N15" s="43">
        <f t="shared" si="2"/>
        <v>1.3719757505459471</v>
      </c>
      <c r="O15" s="50">
        <f t="shared" si="6"/>
        <v>0.92059562965997943</v>
      </c>
      <c r="P15" s="24">
        <f t="shared" si="3"/>
        <v>-0.93071638832161252</v>
      </c>
      <c r="Q15" s="25">
        <f t="shared" si="4"/>
        <v>0.28277939745206349</v>
      </c>
      <c r="R15" s="51">
        <f t="shared" si="5"/>
        <v>0.9608854751732544</v>
      </c>
    </row>
    <row r="16" spans="2:31" x14ac:dyDescent="0.2">
      <c r="B16" s="61">
        <v>7</v>
      </c>
      <c r="C16" s="17" t="s">
        <v>13</v>
      </c>
      <c r="D16" s="62">
        <v>1</v>
      </c>
      <c r="E16" s="30">
        <v>2590</v>
      </c>
      <c r="F16" s="18">
        <v>2590</v>
      </c>
      <c r="G16" s="19">
        <v>0.86471817837999998</v>
      </c>
      <c r="H16" s="20">
        <v>0.35868725869000001</v>
      </c>
      <c r="I16" s="21"/>
      <c r="J16" s="31">
        <v>929</v>
      </c>
      <c r="K16" s="42">
        <f t="shared" si="7"/>
        <v>3.9551719819414619</v>
      </c>
      <c r="L16" s="22">
        <f t="shared" si="0"/>
        <v>-0.94777725803669899</v>
      </c>
      <c r="M16" s="23">
        <f t="shared" si="1"/>
        <v>0.27933205296321384</v>
      </c>
      <c r="N16" s="43">
        <f t="shared" si="2"/>
        <v>1630.9874070686042</v>
      </c>
      <c r="O16" s="50">
        <f t="shared" si="6"/>
        <v>0.97552468728226671</v>
      </c>
      <c r="P16" s="24">
        <f t="shared" si="3"/>
        <v>-0.66905786499210773</v>
      </c>
      <c r="Q16" s="25">
        <f t="shared" si="4"/>
        <v>0.33870783267527499</v>
      </c>
      <c r="R16" s="51">
        <f t="shared" si="5"/>
        <v>103.38696314436859</v>
      </c>
    </row>
    <row r="17" spans="2:18" x14ac:dyDescent="0.2">
      <c r="B17" s="61">
        <v>8</v>
      </c>
      <c r="C17" s="17" t="s">
        <v>14</v>
      </c>
      <c r="D17" s="62">
        <v>1</v>
      </c>
      <c r="E17" s="30">
        <v>3405</v>
      </c>
      <c r="F17" s="18">
        <v>3405</v>
      </c>
      <c r="G17" s="19">
        <v>1.3300301755799999</v>
      </c>
      <c r="H17" s="20">
        <v>0.41262848751999998</v>
      </c>
      <c r="I17" s="21"/>
      <c r="J17" s="31">
        <v>1405</v>
      </c>
      <c r="K17" s="42">
        <f t="shared" si="7"/>
        <v>3.9551943869635786</v>
      </c>
      <c r="L17" s="22">
        <f t="shared" si="0"/>
        <v>-0.94780072978508034</v>
      </c>
      <c r="M17" s="23">
        <f t="shared" si="1"/>
        <v>0.27932732799195448</v>
      </c>
      <c r="N17" s="43">
        <f t="shared" si="2"/>
        <v>6050.4123042830488</v>
      </c>
      <c r="O17" s="50">
        <f t="shared" si="6"/>
        <v>1.0498231231207655</v>
      </c>
      <c r="P17" s="24">
        <f t="shared" si="3"/>
        <v>-0.31513191306924959</v>
      </c>
      <c r="Q17" s="25">
        <f t="shared" si="4"/>
        <v>0.4218625939060115</v>
      </c>
      <c r="R17" s="51">
        <f t="shared" si="5"/>
        <v>29.033999414754856</v>
      </c>
    </row>
    <row r="18" spans="2:18" x14ac:dyDescent="0.2">
      <c r="B18" s="63">
        <v>9</v>
      </c>
      <c r="C18" s="64" t="s">
        <v>15</v>
      </c>
      <c r="D18" s="65">
        <v>1</v>
      </c>
      <c r="E18" s="32">
        <v>683</v>
      </c>
      <c r="F18" s="33">
        <v>683</v>
      </c>
      <c r="G18" s="34">
        <v>3.2953296185399998</v>
      </c>
      <c r="H18" s="35">
        <v>0.48755490483000002</v>
      </c>
      <c r="I18" s="36"/>
      <c r="J18" s="37">
        <v>333</v>
      </c>
      <c r="K18" s="44">
        <f t="shared" si="7"/>
        <v>3.9552890044367675</v>
      </c>
      <c r="L18" s="45">
        <f t="shared" si="0"/>
        <v>-0.94789985209398075</v>
      </c>
      <c r="M18" s="46">
        <f t="shared" si="1"/>
        <v>0.27930737475359008</v>
      </c>
      <c r="N18" s="47">
        <f t="shared" si="2"/>
        <v>2961.9684073737958</v>
      </c>
      <c r="O18" s="52">
        <f t="shared" si="6"/>
        <v>1.2254408279792153</v>
      </c>
      <c r="P18" s="53">
        <f t="shared" si="3"/>
        <v>0.52143567634327859</v>
      </c>
      <c r="Q18" s="54">
        <f t="shared" si="4"/>
        <v>0.62748341413137287</v>
      </c>
      <c r="R18" s="55">
        <f t="shared" si="5"/>
        <v>1337.3131609552897</v>
      </c>
    </row>
    <row r="19" spans="2:18" x14ac:dyDescent="0.2"/>
    <row r="20" spans="2:18" x14ac:dyDescent="0.2"/>
    <row r="21" spans="2:18" x14ac:dyDescent="0.2"/>
    <row r="22" spans="2:18" x14ac:dyDescent="0.2"/>
    <row r="23" spans="2:18" x14ac:dyDescent="0.2"/>
    <row r="24" spans="2:18" x14ac:dyDescent="0.2">
      <c r="B24" s="93" t="s">
        <v>30</v>
      </c>
      <c r="C24" s="93"/>
      <c r="D24" s="93"/>
      <c r="E24" s="93"/>
      <c r="F24" s="66" t="s">
        <v>28</v>
      </c>
      <c r="G24" s="67">
        <v>0.01</v>
      </c>
      <c r="H24" s="68"/>
      <c r="I24" s="68"/>
      <c r="J24" s="68"/>
      <c r="K24" s="69">
        <f>LOG(G24+$G$5)</f>
        <v>3.9551308237911389</v>
      </c>
      <c r="L24" s="69">
        <f>$G$3+$G$4*K24</f>
        <v>-0.94773414030429137</v>
      </c>
      <c r="M24" s="70">
        <f>1/(1+EXP(-L24))</f>
        <v>0.27934073288925654</v>
      </c>
      <c r="N24" s="71"/>
      <c r="O24" s="69">
        <f>POWER(G24,$H$5)</f>
        <v>0.4560750772923301</v>
      </c>
      <c r="P24" s="69">
        <f>$H$3+$H$4*O24</f>
        <v>-3.1434935057540478</v>
      </c>
      <c r="Q24" s="70">
        <f>1/(1+EXP(-P24))</f>
        <v>4.134841908115084E-2</v>
      </c>
      <c r="R24" s="71"/>
    </row>
    <row r="25" spans="2:18" x14ac:dyDescent="0.2">
      <c r="B25" s="93"/>
      <c r="C25" s="93"/>
      <c r="D25" s="93"/>
      <c r="E25" s="93"/>
      <c r="F25" s="66" t="s">
        <v>29</v>
      </c>
      <c r="G25" s="67">
        <v>5</v>
      </c>
      <c r="H25" s="68"/>
      <c r="I25" s="68"/>
      <c r="J25" s="68"/>
      <c r="K25" s="69">
        <f>LOG(G25+$G$5)</f>
        <v>3.9553710574803804</v>
      </c>
      <c r="L25" s="69">
        <f>$G$3+$G$4*K25</f>
        <v>-0.94798581176782371</v>
      </c>
      <c r="M25" s="70">
        <f>1/(1+EXP(-L25))</f>
        <v>0.27929007184948879</v>
      </c>
      <c r="N25" s="71"/>
      <c r="O25" s="69">
        <f>POWER(G25,$H$5)</f>
        <v>1.3157145739148723</v>
      </c>
      <c r="P25" s="69">
        <f>$H$3+$H$4*O25</f>
        <v>0.95146116884986753</v>
      </c>
      <c r="Q25" s="70">
        <f>1/(1+EXP(-P25))</f>
        <v>0.7214089359204553</v>
      </c>
      <c r="R25" s="71"/>
    </row>
    <row r="26" spans="2:18" x14ac:dyDescent="0.2">
      <c r="B26" s="94" t="s">
        <v>31</v>
      </c>
      <c r="C26" s="94"/>
      <c r="D26" s="94"/>
      <c r="E26" s="94"/>
      <c r="F26" s="95" t="str">
        <f>"IF "&amp;C9&amp;" &gt;0 then "&amp;C9&amp;"_t = "&amp;C9&amp;"**"&amp;ROUND(H5,5)&amp;" ; else "&amp;C9&amp;"_t = 0 ;"</f>
        <v>IF No_of_X_days &gt;0 then No_of_X_days_t = No_of_X_days**0.17048 ; else No_of_X_days_t = 0 ;</v>
      </c>
      <c r="G26" s="95"/>
      <c r="H26" s="95"/>
      <c r="I26" s="95"/>
      <c r="J26" s="95"/>
      <c r="K26" s="95"/>
      <c r="L26" s="95"/>
      <c r="M26" s="95"/>
      <c r="N26" s="95"/>
      <c r="O26" s="95"/>
      <c r="P26" s="95"/>
      <c r="Q26" s="95"/>
      <c r="R26" s="95"/>
    </row>
    <row r="27" spans="2:18" x14ac:dyDescent="0.2">
      <c r="D27" s="6"/>
    </row>
    <row r="28" spans="2:18" ht="12.75" customHeight="1" x14ac:dyDescent="0.2">
      <c r="B28" s="84" t="s">
        <v>36</v>
      </c>
      <c r="C28" s="84"/>
      <c r="D28" s="84"/>
      <c r="E28" s="84"/>
      <c r="F28" s="84"/>
      <c r="G28" s="84"/>
      <c r="H28" s="84"/>
      <c r="I28" s="84"/>
      <c r="J28" s="84"/>
      <c r="K28" s="84"/>
      <c r="L28" s="84"/>
      <c r="M28" s="84"/>
      <c r="N28" s="84"/>
      <c r="O28" s="84"/>
      <c r="P28" s="84"/>
      <c r="Q28" s="84"/>
      <c r="R28" s="84"/>
    </row>
    <row r="29" spans="2:18" x14ac:dyDescent="0.2">
      <c r="B29" s="85"/>
      <c r="C29" s="85"/>
      <c r="D29" s="85"/>
      <c r="E29" s="85"/>
      <c r="F29" s="85"/>
      <c r="G29" s="85"/>
      <c r="H29" s="85"/>
      <c r="I29" s="85"/>
      <c r="J29" s="85"/>
      <c r="K29" s="85"/>
      <c r="L29" s="85"/>
      <c r="M29" s="85"/>
      <c r="N29" s="85"/>
      <c r="O29" s="85"/>
      <c r="P29" s="85"/>
      <c r="Q29" s="85"/>
      <c r="R29" s="85"/>
    </row>
    <row r="30" spans="2:18" x14ac:dyDescent="0.2">
      <c r="B30" s="85"/>
      <c r="C30" s="85"/>
      <c r="D30" s="85"/>
      <c r="E30" s="85"/>
      <c r="F30" s="85"/>
      <c r="G30" s="85"/>
      <c r="H30" s="85"/>
      <c r="I30" s="85"/>
      <c r="J30" s="85"/>
      <c r="K30" s="85"/>
      <c r="L30" s="85"/>
      <c r="M30" s="85"/>
      <c r="N30" s="85"/>
      <c r="O30" s="85"/>
      <c r="P30" s="85"/>
      <c r="Q30" s="85"/>
      <c r="R30" s="85"/>
    </row>
    <row r="31" spans="2:18" x14ac:dyDescent="0.2">
      <c r="B31" s="85"/>
      <c r="C31" s="85"/>
      <c r="D31" s="85"/>
      <c r="E31" s="85"/>
      <c r="F31" s="85"/>
      <c r="G31" s="85"/>
      <c r="H31" s="85"/>
      <c r="I31" s="85"/>
      <c r="J31" s="85"/>
      <c r="K31" s="85"/>
      <c r="L31" s="85"/>
      <c r="M31" s="85"/>
      <c r="N31" s="85"/>
      <c r="O31" s="85"/>
      <c r="P31" s="85"/>
      <c r="Q31" s="85"/>
      <c r="R31" s="85"/>
    </row>
    <row r="32" spans="2:18" x14ac:dyDescent="0.2">
      <c r="B32" s="85"/>
      <c r="C32" s="85"/>
      <c r="D32" s="85"/>
      <c r="E32" s="85"/>
      <c r="F32" s="85"/>
      <c r="G32" s="85"/>
      <c r="H32" s="85"/>
      <c r="I32" s="85"/>
      <c r="J32" s="85"/>
      <c r="K32" s="85"/>
      <c r="L32" s="85"/>
      <c r="M32" s="85"/>
      <c r="N32" s="85"/>
      <c r="O32" s="85"/>
      <c r="P32" s="85"/>
      <c r="Q32" s="85"/>
      <c r="R32" s="85"/>
    </row>
    <row r="33" spans="2:18" x14ac:dyDescent="0.2">
      <c r="B33" s="85"/>
      <c r="C33" s="85"/>
      <c r="D33" s="85"/>
      <c r="E33" s="85"/>
      <c r="F33" s="85"/>
      <c r="G33" s="85"/>
      <c r="H33" s="85"/>
      <c r="I33" s="85"/>
      <c r="J33" s="85"/>
      <c r="K33" s="85"/>
      <c r="L33" s="85"/>
      <c r="M33" s="85"/>
      <c r="N33" s="85"/>
      <c r="O33" s="85"/>
      <c r="P33" s="85"/>
      <c r="Q33" s="85"/>
      <c r="R33" s="85"/>
    </row>
    <row r="34" spans="2:18" x14ac:dyDescent="0.2"/>
  </sheetData>
  <mergeCells count="9">
    <mergeCell ref="T4:AE4"/>
    <mergeCell ref="E8:J8"/>
    <mergeCell ref="B28:R33"/>
    <mergeCell ref="B7:D7"/>
    <mergeCell ref="K8:N8"/>
    <mergeCell ref="O8:R8"/>
    <mergeCell ref="B24:E25"/>
    <mergeCell ref="B26:E26"/>
    <mergeCell ref="F26:R26"/>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Maity, Abhishek</dc:creator>
  <cp:lastModifiedBy>Kumar7, Amit</cp:lastModifiedBy>
  <dcterms:created xsi:type="dcterms:W3CDTF">2019-02-13T12:59:49Z</dcterms:created>
  <dcterms:modified xsi:type="dcterms:W3CDTF">2019-02-15T03:02:45Z</dcterms:modified>
</cp:coreProperties>
</file>