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EXCEL\DASHBORDS\SHOOL MANGMENT DASH BORAD\"/>
    </mc:Choice>
  </mc:AlternateContent>
  <xr:revisionPtr revIDLastSave="0" documentId="13_ncr:1_{B8851C13-7988-4440-969C-6471342792DE}" xr6:coauthVersionLast="47" xr6:coauthVersionMax="47" xr10:uidLastSave="{00000000-0000-0000-0000-000000000000}"/>
  <bookViews>
    <workbookView xWindow="-120" yWindow="-120" windowWidth="20730" windowHeight="11160" tabRatio="858" firstSheet="2" activeTab="7" xr2:uid="{74EE6566-B0FB-46BB-8CDA-00C2C1029853}"/>
  </bookViews>
  <sheets>
    <sheet name="Sheet3" sheetId="20" r:id="rId1"/>
    <sheet name="Sheet4" sheetId="21" r:id="rId2"/>
    <sheet name="Main Table" sheetId="1" r:id="rId3"/>
    <sheet name="Sheet1" sheetId="10" r:id="rId4"/>
    <sheet name="Sheet2" sheetId="19" r:id="rId5"/>
    <sheet name="Dynamic Images" sheetId="4" r:id="rId6"/>
    <sheet name="PIVOT TABLES" sheetId="3" r:id="rId7"/>
    <sheet name="Dashbords" sheetId="5" r:id="rId8"/>
    <sheet name="Student" sheetId="14" r:id="rId9"/>
    <sheet name="EVENT" sheetId="13" r:id="rId10"/>
    <sheet name="Teacher" sheetId="15" r:id="rId11"/>
    <sheet name="Parents" sheetId="16" r:id="rId12"/>
    <sheet name="Contact_Us" sheetId="17" r:id="rId13"/>
    <sheet name="x" sheetId="2" r:id="rId14"/>
    <sheet name="Assistance" sheetId="8" r:id="rId15"/>
  </sheets>
  <definedNames>
    <definedName name="_xlnm._FilterDatabase" localSheetId="2" hidden="1">'Main Table'!$N$1:$P$100</definedName>
    <definedName name="Adam_Hisham">'Dynamic Images'!$D$2</definedName>
    <definedName name="Do_Elesawy">'Dynamic Images'!$D$3</definedName>
    <definedName name="f">INDIRECT('Dynamic Images'!$Q$2)</definedName>
    <definedName name="Jean_Ali">'Dynamic Images'!$D$4</definedName>
    <definedName name="Kenzi_Mohamd">'Dynamic Images'!$D$5</definedName>
    <definedName name="Rony_Beyablo">'Dynamic Images'!$D$6</definedName>
    <definedName name="Rovan_Hossam">'Dynamic Images'!$D$7</definedName>
    <definedName name="s">INDIRECT('Dynamic Images'!$Q$3)</definedName>
    <definedName name="Second">INDIRECT(#REF!)</definedName>
    <definedName name="Slicer_DAYS1">#N/A</definedName>
    <definedName name="Slicer_Month1">#N/A</definedName>
    <definedName name="Slicer_Year">#N/A</definedName>
    <definedName name="Slicer_Year1">#N/A</definedName>
    <definedName name="t">INDIRECT('Dynamic Images'!$Q$4)</definedName>
    <definedName name="Third">INDIRECT(#REF!)</definedName>
  </definedNames>
  <calcPr calcId="191029"/>
  <pivotCaches>
    <pivotCache cacheId="0" r:id="rId16"/>
    <pivotCache cacheId="1"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6" i="3" l="1"/>
  <c r="Z6" i="3" s="1"/>
  <c r="R4" i="4" s="1"/>
  <c r="X5" i="3"/>
  <c r="Z5" i="3" s="1"/>
  <c r="R3" i="4" s="1"/>
  <c r="X4" i="3"/>
  <c r="Z4" i="3" s="1"/>
  <c r="R2" i="4" s="1"/>
  <c r="D41" i="1"/>
  <c r="D38" i="1"/>
  <c r="D101" i="1"/>
  <c r="D104" i="1"/>
  <c r="D107" i="1"/>
  <c r="D65" i="1"/>
  <c r="D68" i="1"/>
  <c r="D71" i="1"/>
  <c r="D74" i="1"/>
  <c r="D77" i="1"/>
  <c r="D80" i="1"/>
  <c r="D2" i="1"/>
  <c r="D5" i="1"/>
  <c r="D8" i="1"/>
  <c r="D56" i="1"/>
  <c r="D59" i="1"/>
  <c r="D62" i="1"/>
  <c r="D47" i="1"/>
  <c r="D50" i="1"/>
  <c r="D53" i="1"/>
  <c r="D83" i="1"/>
  <c r="D86" i="1"/>
  <c r="D89" i="1"/>
  <c r="D29" i="1"/>
  <c r="D32" i="1"/>
  <c r="D35" i="1"/>
  <c r="D20" i="1"/>
  <c r="D23" i="1"/>
  <c r="D26" i="1"/>
  <c r="D11" i="1"/>
  <c r="D14" i="1"/>
  <c r="D17" i="1"/>
  <c r="D92" i="1"/>
  <c r="D95" i="1"/>
  <c r="D98" i="1"/>
  <c r="D39" i="1"/>
  <c r="D42" i="1"/>
  <c r="D45" i="1"/>
  <c r="D102" i="1"/>
  <c r="D105" i="1"/>
  <c r="D108" i="1"/>
  <c r="D66" i="1"/>
  <c r="D69" i="1"/>
  <c r="D72" i="1"/>
  <c r="D75" i="1"/>
  <c r="D78" i="1"/>
  <c r="D81" i="1"/>
  <c r="D3" i="1"/>
  <c r="D6" i="1"/>
  <c r="D9" i="1"/>
  <c r="D57" i="1"/>
  <c r="D60" i="1"/>
  <c r="D63" i="1"/>
  <c r="D48" i="1"/>
  <c r="D51" i="1"/>
  <c r="D54" i="1"/>
  <c r="D84" i="1"/>
  <c r="D87" i="1"/>
  <c r="D90" i="1"/>
  <c r="D30" i="1"/>
  <c r="D33" i="1"/>
  <c r="D36" i="1"/>
  <c r="D21" i="1"/>
  <c r="D24" i="1"/>
  <c r="D27" i="1"/>
  <c r="D12" i="1"/>
  <c r="D15" i="1"/>
  <c r="D18" i="1"/>
  <c r="D93" i="1"/>
  <c r="D96" i="1"/>
  <c r="D99" i="1"/>
  <c r="D40" i="1"/>
  <c r="D43" i="1"/>
  <c r="D46" i="1"/>
  <c r="D103" i="1"/>
  <c r="D106" i="1"/>
  <c r="D109" i="1"/>
  <c r="D67" i="1"/>
  <c r="D70" i="1"/>
  <c r="D73" i="1"/>
  <c r="D76" i="1"/>
  <c r="D79" i="1"/>
  <c r="D82" i="1"/>
  <c r="D4" i="1"/>
  <c r="D7" i="1"/>
  <c r="D10" i="1"/>
  <c r="D58" i="1"/>
  <c r="D61" i="1"/>
  <c r="D64" i="1"/>
  <c r="D49" i="1"/>
  <c r="D52" i="1"/>
  <c r="D55" i="1"/>
  <c r="D85" i="1"/>
  <c r="D88" i="1"/>
  <c r="D91" i="1"/>
  <c r="D31" i="1"/>
  <c r="D34" i="1"/>
  <c r="D37" i="1"/>
  <c r="D22" i="1"/>
  <c r="D25" i="1"/>
  <c r="D28" i="1"/>
  <c r="D13" i="1"/>
  <c r="D16" i="1"/>
  <c r="D19" i="1"/>
  <c r="D94" i="1"/>
  <c r="D97" i="1"/>
  <c r="D100" i="1"/>
  <c r="D44" i="1"/>
  <c r="O7" i="3"/>
  <c r="O5" i="3"/>
  <c r="O6" i="3"/>
  <c r="O4" i="3"/>
  <c r="E7" i="3"/>
  <c r="T4" i="4" l="1"/>
  <c r="T3" i="4"/>
  <c r="T2" i="4"/>
  <c r="Y4" i="3"/>
  <c r="Q2" i="4" s="1"/>
  <c r="S2" i="4" s="1"/>
  <c r="Y6" i="3"/>
  <c r="Q4" i="4" s="1"/>
  <c r="S4" i="4" s="1"/>
  <c r="Y5" i="3"/>
  <c r="Q3" i="4" s="1"/>
  <c r="S3" i="4" s="1"/>
</calcChain>
</file>

<file path=xl/sharedStrings.xml><?xml version="1.0" encoding="utf-8"?>
<sst xmlns="http://schemas.openxmlformats.org/spreadsheetml/2006/main" count="1377" uniqueCount="112">
  <si>
    <t>Year</t>
  </si>
  <si>
    <t>Day</t>
  </si>
  <si>
    <t>Month</t>
  </si>
  <si>
    <t>Full Date</t>
  </si>
  <si>
    <t>Quarterly</t>
  </si>
  <si>
    <t>Educational stage</t>
  </si>
  <si>
    <t>Students_Name</t>
  </si>
  <si>
    <t>Top</t>
  </si>
  <si>
    <t>Best Students</t>
  </si>
  <si>
    <t>Class</t>
  </si>
  <si>
    <t>PO Number</t>
  </si>
  <si>
    <t>Department Full Name</t>
  </si>
  <si>
    <t>Project Shortname</t>
  </si>
  <si>
    <t>Projects Value</t>
  </si>
  <si>
    <t>Target</t>
  </si>
  <si>
    <t>Acual</t>
  </si>
  <si>
    <t>Name</t>
  </si>
  <si>
    <t>Precentage</t>
  </si>
  <si>
    <t>May</t>
  </si>
  <si>
    <t>Q1</t>
  </si>
  <si>
    <t>Primary school</t>
  </si>
  <si>
    <t>Rovan_Hossam</t>
  </si>
  <si>
    <t>Best</t>
  </si>
  <si>
    <t>Teachers</t>
  </si>
  <si>
    <t>Code &amp; Messaging Second &amp; Solutions</t>
  </si>
  <si>
    <t>Freshman Orientation</t>
  </si>
  <si>
    <t>June</t>
  </si>
  <si>
    <t>Q2</t>
  </si>
  <si>
    <t>Preschool</t>
  </si>
  <si>
    <t>Rony_Beyablo</t>
  </si>
  <si>
    <t>Students</t>
  </si>
  <si>
    <t>Senior First Day Quad Takeover</t>
  </si>
  <si>
    <t>July</t>
  </si>
  <si>
    <t>Q3</t>
  </si>
  <si>
    <t>Elementary School</t>
  </si>
  <si>
    <t>Adam_Hisham</t>
  </si>
  <si>
    <t>Parents</t>
  </si>
  <si>
    <t>Back to School Dance (on the Quad)</t>
  </si>
  <si>
    <t>August</t>
  </si>
  <si>
    <t>Q4</t>
  </si>
  <si>
    <t>Kenzi_Mohamd</t>
  </si>
  <si>
    <t>Freshman Elections</t>
  </si>
  <si>
    <t>September</t>
  </si>
  <si>
    <t>Do_Elesawy</t>
  </si>
  <si>
    <t>Fall Sports Rally</t>
  </si>
  <si>
    <t>October</t>
  </si>
  <si>
    <t>Jean_Ali</t>
  </si>
  <si>
    <t>Valentines Grams by the Senior Classes</t>
  </si>
  <si>
    <t>November</t>
  </si>
  <si>
    <t>Good</t>
  </si>
  <si>
    <t>Spring Sports Rally</t>
  </si>
  <si>
    <t>December</t>
  </si>
  <si>
    <t>Elimination Game</t>
  </si>
  <si>
    <t>January</t>
  </si>
  <si>
    <t>February</t>
  </si>
  <si>
    <t>March</t>
  </si>
  <si>
    <t>April</t>
  </si>
  <si>
    <t xml:space="preserve">Direct &amp; Boards Services &amp; Satisfactions </t>
  </si>
  <si>
    <t xml:space="preserve">Negotiation Assurance &amp; Papers </t>
  </si>
  <si>
    <t>Netflxo Barmon Systems</t>
  </si>
  <si>
    <t>Pen Colors &amp; Center</t>
  </si>
  <si>
    <t>Call Motions &amp; Insurance</t>
  </si>
  <si>
    <t>Data Collectors &amp; Call Informations</t>
  </si>
  <si>
    <t>851256-</t>
  </si>
  <si>
    <t>851285-</t>
  </si>
  <si>
    <t xml:space="preserve">E2E Centralized &amp; Qaulity Types </t>
  </si>
  <si>
    <t>Row Labels</t>
  </si>
  <si>
    <t>Grand Total</t>
  </si>
  <si>
    <t>Count of Educational stage</t>
  </si>
  <si>
    <t>(All)</t>
  </si>
  <si>
    <t>Sum of Acual</t>
  </si>
  <si>
    <t>Count of Projects Value</t>
  </si>
  <si>
    <t>Do Elesawy</t>
  </si>
  <si>
    <t>Jean Ali</t>
  </si>
  <si>
    <t>Kenzi Mohamd</t>
  </si>
  <si>
    <t>imag</t>
  </si>
  <si>
    <t>name_</t>
  </si>
  <si>
    <t>RANK</t>
  </si>
  <si>
    <t>NAME</t>
  </si>
  <si>
    <t>%</t>
  </si>
  <si>
    <t>1ST</t>
  </si>
  <si>
    <t>2ND</t>
  </si>
  <si>
    <t>3RD</t>
  </si>
  <si>
    <t>TOP STUDENT</t>
  </si>
  <si>
    <t>FINAL NAME</t>
  </si>
  <si>
    <t>Column1</t>
  </si>
  <si>
    <t>TOP STUDENT FINDER</t>
  </si>
  <si>
    <t>Column2</t>
  </si>
  <si>
    <t>Rank</t>
  </si>
  <si>
    <t>CONCATENATE</t>
  </si>
  <si>
    <t>PERSENTAGE</t>
  </si>
  <si>
    <t>Rovan_Hossam,Rony_Beyablo,Adam_Hisham,Kenzi_Mohamd,Do_Elesawy,Jean_Ali</t>
  </si>
  <si>
    <t>name of dash bords</t>
  </si>
  <si>
    <t>% on DASHbords</t>
  </si>
  <si>
    <t>DAYS</t>
  </si>
  <si>
    <t>FULL DATE</t>
  </si>
  <si>
    <t>Rovani Hossam</t>
  </si>
  <si>
    <t>Eema Beyablo</t>
  </si>
  <si>
    <t>Minal Hisham</t>
  </si>
  <si>
    <t>Name:</t>
  </si>
  <si>
    <t>Contact No:</t>
  </si>
  <si>
    <t>Email:</t>
  </si>
  <si>
    <t>Gender:</t>
  </si>
  <si>
    <t>m</t>
  </si>
  <si>
    <t>FEMALE</t>
  </si>
  <si>
    <t>mm</t>
  </si>
  <si>
    <t>fr</t>
  </si>
  <si>
    <t>MALE</t>
  </si>
  <si>
    <t>j</t>
  </si>
  <si>
    <t>amit</t>
  </si>
  <si>
    <t>amit@gmamil.com</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</si>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</sst>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409]d\-mmm\-yy;@"/>
    <numFmt numFmtId="165" formatCode="_(* #,##0_);_(* \(#,##0\);_(* &quot;-&quot;??_);_(@_)"/>
    <numFmt numFmtId="166" formatCode="00.00&quot;%&quot;"/>
    <numFmt numFmtId="167" formatCode="yyyy\-mm\-dd\ hh:mm:ss"/>
  </numFmts>
  <fonts count="18">
    <font>
      <sz val="16"/>
      <color theme="1"/>
      <name val="Calibri"/>
      <family val="2"/>
    </font>
    <font>
      <sz val="11"/>
      <color theme="1"/>
      <name val="Calibri"/>
      <family val="2"/>
      <scheme val="minor"/>
    </font>
    <font>
      <sz val="16"/>
      <color theme="1"/>
      <name val="Calibri"/>
      <family val="2"/>
    </font>
    <font>
      <sz val="14"/>
      <color theme="0"/>
      <name val="Calibri Light"/>
      <family val="2"/>
      <scheme val="major"/>
    </font>
    <font>
      <b/>
      <sz val="14"/>
      <color theme="0"/>
      <name val="Calibri"/>
      <family val="2"/>
      <scheme val="minor"/>
    </font>
    <font>
      <sz val="10"/>
      <name val="Arial"/>
      <family val="2"/>
    </font>
    <font>
      <sz val="14"/>
      <color theme="1" tint="0.249977111117893"/>
      <name val="Calibri"/>
      <family val="2"/>
      <scheme val="minor"/>
    </font>
    <font>
      <sz val="14"/>
      <color theme="1" tint="0.249977111117893"/>
      <name val="Calibri Light"/>
      <family val="2"/>
      <scheme val="major"/>
    </font>
    <font>
      <sz val="14"/>
      <color theme="1"/>
      <name val="Calibri Light"/>
      <family val="2"/>
      <scheme val="major"/>
    </font>
    <font>
      <sz val="16"/>
      <color theme="1"/>
      <name val="Abadi"/>
      <family val="2"/>
    </font>
    <font>
      <sz val="16"/>
      <color theme="0"/>
      <name val="Calibri"/>
      <family val="2"/>
    </font>
    <font>
      <b/>
      <sz val="14"/>
      <color theme="1"/>
      <name val="Calibri"/>
      <family val="2"/>
      <scheme val="minor"/>
    </font>
    <font>
      <sz val="8"/>
      <name val="Calibri"/>
      <family val="2"/>
    </font>
    <font>
      <b/>
      <sz val="16"/>
      <color theme="1"/>
      <name val="Calibri"/>
      <family val="2"/>
    </font>
    <font>
      <u/>
      <sz val="16"/>
      <color theme="10"/>
      <name val="Calibri"/>
      <family val="2"/>
    </font>
    <font>
      <sz val="16"/>
      <color theme="1"/>
      <name val="Calibri Light (Headings)"/>
    </font>
    <font>
      <sz val="16"/>
      <color rgb="FF000000"/>
      <name val="Calibri"/>
      <family val="2"/>
    </font>
    <font>
      <b/>
      <sz val="20"/>
      <color theme="1"/>
      <name val="Calibri"/>
      <family val="2"/>
    </font>
  </fonts>
  <fills count="10">
    <fill>
      <patternFill patternType="none"/>
    </fill>
    <fill>
      <patternFill patternType="gray125"/>
    </fill>
    <fill>
      <patternFill patternType="solid">
        <fgColor rgb="FF312B57"/>
        <bgColor indexed="64"/>
      </patternFill>
    </fill>
    <fill>
      <patternFill patternType="solid">
        <fgColor theme="3"/>
        <bgColor indexed="64"/>
      </patternFill>
    </fill>
    <fill>
      <patternFill patternType="solid">
        <fgColor theme="0" tint="-0.14999847407452621"/>
        <bgColor indexed="64"/>
      </patternFill>
    </fill>
    <fill>
      <patternFill patternType="solid">
        <fgColor rgb="FF7030A0"/>
        <bgColor indexed="64"/>
      </patternFill>
    </fill>
    <fill>
      <patternFill patternType="solid">
        <fgColor theme="1" tint="0.249977111117893"/>
        <bgColor indexed="64"/>
      </patternFill>
    </fill>
    <fill>
      <patternFill patternType="solid">
        <fgColor theme="4" tint="0.79998168889431442"/>
        <bgColor theme="4" tint="0.79998168889431442"/>
      </patternFill>
    </fill>
    <fill>
      <patternFill patternType="solid">
        <fgColor theme="6" tint="-0.499984740745262"/>
        <bgColor indexed="64"/>
      </patternFill>
    </fill>
    <fill>
      <patternFill patternType="solid">
        <fgColor theme="0" tint="-0.499984740745262"/>
        <bgColor indexed="64"/>
      </patternFill>
    </fill>
  </fills>
  <borders count="23">
    <border>
      <left/>
      <right/>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thin">
        <color theme="4" tint="0.39997558519241921"/>
      </bottom>
      <diagonal/>
    </border>
    <border>
      <left/>
      <right/>
      <top style="thin">
        <color theme="4" tint="0.39997558519241921"/>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
      <left style="thin">
        <color indexed="64"/>
      </left>
      <right/>
      <top style="thin">
        <color theme="4" tint="0.39997558519241921"/>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7">
    <xf numFmtId="0" fontId="0" fillId="0" borderId="0"/>
    <xf numFmtId="43" fontId="2" fillId="0" borderId="0" applyFont="0" applyFill="0" applyBorder="0" applyAlignment="0" applyProtection="0"/>
    <xf numFmtId="9" fontId="2" fillId="0" borderId="0" applyFont="0" applyFill="0" applyBorder="0" applyAlignment="0" applyProtection="0"/>
    <xf numFmtId="164" fontId="5" fillId="0" borderId="0"/>
    <xf numFmtId="164" fontId="1" fillId="0" borderId="0"/>
    <xf numFmtId="43" fontId="5" fillId="0" borderId="0" applyFont="0" applyFill="0" applyBorder="0" applyAlignment="0" applyProtection="0"/>
    <xf numFmtId="0" fontId="14" fillId="0" borderId="0" applyNumberFormat="0" applyFill="0" applyBorder="0" applyAlignment="0" applyProtection="0"/>
  </cellStyleXfs>
  <cellXfs count="120">
    <xf numFmtId="0" fontId="0" fillId="0" borderId="0" xfId="0"/>
    <xf numFmtId="0" fontId="8" fillId="0" borderId="0" xfId="0" applyFont="1" applyAlignment="1">
      <alignment horizontal="center"/>
    </xf>
    <xf numFmtId="1" fontId="6" fillId="0" borderId="3" xfId="3" applyNumberFormat="1" applyFont="1" applyBorder="1" applyAlignment="1">
      <alignment horizontal="center" vertical="center"/>
    </xf>
    <xf numFmtId="0" fontId="0" fillId="0" borderId="0" xfId="0" applyFill="1"/>
    <xf numFmtId="0" fontId="0" fillId="0" borderId="5" xfId="0" applyFill="1" applyBorder="1"/>
    <xf numFmtId="0" fontId="9" fillId="0" borderId="0" xfId="0" applyFont="1" applyFill="1"/>
    <xf numFmtId="0" fontId="0" fillId="0" borderId="0" xfId="0" pivotButton="1"/>
    <xf numFmtId="0" fontId="0" fillId="0" borderId="0" xfId="0" applyAlignment="1">
      <alignment horizontal="left"/>
    </xf>
    <xf numFmtId="0" fontId="0" fillId="0" borderId="0" xfId="0" applyNumberFormat="1"/>
    <xf numFmtId="3" fontId="0" fillId="0" borderId="0" xfId="0" applyNumberFormat="1"/>
    <xf numFmtId="14" fontId="0" fillId="0" borderId="0" xfId="0" applyNumberFormat="1"/>
    <xf numFmtId="0" fontId="4" fillId="2" borderId="6" xfId="0" applyFont="1" applyFill="1" applyBorder="1" applyAlignment="1">
      <alignment horizontal="center" vertical="center"/>
    </xf>
    <xf numFmtId="0" fontId="4" fillId="2" borderId="7" xfId="0" applyFont="1" applyFill="1" applyBorder="1" applyAlignment="1">
      <alignment horizontal="center" vertical="center"/>
    </xf>
    <xf numFmtId="1" fontId="6" fillId="0" borderId="8" xfId="3" applyNumberFormat="1" applyFont="1" applyBorder="1" applyAlignment="1">
      <alignment horizontal="center" vertical="center"/>
    </xf>
    <xf numFmtId="10" fontId="6" fillId="0" borderId="4" xfId="2" applyNumberFormat="1" applyFont="1" applyBorder="1" applyAlignment="1">
      <alignment horizontal="center" vertical="center"/>
    </xf>
    <xf numFmtId="1" fontId="6" fillId="0" borderId="9" xfId="3" applyNumberFormat="1" applyFont="1" applyBorder="1" applyAlignment="1">
      <alignment horizontal="center" vertical="center"/>
    </xf>
    <xf numFmtId="10" fontId="6" fillId="0" borderId="10" xfId="2" applyNumberFormat="1" applyFont="1" applyBorder="1" applyAlignment="1">
      <alignment horizontal="center" vertical="center"/>
    </xf>
    <xf numFmtId="0" fontId="0" fillId="3" borderId="0" xfId="0" applyFill="1" applyAlignment="1">
      <alignment horizontal="center" vertical="center"/>
    </xf>
    <xf numFmtId="0" fontId="0" fillId="4" borderId="3" xfId="0" applyFill="1" applyBorder="1"/>
    <xf numFmtId="0" fontId="10" fillId="5" borderId="3" xfId="0" applyFont="1" applyFill="1" applyBorder="1"/>
    <xf numFmtId="0" fontId="10" fillId="5" borderId="3" xfId="0" applyFont="1" applyFill="1" applyBorder="1" applyAlignment="1">
      <alignment horizontal="center" vertical="center"/>
    </xf>
    <xf numFmtId="0" fontId="0" fillId="4" borderId="3" xfId="0" applyFill="1" applyBorder="1" applyAlignment="1">
      <alignment horizontal="center" vertical="center"/>
    </xf>
    <xf numFmtId="0" fontId="0" fillId="0" borderId="0" xfId="2" applyNumberFormat="1" applyFont="1"/>
    <xf numFmtId="0" fontId="0" fillId="0" borderId="3" xfId="0" applyBorder="1"/>
    <xf numFmtId="0" fontId="8" fillId="4" borderId="0" xfId="0" applyFont="1" applyFill="1" applyAlignment="1">
      <alignment horizontal="center"/>
    </xf>
    <xf numFmtId="1" fontId="6" fillId="4" borderId="0" xfId="3" applyNumberFormat="1" applyFont="1" applyFill="1" applyAlignment="1">
      <alignment horizontal="center" vertical="center"/>
    </xf>
    <xf numFmtId="10" fontId="6" fillId="4" borderId="0" xfId="2" applyNumberFormat="1" applyFont="1" applyFill="1" applyBorder="1" applyAlignment="1">
      <alignment horizontal="center" vertical="center"/>
    </xf>
    <xf numFmtId="0" fontId="3" fillId="6" borderId="0" xfId="0" applyFont="1" applyFill="1" applyAlignment="1">
      <alignment horizontal="center"/>
    </xf>
    <xf numFmtId="0" fontId="4" fillId="6" borderId="1" xfId="0" applyFont="1" applyFill="1" applyBorder="1" applyAlignment="1">
      <alignment horizontal="center" vertical="center"/>
    </xf>
    <xf numFmtId="0" fontId="4" fillId="6" borderId="2" xfId="0" applyFont="1" applyFill="1" applyBorder="1" applyAlignment="1">
      <alignment horizontal="center" vertical="center"/>
    </xf>
    <xf numFmtId="0" fontId="0" fillId="0" borderId="0" xfId="0" applyAlignment="1">
      <alignment horizontal="center" vertical="top"/>
    </xf>
    <xf numFmtId="0" fontId="10" fillId="5" borderId="0" xfId="0" applyFont="1" applyFill="1" applyBorder="1"/>
    <xf numFmtId="0" fontId="10" fillId="5" borderId="4" xfId="0" applyFont="1" applyFill="1" applyBorder="1" applyAlignment="1">
      <alignment horizontal="center" vertical="center"/>
    </xf>
    <xf numFmtId="10" fontId="0" fillId="0" borderId="0" xfId="0" applyNumberFormat="1"/>
    <xf numFmtId="1" fontId="0" fillId="0" borderId="0" xfId="2" applyNumberFormat="1" applyFont="1"/>
    <xf numFmtId="10" fontId="0" fillId="0" borderId="0" xfId="2" applyNumberFormat="1" applyFont="1"/>
    <xf numFmtId="0" fontId="13" fillId="7" borderId="12" xfId="0" applyFont="1" applyFill="1" applyBorder="1"/>
    <xf numFmtId="0" fontId="4" fillId="6" borderId="0" xfId="0" applyFont="1" applyFill="1" applyBorder="1" applyAlignment="1">
      <alignment horizontal="center" vertical="center"/>
    </xf>
    <xf numFmtId="0" fontId="4" fillId="6" borderId="8" xfId="0" applyFont="1" applyFill="1" applyBorder="1" applyAlignment="1">
      <alignment horizontal="center" vertical="center"/>
    </xf>
    <xf numFmtId="10" fontId="4" fillId="6" borderId="8" xfId="2" applyNumberFormat="1" applyFont="1" applyFill="1" applyBorder="1" applyAlignment="1">
      <alignment horizontal="center" vertical="center"/>
    </xf>
    <xf numFmtId="1" fontId="4" fillId="6" borderId="8" xfId="2" applyNumberFormat="1" applyFont="1" applyFill="1" applyBorder="1" applyAlignment="1">
      <alignment horizontal="center" vertical="center"/>
    </xf>
    <xf numFmtId="0" fontId="13" fillId="7" borderId="13" xfId="0" applyFont="1" applyFill="1" applyBorder="1" applyAlignment="1">
      <alignment horizontal="left"/>
    </xf>
    <xf numFmtId="0" fontId="13" fillId="7" borderId="13" xfId="0" applyNumberFormat="1" applyFont="1" applyFill="1" applyBorder="1"/>
    <xf numFmtId="1" fontId="6" fillId="7" borderId="15" xfId="3" applyNumberFormat="1" applyFont="1" applyFill="1" applyBorder="1" applyAlignment="1">
      <alignment horizontal="center" vertical="center"/>
    </xf>
    <xf numFmtId="1" fontId="6" fillId="0" borderId="15" xfId="3" applyNumberFormat="1" applyFont="1" applyBorder="1" applyAlignment="1">
      <alignment horizontal="center" vertical="center"/>
    </xf>
    <xf numFmtId="1" fontId="6" fillId="0" borderId="16" xfId="3" applyNumberFormat="1" applyFont="1" applyBorder="1" applyAlignment="1">
      <alignment horizontal="center" vertical="center"/>
    </xf>
    <xf numFmtId="10" fontId="0" fillId="4" borderId="3" xfId="0" applyNumberFormat="1" applyFill="1" applyBorder="1"/>
    <xf numFmtId="10" fontId="0" fillId="0" borderId="3" xfId="2" applyNumberFormat="1" applyFont="1" applyBorder="1"/>
    <xf numFmtId="0" fontId="8" fillId="0" borderId="0" xfId="0" applyFont="1" applyFill="1" applyAlignment="1">
      <alignment horizontal="center"/>
    </xf>
    <xf numFmtId="1" fontId="6" fillId="0" borderId="0" xfId="3" applyNumberFormat="1" applyFont="1" applyFill="1" applyAlignment="1">
      <alignment horizontal="center" vertical="center"/>
    </xf>
    <xf numFmtId="10" fontId="6" fillId="0" borderId="0" xfId="2" applyNumberFormat="1" applyFont="1" applyFill="1" applyBorder="1" applyAlignment="1">
      <alignment horizontal="center" vertical="center"/>
    </xf>
    <xf numFmtId="0" fontId="0" fillId="4" borderId="0" xfId="0" applyFill="1"/>
    <xf numFmtId="0" fontId="0" fillId="4" borderId="6" xfId="0" applyFill="1" applyBorder="1"/>
    <xf numFmtId="0" fontId="0" fillId="4" borderId="14" xfId="0" applyFill="1" applyBorder="1"/>
    <xf numFmtId="0" fontId="0" fillId="4" borderId="7" xfId="0" applyFill="1" applyBorder="1"/>
    <xf numFmtId="0" fontId="0" fillId="4" borderId="8" xfId="0" applyFill="1" applyBorder="1"/>
    <xf numFmtId="0" fontId="0" fillId="4" borderId="0" xfId="0" applyFill="1" applyBorder="1"/>
    <xf numFmtId="0" fontId="0" fillId="4" borderId="4" xfId="0" applyFill="1" applyBorder="1"/>
    <xf numFmtId="0" fontId="9" fillId="4" borderId="0" xfId="0" applyFont="1" applyFill="1" applyBorder="1"/>
    <xf numFmtId="0" fontId="0" fillId="0" borderId="0" xfId="0" applyBorder="1"/>
    <xf numFmtId="0" fontId="0" fillId="4" borderId="18" xfId="0" applyFill="1" applyBorder="1"/>
    <xf numFmtId="0" fontId="0" fillId="4" borderId="19" xfId="0" applyFill="1" applyBorder="1"/>
    <xf numFmtId="0" fontId="0" fillId="4" borderId="20" xfId="0" applyFill="1" applyBorder="1"/>
    <xf numFmtId="0" fontId="15" fillId="4" borderId="0" xfId="0" applyFont="1" applyFill="1" applyBorder="1"/>
    <xf numFmtId="0" fontId="17" fillId="0" borderId="0" xfId="0" applyFont="1"/>
    <xf numFmtId="0" fontId="14" fillId="4" borderId="11" xfId="6" applyFill="1" applyBorder="1" applyAlignment="1">
      <alignment horizontal="left" vertical="top"/>
    </xf>
    <xf numFmtId="0" fontId="14" fillId="4" borderId="17" xfId="6" applyFill="1" applyBorder="1" applyAlignment="1">
      <alignment horizontal="left" vertical="top"/>
    </xf>
    <xf numFmtId="0" fontId="15" fillId="4" borderId="11" xfId="0" applyFont="1" applyFill="1" applyBorder="1" applyAlignment="1">
      <alignment horizontal="left" vertical="top"/>
    </xf>
    <xf numFmtId="0" fontId="15" fillId="4" borderId="17" xfId="0" applyFont="1" applyFill="1" applyBorder="1" applyAlignment="1">
      <alignment horizontal="left" vertical="top"/>
    </xf>
    <xf numFmtId="0" fontId="17" fillId="9" borderId="21" xfId="0" applyFont="1" applyFill="1" applyBorder="1"/>
    <xf numFmtId="0" fontId="15" fillId="4" borderId="3" xfId="0" applyFont="1" applyFill="1" applyBorder="1" applyAlignment="1">
      <alignment horizontal="left" vertical="top"/>
    </xf>
    <xf numFmtId="0" fontId="14" fillId="4" borderId="3" xfId="6" applyFill="1" applyBorder="1" applyAlignment="1">
      <alignment horizontal="left" vertical="top"/>
    </xf>
    <xf numFmtId="0" fontId="15" fillId="4" borderId="21" xfId="0" applyFont="1" applyFill="1" applyBorder="1" applyAlignment="1">
      <alignment horizontal="left" vertical="top"/>
    </xf>
    <xf numFmtId="0" fontId="14" fillId="4" borderId="21" xfId="6" applyFill="1" applyBorder="1" applyAlignment="1">
      <alignment horizontal="left" vertical="top"/>
    </xf>
    <xf numFmtId="0" fontId="11" fillId="8" borderId="22" xfId="0" applyFont="1" applyFill="1" applyBorder="1" applyAlignment="1">
      <alignment horizontal="center" vertical="center"/>
    </xf>
    <xf numFmtId="0" fontId="0" fillId="7" borderId="3" xfId="0" applyFont="1" applyFill="1" applyBorder="1"/>
    <xf numFmtId="0" fontId="0" fillId="7" borderId="3" xfId="0" applyFont="1" applyFill="1" applyBorder="1" applyAlignment="1">
      <alignment horizontal="center" vertical="top"/>
    </xf>
    <xf numFmtId="10" fontId="0" fillId="7" borderId="3" xfId="2" applyNumberFormat="1" applyFont="1" applyFill="1" applyBorder="1"/>
    <xf numFmtId="1" fontId="0" fillId="4" borderId="3" xfId="2" applyNumberFormat="1" applyFont="1" applyFill="1" applyBorder="1" applyAlignment="1">
      <alignment vertical="center" wrapText="1"/>
    </xf>
    <xf numFmtId="167" fontId="0" fillId="0" borderId="3" xfId="0" applyNumberFormat="1" applyBorder="1"/>
    <xf numFmtId="1" fontId="6" fillId="7" borderId="3" xfId="3" applyNumberFormat="1" applyFont="1" applyFill="1" applyBorder="1" applyAlignment="1">
      <alignment horizontal="center" vertical="center"/>
    </xf>
    <xf numFmtId="1" fontId="6" fillId="7" borderId="3" xfId="2" applyNumberFormat="1" applyFont="1" applyFill="1" applyBorder="1" applyAlignment="1">
      <alignment horizontal="center" vertical="center"/>
    </xf>
    <xf numFmtId="1" fontId="6" fillId="7" borderId="3" xfId="4" applyNumberFormat="1" applyFont="1" applyFill="1" applyBorder="1" applyAlignment="1">
      <alignment horizontal="center" vertical="center"/>
    </xf>
    <xf numFmtId="0" fontId="7" fillId="7" borderId="3" xfId="0" applyFont="1" applyFill="1" applyBorder="1" applyAlignment="1">
      <alignment horizontal="center" vertical="center"/>
    </xf>
    <xf numFmtId="164" fontId="6" fillId="7" borderId="3" xfId="3" applyNumberFormat="1" applyFont="1" applyFill="1" applyBorder="1" applyAlignment="1">
      <alignment horizontal="left" vertical="center"/>
    </xf>
    <xf numFmtId="165" fontId="6" fillId="7" borderId="3" xfId="5" applyNumberFormat="1" applyFont="1" applyFill="1" applyBorder="1" applyAlignment="1">
      <alignment horizontal="center" vertical="center"/>
    </xf>
    <xf numFmtId="165" fontId="6" fillId="7" borderId="3" xfId="1" applyNumberFormat="1" applyFont="1" applyFill="1" applyBorder="1" applyAlignment="1">
      <alignment horizontal="center" vertical="top"/>
    </xf>
    <xf numFmtId="0" fontId="0" fillId="0" borderId="3" xfId="0" applyFont="1" applyBorder="1"/>
    <xf numFmtId="0" fontId="0" fillId="0" borderId="3" xfId="0" applyFont="1" applyBorder="1" applyAlignment="1">
      <alignment horizontal="center" vertical="top"/>
    </xf>
    <xf numFmtId="1" fontId="6" fillId="0" borderId="3" xfId="2" applyNumberFormat="1" applyFont="1" applyBorder="1" applyAlignment="1">
      <alignment horizontal="center" vertical="center"/>
    </xf>
    <xf numFmtId="1" fontId="6" fillId="0" borderId="3" xfId="4" applyNumberFormat="1" applyFont="1" applyBorder="1" applyAlignment="1">
      <alignment horizontal="center" vertical="center"/>
    </xf>
    <xf numFmtId="0" fontId="7" fillId="0" borderId="3" xfId="0" applyFont="1" applyBorder="1" applyAlignment="1">
      <alignment horizontal="center" vertical="center"/>
    </xf>
    <xf numFmtId="164" fontId="6" fillId="0" borderId="3" xfId="3" applyNumberFormat="1" applyFont="1" applyBorder="1" applyAlignment="1">
      <alignment horizontal="left" vertical="center"/>
    </xf>
    <xf numFmtId="165" fontId="6" fillId="0" borderId="3" xfId="5" applyNumberFormat="1" applyFont="1" applyBorder="1" applyAlignment="1">
      <alignment horizontal="center" vertical="center"/>
    </xf>
    <xf numFmtId="165" fontId="6" fillId="0" borderId="3" xfId="1" applyNumberFormat="1" applyFont="1" applyBorder="1" applyAlignment="1">
      <alignment horizontal="center" vertical="top"/>
    </xf>
    <xf numFmtId="0" fontId="0" fillId="0" borderId="3" xfId="0" applyFont="1" applyFill="1" applyBorder="1"/>
    <xf numFmtId="0" fontId="0" fillId="0" borderId="3" xfId="0" applyFont="1" applyFill="1" applyBorder="1" applyAlignment="1">
      <alignment horizontal="center" vertical="top"/>
    </xf>
    <xf numFmtId="10" fontId="0" fillId="0" borderId="3" xfId="2" applyNumberFormat="1" applyFont="1" applyFill="1" applyBorder="1"/>
    <xf numFmtId="1" fontId="0" fillId="0" borderId="3" xfId="2" applyNumberFormat="1" applyFont="1" applyFill="1" applyBorder="1" applyAlignment="1">
      <alignment vertical="center" wrapText="1"/>
    </xf>
    <xf numFmtId="167" fontId="0" fillId="0" borderId="3" xfId="0" applyNumberFormat="1" applyFill="1" applyBorder="1"/>
    <xf numFmtId="1" fontId="6" fillId="0" borderId="3" xfId="3" applyNumberFormat="1" applyFont="1" applyFill="1" applyBorder="1" applyAlignment="1">
      <alignment horizontal="center" vertical="center"/>
    </xf>
    <xf numFmtId="1" fontId="6" fillId="0" borderId="3" xfId="2" applyNumberFormat="1" applyFont="1" applyFill="1" applyBorder="1" applyAlignment="1">
      <alignment horizontal="center" vertical="center"/>
    </xf>
    <xf numFmtId="1" fontId="6" fillId="0" borderId="3" xfId="4" applyNumberFormat="1" applyFont="1" applyFill="1" applyBorder="1" applyAlignment="1">
      <alignment horizontal="center" vertical="center"/>
    </xf>
    <xf numFmtId="0" fontId="7" fillId="0" borderId="3" xfId="0" applyFont="1" applyFill="1" applyBorder="1" applyAlignment="1">
      <alignment horizontal="center" vertical="center"/>
    </xf>
    <xf numFmtId="164" fontId="6" fillId="0" borderId="3" xfId="3" applyNumberFormat="1" applyFont="1" applyFill="1" applyBorder="1" applyAlignment="1">
      <alignment horizontal="left" vertical="center"/>
    </xf>
    <xf numFmtId="165" fontId="6" fillId="0" borderId="3" xfId="5" applyNumberFormat="1" applyFont="1" applyFill="1" applyBorder="1" applyAlignment="1">
      <alignment horizontal="center" vertical="center"/>
    </xf>
    <xf numFmtId="165" fontId="6" fillId="0" borderId="3" xfId="1" applyNumberFormat="1" applyFont="1" applyFill="1" applyBorder="1" applyAlignment="1">
      <alignment horizontal="center" vertical="top"/>
    </xf>
    <xf numFmtId="10" fontId="0" fillId="4" borderId="3" xfId="2" applyNumberFormat="1" applyFont="1" applyFill="1" applyBorder="1"/>
    <xf numFmtId="0" fontId="0" fillId="4" borderId="3" xfId="0" applyFont="1" applyFill="1" applyBorder="1"/>
    <xf numFmtId="0" fontId="0" fillId="4" borderId="3" xfId="0" applyFont="1" applyFill="1" applyBorder="1" applyAlignment="1">
      <alignment horizontal="center" vertical="top"/>
    </xf>
    <xf numFmtId="1" fontId="6" fillId="4" borderId="3" xfId="3" applyNumberFormat="1" applyFont="1" applyFill="1" applyBorder="1" applyAlignment="1">
      <alignment horizontal="center" vertical="center"/>
    </xf>
    <xf numFmtId="1" fontId="6" fillId="4" borderId="3" xfId="2" applyNumberFormat="1" applyFont="1" applyFill="1" applyBorder="1" applyAlignment="1">
      <alignment horizontal="center" vertical="center"/>
    </xf>
    <xf numFmtId="1" fontId="6" fillId="4" borderId="3" xfId="4" applyNumberFormat="1" applyFont="1" applyFill="1" applyBorder="1" applyAlignment="1">
      <alignment horizontal="center" vertical="center"/>
    </xf>
    <xf numFmtId="0" fontId="7" fillId="4" borderId="3" xfId="0" applyFont="1" applyFill="1" applyBorder="1" applyAlignment="1">
      <alignment horizontal="center" vertical="center"/>
    </xf>
    <xf numFmtId="164" fontId="6" fillId="4" borderId="3" xfId="3" applyNumberFormat="1" applyFont="1" applyFill="1" applyBorder="1" applyAlignment="1">
      <alignment horizontal="left" vertical="center"/>
    </xf>
    <xf numFmtId="165" fontId="6" fillId="4" borderId="3" xfId="5" applyNumberFormat="1" applyFont="1" applyFill="1" applyBorder="1" applyAlignment="1">
      <alignment horizontal="center" vertical="center"/>
    </xf>
    <xf numFmtId="165" fontId="6" fillId="4" borderId="3" xfId="1" applyNumberFormat="1" applyFont="1" applyFill="1" applyBorder="1" applyAlignment="1">
      <alignment horizontal="center" vertical="top"/>
    </xf>
    <xf numFmtId="0" fontId="4" fillId="2" borderId="21"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xf>
  </cellXfs>
  <cellStyles count="7">
    <cellStyle name="Comma" xfId="1" builtinId="3"/>
    <cellStyle name="Comma 2" xfId="5" xr:uid="{BAB16404-ABFD-4EC8-BFFA-F547AC943D51}"/>
    <cellStyle name="Hyperlink" xfId="6" builtinId="8"/>
    <cellStyle name="Normal" xfId="0" builtinId="0"/>
    <cellStyle name="Normal 2 2" xfId="4" xr:uid="{924A6876-C9E0-45AE-AB6F-368766919C9D}"/>
    <cellStyle name="Normal 3" xfId="3" xr:uid="{C11A2DE9-E62A-4A95-B4E8-E46A4386E04C}"/>
    <cellStyle name="Percent" xfId="2" builtinId="5"/>
  </cellStyles>
  <dxfs count="34">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4"/>
        <color theme="1" tint="0.249977111117893"/>
        <name val="Calibri"/>
        <family val="2"/>
        <scheme val="minor"/>
      </font>
      <numFmt numFmtId="165" formatCode="_(* #,##0_);_(* \(#,##0\);_(* &quot;-&quot;??_);_(@_)"/>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65" formatCode="_(* #,##0_);_(* \(#,##0\);_(* &quot;-&quot;??_);_(@_)"/>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65" formatCode="_(* #,##0_);_(* \(#,##0\);_(*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64" formatCode="[$-409]d\-mmm\-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Light"/>
        <family val="2"/>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yyyy\-mm\-dd\ hh:mm:ss"/>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numFmt numFmtId="1" formatCode="0"/>
      <fill>
        <patternFill patternType="solid">
          <fgColor indexed="64"/>
          <bgColor theme="0" tint="-0.1499984740745262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numFmt numFmtId="1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4"/>
        <color theme="1" tint="0.249977111117893"/>
        <name val="Calibri"/>
        <family val="2"/>
        <scheme val="minor"/>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6"/>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numFmt numFmtId="3" formatCode="#,##0"/>
    </dxf>
    <dxf>
      <numFmt numFmtId="0" formatCode="General"/>
    </dxf>
    <dxf>
      <numFmt numFmtId="19" formatCode="dd/mm/yy"/>
    </dxf>
    <dxf>
      <border outline="0">
        <left style="thin">
          <color indexed="64"/>
        </left>
        <right style="thin">
          <color indexed="64"/>
        </right>
        <top style="thin">
          <color indexed="64"/>
        </top>
      </border>
    </dxf>
    <dxf>
      <font>
        <b/>
        <i val="0"/>
        <strike val="0"/>
        <condense val="0"/>
        <extend val="0"/>
        <outline val="0"/>
        <shadow val="0"/>
        <u val="none"/>
        <vertAlign val="baseline"/>
        <sz val="14"/>
        <color theme="0"/>
        <name val="Calibri"/>
        <family val="2"/>
        <scheme val="minor"/>
      </font>
      <fill>
        <patternFill patternType="solid">
          <fgColor indexed="64"/>
          <bgColor theme="1" tint="0.249977111117893"/>
        </patternFill>
      </fill>
      <alignment horizontal="center" vertical="center" textRotation="0" wrapText="0" indent="0" justifyLastLine="0" shrinkToFit="0" readingOrder="0"/>
    </dxf>
  </dxfs>
  <tableStyles count="2" defaultTableStyle="TableStyleMedium2" defaultPivotStyle="PivotStyleLight16">
    <tableStyle name="Invisible" pivot="0" table="0" count="0" xr9:uid="{1912A7A7-0EDD-470E-AA14-27282652D916}"/>
    <tableStyle name="Slicer Style 1" pivot="0" table="0" count="0" xr9:uid="{6DA65322-4209-44FF-BBF4-1E5224B2A49C}"/>
  </tableStyles>
  <colors>
    <mruColors>
      <color rgb="FFE3DFEF"/>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[dash.xlsm]PIVOT TABLES!PivotTable4</c:name>
    <c:fmtId val="12"/>
  </c:pivotSource>
  <c:chart>
    <c:autoTitleDeleted val="1"/>
    <c:pivotFmts>
      <c:pivotFmt>
        <c:idx val="0"/>
        <c:spPr>
          <a:solidFill>
            <a:srgbClr val="FFC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sp3d/>
        </c:spPr>
      </c:pivotFmt>
      <c:pivotFmt>
        <c:idx val="2"/>
        <c:spPr>
          <a:solidFill>
            <a:srgbClr val="92D050"/>
          </a:solidFill>
          <a:ln>
            <a:noFill/>
          </a:ln>
          <a:effectLst/>
          <a:sp3d/>
        </c:spPr>
      </c:pivotFmt>
      <c:pivotFmt>
        <c:idx val="3"/>
        <c:spPr>
          <a:solidFill>
            <a:srgbClr val="7030A0"/>
          </a:solidFill>
          <a:ln>
            <a:noFill/>
          </a:ln>
          <a:effectLst/>
          <a:sp3d/>
        </c:spPr>
      </c:pivotFmt>
      <c:pivotFmt>
        <c:idx val="4"/>
        <c:spPr>
          <a:solidFill>
            <a:srgbClr val="FFC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7030A0"/>
          </a:solidFill>
          <a:ln>
            <a:noFill/>
          </a:ln>
          <a:effectLst/>
          <a:sp3d/>
        </c:spPr>
      </c:pivotFmt>
      <c:pivotFmt>
        <c:idx val="6"/>
        <c:spPr>
          <a:solidFill>
            <a:srgbClr val="92D050"/>
          </a:solidFill>
          <a:ln>
            <a:noFill/>
          </a:ln>
          <a:effectLst/>
          <a:sp3d/>
        </c:spPr>
      </c:pivotFmt>
      <c:pivotFmt>
        <c:idx val="7"/>
        <c:spPr>
          <a:solidFill>
            <a:srgbClr val="FFC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030A0"/>
          </a:solidFill>
          <a:ln>
            <a:noFill/>
          </a:ln>
          <a:effectLst/>
          <a:sp3d/>
        </c:spPr>
      </c:pivotFmt>
      <c:pivotFmt>
        <c:idx val="9"/>
        <c:spPr>
          <a:solidFill>
            <a:srgbClr val="92D050"/>
          </a:solidFill>
          <a:ln>
            <a:noFill/>
          </a:ln>
          <a:effectLst/>
          <a:sp3d/>
        </c:spPr>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9.2842597504421948E-2"/>
          <c:y val="0.11980052407393495"/>
          <c:w val="0.90332828977742829"/>
          <c:h val="0.83566501690857242"/>
        </c:manualLayout>
      </c:layout>
      <c:bar3DChart>
        <c:barDir val="col"/>
        <c:grouping val="clustered"/>
        <c:varyColors val="0"/>
        <c:ser>
          <c:idx val="0"/>
          <c:order val="0"/>
          <c:tx>
            <c:strRef>
              <c:f>'PIVOT TABLES'!$K$3</c:f>
              <c:strCache>
                <c:ptCount val="1"/>
                <c:pt idx="0">
                  <c:v>Total</c:v>
                </c:pt>
              </c:strCache>
            </c:strRef>
          </c:tx>
          <c:spPr>
            <a:solidFill>
              <a:srgbClr val="FFC000"/>
            </a:solidFill>
            <a:ln>
              <a:noFill/>
            </a:ln>
            <a:effectLst/>
            <a:sp3d/>
          </c:spPr>
          <c:invertIfNegative val="0"/>
          <c:dPt>
            <c:idx val="0"/>
            <c:invertIfNegative val="0"/>
            <c:bubble3D val="0"/>
            <c:spPr>
              <a:solidFill>
                <a:srgbClr val="7030A0"/>
              </a:solidFill>
              <a:ln>
                <a:noFill/>
              </a:ln>
              <a:effectLst/>
              <a:sp3d/>
            </c:spPr>
            <c:extLst>
              <c:ext xmlns:c16="http://schemas.microsoft.com/office/drawing/2014/chart" uri="{C3380CC4-5D6E-409C-BE32-E72D297353CC}">
                <c16:uniqueId val="{00000001-7F4B-4513-AF38-E5E8AD06D9E2}"/>
              </c:ext>
            </c:extLst>
          </c:dPt>
          <c:dPt>
            <c:idx val="1"/>
            <c:invertIfNegative val="0"/>
            <c:bubble3D val="0"/>
            <c:extLst>
              <c:ext xmlns:c16="http://schemas.microsoft.com/office/drawing/2014/chart" uri="{C3380CC4-5D6E-409C-BE32-E72D297353CC}">
                <c16:uniqueId val="{00000003-DADD-4F8A-8791-3A358DCB9EF1}"/>
              </c:ext>
            </c:extLst>
          </c:dPt>
          <c:dPt>
            <c:idx val="2"/>
            <c:invertIfNegative val="0"/>
            <c:bubble3D val="0"/>
            <c:spPr>
              <a:solidFill>
                <a:srgbClr val="92D050"/>
              </a:solidFill>
              <a:ln>
                <a:noFill/>
              </a:ln>
              <a:effectLst/>
              <a:sp3d/>
            </c:spPr>
            <c:extLst>
              <c:ext xmlns:c16="http://schemas.microsoft.com/office/drawing/2014/chart" uri="{C3380CC4-5D6E-409C-BE32-E72D297353CC}">
                <c16:uniqueId val="{00000003-7F4B-4513-AF38-E5E8AD06D9E2}"/>
              </c:ext>
            </c:extLst>
          </c:dPt>
          <c:cat>
            <c:strRef>
              <c:f>'PIVOT TABLES'!$J$4:$J$6</c:f>
              <c:strCache>
                <c:ptCount val="3"/>
                <c:pt idx="0">
                  <c:v>Elementary School</c:v>
                </c:pt>
                <c:pt idx="1">
                  <c:v>Preschool</c:v>
                </c:pt>
                <c:pt idx="2">
                  <c:v>Primary school</c:v>
                </c:pt>
              </c:strCache>
            </c:strRef>
          </c:cat>
          <c:val>
            <c:numRef>
              <c:f>'PIVOT TABLES'!$K$4:$K$6</c:f>
              <c:numCache>
                <c:formatCode>#,##0</c:formatCode>
                <c:ptCount val="3"/>
                <c:pt idx="0">
                  <c:v>41</c:v>
                </c:pt>
                <c:pt idx="1">
                  <c:v>35</c:v>
                </c:pt>
                <c:pt idx="2">
                  <c:v>32</c:v>
                </c:pt>
              </c:numCache>
            </c:numRef>
          </c:val>
          <c:extLst>
            <c:ext xmlns:c16="http://schemas.microsoft.com/office/drawing/2014/chart" uri="{C3380CC4-5D6E-409C-BE32-E72D297353CC}">
              <c16:uniqueId val="{00000004-7F4B-4513-AF38-E5E8AD06D9E2}"/>
            </c:ext>
          </c:extLst>
        </c:ser>
        <c:dLbls>
          <c:showLegendKey val="0"/>
          <c:showVal val="0"/>
          <c:showCatName val="0"/>
          <c:showSerName val="0"/>
          <c:showPercent val="0"/>
          <c:showBubbleSize val="0"/>
        </c:dLbls>
        <c:gapWidth val="150"/>
        <c:shape val="box"/>
        <c:axId val="692750568"/>
        <c:axId val="692747328"/>
        <c:axId val="0"/>
      </c:bar3DChart>
      <c:catAx>
        <c:axId val="692750568"/>
        <c:scaling>
          <c:orientation val="minMax"/>
        </c:scaling>
        <c:delete val="1"/>
        <c:axPos val="b"/>
        <c:numFmt formatCode="General" sourceLinked="1"/>
        <c:majorTickMark val="out"/>
        <c:minorTickMark val="none"/>
        <c:tickLblPos val="nextTo"/>
        <c:crossAx val="692747328"/>
        <c:crosses val="autoZero"/>
        <c:auto val="1"/>
        <c:lblAlgn val="ctr"/>
        <c:lblOffset val="100"/>
        <c:noMultiLvlLbl val="0"/>
      </c:catAx>
      <c:valAx>
        <c:axId val="692747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750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20.jpeg"/><Relationship Id="rId18" Type="http://schemas.openxmlformats.org/officeDocument/2006/relationships/hyperlink" Target="#Parents!A1"/><Relationship Id="rId3" Type="http://schemas.openxmlformats.org/officeDocument/2006/relationships/image" Target="../media/image11.svg"/><Relationship Id="rId21" Type="http://schemas.openxmlformats.org/officeDocument/2006/relationships/image" Target="../media/image22.emf"/><Relationship Id="rId7" Type="http://schemas.openxmlformats.org/officeDocument/2006/relationships/image" Target="../media/image15.svg"/><Relationship Id="rId12" Type="http://schemas.openxmlformats.org/officeDocument/2006/relationships/chart" Target="../charts/chart1.xml"/><Relationship Id="rId17" Type="http://schemas.openxmlformats.org/officeDocument/2006/relationships/hyperlink" Target="#Contact_Us!A1"/><Relationship Id="rId2" Type="http://schemas.openxmlformats.org/officeDocument/2006/relationships/image" Target="../media/image10.png"/><Relationship Id="rId16" Type="http://schemas.openxmlformats.org/officeDocument/2006/relationships/hyperlink" Target="#Teacher!A1"/><Relationship Id="rId20" Type="http://schemas.openxmlformats.org/officeDocument/2006/relationships/image" Target="../media/image21.emf"/><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svg"/><Relationship Id="rId5" Type="http://schemas.openxmlformats.org/officeDocument/2006/relationships/image" Target="../media/image13.svg"/><Relationship Id="rId15" Type="http://schemas.openxmlformats.org/officeDocument/2006/relationships/hyperlink" Target="#Student!A1"/><Relationship Id="rId10" Type="http://schemas.openxmlformats.org/officeDocument/2006/relationships/image" Target="../media/image18.png"/><Relationship Id="rId19" Type="http://schemas.openxmlformats.org/officeDocument/2006/relationships/hyperlink" Target="#Dashbords!A1"/><Relationship Id="rId4" Type="http://schemas.openxmlformats.org/officeDocument/2006/relationships/image" Target="../media/image12.png"/><Relationship Id="rId9" Type="http://schemas.openxmlformats.org/officeDocument/2006/relationships/image" Target="../media/image17.svg"/><Relationship Id="rId14" Type="http://schemas.openxmlformats.org/officeDocument/2006/relationships/hyperlink" Target="#EVENT!A1"/><Relationship Id="rId22" Type="http://schemas.openxmlformats.org/officeDocument/2006/relationships/image" Target="../media/image23.emf"/></Relationships>
</file>

<file path=xl/drawings/_rels/drawing4.xml.rels><?xml version="1.0" encoding="UTF-8" standalone="yes"?>
<Relationships xmlns="http://schemas.openxmlformats.org/package/2006/relationships"><Relationship Id="rId8" Type="http://schemas.openxmlformats.org/officeDocument/2006/relationships/hyperlink" Target="#Exams!A1"/><Relationship Id="rId13" Type="http://schemas.openxmlformats.org/officeDocument/2006/relationships/image" Target="../media/image13.svg"/><Relationship Id="rId18" Type="http://schemas.openxmlformats.org/officeDocument/2006/relationships/hyperlink" Target="#Dashbords!A1"/><Relationship Id="rId3" Type="http://schemas.openxmlformats.org/officeDocument/2006/relationships/image" Target="../media/image18.png"/><Relationship Id="rId7" Type="http://schemas.openxmlformats.org/officeDocument/2006/relationships/hyperlink" Target="#Teacher!A1"/><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9.png"/><Relationship Id="rId16" Type="http://schemas.openxmlformats.org/officeDocument/2006/relationships/image" Target="../media/image16.png"/><Relationship Id="rId1" Type="http://schemas.openxmlformats.org/officeDocument/2006/relationships/image" Target="../media/image20.jpeg"/><Relationship Id="rId6" Type="http://schemas.openxmlformats.org/officeDocument/2006/relationships/hyperlink" Target="#Student!A1"/><Relationship Id="rId11" Type="http://schemas.openxmlformats.org/officeDocument/2006/relationships/image" Target="../media/image11.svg"/><Relationship Id="rId5" Type="http://schemas.openxmlformats.org/officeDocument/2006/relationships/hyperlink" Target="#EVENT!A1"/><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hyperlink" Target="#Contact_Us!A1"/><Relationship Id="rId4" Type="http://schemas.openxmlformats.org/officeDocument/2006/relationships/image" Target="../media/image19.svg"/><Relationship Id="rId9" Type="http://schemas.openxmlformats.org/officeDocument/2006/relationships/hyperlink" Target="#Parents!A1"/><Relationship Id="rId1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hyperlink" Target="#EVENT!A1"/><Relationship Id="rId18" Type="http://schemas.openxmlformats.org/officeDocument/2006/relationships/hyperlink" Target="#Contact_Us!A1"/><Relationship Id="rId3" Type="http://schemas.openxmlformats.org/officeDocument/2006/relationships/image" Target="../media/image28.svg"/><Relationship Id="rId7" Type="http://schemas.openxmlformats.org/officeDocument/2006/relationships/image" Target="../media/image15.svg"/><Relationship Id="rId12" Type="http://schemas.openxmlformats.org/officeDocument/2006/relationships/image" Target="../media/image20.jpeg"/><Relationship Id="rId17" Type="http://schemas.openxmlformats.org/officeDocument/2006/relationships/hyperlink" Target="#Dashbords!A1"/><Relationship Id="rId2" Type="http://schemas.openxmlformats.org/officeDocument/2006/relationships/image" Target="../media/image27.png"/><Relationship Id="rId16" Type="http://schemas.openxmlformats.org/officeDocument/2006/relationships/hyperlink" Target="#Parents!A1"/><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svg"/><Relationship Id="rId5" Type="http://schemas.openxmlformats.org/officeDocument/2006/relationships/image" Target="../media/image13.svg"/><Relationship Id="rId15" Type="http://schemas.openxmlformats.org/officeDocument/2006/relationships/hyperlink" Target="#Teacher!A1"/><Relationship Id="rId10" Type="http://schemas.openxmlformats.org/officeDocument/2006/relationships/image" Target="../media/image18.png"/><Relationship Id="rId4" Type="http://schemas.openxmlformats.org/officeDocument/2006/relationships/image" Target="../media/image12.png"/><Relationship Id="rId9" Type="http://schemas.openxmlformats.org/officeDocument/2006/relationships/image" Target="../media/image17.svg"/><Relationship Id="rId14" Type="http://schemas.openxmlformats.org/officeDocument/2006/relationships/hyperlink" Target="#Student!A1"/></Relationships>
</file>

<file path=xl/drawings/_rels/drawing6.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hyperlink" Target="#EVENT!A1"/><Relationship Id="rId18" Type="http://schemas.openxmlformats.org/officeDocument/2006/relationships/hyperlink" Target="#Contact_Us!A1"/><Relationship Id="rId3" Type="http://schemas.openxmlformats.org/officeDocument/2006/relationships/image" Target="../media/image28.svg"/><Relationship Id="rId7" Type="http://schemas.openxmlformats.org/officeDocument/2006/relationships/image" Target="../media/image15.svg"/><Relationship Id="rId12" Type="http://schemas.openxmlformats.org/officeDocument/2006/relationships/image" Target="../media/image20.jpeg"/><Relationship Id="rId17" Type="http://schemas.openxmlformats.org/officeDocument/2006/relationships/hyperlink" Target="#Dashbords!A1"/><Relationship Id="rId2" Type="http://schemas.openxmlformats.org/officeDocument/2006/relationships/image" Target="../media/image27.png"/><Relationship Id="rId16" Type="http://schemas.openxmlformats.org/officeDocument/2006/relationships/hyperlink" Target="#Parents!A1"/><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svg"/><Relationship Id="rId5" Type="http://schemas.openxmlformats.org/officeDocument/2006/relationships/image" Target="../media/image13.svg"/><Relationship Id="rId15" Type="http://schemas.openxmlformats.org/officeDocument/2006/relationships/hyperlink" Target="#Teacher!A1"/><Relationship Id="rId10" Type="http://schemas.openxmlformats.org/officeDocument/2006/relationships/image" Target="../media/image18.png"/><Relationship Id="rId4" Type="http://schemas.openxmlformats.org/officeDocument/2006/relationships/image" Target="../media/image12.png"/><Relationship Id="rId9" Type="http://schemas.openxmlformats.org/officeDocument/2006/relationships/image" Target="../media/image17.svg"/><Relationship Id="rId14" Type="http://schemas.openxmlformats.org/officeDocument/2006/relationships/hyperlink" Target="#Student!A1"/></Relationships>
</file>

<file path=xl/drawings/_rels/drawing7.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hyperlink" Target="#EVENT!A1"/><Relationship Id="rId18" Type="http://schemas.openxmlformats.org/officeDocument/2006/relationships/hyperlink" Target="#Contact_Us!A1"/><Relationship Id="rId3" Type="http://schemas.openxmlformats.org/officeDocument/2006/relationships/image" Target="../media/image28.svg"/><Relationship Id="rId7" Type="http://schemas.openxmlformats.org/officeDocument/2006/relationships/image" Target="../media/image15.svg"/><Relationship Id="rId12" Type="http://schemas.openxmlformats.org/officeDocument/2006/relationships/image" Target="../media/image20.jpeg"/><Relationship Id="rId17" Type="http://schemas.openxmlformats.org/officeDocument/2006/relationships/hyperlink" Target="#Dashbords!A1"/><Relationship Id="rId2" Type="http://schemas.openxmlformats.org/officeDocument/2006/relationships/image" Target="../media/image27.png"/><Relationship Id="rId16" Type="http://schemas.openxmlformats.org/officeDocument/2006/relationships/hyperlink" Target="#Parents!A1"/><Relationship Id="rId1" Type="http://schemas.openxmlformats.org/officeDocument/2006/relationships/image" Target="../media/image9.png"/><Relationship Id="rId6" Type="http://schemas.openxmlformats.org/officeDocument/2006/relationships/image" Target="../media/image14.png"/><Relationship Id="rId11" Type="http://schemas.openxmlformats.org/officeDocument/2006/relationships/image" Target="../media/image19.svg"/><Relationship Id="rId5" Type="http://schemas.openxmlformats.org/officeDocument/2006/relationships/image" Target="../media/image13.svg"/><Relationship Id="rId15" Type="http://schemas.openxmlformats.org/officeDocument/2006/relationships/hyperlink" Target="#Teacher!A1"/><Relationship Id="rId10" Type="http://schemas.openxmlformats.org/officeDocument/2006/relationships/image" Target="../media/image18.png"/><Relationship Id="rId4" Type="http://schemas.openxmlformats.org/officeDocument/2006/relationships/image" Target="../media/image12.png"/><Relationship Id="rId9" Type="http://schemas.openxmlformats.org/officeDocument/2006/relationships/image" Target="../media/image17.svg"/><Relationship Id="rId14" Type="http://schemas.openxmlformats.org/officeDocument/2006/relationships/hyperlink" Target="#Student!A1"/></Relationships>
</file>

<file path=xl/drawings/_rels/drawing8.xml.rels><?xml version="1.0" encoding="UTF-8" standalone="yes"?>
<Relationships xmlns="http://schemas.openxmlformats.org/package/2006/relationships"><Relationship Id="rId8" Type="http://schemas.openxmlformats.org/officeDocument/2006/relationships/hyperlink" Target="#Teacher!A1"/><Relationship Id="rId3" Type="http://schemas.openxmlformats.org/officeDocument/2006/relationships/image" Target="../media/image19.svg"/><Relationship Id="rId7" Type="http://schemas.openxmlformats.org/officeDocument/2006/relationships/hyperlink" Target="#Student!A1"/><Relationship Id="rId2" Type="http://schemas.openxmlformats.org/officeDocument/2006/relationships/image" Target="../media/image18.png"/><Relationship Id="rId1" Type="http://schemas.openxmlformats.org/officeDocument/2006/relationships/image" Target="../media/image9.png"/><Relationship Id="rId6" Type="http://schemas.openxmlformats.org/officeDocument/2006/relationships/hyperlink" Target="#EVENT!A1"/><Relationship Id="rId11" Type="http://schemas.openxmlformats.org/officeDocument/2006/relationships/hyperlink" Target="#Contact_Us!A1"/><Relationship Id="rId5" Type="http://schemas.openxmlformats.org/officeDocument/2006/relationships/hyperlink" Target="#x!A1"/><Relationship Id="rId10" Type="http://schemas.openxmlformats.org/officeDocument/2006/relationships/hyperlink" Target="#Dashbords!A1"/><Relationship Id="rId4" Type="http://schemas.openxmlformats.org/officeDocument/2006/relationships/image" Target="../media/image29.jpeg"/><Relationship Id="rId9" Type="http://schemas.openxmlformats.org/officeDocument/2006/relationships/hyperlink" Target="#Parents!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4</xdr:col>
      <xdr:colOff>899170</xdr:colOff>
      <xdr:row>0</xdr:row>
      <xdr:rowOff>250631</xdr:rowOff>
    </xdr:from>
    <xdr:to>
      <xdr:col>5</xdr:col>
      <xdr:colOff>811836</xdr:colOff>
      <xdr:row>1</xdr:row>
      <xdr:rowOff>180737</xdr:rowOff>
    </xdr:to>
    <xdr:pic>
      <xdr:nvPicPr>
        <xdr:cNvPr id="3" name="aax" descr="Young boy confused">
          <a:extLst>
            <a:ext uri="{FF2B5EF4-FFF2-40B4-BE49-F238E27FC236}">
              <a16:creationId xmlns:a16="http://schemas.microsoft.com/office/drawing/2014/main" id="{682D9F4A-A0F7-FC94-9FD7-2E2C7BA3EE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055" t="-3804" r="30021" b="74184"/>
        <a:stretch/>
      </xdr:blipFill>
      <xdr:spPr>
        <a:xfrm>
          <a:off x="5740498" y="250631"/>
          <a:ext cx="825752" cy="731520"/>
        </a:xfrm>
        <a:prstGeom prst="ellipse">
          <a:avLst/>
        </a:prstGeom>
        <a:solidFill>
          <a:schemeClr val="bg1"/>
        </a:solidFill>
      </xdr:spPr>
    </xdr:pic>
    <xdr:clientData/>
  </xdr:twoCellAnchor>
  <xdr:twoCellAnchor editAs="oneCell">
    <xdr:from>
      <xdr:col>3</xdr:col>
      <xdr:colOff>216476</xdr:colOff>
      <xdr:row>4</xdr:row>
      <xdr:rowOff>74821</xdr:rowOff>
    </xdr:from>
    <xdr:to>
      <xdr:col>3</xdr:col>
      <xdr:colOff>1022188</xdr:colOff>
      <xdr:row>4</xdr:row>
      <xdr:rowOff>806341</xdr:rowOff>
    </xdr:to>
    <xdr:pic>
      <xdr:nvPicPr>
        <xdr:cNvPr id="8" name="Picture 7" descr="Man wearing blue mask">
          <a:extLst>
            <a:ext uri="{FF2B5EF4-FFF2-40B4-BE49-F238E27FC236}">
              <a16:creationId xmlns:a16="http://schemas.microsoft.com/office/drawing/2014/main" id="{F4E2DC28-77A8-77DB-B6DE-EDEF2C775A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49385" y="3451866"/>
          <a:ext cx="805712" cy="731520"/>
        </a:xfrm>
        <a:prstGeom prst="ellipse">
          <a:avLst/>
        </a:prstGeom>
      </xdr:spPr>
    </xdr:pic>
    <xdr:clientData/>
  </xdr:twoCellAnchor>
  <xdr:twoCellAnchor editAs="oneCell">
    <xdr:from>
      <xdr:col>3</xdr:col>
      <xdr:colOff>247845</xdr:colOff>
      <xdr:row>5</xdr:row>
      <xdr:rowOff>133350</xdr:rowOff>
    </xdr:from>
    <xdr:to>
      <xdr:col>3</xdr:col>
      <xdr:colOff>1060461</xdr:colOff>
      <xdr:row>5</xdr:row>
      <xdr:rowOff>864870</xdr:rowOff>
    </xdr:to>
    <xdr:pic>
      <xdr:nvPicPr>
        <xdr:cNvPr id="10" name="Picture 9" descr="Portrait of woman laughing">
          <a:extLst>
            <a:ext uri="{FF2B5EF4-FFF2-40B4-BE49-F238E27FC236}">
              <a16:creationId xmlns:a16="http://schemas.microsoft.com/office/drawing/2014/main" id="{B1ACEBF8-5EE5-6C3B-44F2-E9C74D4A76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0754" y="4480214"/>
          <a:ext cx="812616" cy="731520"/>
        </a:xfrm>
        <a:prstGeom prst="ellipse">
          <a:avLst/>
        </a:prstGeom>
      </xdr:spPr>
    </xdr:pic>
    <xdr:clientData/>
  </xdr:twoCellAnchor>
  <xdr:twoCellAnchor editAs="oneCell">
    <xdr:from>
      <xdr:col>3</xdr:col>
      <xdr:colOff>257567</xdr:colOff>
      <xdr:row>3</xdr:row>
      <xdr:rowOff>66674</xdr:rowOff>
    </xdr:from>
    <xdr:to>
      <xdr:col>3</xdr:col>
      <xdr:colOff>1103191</xdr:colOff>
      <xdr:row>4</xdr:row>
      <xdr:rowOff>1558</xdr:rowOff>
    </xdr:to>
    <xdr:pic>
      <xdr:nvPicPr>
        <xdr:cNvPr id="12" name="Picture 11" descr="Child wearing cartoon mask">
          <a:extLst>
            <a:ext uri="{FF2B5EF4-FFF2-40B4-BE49-F238E27FC236}">
              <a16:creationId xmlns:a16="http://schemas.microsoft.com/office/drawing/2014/main" id="{18A6CD39-4BA2-1496-F271-4756904728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90476" y="2647083"/>
          <a:ext cx="845624" cy="731520"/>
        </a:xfrm>
        <a:prstGeom prst="ellipse">
          <a:avLst/>
        </a:prstGeom>
        <a:solidFill>
          <a:schemeClr val="bg1"/>
        </a:solidFill>
        <a:ln>
          <a:noFill/>
        </a:ln>
      </xdr:spPr>
    </xdr:pic>
    <xdr:clientData/>
  </xdr:twoCellAnchor>
  <xdr:twoCellAnchor editAs="oneCell">
    <xdr:from>
      <xdr:col>3</xdr:col>
      <xdr:colOff>170328</xdr:colOff>
      <xdr:row>6</xdr:row>
      <xdr:rowOff>239805</xdr:rowOff>
    </xdr:from>
    <xdr:to>
      <xdr:col>3</xdr:col>
      <xdr:colOff>1151964</xdr:colOff>
      <xdr:row>6</xdr:row>
      <xdr:rowOff>1221441</xdr:rowOff>
    </xdr:to>
    <xdr:pic>
      <xdr:nvPicPr>
        <xdr:cNvPr id="14" name="Picture 13" descr="Female friends texting with cell phones in cafe">
          <a:extLst>
            <a:ext uri="{FF2B5EF4-FFF2-40B4-BE49-F238E27FC236}">
              <a16:creationId xmlns:a16="http://schemas.microsoft.com/office/drawing/2014/main" id="{41FEC376-BB23-E173-1AD8-E1EED3D22D97}"/>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r="38644"/>
        <a:stretch/>
      </xdr:blipFill>
      <xdr:spPr>
        <a:xfrm flipH="1">
          <a:off x="3700181" y="5528981"/>
          <a:ext cx="981636" cy="981636"/>
        </a:xfrm>
        <a:prstGeom prst="ellipse">
          <a:avLst/>
        </a:prstGeom>
      </xdr:spPr>
    </xdr:pic>
    <xdr:clientData/>
  </xdr:twoCellAnchor>
  <xdr:twoCellAnchor editAs="oneCell">
    <xdr:from>
      <xdr:col>5</xdr:col>
      <xdr:colOff>72887</xdr:colOff>
      <xdr:row>2</xdr:row>
      <xdr:rowOff>19050</xdr:rowOff>
    </xdr:from>
    <xdr:to>
      <xdr:col>5</xdr:col>
      <xdr:colOff>905511</xdr:colOff>
      <xdr:row>2</xdr:row>
      <xdr:rowOff>750570</xdr:rowOff>
    </xdr:to>
    <xdr:pic>
      <xdr:nvPicPr>
        <xdr:cNvPr id="16" name="Picture 15" descr="Customer service man talking happily">
          <a:extLst>
            <a:ext uri="{FF2B5EF4-FFF2-40B4-BE49-F238E27FC236}">
              <a16:creationId xmlns:a16="http://schemas.microsoft.com/office/drawing/2014/main" id="{11F8D768-651A-D0AF-EEEE-B02463DC081F}"/>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41244" t="-5961" r="3918" b="75861"/>
        <a:stretch/>
      </xdr:blipFill>
      <xdr:spPr>
        <a:xfrm>
          <a:off x="5829300" y="1816376"/>
          <a:ext cx="832624" cy="731520"/>
        </a:xfrm>
        <a:prstGeom prst="ellipse">
          <a:avLst/>
        </a:prstGeom>
        <a:solidFill>
          <a:schemeClr val="bg1"/>
        </a:solidFill>
      </xdr:spPr>
    </xdr:pic>
    <xdr:clientData/>
  </xdr:twoCellAnchor>
  <xdr:twoCellAnchor editAs="oneCell">
    <xdr:from>
      <xdr:col>3</xdr:col>
      <xdr:colOff>264730</xdr:colOff>
      <xdr:row>1</xdr:row>
      <xdr:rowOff>203966</xdr:rowOff>
    </xdr:from>
    <xdr:to>
      <xdr:col>3</xdr:col>
      <xdr:colOff>1009980</xdr:colOff>
      <xdr:row>1</xdr:row>
      <xdr:rowOff>851666</xdr:rowOff>
    </xdr:to>
    <xdr:pic>
      <xdr:nvPicPr>
        <xdr:cNvPr id="2" name="Picture 1">
          <a:extLst>
            <a:ext uri="{FF2B5EF4-FFF2-40B4-BE49-F238E27FC236}">
              <a16:creationId xmlns:a16="http://schemas.microsoft.com/office/drawing/2014/main" id="{57C89356-B0CB-A0B4-D5C7-AD155E3D81BE}"/>
            </a:ext>
          </a:extLst>
        </xdr:cNvPr>
        <xdr:cNvPicPr>
          <a:picLocks noChangeAspect="1"/>
        </xdr:cNvPicPr>
      </xdr:nvPicPr>
      <xdr:blipFill>
        <a:blip xmlns:r="http://schemas.openxmlformats.org/officeDocument/2006/relationships" r:embed="rId7"/>
        <a:stretch>
          <a:fillRect/>
        </a:stretch>
      </xdr:blipFill>
      <xdr:spPr>
        <a:xfrm>
          <a:off x="3801404" y="1007379"/>
          <a:ext cx="745250" cy="647700"/>
        </a:xfrm>
        <a:prstGeom prst="rect">
          <a:avLst/>
        </a:prstGeom>
      </xdr:spPr>
    </xdr:pic>
    <xdr:clientData/>
  </xdr:twoCellAnchor>
  <xdr:twoCellAnchor editAs="oneCell">
    <xdr:from>
      <xdr:col>3</xdr:col>
      <xdr:colOff>215348</xdr:colOff>
      <xdr:row>2</xdr:row>
      <xdr:rowOff>49695</xdr:rowOff>
    </xdr:from>
    <xdr:to>
      <xdr:col>3</xdr:col>
      <xdr:colOff>1134718</xdr:colOff>
      <xdr:row>2</xdr:row>
      <xdr:rowOff>795130</xdr:rowOff>
    </xdr:to>
    <xdr:pic>
      <xdr:nvPicPr>
        <xdr:cNvPr id="5" name="Picture 4">
          <a:extLst>
            <a:ext uri="{FF2B5EF4-FFF2-40B4-BE49-F238E27FC236}">
              <a16:creationId xmlns:a16="http://schemas.microsoft.com/office/drawing/2014/main" id="{7057842A-3FF2-DD70-CC32-615CC930B49B}"/>
            </a:ext>
          </a:extLst>
        </xdr:cNvPr>
        <xdr:cNvPicPr>
          <a:picLocks noChangeAspect="1"/>
        </xdr:cNvPicPr>
      </xdr:nvPicPr>
      <xdr:blipFill>
        <a:blip xmlns:r="http://schemas.openxmlformats.org/officeDocument/2006/relationships" r:embed="rId8"/>
        <a:stretch>
          <a:fillRect/>
        </a:stretch>
      </xdr:blipFill>
      <xdr:spPr>
        <a:xfrm>
          <a:off x="3752022" y="1847021"/>
          <a:ext cx="919370" cy="745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571500</xdr:colOff>
      <xdr:row>4</xdr:row>
      <xdr:rowOff>181535</xdr:rowOff>
    </xdr:from>
    <xdr:to>
      <xdr:col>22</xdr:col>
      <xdr:colOff>69476</xdr:colOff>
      <xdr:row>17</xdr:row>
      <xdr:rowOff>66675</xdr:rowOff>
    </xdr:to>
    <mc:AlternateContent xmlns:mc="http://schemas.openxmlformats.org/markup-compatibility/2006">
      <mc:Choice xmlns:a14="http://schemas.microsoft.com/office/drawing/2010/main" Requires="a14">
        <xdr:graphicFrame macro="">
          <xdr:nvGraphicFramePr>
            <xdr:cNvPr id="4" name="Year">
              <a:extLst>
                <a:ext uri="{FF2B5EF4-FFF2-40B4-BE49-F238E27FC236}">
                  <a16:creationId xmlns:a16="http://schemas.microsoft.com/office/drawing/2014/main" id="{2AB36332-EF5F-4DDB-B6D9-665A38567F4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8384500" y="1257300"/>
              <a:ext cx="1828800" cy="3381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295278</xdr:colOff>
      <xdr:row>3</xdr:row>
      <xdr:rowOff>104774</xdr:rowOff>
    </xdr:from>
    <xdr:to>
      <xdr:col>5</xdr:col>
      <xdr:colOff>28578</xdr:colOff>
      <xdr:row>21</xdr:row>
      <xdr:rowOff>9529</xdr:rowOff>
    </xdr:to>
    <xdr:sp macro="" textlink="">
      <xdr:nvSpPr>
        <xdr:cNvPr id="3" name="Rectangle: Top Corners Rounded 2">
          <a:extLst>
            <a:ext uri="{FF2B5EF4-FFF2-40B4-BE49-F238E27FC236}">
              <a16:creationId xmlns:a16="http://schemas.microsoft.com/office/drawing/2014/main" id="{47727455-B6BC-81FD-50D4-A27E29B7D92B}"/>
            </a:ext>
          </a:extLst>
        </xdr:cNvPr>
        <xdr:cNvSpPr/>
      </xdr:nvSpPr>
      <xdr:spPr>
        <a:xfrm rot="16200000">
          <a:off x="-1276350" y="1676402"/>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0</xdr:colOff>
      <xdr:row>2</xdr:row>
      <xdr:rowOff>103909</xdr:rowOff>
    </xdr:from>
    <xdr:to>
      <xdr:col>5</xdr:col>
      <xdr:colOff>38100</xdr:colOff>
      <xdr:row>27</xdr:row>
      <xdr:rowOff>207818</xdr:rowOff>
    </xdr:to>
    <xdr:sp macro="" textlink="">
      <xdr:nvSpPr>
        <xdr:cNvPr id="2" name="Rectangle 1">
          <a:extLst>
            <a:ext uri="{FF2B5EF4-FFF2-40B4-BE49-F238E27FC236}">
              <a16:creationId xmlns:a16="http://schemas.microsoft.com/office/drawing/2014/main" id="{A9A52EDB-DD24-3B8B-CE16-A7E31E4E5937}"/>
            </a:ext>
          </a:extLst>
        </xdr:cNvPr>
        <xdr:cNvSpPr/>
      </xdr:nvSpPr>
      <xdr:spPr>
        <a:xfrm>
          <a:off x="5507182" y="623454"/>
          <a:ext cx="1873827" cy="6598228"/>
        </a:xfrm>
        <a:prstGeom prst="rect">
          <a:avLst/>
        </a:prstGeom>
        <a:solidFill>
          <a:schemeClr val="accent1">
            <a:lumMod val="50000"/>
          </a:schemeClr>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11206</xdr:colOff>
      <xdr:row>2</xdr:row>
      <xdr:rowOff>122464</xdr:rowOff>
    </xdr:from>
    <xdr:to>
      <xdr:col>17</xdr:col>
      <xdr:colOff>2719</xdr:colOff>
      <xdr:row>27</xdr:row>
      <xdr:rowOff>207821</xdr:rowOff>
    </xdr:to>
    <xdr:sp macro="" textlink="">
      <xdr:nvSpPr>
        <xdr:cNvPr id="4" name="Rectangle: Top Corners Rounded 3">
          <a:extLst>
            <a:ext uri="{FF2B5EF4-FFF2-40B4-BE49-F238E27FC236}">
              <a16:creationId xmlns:a16="http://schemas.microsoft.com/office/drawing/2014/main" id="{18212918-E224-4762-802C-2E8E12C28F7B}"/>
            </a:ext>
          </a:extLst>
        </xdr:cNvPr>
        <xdr:cNvSpPr/>
      </xdr:nvSpPr>
      <xdr:spPr>
        <a:xfrm rot="5400000">
          <a:off x="9567216" y="-1571092"/>
          <a:ext cx="6579676" cy="11005877"/>
        </a:xfrm>
        <a:prstGeom prst="round2SameRect">
          <a:avLst>
            <a:gd name="adj1" fmla="val 3807"/>
            <a:gd name="adj2" fmla="val 0"/>
          </a:avLst>
        </a:prstGeom>
        <a:solidFill>
          <a:schemeClr val="bg1">
            <a:lumMod val="85000"/>
          </a:schemeClr>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editAs="oneCell">
    <xdr:from>
      <xdr:col>3</xdr:col>
      <xdr:colOff>828675</xdr:colOff>
      <xdr:row>4</xdr:row>
      <xdr:rowOff>171457</xdr:rowOff>
    </xdr:from>
    <xdr:to>
      <xdr:col>4</xdr:col>
      <xdr:colOff>399991</xdr:colOff>
      <xdr:row>6</xdr:row>
      <xdr:rowOff>238055</xdr:rowOff>
    </xdr:to>
    <xdr:pic>
      <xdr:nvPicPr>
        <xdr:cNvPr id="12" name="Picture 11">
          <a:extLst>
            <a:ext uri="{FF2B5EF4-FFF2-40B4-BE49-F238E27FC236}">
              <a16:creationId xmlns:a16="http://schemas.microsoft.com/office/drawing/2014/main" id="{EB69C12E-13A9-2566-BECE-F3412B47BB81}"/>
            </a:ext>
          </a:extLst>
        </xdr:cNvPr>
        <xdr:cNvPicPr>
          <a:picLocks noChangeAspect="1"/>
        </xdr:cNvPicPr>
      </xdr:nvPicPr>
      <xdr:blipFill>
        <a:blip xmlns:r="http://schemas.openxmlformats.org/officeDocument/2006/relationships" r:embed="rId1"/>
        <a:stretch>
          <a:fillRect/>
        </a:stretch>
      </xdr:blipFill>
      <xdr:spPr>
        <a:xfrm>
          <a:off x="828675" y="438157"/>
          <a:ext cx="485714" cy="600000"/>
        </a:xfrm>
        <a:prstGeom prst="rect">
          <a:avLst/>
        </a:prstGeom>
        <a:ln>
          <a:noFill/>
        </a:ln>
      </xdr:spPr>
    </xdr:pic>
    <xdr:clientData/>
  </xdr:twoCellAnchor>
  <xdr:twoCellAnchor>
    <xdr:from>
      <xdr:col>11</xdr:col>
      <xdr:colOff>179294</xdr:colOff>
      <xdr:row>17</xdr:row>
      <xdr:rowOff>194263</xdr:rowOff>
    </xdr:from>
    <xdr:to>
      <xdr:col>16</xdr:col>
      <xdr:colOff>770485</xdr:colOff>
      <xdr:row>27</xdr:row>
      <xdr:rowOff>33617</xdr:rowOff>
    </xdr:to>
    <xdr:sp macro="" textlink="">
      <xdr:nvSpPr>
        <xdr:cNvPr id="74" name="Rectangle: Rounded Corners 73">
          <a:extLst>
            <a:ext uri="{FF2B5EF4-FFF2-40B4-BE49-F238E27FC236}">
              <a16:creationId xmlns:a16="http://schemas.microsoft.com/office/drawing/2014/main" id="{39A3350C-7ADF-4A8B-924B-9428C9E4A90C}"/>
            </a:ext>
          </a:extLst>
        </xdr:cNvPr>
        <xdr:cNvSpPr/>
      </xdr:nvSpPr>
      <xdr:spPr>
        <a:xfrm>
          <a:off x="10287000" y="4766263"/>
          <a:ext cx="5185603" cy="2528766"/>
        </a:xfrm>
        <a:prstGeom prst="roundRect">
          <a:avLst>
            <a:gd name="adj" fmla="val 9550"/>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5</xdr:col>
      <xdr:colOff>438149</xdr:colOff>
      <xdr:row>8</xdr:row>
      <xdr:rowOff>192182</xdr:rowOff>
    </xdr:from>
    <xdr:to>
      <xdr:col>11</xdr:col>
      <xdr:colOff>58510</xdr:colOff>
      <xdr:row>17</xdr:row>
      <xdr:rowOff>152400</xdr:rowOff>
    </xdr:to>
    <xdr:sp macro="" textlink="">
      <xdr:nvSpPr>
        <xdr:cNvPr id="75" name="Rectangle: Rounded Corners 74">
          <a:extLst>
            <a:ext uri="{FF2B5EF4-FFF2-40B4-BE49-F238E27FC236}">
              <a16:creationId xmlns:a16="http://schemas.microsoft.com/office/drawing/2014/main" id="{FA516F7C-2B4D-40DF-A4E7-E8A2BBA18915}"/>
            </a:ext>
          </a:extLst>
        </xdr:cNvPr>
        <xdr:cNvSpPr/>
      </xdr:nvSpPr>
      <xdr:spPr>
        <a:xfrm>
          <a:off x="2275914" y="1805829"/>
          <a:ext cx="5133655" cy="2380689"/>
        </a:xfrm>
        <a:prstGeom prst="roundRect">
          <a:avLst>
            <a:gd name="adj" fmla="val 5923"/>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a:t>
          </a:r>
        </a:p>
      </xdr:txBody>
    </xdr:sp>
    <xdr:clientData/>
  </xdr:twoCellAnchor>
  <xdr:twoCellAnchor>
    <xdr:from>
      <xdr:col>5</xdr:col>
      <xdr:colOff>449356</xdr:colOff>
      <xdr:row>17</xdr:row>
      <xdr:rowOff>204108</xdr:rowOff>
    </xdr:from>
    <xdr:to>
      <xdr:col>11</xdr:col>
      <xdr:colOff>95250</xdr:colOff>
      <xdr:row>27</xdr:row>
      <xdr:rowOff>33618</xdr:rowOff>
    </xdr:to>
    <xdr:sp macro="" textlink="">
      <xdr:nvSpPr>
        <xdr:cNvPr id="76" name="Rectangle: Rounded Corners 75">
          <a:extLst>
            <a:ext uri="{FF2B5EF4-FFF2-40B4-BE49-F238E27FC236}">
              <a16:creationId xmlns:a16="http://schemas.microsoft.com/office/drawing/2014/main" id="{382FAEB1-6AC0-444B-88BE-1A78D13907E0}"/>
            </a:ext>
          </a:extLst>
        </xdr:cNvPr>
        <xdr:cNvSpPr/>
      </xdr:nvSpPr>
      <xdr:spPr>
        <a:xfrm>
          <a:off x="5007749" y="4830537"/>
          <a:ext cx="5115965" cy="2550938"/>
        </a:xfrm>
        <a:prstGeom prst="roundRect">
          <a:avLst>
            <a:gd name="adj" fmla="val 8675"/>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287989</xdr:colOff>
      <xdr:row>18</xdr:row>
      <xdr:rowOff>172572</xdr:rowOff>
    </xdr:from>
    <xdr:to>
      <xdr:col>13</xdr:col>
      <xdr:colOff>316566</xdr:colOff>
      <xdr:row>19</xdr:row>
      <xdr:rowOff>201146</xdr:rowOff>
    </xdr:to>
    <xdr:sp macro="" textlink="">
      <xdr:nvSpPr>
        <xdr:cNvPr id="80" name="TextBox 79">
          <a:extLst>
            <a:ext uri="{FF2B5EF4-FFF2-40B4-BE49-F238E27FC236}">
              <a16:creationId xmlns:a16="http://schemas.microsoft.com/office/drawing/2014/main" id="{B2B44A36-765E-4B8E-AC34-1EE37BC843F7}"/>
            </a:ext>
          </a:extLst>
        </xdr:cNvPr>
        <xdr:cNvSpPr txBox="1"/>
      </xdr:nvSpPr>
      <xdr:spPr>
        <a:xfrm>
          <a:off x="7639048" y="4206690"/>
          <a:ext cx="1866342" cy="297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0">
            <a:solidFill>
              <a:schemeClr val="tx1"/>
            </a:solidFill>
            <a:latin typeface="+mj-lt"/>
          </a:endParaRPr>
        </a:p>
      </xdr:txBody>
    </xdr:sp>
    <xdr:clientData/>
  </xdr:twoCellAnchor>
  <xdr:twoCellAnchor>
    <xdr:from>
      <xdr:col>5</xdr:col>
      <xdr:colOff>514348</xdr:colOff>
      <xdr:row>18</xdr:row>
      <xdr:rowOff>66676</xdr:rowOff>
    </xdr:from>
    <xdr:to>
      <xdr:col>7</xdr:col>
      <xdr:colOff>542925</xdr:colOff>
      <xdr:row>19</xdr:row>
      <xdr:rowOff>168088</xdr:rowOff>
    </xdr:to>
    <xdr:sp macro="" textlink="">
      <xdr:nvSpPr>
        <xdr:cNvPr id="81" name="TextBox 80">
          <a:extLst>
            <a:ext uri="{FF2B5EF4-FFF2-40B4-BE49-F238E27FC236}">
              <a16:creationId xmlns:a16="http://schemas.microsoft.com/office/drawing/2014/main" id="{F037C1E5-42A3-448C-BB9E-68224FF50CD8}"/>
            </a:ext>
          </a:extLst>
        </xdr:cNvPr>
        <xdr:cNvSpPr txBox="1"/>
      </xdr:nvSpPr>
      <xdr:spPr>
        <a:xfrm>
          <a:off x="2352113" y="4100794"/>
          <a:ext cx="1866341" cy="37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1"/>
              </a:solidFill>
              <a:latin typeface="+mj-lt"/>
            </a:rPr>
            <a:t>Activities &amp; Events</a:t>
          </a:r>
        </a:p>
      </xdr:txBody>
    </xdr:sp>
    <xdr:clientData/>
  </xdr:twoCellAnchor>
  <xdr:twoCellAnchor>
    <xdr:from>
      <xdr:col>5</xdr:col>
      <xdr:colOff>466170</xdr:colOff>
      <xdr:row>5</xdr:row>
      <xdr:rowOff>34030</xdr:rowOff>
    </xdr:from>
    <xdr:to>
      <xdr:col>16</xdr:col>
      <xdr:colOff>640907</xdr:colOff>
      <xdr:row>8</xdr:row>
      <xdr:rowOff>123829</xdr:rowOff>
    </xdr:to>
    <xdr:grpSp>
      <xdr:nvGrpSpPr>
        <xdr:cNvPr id="64" name="Group 63">
          <a:extLst>
            <a:ext uri="{FF2B5EF4-FFF2-40B4-BE49-F238E27FC236}">
              <a16:creationId xmlns:a16="http://schemas.microsoft.com/office/drawing/2014/main" id="{1F65EBC1-73DA-110F-E3D9-C8D8F1C5DE9D}"/>
            </a:ext>
          </a:extLst>
        </xdr:cNvPr>
        <xdr:cNvGrpSpPr/>
      </xdr:nvGrpSpPr>
      <xdr:grpSpPr>
        <a:xfrm>
          <a:off x="5024563" y="1394744"/>
          <a:ext cx="10203201" cy="906228"/>
          <a:chOff x="2380695" y="691255"/>
          <a:chExt cx="10233137" cy="889899"/>
        </a:xfrm>
        <a:effectLst>
          <a:outerShdw blurRad="50800" dist="38100" dir="10800000" algn="r" rotWithShape="0">
            <a:prstClr val="black">
              <a:alpha val="40000"/>
            </a:prstClr>
          </a:outerShdw>
        </a:effectLst>
      </xdr:grpSpPr>
      <xdr:grpSp>
        <xdr:nvGrpSpPr>
          <xdr:cNvPr id="33" name="Group 32">
            <a:extLst>
              <a:ext uri="{FF2B5EF4-FFF2-40B4-BE49-F238E27FC236}">
                <a16:creationId xmlns:a16="http://schemas.microsoft.com/office/drawing/2014/main" id="{7DF382B6-5BD9-1B41-6D6B-C90BF35DDBB4}"/>
              </a:ext>
            </a:extLst>
          </xdr:cNvPr>
          <xdr:cNvGrpSpPr/>
        </xdr:nvGrpSpPr>
        <xdr:grpSpPr>
          <a:xfrm>
            <a:off x="2380695" y="704858"/>
            <a:ext cx="2476499" cy="876293"/>
            <a:chOff x="2219330" y="752483"/>
            <a:chExt cx="2476499" cy="876293"/>
          </a:xfrm>
        </xdr:grpSpPr>
        <xdr:sp macro="" textlink="">
          <xdr:nvSpPr>
            <xdr:cNvPr id="24" name="Rectangle: Top Corners Rounded 23">
              <a:extLst>
                <a:ext uri="{FF2B5EF4-FFF2-40B4-BE49-F238E27FC236}">
                  <a16:creationId xmlns:a16="http://schemas.microsoft.com/office/drawing/2014/main" id="{072AE838-332A-459F-986E-306347BCE1E0}"/>
                </a:ext>
              </a:extLst>
            </xdr:cNvPr>
            <xdr:cNvSpPr/>
          </xdr:nvSpPr>
          <xdr:spPr>
            <a:xfrm rot="16200000">
              <a:off x="2952759" y="19054"/>
              <a:ext cx="876291" cy="2343150"/>
            </a:xfrm>
            <a:prstGeom prst="round2Same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Top Corners Rounded 28">
              <a:extLst>
                <a:ext uri="{FF2B5EF4-FFF2-40B4-BE49-F238E27FC236}">
                  <a16:creationId xmlns:a16="http://schemas.microsoft.com/office/drawing/2014/main" id="{901A7E60-AD1D-43FD-A210-A4AD2085A4E1}"/>
                </a:ext>
              </a:extLst>
            </xdr:cNvPr>
            <xdr:cNvSpPr/>
          </xdr:nvSpPr>
          <xdr:spPr>
            <a:xfrm rot="5400000">
              <a:off x="3086108" y="19056"/>
              <a:ext cx="876291" cy="2343150"/>
            </a:xfrm>
            <a:prstGeom prst="round2SameRect">
              <a:avLst>
                <a:gd name="adj1" fmla="val 16667"/>
                <a:gd name="adj2" fmla="val 3261"/>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4" name="Group 33">
            <a:extLst>
              <a:ext uri="{FF2B5EF4-FFF2-40B4-BE49-F238E27FC236}">
                <a16:creationId xmlns:a16="http://schemas.microsoft.com/office/drawing/2014/main" id="{C188181C-EE3B-8362-2278-0D4DA33CEF2B}"/>
              </a:ext>
            </a:extLst>
          </xdr:cNvPr>
          <xdr:cNvGrpSpPr/>
        </xdr:nvGrpSpPr>
        <xdr:grpSpPr>
          <a:xfrm>
            <a:off x="5029213" y="701726"/>
            <a:ext cx="2412549" cy="876294"/>
            <a:chOff x="4863957" y="739826"/>
            <a:chExt cx="2476761" cy="876294"/>
          </a:xfrm>
        </xdr:grpSpPr>
        <xdr:sp macro="" textlink="">
          <xdr:nvSpPr>
            <xdr:cNvPr id="25" name="Rectangle: Top Corners Rounded 24">
              <a:extLst>
                <a:ext uri="{FF2B5EF4-FFF2-40B4-BE49-F238E27FC236}">
                  <a16:creationId xmlns:a16="http://schemas.microsoft.com/office/drawing/2014/main" id="{4F4CBA62-4736-4E0E-ACBB-13ADFDEC38DB}"/>
                </a:ext>
              </a:extLst>
            </xdr:cNvPr>
            <xdr:cNvSpPr/>
          </xdr:nvSpPr>
          <xdr:spPr>
            <a:xfrm rot="16200000">
              <a:off x="5612069" y="-8286"/>
              <a:ext cx="876291" cy="2372515"/>
            </a:xfrm>
            <a:prstGeom prst="round2Same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Top Corners Rounded 29">
              <a:extLst>
                <a:ext uri="{FF2B5EF4-FFF2-40B4-BE49-F238E27FC236}">
                  <a16:creationId xmlns:a16="http://schemas.microsoft.com/office/drawing/2014/main" id="{3EED7D82-E62F-44C1-A4B1-1DC98A830097}"/>
                </a:ext>
              </a:extLst>
            </xdr:cNvPr>
            <xdr:cNvSpPr/>
          </xdr:nvSpPr>
          <xdr:spPr>
            <a:xfrm rot="5400000">
              <a:off x="5711944" y="-12653"/>
              <a:ext cx="876291" cy="2381256"/>
            </a:xfrm>
            <a:prstGeom prst="round2SameRect">
              <a:avLst>
                <a:gd name="adj1" fmla="val 16667"/>
                <a:gd name="adj2" fmla="val 4348"/>
              </a:avLst>
            </a:prstGeom>
            <a:solidFill>
              <a:schemeClr val="lt1"/>
            </a:solid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1400" b="0" i="0" u="none" strike="noStrike">
                <a:solidFill>
                  <a:srgbClr val="000000"/>
                </a:solidFill>
                <a:latin typeface="Calibri"/>
                <a:ea typeface="+mn-ea"/>
                <a:cs typeface="Calibri"/>
              </a:endParaRPr>
            </a:p>
          </xdr:txBody>
        </xdr:sp>
      </xdr:grpSp>
      <xdr:grpSp>
        <xdr:nvGrpSpPr>
          <xdr:cNvPr id="35" name="Group 34">
            <a:extLst>
              <a:ext uri="{FF2B5EF4-FFF2-40B4-BE49-F238E27FC236}">
                <a16:creationId xmlns:a16="http://schemas.microsoft.com/office/drawing/2014/main" id="{D08FDC72-57C1-4DE6-21AF-CDAB05FD275C}"/>
              </a:ext>
            </a:extLst>
          </xdr:cNvPr>
          <xdr:cNvGrpSpPr/>
        </xdr:nvGrpSpPr>
        <xdr:grpSpPr>
          <a:xfrm>
            <a:off x="7594155" y="704857"/>
            <a:ext cx="2447927" cy="876297"/>
            <a:chOff x="7467609" y="733432"/>
            <a:chExt cx="2447927" cy="876297"/>
          </a:xfrm>
        </xdr:grpSpPr>
        <xdr:sp macro="" textlink="">
          <xdr:nvSpPr>
            <xdr:cNvPr id="27" name="Rectangle: Top Corners Rounded 26">
              <a:extLst>
                <a:ext uri="{FF2B5EF4-FFF2-40B4-BE49-F238E27FC236}">
                  <a16:creationId xmlns:a16="http://schemas.microsoft.com/office/drawing/2014/main" id="{9E346E07-26A8-4E4E-B9AD-7A2A4202941E}"/>
                </a:ext>
              </a:extLst>
            </xdr:cNvPr>
            <xdr:cNvSpPr/>
          </xdr:nvSpPr>
          <xdr:spPr>
            <a:xfrm rot="16200000">
              <a:off x="8201038" y="3"/>
              <a:ext cx="876291" cy="2343150"/>
            </a:xfrm>
            <a:prstGeom prst="round2Same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Top Corners Rounded 30">
              <a:extLst>
                <a:ext uri="{FF2B5EF4-FFF2-40B4-BE49-F238E27FC236}">
                  <a16:creationId xmlns:a16="http://schemas.microsoft.com/office/drawing/2014/main" id="{FA4DA71E-4003-4B36-8AFA-BC8FD257481B}"/>
                </a:ext>
              </a:extLst>
            </xdr:cNvPr>
            <xdr:cNvSpPr/>
          </xdr:nvSpPr>
          <xdr:spPr>
            <a:xfrm rot="5400000">
              <a:off x="8296286" y="-9520"/>
              <a:ext cx="876291" cy="2362208"/>
            </a:xfrm>
            <a:prstGeom prst="round2SameRect">
              <a:avLst>
                <a:gd name="adj1" fmla="val 16667"/>
                <a:gd name="adj2" fmla="val 6522"/>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6" name="Group 35">
            <a:extLst>
              <a:ext uri="{FF2B5EF4-FFF2-40B4-BE49-F238E27FC236}">
                <a16:creationId xmlns:a16="http://schemas.microsoft.com/office/drawing/2014/main" id="{8C16AD35-B07C-885D-CA77-251917F3CD98}"/>
              </a:ext>
            </a:extLst>
          </xdr:cNvPr>
          <xdr:cNvGrpSpPr/>
        </xdr:nvGrpSpPr>
        <xdr:grpSpPr>
          <a:xfrm>
            <a:off x="10178153" y="691255"/>
            <a:ext cx="2435679" cy="885810"/>
            <a:chOff x="9944109" y="704862"/>
            <a:chExt cx="2438401" cy="885810"/>
          </a:xfrm>
        </xdr:grpSpPr>
        <xdr:sp macro="" textlink="">
          <xdr:nvSpPr>
            <xdr:cNvPr id="28" name="Rectangle: Top Corners Rounded 27">
              <a:extLst>
                <a:ext uri="{FF2B5EF4-FFF2-40B4-BE49-F238E27FC236}">
                  <a16:creationId xmlns:a16="http://schemas.microsoft.com/office/drawing/2014/main" id="{20EE890F-C9A1-4A73-9BF4-85B756DEFB2A}"/>
                </a:ext>
              </a:extLst>
            </xdr:cNvPr>
            <xdr:cNvSpPr/>
          </xdr:nvSpPr>
          <xdr:spPr>
            <a:xfrm rot="16200000">
              <a:off x="10677538" y="-19048"/>
              <a:ext cx="876291" cy="2343150"/>
            </a:xfrm>
            <a:prstGeom prst="round2Same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Top Corners Rounded 31">
              <a:extLst>
                <a:ext uri="{FF2B5EF4-FFF2-40B4-BE49-F238E27FC236}">
                  <a16:creationId xmlns:a16="http://schemas.microsoft.com/office/drawing/2014/main" id="{D53849D4-677E-4EA5-B332-97E330C99786}"/>
                </a:ext>
              </a:extLst>
            </xdr:cNvPr>
            <xdr:cNvSpPr/>
          </xdr:nvSpPr>
          <xdr:spPr>
            <a:xfrm rot="5400000">
              <a:off x="10772789" y="-28567"/>
              <a:ext cx="876291" cy="2343150"/>
            </a:xfrm>
            <a:prstGeom prst="round2SameRect">
              <a:avLst>
                <a:gd name="adj1" fmla="val 16667"/>
                <a:gd name="adj2" fmla="val 6522"/>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48" name="Graphic 47" descr="Male profile with solid fill">
            <a:extLst>
              <a:ext uri="{FF2B5EF4-FFF2-40B4-BE49-F238E27FC236}">
                <a16:creationId xmlns:a16="http://schemas.microsoft.com/office/drawing/2014/main" id="{70C899D5-B096-E710-8696-2C12621A222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07407" y="918803"/>
            <a:ext cx="484632" cy="484632"/>
          </a:xfrm>
          <a:prstGeom prst="rect">
            <a:avLst/>
          </a:prstGeom>
        </xdr:spPr>
      </xdr:pic>
      <xdr:pic>
        <xdr:nvPicPr>
          <xdr:cNvPr id="52" name="Graphic 51" descr="Users with solid fill">
            <a:extLst>
              <a:ext uri="{FF2B5EF4-FFF2-40B4-BE49-F238E27FC236}">
                <a16:creationId xmlns:a16="http://schemas.microsoft.com/office/drawing/2014/main" id="{9CCA1B91-9F67-0073-B44B-B692A15310E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417232" y="888150"/>
            <a:ext cx="484632" cy="484632"/>
          </a:xfrm>
          <a:prstGeom prst="rect">
            <a:avLst/>
          </a:prstGeom>
        </xdr:spPr>
      </xdr:pic>
      <xdr:pic>
        <xdr:nvPicPr>
          <xdr:cNvPr id="56" name="Graphic 55" descr="Schoolhouse with solid fill">
            <a:extLst>
              <a:ext uri="{FF2B5EF4-FFF2-40B4-BE49-F238E27FC236}">
                <a16:creationId xmlns:a16="http://schemas.microsoft.com/office/drawing/2014/main" id="{DC7BD4C2-6615-D3BE-675A-1E74BF92633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45184" y="923132"/>
            <a:ext cx="488249" cy="488249"/>
          </a:xfrm>
          <a:prstGeom prst="rect">
            <a:avLst/>
          </a:prstGeom>
        </xdr:spPr>
      </xdr:pic>
      <xdr:pic>
        <xdr:nvPicPr>
          <xdr:cNvPr id="58" name="Graphic 57" descr="Classroom with solid fill">
            <a:extLst>
              <a:ext uri="{FF2B5EF4-FFF2-40B4-BE49-F238E27FC236}">
                <a16:creationId xmlns:a16="http://schemas.microsoft.com/office/drawing/2014/main" id="{4F63F606-FA07-3148-4153-272C175750F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250776" y="930701"/>
            <a:ext cx="484632" cy="484632"/>
          </a:xfrm>
          <a:prstGeom prst="rect">
            <a:avLst/>
          </a:prstGeom>
        </xdr:spPr>
      </xdr:pic>
      <xdr:sp macro="" textlink="">
        <xdr:nvSpPr>
          <xdr:cNvPr id="83" name="TextBox 82">
            <a:extLst>
              <a:ext uri="{FF2B5EF4-FFF2-40B4-BE49-F238E27FC236}">
                <a16:creationId xmlns:a16="http://schemas.microsoft.com/office/drawing/2014/main" id="{5E1B7448-86B6-469B-9D74-5017CFA4EA4B}"/>
              </a:ext>
            </a:extLst>
          </xdr:cNvPr>
          <xdr:cNvSpPr txBox="1"/>
        </xdr:nvSpPr>
        <xdr:spPr>
          <a:xfrm>
            <a:off x="3541618" y="771526"/>
            <a:ext cx="75247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mn-lt"/>
              </a:rPr>
              <a:t>Schools</a:t>
            </a:r>
          </a:p>
        </xdr:txBody>
      </xdr:sp>
      <xdr:cxnSp macro="">
        <xdr:nvCxnSpPr>
          <xdr:cNvPr id="91" name="Straight Connector 90">
            <a:extLst>
              <a:ext uri="{FF2B5EF4-FFF2-40B4-BE49-F238E27FC236}">
                <a16:creationId xmlns:a16="http://schemas.microsoft.com/office/drawing/2014/main" id="{2C45D59E-E43B-4CE8-FC0C-91B68761DC04}"/>
              </a:ext>
            </a:extLst>
          </xdr:cNvPr>
          <xdr:cNvCxnSpPr/>
        </xdr:nvCxnSpPr>
        <xdr:spPr>
          <a:xfrm flipH="1">
            <a:off x="3246603" y="92362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BAD92B6E-A72E-486B-AD58-8AE8AD338ED0}"/>
              </a:ext>
            </a:extLst>
          </xdr:cNvPr>
          <xdr:cNvCxnSpPr/>
        </xdr:nvCxnSpPr>
        <xdr:spPr>
          <a:xfrm flipH="1">
            <a:off x="11024926" y="84814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151614D1-1F19-4500-B5E9-CE31D3DCB3CC}"/>
              </a:ext>
            </a:extLst>
          </xdr:cNvPr>
          <xdr:cNvCxnSpPr/>
        </xdr:nvCxnSpPr>
        <xdr:spPr>
          <a:xfrm flipH="1">
            <a:off x="8299416" y="88781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B4FBBD40-9D39-475B-ADB5-ACCE1E85C3E8}"/>
              </a:ext>
            </a:extLst>
          </xdr:cNvPr>
          <xdr:cNvCxnSpPr/>
        </xdr:nvCxnSpPr>
        <xdr:spPr>
          <a:xfrm flipH="1">
            <a:off x="5822916" y="904351"/>
            <a:ext cx="2198" cy="542191"/>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7" name="TextBox 106">
            <a:extLst>
              <a:ext uri="{FF2B5EF4-FFF2-40B4-BE49-F238E27FC236}">
                <a16:creationId xmlns:a16="http://schemas.microsoft.com/office/drawing/2014/main" id="{7DFDD7F7-FD10-4D3E-A724-DECEA8157FF0}"/>
              </a:ext>
            </a:extLst>
          </xdr:cNvPr>
          <xdr:cNvSpPr txBox="1"/>
        </xdr:nvSpPr>
        <xdr:spPr>
          <a:xfrm>
            <a:off x="8737145" y="744312"/>
            <a:ext cx="911679"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Students</a:t>
            </a:r>
            <a:endParaRPr lang="en-US" sz="1600" b="1">
              <a:solidFill>
                <a:sysClr val="windowText" lastClr="000000"/>
              </a:solidFill>
              <a:latin typeface="+mn-lt"/>
            </a:endParaRPr>
          </a:p>
        </xdr:txBody>
      </xdr:sp>
      <xdr:sp macro="" textlink="">
        <xdr:nvSpPr>
          <xdr:cNvPr id="108" name="TextBox 107">
            <a:extLst>
              <a:ext uri="{FF2B5EF4-FFF2-40B4-BE49-F238E27FC236}">
                <a16:creationId xmlns:a16="http://schemas.microsoft.com/office/drawing/2014/main" id="{270352C7-CA59-461F-9CD8-FC55AC3F6907}"/>
              </a:ext>
            </a:extLst>
          </xdr:cNvPr>
          <xdr:cNvSpPr txBox="1"/>
        </xdr:nvSpPr>
        <xdr:spPr>
          <a:xfrm>
            <a:off x="6060607" y="776223"/>
            <a:ext cx="934811"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Teachers</a:t>
            </a:r>
            <a:endParaRPr lang="en-US" sz="1200" b="1">
              <a:effectLst/>
            </a:endParaRPr>
          </a:p>
        </xdr:txBody>
      </xdr:sp>
      <xdr:sp macro="" textlink="">
        <xdr:nvSpPr>
          <xdr:cNvPr id="109" name="TextBox 108">
            <a:extLst>
              <a:ext uri="{FF2B5EF4-FFF2-40B4-BE49-F238E27FC236}">
                <a16:creationId xmlns:a16="http://schemas.microsoft.com/office/drawing/2014/main" id="{764F6ACA-5044-4788-84D2-EAE0DDB898B5}"/>
              </a:ext>
            </a:extLst>
          </xdr:cNvPr>
          <xdr:cNvSpPr txBox="1"/>
        </xdr:nvSpPr>
        <xdr:spPr>
          <a:xfrm>
            <a:off x="11451771" y="702129"/>
            <a:ext cx="864054"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Parents</a:t>
            </a:r>
            <a:endParaRPr lang="en-US" sz="1400" b="1">
              <a:solidFill>
                <a:sysClr val="windowText" lastClr="000000"/>
              </a:solidFill>
              <a:latin typeface="+mn-lt"/>
            </a:endParaRPr>
          </a:p>
        </xdr:txBody>
      </xdr:sp>
      <xdr:sp macro="" textlink="'PIVOT TABLES'!H6">
        <xdr:nvSpPr>
          <xdr:cNvPr id="7" name="TextBox 6">
            <a:extLst>
              <a:ext uri="{FF2B5EF4-FFF2-40B4-BE49-F238E27FC236}">
                <a16:creationId xmlns:a16="http://schemas.microsoft.com/office/drawing/2014/main" id="{B8898118-4EA5-5B4B-415F-155292173E13}"/>
              </a:ext>
            </a:extLst>
          </xdr:cNvPr>
          <xdr:cNvSpPr txBox="1"/>
        </xdr:nvSpPr>
        <xdr:spPr>
          <a:xfrm>
            <a:off x="6259285" y="1022307"/>
            <a:ext cx="6858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B49EF-0745-4ED6-8977-05A248EB7F4C}" type="TxLink">
              <a:rPr lang="en-US" sz="1400" b="0" i="0" u="none" strike="noStrike">
                <a:solidFill>
                  <a:srgbClr val="000000"/>
                </a:solidFill>
                <a:latin typeface="Calibri"/>
                <a:cs typeface="Calibri"/>
              </a:rPr>
              <a:pPr/>
              <a:t>2,923</a:t>
            </a:fld>
            <a:endParaRPr lang="en-US" sz="1400"/>
          </a:p>
        </xdr:txBody>
      </xdr:sp>
      <xdr:sp macro="" textlink="'PIVOT TABLES'!H5">
        <xdr:nvSpPr>
          <xdr:cNvPr id="8" name="TextBox 7">
            <a:extLst>
              <a:ext uri="{FF2B5EF4-FFF2-40B4-BE49-F238E27FC236}">
                <a16:creationId xmlns:a16="http://schemas.microsoft.com/office/drawing/2014/main" id="{ED69C68A-0DE5-44AE-8E3B-50F6F477DEF3}"/>
              </a:ext>
            </a:extLst>
          </xdr:cNvPr>
          <xdr:cNvSpPr txBox="1"/>
        </xdr:nvSpPr>
        <xdr:spPr>
          <a:xfrm>
            <a:off x="878613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C0C6C-2EB8-4CED-9582-FAB0E75DACCF}" type="TxLink">
              <a:rPr lang="en-US" sz="1400" b="0" i="0" u="none" strike="noStrike">
                <a:solidFill>
                  <a:srgbClr val="000000"/>
                </a:solidFill>
                <a:latin typeface="Calibri"/>
                <a:cs typeface="Calibri"/>
              </a:rPr>
              <a:pPr/>
              <a:t>2,984</a:t>
            </a:fld>
            <a:endParaRPr lang="en-US" sz="1400" b="0" i="0" u="none" strike="noStrike">
              <a:solidFill>
                <a:srgbClr val="000000"/>
              </a:solidFill>
              <a:latin typeface="Calibri"/>
              <a:cs typeface="Calibri"/>
            </a:endParaRPr>
          </a:p>
        </xdr:txBody>
      </xdr:sp>
      <xdr:sp macro="" textlink="'PIVOT TABLES'!H4">
        <xdr:nvSpPr>
          <xdr:cNvPr id="13" name="TextBox 12">
            <a:extLst>
              <a:ext uri="{FF2B5EF4-FFF2-40B4-BE49-F238E27FC236}">
                <a16:creationId xmlns:a16="http://schemas.microsoft.com/office/drawing/2014/main" id="{9B5AD762-6BEC-43C5-ADDF-63F1B197A7B8}"/>
              </a:ext>
            </a:extLst>
          </xdr:cNvPr>
          <xdr:cNvSpPr txBox="1"/>
        </xdr:nvSpPr>
        <xdr:spPr>
          <a:xfrm>
            <a:off x="11537497" y="1009649"/>
            <a:ext cx="68852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DCAAC-5F69-48A1-A13D-AF7F2394A5BE}" type="TxLink">
              <a:rPr lang="en-US" sz="1400" b="0" i="0" u="none" strike="noStrike">
                <a:solidFill>
                  <a:srgbClr val="000000"/>
                </a:solidFill>
                <a:latin typeface="Calibri"/>
                <a:cs typeface="Calibri"/>
              </a:rPr>
              <a:pPr/>
              <a:t>2,961</a:t>
            </a:fld>
            <a:endParaRPr lang="en-US" sz="1400"/>
          </a:p>
        </xdr:txBody>
      </xdr:sp>
      <xdr:sp macro="" textlink="'PIVOT TABLES'!D7">
        <xdr:nvSpPr>
          <xdr:cNvPr id="19" name="TextBox 18">
            <a:extLst>
              <a:ext uri="{FF2B5EF4-FFF2-40B4-BE49-F238E27FC236}">
                <a16:creationId xmlns:a16="http://schemas.microsoft.com/office/drawing/2014/main" id="{1E60D4DD-D9A2-4CAB-A58B-A9CB23EB15B1}"/>
              </a:ext>
            </a:extLst>
          </xdr:cNvPr>
          <xdr:cNvSpPr txBox="1"/>
        </xdr:nvSpPr>
        <xdr:spPr>
          <a:xfrm>
            <a:off x="3711388" y="1020855"/>
            <a:ext cx="837279"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22A6511-2475-42FA-871E-ED84DA8CD6F9}" type="TxLink">
              <a:rPr lang="en-US" sz="1400" b="0" i="0" u="none" strike="noStrike">
                <a:solidFill>
                  <a:srgbClr val="000000"/>
                </a:solidFill>
                <a:latin typeface="Calibri"/>
                <a:ea typeface="+mn-ea"/>
                <a:cs typeface="Calibri"/>
              </a:rPr>
              <a:pPr marL="0" indent="0"/>
              <a:t>108</a:t>
            </a:fld>
            <a:endParaRPr lang="en-US" sz="1400" b="0" i="0" u="none" strike="noStrike">
              <a:solidFill>
                <a:srgbClr val="000000"/>
              </a:solidFill>
              <a:latin typeface="Calibri"/>
              <a:ea typeface="+mn-ea"/>
              <a:cs typeface="Calibri"/>
            </a:endParaRPr>
          </a:p>
        </xdr:txBody>
      </xdr:sp>
    </xdr:grpSp>
    <xdr:clientData/>
  </xdr:twoCellAnchor>
  <xdr:twoCellAnchor>
    <xdr:from>
      <xdr:col>5</xdr:col>
      <xdr:colOff>305919</xdr:colOff>
      <xdr:row>3</xdr:row>
      <xdr:rowOff>94876</xdr:rowOff>
    </xdr:from>
    <xdr:to>
      <xdr:col>16</xdr:col>
      <xdr:colOff>772644</xdr:colOff>
      <xdr:row>4</xdr:row>
      <xdr:rowOff>192032</xdr:rowOff>
    </xdr:to>
    <xdr:grpSp>
      <xdr:nvGrpSpPr>
        <xdr:cNvPr id="60" name="Group 59">
          <a:extLst>
            <a:ext uri="{FF2B5EF4-FFF2-40B4-BE49-F238E27FC236}">
              <a16:creationId xmlns:a16="http://schemas.microsoft.com/office/drawing/2014/main" id="{474459C4-1A35-8CCA-0CC6-B35A18C15E24}"/>
            </a:ext>
          </a:extLst>
        </xdr:cNvPr>
        <xdr:cNvGrpSpPr/>
      </xdr:nvGrpSpPr>
      <xdr:grpSpPr>
        <a:xfrm>
          <a:off x="4864312" y="911305"/>
          <a:ext cx="10495189" cy="369298"/>
          <a:chOff x="1943099" y="285750"/>
          <a:chExt cx="10525125" cy="333376"/>
        </a:xfrm>
        <a:effectLst>
          <a:outerShdw blurRad="50800" dist="38100" algn="l" rotWithShape="0">
            <a:prstClr val="black">
              <a:alpha val="40000"/>
            </a:prstClr>
          </a:outerShdw>
        </a:effectLst>
      </xdr:grpSpPr>
      <xdr:sp macro="" textlink="">
        <xdr:nvSpPr>
          <xdr:cNvPr id="14" name="Rectangle: Rounded Corners 13">
            <a:extLst>
              <a:ext uri="{FF2B5EF4-FFF2-40B4-BE49-F238E27FC236}">
                <a16:creationId xmlns:a16="http://schemas.microsoft.com/office/drawing/2014/main" id="{2C4BFF5D-27C0-E9FD-64D2-4BD4ACFB1613}"/>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extLst>
              <a:ext uri="{FF2B5EF4-FFF2-40B4-BE49-F238E27FC236}">
                <a16:creationId xmlns:a16="http://schemas.microsoft.com/office/drawing/2014/main" id="{DE4DEE1D-4E7A-7014-C55B-C0A05E382471}"/>
              </a:ext>
            </a:extLst>
          </xdr:cNvPr>
          <xdr:cNvSpPr txBox="1"/>
        </xdr:nvSpPr>
        <xdr:spPr>
          <a:xfrm>
            <a:off x="1998965" y="306587"/>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72" name="TextBox 71">
            <a:extLst>
              <a:ext uri="{FF2B5EF4-FFF2-40B4-BE49-F238E27FC236}">
                <a16:creationId xmlns:a16="http://schemas.microsoft.com/office/drawing/2014/main" id="{7CF8033A-AC12-4C3B-A51B-367304F4F77E}"/>
              </a:ext>
            </a:extLst>
          </xdr:cNvPr>
          <xdr:cNvSpPr txBox="1"/>
        </xdr:nvSpPr>
        <xdr:spPr>
          <a:xfrm>
            <a:off x="9853208" y="310363"/>
            <a:ext cx="2095502"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39" name="Graphic 38" descr="Books with solid fill">
            <a:extLst>
              <a:ext uri="{FF2B5EF4-FFF2-40B4-BE49-F238E27FC236}">
                <a16:creationId xmlns:a16="http://schemas.microsoft.com/office/drawing/2014/main" id="{E8BA7606-03E6-F00F-38C5-B8261779710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44351" y="304801"/>
            <a:ext cx="400400" cy="304799"/>
          </a:xfrm>
          <a:prstGeom prst="rect">
            <a:avLst/>
          </a:prstGeom>
        </xdr:spPr>
      </xdr:pic>
    </xdr:grpSp>
    <xdr:clientData/>
  </xdr:twoCellAnchor>
  <xdr:twoCellAnchor>
    <xdr:from>
      <xdr:col>11</xdr:col>
      <xdr:colOff>161925</xdr:colOff>
      <xdr:row>8</xdr:row>
      <xdr:rowOff>184978</xdr:rowOff>
    </xdr:from>
    <xdr:to>
      <xdr:col>16</xdr:col>
      <xdr:colOff>719938</xdr:colOff>
      <xdr:row>17</xdr:row>
      <xdr:rowOff>112059</xdr:rowOff>
    </xdr:to>
    <xdr:sp macro="" textlink="">
      <xdr:nvSpPr>
        <xdr:cNvPr id="73" name="Rectangle: Rounded Corners 72">
          <a:extLst>
            <a:ext uri="{FF2B5EF4-FFF2-40B4-BE49-F238E27FC236}">
              <a16:creationId xmlns:a16="http://schemas.microsoft.com/office/drawing/2014/main" id="{9E22E423-E39F-4BCD-B38B-860D0B379CE2}"/>
            </a:ext>
          </a:extLst>
        </xdr:cNvPr>
        <xdr:cNvSpPr/>
      </xdr:nvSpPr>
      <xdr:spPr>
        <a:xfrm>
          <a:off x="7512984" y="1529684"/>
          <a:ext cx="5152425" cy="2347551"/>
        </a:xfrm>
        <a:prstGeom prst="roundRect">
          <a:avLst>
            <a:gd name="adj" fmla="val 5923"/>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51869</xdr:colOff>
      <xdr:row>8</xdr:row>
      <xdr:rowOff>256836</xdr:rowOff>
    </xdr:from>
    <xdr:to>
      <xdr:col>16</xdr:col>
      <xdr:colOff>509307</xdr:colOff>
      <xdr:row>16</xdr:row>
      <xdr:rowOff>75990</xdr:rowOff>
    </xdr:to>
    <xdr:graphicFrame macro="">
      <xdr:nvGraphicFramePr>
        <xdr:cNvPr id="41" name="Chart 40">
          <a:extLst>
            <a:ext uri="{FF2B5EF4-FFF2-40B4-BE49-F238E27FC236}">
              <a16:creationId xmlns:a16="http://schemas.microsoft.com/office/drawing/2014/main" id="{89FF2B99-D5E8-44C4-9EE1-F3F0C13E1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411016</xdr:colOff>
      <xdr:row>12</xdr:row>
      <xdr:rowOff>71410</xdr:rowOff>
    </xdr:from>
    <xdr:to>
      <xdr:col>13</xdr:col>
      <xdr:colOff>31937</xdr:colOff>
      <xdr:row>13</xdr:row>
      <xdr:rowOff>76696</xdr:rowOff>
    </xdr:to>
    <xdr:sp macro="" textlink="">
      <xdr:nvSpPr>
        <xdr:cNvPr id="43" name="TextBox 42">
          <a:extLst>
            <a:ext uri="{FF2B5EF4-FFF2-40B4-BE49-F238E27FC236}">
              <a16:creationId xmlns:a16="http://schemas.microsoft.com/office/drawing/2014/main" id="{C3CBD842-A10B-4737-A613-3C6B42919135}"/>
            </a:ext>
          </a:extLst>
        </xdr:cNvPr>
        <xdr:cNvSpPr txBox="1"/>
      </xdr:nvSpPr>
      <xdr:spPr>
        <a:xfrm>
          <a:off x="7762075" y="2491881"/>
          <a:ext cx="1458686" cy="274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Elementary School</a:t>
          </a:r>
          <a:endParaRPr lang="en-US" sz="1400" b="1">
            <a:solidFill>
              <a:sysClr val="windowText" lastClr="000000"/>
            </a:solidFill>
            <a:latin typeface="+mn-lt"/>
          </a:endParaRPr>
        </a:p>
      </xdr:txBody>
    </xdr:sp>
    <xdr:clientData/>
  </xdr:twoCellAnchor>
  <xdr:twoCellAnchor>
    <xdr:from>
      <xdr:col>11</xdr:col>
      <xdr:colOff>394210</xdr:colOff>
      <xdr:row>10</xdr:row>
      <xdr:rowOff>86403</xdr:rowOff>
    </xdr:from>
    <xdr:to>
      <xdr:col>12</xdr:col>
      <xdr:colOff>657226</xdr:colOff>
      <xdr:row>11</xdr:row>
      <xdr:rowOff>104775</xdr:rowOff>
    </xdr:to>
    <xdr:sp macro="" textlink="">
      <xdr:nvSpPr>
        <xdr:cNvPr id="46" name="TextBox 45">
          <a:extLst>
            <a:ext uri="{FF2B5EF4-FFF2-40B4-BE49-F238E27FC236}">
              <a16:creationId xmlns:a16="http://schemas.microsoft.com/office/drawing/2014/main" id="{6B3C7F8F-B275-48B1-89D3-62451D537173}"/>
            </a:ext>
          </a:extLst>
        </xdr:cNvPr>
        <xdr:cNvSpPr txBox="1"/>
      </xdr:nvSpPr>
      <xdr:spPr>
        <a:xfrm>
          <a:off x="7709410" y="1953303"/>
          <a:ext cx="1177416" cy="285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Primary School</a:t>
          </a:r>
          <a:endParaRPr lang="en-US" sz="1400" b="1">
            <a:solidFill>
              <a:sysClr val="windowText" lastClr="000000"/>
            </a:solidFill>
            <a:latin typeface="+mn-lt"/>
          </a:endParaRPr>
        </a:p>
      </xdr:txBody>
    </xdr:sp>
    <xdr:clientData/>
  </xdr:twoCellAnchor>
  <xdr:twoCellAnchor>
    <xdr:from>
      <xdr:col>11</xdr:col>
      <xdr:colOff>432867</xdr:colOff>
      <xdr:row>14</xdr:row>
      <xdr:rowOff>67238</xdr:rowOff>
    </xdr:from>
    <xdr:to>
      <xdr:col>13</xdr:col>
      <xdr:colOff>53788</xdr:colOff>
      <xdr:row>15</xdr:row>
      <xdr:rowOff>72524</xdr:rowOff>
    </xdr:to>
    <xdr:sp macro="" textlink="">
      <xdr:nvSpPr>
        <xdr:cNvPr id="47" name="TextBox 46">
          <a:extLst>
            <a:ext uri="{FF2B5EF4-FFF2-40B4-BE49-F238E27FC236}">
              <a16:creationId xmlns:a16="http://schemas.microsoft.com/office/drawing/2014/main" id="{BC6F3433-CB66-4F5E-A6A1-49AC3D2BD8AF}"/>
            </a:ext>
          </a:extLst>
        </xdr:cNvPr>
        <xdr:cNvSpPr txBox="1"/>
      </xdr:nvSpPr>
      <xdr:spPr>
        <a:xfrm>
          <a:off x="7748067" y="3000938"/>
          <a:ext cx="1449721" cy="27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i="0">
              <a:solidFill>
                <a:schemeClr val="dk1"/>
              </a:solidFill>
              <a:effectLst/>
              <a:latin typeface="+mn-lt"/>
              <a:ea typeface="+mn-ea"/>
              <a:cs typeface="+mn-cs"/>
            </a:rPr>
            <a:t>Pre School</a:t>
          </a:r>
          <a:endParaRPr lang="en-US" sz="1400" b="1">
            <a:solidFill>
              <a:sysClr val="windowText" lastClr="000000"/>
            </a:solidFill>
            <a:latin typeface="+mn-lt"/>
          </a:endParaRPr>
        </a:p>
      </xdr:txBody>
    </xdr:sp>
    <xdr:clientData/>
  </xdr:twoCellAnchor>
  <xdr:twoCellAnchor>
    <xdr:from>
      <xdr:col>11</xdr:col>
      <xdr:colOff>296395</xdr:colOff>
      <xdr:row>10</xdr:row>
      <xdr:rowOff>173002</xdr:rowOff>
    </xdr:from>
    <xdr:to>
      <xdr:col>11</xdr:col>
      <xdr:colOff>430866</xdr:colOff>
      <xdr:row>11</xdr:row>
      <xdr:rowOff>48746</xdr:rowOff>
    </xdr:to>
    <xdr:sp macro="" textlink="">
      <xdr:nvSpPr>
        <xdr:cNvPr id="49" name="Oval 48">
          <a:extLst>
            <a:ext uri="{FF2B5EF4-FFF2-40B4-BE49-F238E27FC236}">
              <a16:creationId xmlns:a16="http://schemas.microsoft.com/office/drawing/2014/main" id="{EC153997-14DB-1971-F10D-4AE9D79EA217}"/>
            </a:ext>
          </a:extLst>
        </xdr:cNvPr>
        <xdr:cNvSpPr/>
      </xdr:nvSpPr>
      <xdr:spPr>
        <a:xfrm>
          <a:off x="7611595" y="2039902"/>
          <a:ext cx="134471" cy="142444"/>
        </a:xfrm>
        <a:prstGeom prst="ellipse">
          <a:avLst/>
        </a:prstGeom>
        <a:solidFill>
          <a:srgbClr val="7030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269502</xdr:colOff>
      <xdr:row>12</xdr:row>
      <xdr:rowOff>209378</xdr:rowOff>
    </xdr:from>
    <xdr:to>
      <xdr:col>11</xdr:col>
      <xdr:colOff>403973</xdr:colOff>
      <xdr:row>13</xdr:row>
      <xdr:rowOff>85123</xdr:rowOff>
    </xdr:to>
    <xdr:sp macro="" textlink="">
      <xdr:nvSpPr>
        <xdr:cNvPr id="50" name="Oval 49">
          <a:extLst>
            <a:ext uri="{FF2B5EF4-FFF2-40B4-BE49-F238E27FC236}">
              <a16:creationId xmlns:a16="http://schemas.microsoft.com/office/drawing/2014/main" id="{B5262310-2952-40EB-BB16-596A0EB549B6}"/>
            </a:ext>
          </a:extLst>
        </xdr:cNvPr>
        <xdr:cNvSpPr/>
      </xdr:nvSpPr>
      <xdr:spPr>
        <a:xfrm>
          <a:off x="7584702" y="2609678"/>
          <a:ext cx="134471" cy="142445"/>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308162</xdr:colOff>
      <xdr:row>14</xdr:row>
      <xdr:rowOff>138119</xdr:rowOff>
    </xdr:from>
    <xdr:to>
      <xdr:col>11</xdr:col>
      <xdr:colOff>442633</xdr:colOff>
      <xdr:row>15</xdr:row>
      <xdr:rowOff>15928</xdr:rowOff>
    </xdr:to>
    <xdr:sp macro="" textlink="">
      <xdr:nvSpPr>
        <xdr:cNvPr id="51" name="Oval 50">
          <a:extLst>
            <a:ext uri="{FF2B5EF4-FFF2-40B4-BE49-F238E27FC236}">
              <a16:creationId xmlns:a16="http://schemas.microsoft.com/office/drawing/2014/main" id="{8DADE8F5-8DCC-4976-9385-AF6D96D00BD6}"/>
            </a:ext>
          </a:extLst>
        </xdr:cNvPr>
        <xdr:cNvSpPr/>
      </xdr:nvSpPr>
      <xdr:spPr>
        <a:xfrm>
          <a:off x="7623362" y="3071819"/>
          <a:ext cx="134471" cy="144509"/>
        </a:xfrm>
        <a:prstGeom prst="ellipse">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507947</xdr:colOff>
      <xdr:row>13</xdr:row>
      <xdr:rowOff>39400</xdr:rowOff>
    </xdr:from>
    <xdr:to>
      <xdr:col>12</xdr:col>
      <xdr:colOff>195543</xdr:colOff>
      <xdr:row>14</xdr:row>
      <xdr:rowOff>31710</xdr:rowOff>
    </xdr:to>
    <xdr:sp macro="" textlink="'PIVOT TABLES'!K4">
      <xdr:nvSpPr>
        <xdr:cNvPr id="53" name="TextBox 52">
          <a:extLst>
            <a:ext uri="{FF2B5EF4-FFF2-40B4-BE49-F238E27FC236}">
              <a16:creationId xmlns:a16="http://schemas.microsoft.com/office/drawing/2014/main" id="{4B81A97E-6B20-44D0-AE97-AA06AB48442D}"/>
            </a:ext>
          </a:extLst>
        </xdr:cNvPr>
        <xdr:cNvSpPr txBox="1"/>
      </xdr:nvSpPr>
      <xdr:spPr>
        <a:xfrm>
          <a:off x="7823147" y="2706400"/>
          <a:ext cx="601996" cy="2590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49C522-237E-4CE4-AF4D-C3BC7188A101}" type="TxLink">
            <a:rPr lang="en-US" sz="1200" b="1" i="0" u="none" strike="noStrike" cap="none" spc="0">
              <a:ln>
                <a:noFill/>
              </a:ln>
              <a:solidFill>
                <a:schemeClr val="tx1"/>
              </a:solidFill>
              <a:effectLst/>
              <a:latin typeface="Calibri"/>
              <a:cs typeface="Calibri"/>
            </a:rPr>
            <a:pPr/>
            <a:t>41</a:t>
          </a:fld>
          <a:endParaRPr lang="en-US" sz="800" b="1" i="0" u="none" strike="noStrike" cap="none" spc="0">
            <a:ln>
              <a:noFill/>
            </a:ln>
            <a:solidFill>
              <a:schemeClr val="tx1"/>
            </a:solidFill>
            <a:effectLst/>
            <a:latin typeface="Calibri"/>
            <a:cs typeface="Calibri"/>
          </a:endParaRPr>
        </a:p>
      </xdr:txBody>
    </xdr:sp>
    <xdr:clientData/>
  </xdr:twoCellAnchor>
  <xdr:twoCellAnchor>
    <xdr:from>
      <xdr:col>11</xdr:col>
      <xdr:colOff>527557</xdr:colOff>
      <xdr:row>15</xdr:row>
      <xdr:rowOff>9102</xdr:rowOff>
    </xdr:from>
    <xdr:to>
      <xdr:col>12</xdr:col>
      <xdr:colOff>282389</xdr:colOff>
      <xdr:row>16</xdr:row>
      <xdr:rowOff>11735</xdr:rowOff>
    </xdr:to>
    <xdr:sp macro="" textlink="'PIVOT TABLES'!K5">
      <xdr:nvSpPr>
        <xdr:cNvPr id="54" name="TextBox 53">
          <a:extLst>
            <a:ext uri="{FF2B5EF4-FFF2-40B4-BE49-F238E27FC236}">
              <a16:creationId xmlns:a16="http://schemas.microsoft.com/office/drawing/2014/main" id="{84C0BA77-4389-4E36-ABFE-746CAF981401}"/>
            </a:ext>
          </a:extLst>
        </xdr:cNvPr>
        <xdr:cNvSpPr txBox="1"/>
      </xdr:nvSpPr>
      <xdr:spPr>
        <a:xfrm>
          <a:off x="7842757" y="3209502"/>
          <a:ext cx="669232" cy="2693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4A4910-153B-433E-8EBF-75EB9E695CBA}" type="TxLink">
            <a:rPr lang="en-US" sz="1200" b="1" i="0" u="none" strike="noStrike">
              <a:solidFill>
                <a:srgbClr val="000000"/>
              </a:solidFill>
              <a:latin typeface="Calibri"/>
              <a:cs typeface="Calibri"/>
            </a:rPr>
            <a:pPr/>
            <a:t>35</a:t>
          </a:fld>
          <a:endParaRPr lang="en-US" sz="900" b="1" i="0" u="none" strike="noStrike">
            <a:solidFill>
              <a:srgbClr val="000000"/>
            </a:solidFill>
            <a:latin typeface="Calibri"/>
            <a:cs typeface="Calibri"/>
          </a:endParaRPr>
        </a:p>
      </xdr:txBody>
    </xdr:sp>
    <xdr:clientData/>
  </xdr:twoCellAnchor>
  <xdr:twoCellAnchor>
    <xdr:from>
      <xdr:col>11</xdr:col>
      <xdr:colOff>500663</xdr:colOff>
      <xdr:row>11</xdr:row>
      <xdr:rowOff>31925</xdr:rowOff>
    </xdr:from>
    <xdr:to>
      <xdr:col>12</xdr:col>
      <xdr:colOff>255495</xdr:colOff>
      <xdr:row>12</xdr:row>
      <xdr:rowOff>34558</xdr:rowOff>
    </xdr:to>
    <xdr:sp macro="" textlink="'PIVOT TABLES'!K6">
      <xdr:nvSpPr>
        <xdr:cNvPr id="55" name="TextBox 54">
          <a:extLst>
            <a:ext uri="{FF2B5EF4-FFF2-40B4-BE49-F238E27FC236}">
              <a16:creationId xmlns:a16="http://schemas.microsoft.com/office/drawing/2014/main" id="{5704D95B-4CA6-4DD8-B3BD-84CAD4FC7A6B}"/>
            </a:ext>
          </a:extLst>
        </xdr:cNvPr>
        <xdr:cNvSpPr txBox="1"/>
      </xdr:nvSpPr>
      <xdr:spPr>
        <a:xfrm>
          <a:off x="7815863" y="2165525"/>
          <a:ext cx="669232" cy="26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C227F1-1AEF-455D-829B-6A926DBF4679}" type="TxLink">
            <a:rPr lang="en-US" sz="1200" b="1" i="0" u="none" strike="noStrike" cap="none" spc="0">
              <a:ln>
                <a:noFill/>
              </a:ln>
              <a:solidFill>
                <a:schemeClr val="tx1"/>
              </a:solidFill>
              <a:effectLst/>
              <a:latin typeface="Calibri"/>
              <a:ea typeface="+mn-ea"/>
              <a:cs typeface="Calibri"/>
            </a:rPr>
            <a:pPr marL="0" indent="0"/>
            <a:t>32</a:t>
          </a:fld>
          <a:endParaRPr lang="en-US" sz="1200" b="1" i="0" u="none" strike="noStrike" cap="none" spc="0">
            <a:ln>
              <a:noFill/>
            </a:ln>
            <a:solidFill>
              <a:schemeClr val="tx1"/>
            </a:solidFill>
            <a:effectLst/>
            <a:latin typeface="Calibri"/>
            <a:ea typeface="+mn-ea"/>
            <a:cs typeface="Calibri"/>
          </a:endParaRPr>
        </a:p>
      </xdr:txBody>
    </xdr:sp>
    <xdr:clientData/>
  </xdr:twoCellAnchor>
  <xdr:twoCellAnchor>
    <xdr:from>
      <xdr:col>15</xdr:col>
      <xdr:colOff>114299</xdr:colOff>
      <xdr:row>8</xdr:row>
      <xdr:rowOff>158485</xdr:rowOff>
    </xdr:from>
    <xdr:to>
      <xdr:col>17</xdr:col>
      <xdr:colOff>19051</xdr:colOff>
      <xdr:row>9</xdr:row>
      <xdr:rowOff>163770</xdr:rowOff>
    </xdr:to>
    <xdr:sp macro="" textlink="">
      <xdr:nvSpPr>
        <xdr:cNvPr id="79" name="TextBox 78">
          <a:extLst>
            <a:ext uri="{FF2B5EF4-FFF2-40B4-BE49-F238E27FC236}">
              <a16:creationId xmlns:a16="http://schemas.microsoft.com/office/drawing/2014/main" id="{0EFE3D01-056B-4CBD-94A8-409ECB51CF68}"/>
            </a:ext>
          </a:extLst>
        </xdr:cNvPr>
        <xdr:cNvSpPr txBox="1"/>
      </xdr:nvSpPr>
      <xdr:spPr>
        <a:xfrm>
          <a:off x="11087099" y="1491985"/>
          <a:ext cx="1733552" cy="271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tx1"/>
              </a:solidFill>
              <a:latin typeface="+mj-lt"/>
            </a:rPr>
            <a:t> Educational Stage</a:t>
          </a:r>
        </a:p>
      </xdr:txBody>
    </xdr:sp>
    <xdr:clientData/>
  </xdr:twoCellAnchor>
  <xdr:twoCellAnchor>
    <xdr:from>
      <xdr:col>3</xdr:col>
      <xdr:colOff>276226</xdr:colOff>
      <xdr:row>3</xdr:row>
      <xdr:rowOff>78442</xdr:rowOff>
    </xdr:from>
    <xdr:to>
      <xdr:col>5</xdr:col>
      <xdr:colOff>28575</xdr:colOff>
      <xdr:row>21</xdr:row>
      <xdr:rowOff>95258</xdr:rowOff>
    </xdr:to>
    <xdr:grpSp>
      <xdr:nvGrpSpPr>
        <xdr:cNvPr id="6" name="Group 5">
          <a:extLst>
            <a:ext uri="{FF2B5EF4-FFF2-40B4-BE49-F238E27FC236}">
              <a16:creationId xmlns:a16="http://schemas.microsoft.com/office/drawing/2014/main" id="{32294BB0-7FC7-FDF7-9375-DEBA87F386BB}"/>
            </a:ext>
          </a:extLst>
        </xdr:cNvPr>
        <xdr:cNvGrpSpPr/>
      </xdr:nvGrpSpPr>
      <xdr:grpSpPr>
        <a:xfrm>
          <a:off x="3011262" y="894871"/>
          <a:ext cx="1575706" cy="4915387"/>
          <a:chOff x="1457326" y="123828"/>
          <a:chExt cx="1581149" cy="4705355"/>
        </a:xfrm>
      </xdr:grpSpPr>
      <xdr:pic>
        <xdr:nvPicPr>
          <xdr:cNvPr id="21" name="Picture 20" descr="Working with tablet computers in a classroom">
            <a:extLst>
              <a:ext uri="{FF2B5EF4-FFF2-40B4-BE49-F238E27FC236}">
                <a16:creationId xmlns:a16="http://schemas.microsoft.com/office/drawing/2014/main" id="{F2821D44-D2A6-1ED1-236E-E5FCFE1BBE53}"/>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6" name="Rectangle: Top Corners Rounded 65">
            <a:extLst>
              <a:ext uri="{FF2B5EF4-FFF2-40B4-BE49-F238E27FC236}">
                <a16:creationId xmlns:a16="http://schemas.microsoft.com/office/drawing/2014/main" id="{A5A61A87-E928-4999-9E94-2D2F86CBDE77}"/>
              </a:ext>
            </a:extLst>
          </xdr:cNvPr>
          <xdr:cNvSpPr/>
        </xdr:nvSpPr>
        <xdr:spPr>
          <a:xfrm rot="16200000">
            <a:off x="-114301" y="1695455"/>
            <a:ext cx="4705355" cy="1562101"/>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3</xdr:col>
      <xdr:colOff>723900</xdr:colOff>
      <xdr:row>6</xdr:row>
      <xdr:rowOff>38100</xdr:rowOff>
    </xdr:from>
    <xdr:to>
      <xdr:col>5</xdr:col>
      <xdr:colOff>57149</xdr:colOff>
      <xdr:row>10</xdr:row>
      <xdr:rowOff>142876</xdr:rowOff>
    </xdr:to>
    <xdr:grpSp>
      <xdr:nvGrpSpPr>
        <xdr:cNvPr id="10" name="Group 9">
          <a:extLst>
            <a:ext uri="{FF2B5EF4-FFF2-40B4-BE49-F238E27FC236}">
              <a16:creationId xmlns:a16="http://schemas.microsoft.com/office/drawing/2014/main" id="{327CAEF3-5E22-3EF6-EA8C-0C3655034918}"/>
            </a:ext>
          </a:extLst>
        </xdr:cNvPr>
        <xdr:cNvGrpSpPr/>
      </xdr:nvGrpSpPr>
      <xdr:grpSpPr>
        <a:xfrm>
          <a:off x="3458936" y="1670957"/>
          <a:ext cx="1156606" cy="1193348"/>
          <a:chOff x="552449" y="657459"/>
          <a:chExt cx="1621248" cy="1199686"/>
        </a:xfrm>
        <a:solidFill>
          <a:schemeClr val="bg1">
            <a:lumMod val="85000"/>
          </a:schemeClr>
        </a:solidFill>
      </xdr:grpSpPr>
      <xdr:sp macro="" textlink="">
        <xdr:nvSpPr>
          <xdr:cNvPr id="5" name="Rectangle: Top Corners Rounded 4">
            <a:extLst>
              <a:ext uri="{FF2B5EF4-FFF2-40B4-BE49-F238E27FC236}">
                <a16:creationId xmlns:a16="http://schemas.microsoft.com/office/drawing/2014/main" id="{823FDC14-FDAF-11D6-5CB0-1E5B7947A2D4}"/>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Freeform: Shape 8">
            <a:extLst>
              <a:ext uri="{FF2B5EF4-FFF2-40B4-BE49-F238E27FC236}">
                <a16:creationId xmlns:a16="http://schemas.microsoft.com/office/drawing/2014/main" id="{4A6C583A-1B41-4C2A-BFA9-03EFAE873A1D}"/>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762000</xdr:colOff>
      <xdr:row>7</xdr:row>
      <xdr:rowOff>219075</xdr:rowOff>
    </xdr:from>
    <xdr:to>
      <xdr:col>4</xdr:col>
      <xdr:colOff>809625</xdr:colOff>
      <xdr:row>20</xdr:row>
      <xdr:rowOff>104775</xdr:rowOff>
    </xdr:to>
    <xdr:sp macro="" textlink="">
      <xdr:nvSpPr>
        <xdr:cNvPr id="57" name="TextBox 56">
          <a:extLst>
            <a:ext uri="{FF2B5EF4-FFF2-40B4-BE49-F238E27FC236}">
              <a16:creationId xmlns:a16="http://schemas.microsoft.com/office/drawing/2014/main" id="{613DEA5B-2D20-7C45-62A0-750A18820535}"/>
            </a:ext>
          </a:extLst>
        </xdr:cNvPr>
        <xdr:cNvSpPr txBox="1"/>
      </xdr:nvSpPr>
      <xdr:spPr>
        <a:xfrm>
          <a:off x="3518647" y="2101663"/>
          <a:ext cx="966507" cy="3381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accent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400" b="1" i="0">
            <a:solidFill>
              <a:schemeClr val="bg1"/>
            </a:solidFill>
            <a:effectLst/>
            <a:latin typeface="+mn-lt"/>
            <a:ea typeface="+mn-ea"/>
            <a:cs typeface="+mn-cs"/>
          </a:endParaRPr>
        </a:p>
        <a:p>
          <a:endParaRPr lang="en-US" sz="1400" b="1" i="0">
            <a:solidFill>
              <a:schemeClr val="bg1"/>
            </a:solidFill>
            <a:effectLst/>
            <a:latin typeface="+mn-lt"/>
            <a:ea typeface="+mn-ea"/>
            <a:cs typeface="+mn-cs"/>
          </a:endParaRPr>
        </a:p>
        <a:p>
          <a:r>
            <a:rPr lang="en-US" sz="1400" b="1" i="0">
              <a:solidFill>
                <a:schemeClr val="bg1"/>
              </a:solidFill>
              <a:effectLst/>
              <a:latin typeface="+mn-lt"/>
              <a:ea typeface="+mn-ea"/>
              <a:cs typeface="+mn-cs"/>
            </a:rPr>
            <a:t>Assistant</a:t>
          </a:r>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3</xdr:col>
      <xdr:colOff>771524</xdr:colOff>
      <xdr:row>15</xdr:row>
      <xdr:rowOff>161925</xdr:rowOff>
    </xdr:from>
    <xdr:to>
      <xdr:col>4</xdr:col>
      <xdr:colOff>649941</xdr:colOff>
      <xdr:row>16</xdr:row>
      <xdr:rowOff>190500</xdr:rowOff>
    </xdr:to>
    <xdr:sp macro="" textlink="">
      <xdr:nvSpPr>
        <xdr:cNvPr id="67" name="TextBox 66">
          <a:hlinkClick xmlns:r="http://schemas.openxmlformats.org/officeDocument/2006/relationships" r:id="rId14"/>
          <a:extLst>
            <a:ext uri="{FF2B5EF4-FFF2-40B4-BE49-F238E27FC236}">
              <a16:creationId xmlns:a16="http://schemas.microsoft.com/office/drawing/2014/main" id="{5D975CCB-D033-AF2D-575B-DF55BB027B34}"/>
            </a:ext>
          </a:extLst>
        </xdr:cNvPr>
        <xdr:cNvSpPr txBox="1"/>
      </xdr:nvSpPr>
      <xdr:spPr>
        <a:xfrm>
          <a:off x="3528171" y="4196043"/>
          <a:ext cx="797299" cy="297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rgbClr val="E3DFEF"/>
              </a:solidFill>
              <a:effectLst/>
              <a:latin typeface="+mn-lt"/>
              <a:ea typeface="+mn-ea"/>
              <a:cs typeface="+mn-cs"/>
            </a:rPr>
            <a:t>Events</a:t>
          </a:r>
          <a:endParaRPr lang="en-US" sz="1100">
            <a:solidFill>
              <a:srgbClr val="E3DFEF"/>
            </a:solidFill>
          </a:endParaRPr>
        </a:p>
      </xdr:txBody>
    </xdr:sp>
    <xdr:clientData/>
  </xdr:twoCellAnchor>
  <xdr:twoCellAnchor>
    <xdr:from>
      <xdr:col>10</xdr:col>
      <xdr:colOff>76198</xdr:colOff>
      <xdr:row>18</xdr:row>
      <xdr:rowOff>19051</xdr:rowOff>
    </xdr:from>
    <xdr:to>
      <xdr:col>10</xdr:col>
      <xdr:colOff>857249</xdr:colOff>
      <xdr:row>19</xdr:row>
      <xdr:rowOff>66675</xdr:rowOff>
    </xdr:to>
    <xdr:sp macro="" textlink="">
      <xdr:nvSpPr>
        <xdr:cNvPr id="11" name="TextBox 10">
          <a:hlinkClick xmlns:r="http://schemas.openxmlformats.org/officeDocument/2006/relationships" r:id="rId14"/>
          <a:extLst>
            <a:ext uri="{FF2B5EF4-FFF2-40B4-BE49-F238E27FC236}">
              <a16:creationId xmlns:a16="http://schemas.microsoft.com/office/drawing/2014/main" id="{23DB3351-5137-4331-B73B-C62F79C6EE6F}"/>
            </a:ext>
          </a:extLst>
        </xdr:cNvPr>
        <xdr:cNvSpPr txBox="1"/>
      </xdr:nvSpPr>
      <xdr:spPr>
        <a:xfrm>
          <a:off x="6476998" y="4019551"/>
          <a:ext cx="781051" cy="314324"/>
        </a:xfrm>
        <a:prstGeom prst="roundRect">
          <a:avLst>
            <a:gd name="adj" fmla="val 45699"/>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cap="none" spc="0">
              <a:ln w="0"/>
              <a:solidFill>
                <a:schemeClr val="tx1"/>
              </a:solidFill>
              <a:effectLst>
                <a:outerShdw blurRad="38100" dist="19050" dir="2700000" algn="tl" rotWithShape="0">
                  <a:schemeClr val="dk1">
                    <a:alpha val="40000"/>
                  </a:schemeClr>
                </a:outerShdw>
              </a:effectLst>
              <a:latin typeface="+mj-lt"/>
            </a:rPr>
            <a:t>View</a:t>
          </a:r>
          <a:r>
            <a:rPr lang="en-US" sz="1200" b="1" cap="none" spc="0" baseline="0">
              <a:ln w="0"/>
              <a:solidFill>
                <a:schemeClr val="tx1"/>
              </a:solidFill>
              <a:effectLst>
                <a:outerShdw blurRad="38100" dist="19050" dir="2700000" algn="tl" rotWithShape="0">
                  <a:schemeClr val="dk1">
                    <a:alpha val="40000"/>
                  </a:schemeClr>
                </a:outerShdw>
              </a:effectLst>
              <a:latin typeface="+mj-lt"/>
            </a:rPr>
            <a:t> All</a:t>
          </a:r>
        </a:p>
      </xdr:txBody>
    </xdr:sp>
    <xdr:clientData/>
  </xdr:twoCellAnchor>
  <xdr:twoCellAnchor>
    <xdr:from>
      <xdr:col>3</xdr:col>
      <xdr:colOff>761999</xdr:colOff>
      <xdr:row>9</xdr:row>
      <xdr:rowOff>228600</xdr:rowOff>
    </xdr:from>
    <xdr:to>
      <xdr:col>4</xdr:col>
      <xdr:colOff>739588</xdr:colOff>
      <xdr:row>11</xdr:row>
      <xdr:rowOff>0</xdr:rowOff>
    </xdr:to>
    <xdr:sp macro="" textlink="">
      <xdr:nvSpPr>
        <xdr:cNvPr id="15" name="TextBox 14">
          <a:hlinkClick xmlns:r="http://schemas.openxmlformats.org/officeDocument/2006/relationships" r:id="rId15"/>
          <a:extLst>
            <a:ext uri="{FF2B5EF4-FFF2-40B4-BE49-F238E27FC236}">
              <a16:creationId xmlns:a16="http://schemas.microsoft.com/office/drawing/2014/main" id="{A898C7A8-55F5-412F-9EFA-22851F9CA641}"/>
            </a:ext>
          </a:extLst>
        </xdr:cNvPr>
        <xdr:cNvSpPr txBox="1"/>
      </xdr:nvSpPr>
      <xdr:spPr>
        <a:xfrm>
          <a:off x="3518646" y="2649071"/>
          <a:ext cx="896471" cy="309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Students</a:t>
          </a:r>
          <a:endParaRPr lang="en-US" sz="1100">
            <a:solidFill>
              <a:schemeClr val="bg1"/>
            </a:solidFill>
          </a:endParaRPr>
        </a:p>
      </xdr:txBody>
    </xdr:sp>
    <xdr:clientData/>
  </xdr:twoCellAnchor>
  <xdr:twoCellAnchor>
    <xdr:from>
      <xdr:col>5</xdr:col>
      <xdr:colOff>495300</xdr:colOff>
      <xdr:row>19</xdr:row>
      <xdr:rowOff>123824</xdr:rowOff>
    </xdr:from>
    <xdr:to>
      <xdr:col>9</xdr:col>
      <xdr:colOff>537882</xdr:colOff>
      <xdr:row>26</xdr:row>
      <xdr:rowOff>11206</xdr:rowOff>
    </xdr:to>
    <xdr:grpSp>
      <xdr:nvGrpSpPr>
        <xdr:cNvPr id="65" name="Group 64">
          <a:extLst>
            <a:ext uri="{FF2B5EF4-FFF2-40B4-BE49-F238E27FC236}">
              <a16:creationId xmlns:a16="http://schemas.microsoft.com/office/drawing/2014/main" id="{2D044C77-8DDA-9F62-AC86-4400806863A3}"/>
            </a:ext>
          </a:extLst>
        </xdr:cNvPr>
        <xdr:cNvGrpSpPr/>
      </xdr:nvGrpSpPr>
      <xdr:grpSpPr>
        <a:xfrm>
          <a:off x="5053693" y="5294538"/>
          <a:ext cx="3689296" cy="1792382"/>
          <a:chOff x="2314575" y="4190999"/>
          <a:chExt cx="3829050" cy="1562099"/>
        </a:xfrm>
      </xdr:grpSpPr>
      <xdr:sp macro="" textlink="'PIVOT TABLES'!O4">
        <xdr:nvSpPr>
          <xdr:cNvPr id="16" name="TextBox 15">
            <a:extLst>
              <a:ext uri="{FF2B5EF4-FFF2-40B4-BE49-F238E27FC236}">
                <a16:creationId xmlns:a16="http://schemas.microsoft.com/office/drawing/2014/main" id="{967D49CA-70BC-4060-AB78-97DE476710A2}"/>
              </a:ext>
            </a:extLst>
          </xdr:cNvPr>
          <xdr:cNvSpPr txBox="1"/>
        </xdr:nvSpPr>
        <xdr:spPr>
          <a:xfrm>
            <a:off x="2343150" y="4190999"/>
            <a:ext cx="3800475"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BECB7F4-0A9C-419F-BC2F-B97806ACCAA9}" type="TxLink">
              <a:rPr lang="en-US" sz="1300" b="0" i="0" u="none" strike="noStrike">
                <a:solidFill>
                  <a:srgbClr val="000000"/>
                </a:solidFill>
                <a:latin typeface="Calibri"/>
                <a:ea typeface="+mn-ea"/>
                <a:cs typeface="Calibri"/>
              </a:rPr>
              <a:pPr marL="0" indent="0"/>
              <a:t>Back to School Dance (on the Quad)</a:t>
            </a:fld>
            <a:endParaRPr lang="en-US" sz="1300" b="0" i="0" u="none" strike="noStrike">
              <a:solidFill>
                <a:srgbClr val="000000"/>
              </a:solidFill>
              <a:latin typeface="Calibri"/>
              <a:ea typeface="+mn-ea"/>
              <a:cs typeface="Calibri"/>
            </a:endParaRPr>
          </a:p>
        </xdr:txBody>
      </xdr:sp>
      <xdr:sp macro="" textlink="'PIVOT TABLES'!O5">
        <xdr:nvSpPr>
          <xdr:cNvPr id="17" name="TextBox 16">
            <a:extLst>
              <a:ext uri="{FF2B5EF4-FFF2-40B4-BE49-F238E27FC236}">
                <a16:creationId xmlns:a16="http://schemas.microsoft.com/office/drawing/2014/main" id="{B651840E-D78E-46B1-B86C-3600D2BC7986}"/>
              </a:ext>
            </a:extLst>
          </xdr:cNvPr>
          <xdr:cNvSpPr txBox="1"/>
        </xdr:nvSpPr>
        <xdr:spPr>
          <a:xfrm>
            <a:off x="2333625" y="4613273"/>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C6772E8-8194-48BA-B8B1-1BDB34D19875}" type="TxLink">
              <a:rPr lang="en-US" sz="1300" b="0" i="0" u="none" strike="noStrike">
                <a:solidFill>
                  <a:srgbClr val="000000"/>
                </a:solidFill>
                <a:latin typeface="Calibri"/>
                <a:ea typeface="+mn-ea"/>
                <a:cs typeface="Calibri"/>
              </a:rPr>
              <a:pPr marL="0" indent="0"/>
              <a:t>Elimination Game</a:t>
            </a:fld>
            <a:endParaRPr lang="en-US" sz="1300" b="0" i="0" u="none" strike="noStrike">
              <a:solidFill>
                <a:srgbClr val="000000"/>
              </a:solidFill>
              <a:latin typeface="Calibri"/>
              <a:ea typeface="+mn-ea"/>
              <a:cs typeface="Calibri"/>
            </a:endParaRPr>
          </a:p>
        </xdr:txBody>
      </xdr:sp>
      <xdr:sp macro="" textlink="'PIVOT TABLES'!O6">
        <xdr:nvSpPr>
          <xdr:cNvPr id="18" name="TextBox 17">
            <a:extLst>
              <a:ext uri="{FF2B5EF4-FFF2-40B4-BE49-F238E27FC236}">
                <a16:creationId xmlns:a16="http://schemas.microsoft.com/office/drawing/2014/main" id="{A2440D00-370A-48A6-962C-AAC7F5A2CCEB}"/>
              </a:ext>
            </a:extLst>
          </xdr:cNvPr>
          <xdr:cNvSpPr txBox="1"/>
        </xdr:nvSpPr>
        <xdr:spPr>
          <a:xfrm>
            <a:off x="2333625" y="5035548"/>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5740360-B766-4FE7-8541-2A64E6B1459A}" type="TxLink">
              <a:rPr lang="en-US" sz="1300" b="0" i="0" u="none" strike="noStrike">
                <a:solidFill>
                  <a:srgbClr val="000000"/>
                </a:solidFill>
                <a:latin typeface="Calibri"/>
                <a:ea typeface="+mn-ea"/>
                <a:cs typeface="Calibri"/>
              </a:rPr>
              <a:pPr marL="0" indent="0"/>
              <a:t>Fall Sports Rally</a:t>
            </a:fld>
            <a:endParaRPr lang="en-US" sz="1300" b="0" i="0" u="none" strike="noStrike">
              <a:solidFill>
                <a:srgbClr val="000000"/>
              </a:solidFill>
              <a:latin typeface="Calibri"/>
              <a:ea typeface="+mn-ea"/>
              <a:cs typeface="Calibri"/>
            </a:endParaRPr>
          </a:p>
        </xdr:txBody>
      </xdr:sp>
      <xdr:sp macro="" textlink="'PIVOT TABLES'!O7">
        <xdr:nvSpPr>
          <xdr:cNvPr id="20" name="TextBox 19">
            <a:extLst>
              <a:ext uri="{FF2B5EF4-FFF2-40B4-BE49-F238E27FC236}">
                <a16:creationId xmlns:a16="http://schemas.microsoft.com/office/drawing/2014/main" id="{0C09D737-40D5-4E5C-80DF-AF31944B6110}"/>
              </a:ext>
            </a:extLst>
          </xdr:cNvPr>
          <xdr:cNvSpPr txBox="1"/>
        </xdr:nvSpPr>
        <xdr:spPr>
          <a:xfrm>
            <a:off x="2314575" y="5457824"/>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0C94443-3D68-40BB-BBE7-7CAD4CAC7C72}" type="TxLink">
              <a:rPr lang="en-US" sz="1300" b="0" i="0" u="none" strike="noStrike">
                <a:solidFill>
                  <a:srgbClr val="000000"/>
                </a:solidFill>
                <a:latin typeface="Calibri"/>
                <a:ea typeface="+mn-ea"/>
                <a:cs typeface="Calibri"/>
              </a:rPr>
              <a:pPr marL="0" indent="0"/>
              <a:t>Freshman Elections</a:t>
            </a:fld>
            <a:endParaRPr lang="en-US" sz="1300" b="0" i="0" u="none" strike="noStrike">
              <a:solidFill>
                <a:srgbClr val="000000"/>
              </a:solidFill>
              <a:latin typeface="Calibri"/>
              <a:ea typeface="+mn-ea"/>
              <a:cs typeface="Calibri"/>
            </a:endParaRPr>
          </a:p>
        </xdr:txBody>
      </xdr:sp>
      <xdr:cxnSp macro="">
        <xdr:nvCxnSpPr>
          <xdr:cNvPr id="23" name="Straight Connector 22">
            <a:extLst>
              <a:ext uri="{FF2B5EF4-FFF2-40B4-BE49-F238E27FC236}">
                <a16:creationId xmlns:a16="http://schemas.microsoft.com/office/drawing/2014/main" id="{071AB835-25E6-A800-592F-9DA0196A7099}"/>
              </a:ext>
            </a:extLst>
          </xdr:cNvPr>
          <xdr:cNvCxnSpPr/>
        </xdr:nvCxnSpPr>
        <xdr:spPr>
          <a:xfrm>
            <a:off x="2381250" y="4549773"/>
            <a:ext cx="2505075" cy="0"/>
          </a:xfrm>
          <a:prstGeom prst="line">
            <a:avLst/>
          </a:prstGeom>
          <a:ln>
            <a:solidFill>
              <a:srgbClr val="00B050"/>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a:extLst>
              <a:ext uri="{FF2B5EF4-FFF2-40B4-BE49-F238E27FC236}">
                <a16:creationId xmlns:a16="http://schemas.microsoft.com/office/drawing/2014/main" id="{92AD8E5B-624E-4E42-A430-47BFD6B57682}"/>
              </a:ext>
            </a:extLst>
          </xdr:cNvPr>
          <xdr:cNvCxnSpPr/>
        </xdr:nvCxnSpPr>
        <xdr:spPr>
          <a:xfrm>
            <a:off x="2381250" y="4972048"/>
            <a:ext cx="2505075" cy="0"/>
          </a:xfrm>
          <a:prstGeom prst="line">
            <a:avLst/>
          </a:prstGeom>
          <a:ln>
            <a:solidFill>
              <a:srgbClr val="00B050"/>
            </a:solidFill>
          </a:ln>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177816D-68E1-4D14-917C-4DB6A5AA7487}"/>
              </a:ext>
            </a:extLst>
          </xdr:cNvPr>
          <xdr:cNvCxnSpPr/>
        </xdr:nvCxnSpPr>
        <xdr:spPr>
          <a:xfrm>
            <a:off x="2390775" y="5394322"/>
            <a:ext cx="2505075" cy="0"/>
          </a:xfrm>
          <a:prstGeom prst="line">
            <a:avLst/>
          </a:prstGeom>
          <a:ln>
            <a:solidFill>
              <a:srgbClr val="00B05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752474</xdr:colOff>
      <xdr:row>11</xdr:row>
      <xdr:rowOff>200025</xdr:rowOff>
    </xdr:from>
    <xdr:to>
      <xdr:col>4</xdr:col>
      <xdr:colOff>750795</xdr:colOff>
      <xdr:row>12</xdr:row>
      <xdr:rowOff>257735</xdr:rowOff>
    </xdr:to>
    <xdr:sp macro="" textlink="">
      <xdr:nvSpPr>
        <xdr:cNvPr id="40" name="TextBox 39">
          <a:hlinkClick xmlns:r="http://schemas.openxmlformats.org/officeDocument/2006/relationships" r:id="rId16"/>
          <a:extLst>
            <a:ext uri="{FF2B5EF4-FFF2-40B4-BE49-F238E27FC236}">
              <a16:creationId xmlns:a16="http://schemas.microsoft.com/office/drawing/2014/main" id="{16B87FA2-2BA7-4579-B836-DADB00D3DA03}"/>
            </a:ext>
          </a:extLst>
        </xdr:cNvPr>
        <xdr:cNvSpPr txBox="1"/>
      </xdr:nvSpPr>
      <xdr:spPr>
        <a:xfrm>
          <a:off x="3509121" y="3158378"/>
          <a:ext cx="917203" cy="326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Teachers</a:t>
          </a:r>
          <a:endParaRPr lang="en-US">
            <a:solidFill>
              <a:schemeClr val="bg1"/>
            </a:solidFill>
            <a:effectLst/>
          </a:endParaRPr>
        </a:p>
        <a:p>
          <a:endParaRPr lang="en-US" sz="1100">
            <a:solidFill>
              <a:schemeClr val="bg1"/>
            </a:solidFill>
          </a:endParaRPr>
        </a:p>
      </xdr:txBody>
    </xdr:sp>
    <xdr:clientData/>
  </xdr:twoCellAnchor>
  <xdr:twoCellAnchor>
    <xdr:from>
      <xdr:col>3</xdr:col>
      <xdr:colOff>761999</xdr:colOff>
      <xdr:row>17</xdr:row>
      <xdr:rowOff>76200</xdr:rowOff>
    </xdr:from>
    <xdr:to>
      <xdr:col>4</xdr:col>
      <xdr:colOff>884464</xdr:colOff>
      <xdr:row>18</xdr:row>
      <xdr:rowOff>156883</xdr:rowOff>
    </xdr:to>
    <xdr:sp macro="" textlink="">
      <xdr:nvSpPr>
        <xdr:cNvPr id="42" name="TextBox 41">
          <a:hlinkClick xmlns:r="http://schemas.openxmlformats.org/officeDocument/2006/relationships" r:id="rId17"/>
          <a:extLst>
            <a:ext uri="{FF2B5EF4-FFF2-40B4-BE49-F238E27FC236}">
              <a16:creationId xmlns:a16="http://schemas.microsoft.com/office/drawing/2014/main" id="{DC86034C-D660-4C85-959F-6A7D12210E36}"/>
            </a:ext>
          </a:extLst>
        </xdr:cNvPr>
        <xdr:cNvSpPr txBox="1"/>
      </xdr:nvSpPr>
      <xdr:spPr>
        <a:xfrm>
          <a:off x="3497035" y="4702629"/>
          <a:ext cx="1034143" cy="352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Contact</a:t>
          </a:r>
          <a:r>
            <a:rPr lang="en-US" sz="1400" b="1" i="0" baseline="0">
              <a:solidFill>
                <a:schemeClr val="bg1"/>
              </a:solidFill>
              <a:effectLst/>
              <a:latin typeface="+mn-lt"/>
              <a:ea typeface="+mn-ea"/>
              <a:cs typeface="+mn-cs"/>
            </a:rPr>
            <a:t> Us</a:t>
          </a:r>
          <a:endParaRPr lang="en-US" sz="1100" b="1" i="0">
            <a:solidFill>
              <a:schemeClr val="bg1"/>
            </a:solidFill>
            <a:effectLst/>
            <a:latin typeface="+mn-lt"/>
            <a:ea typeface="+mn-ea"/>
            <a:cs typeface="+mn-cs"/>
          </a:endParaRPr>
        </a:p>
      </xdr:txBody>
    </xdr:sp>
    <xdr:clientData/>
  </xdr:twoCellAnchor>
  <xdr:twoCellAnchor>
    <xdr:from>
      <xdr:col>3</xdr:col>
      <xdr:colOff>761999</xdr:colOff>
      <xdr:row>13</xdr:row>
      <xdr:rowOff>171450</xdr:rowOff>
    </xdr:from>
    <xdr:to>
      <xdr:col>4</xdr:col>
      <xdr:colOff>717177</xdr:colOff>
      <xdr:row>14</xdr:row>
      <xdr:rowOff>212912</xdr:rowOff>
    </xdr:to>
    <xdr:sp macro="" textlink="">
      <xdr:nvSpPr>
        <xdr:cNvPr id="59" name="TextBox 58">
          <a:hlinkClick xmlns:r="http://schemas.openxmlformats.org/officeDocument/2006/relationships" r:id="rId18"/>
          <a:extLst>
            <a:ext uri="{FF2B5EF4-FFF2-40B4-BE49-F238E27FC236}">
              <a16:creationId xmlns:a16="http://schemas.microsoft.com/office/drawing/2014/main" id="{190A9A28-7AAD-49AE-8116-4EBA14B7F099}"/>
            </a:ext>
          </a:extLst>
        </xdr:cNvPr>
        <xdr:cNvSpPr txBox="1"/>
      </xdr:nvSpPr>
      <xdr:spPr>
        <a:xfrm>
          <a:off x="3518646" y="3667685"/>
          <a:ext cx="874060" cy="3104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2"/>
              </a:solidFill>
              <a:effectLst/>
              <a:latin typeface="+mn-lt"/>
              <a:ea typeface="+mn-ea"/>
              <a:cs typeface="+mn-cs"/>
            </a:rPr>
            <a:t>Parents</a:t>
          </a:r>
          <a:endParaRPr lang="en-US">
            <a:solidFill>
              <a:schemeClr val="bg2"/>
            </a:solidFill>
            <a:effectLst/>
          </a:endParaRPr>
        </a:p>
        <a:p>
          <a:endParaRPr lang="en-US" sz="1100">
            <a:solidFill>
              <a:schemeClr val="bg1"/>
            </a:solidFill>
          </a:endParaRPr>
        </a:p>
      </xdr:txBody>
    </xdr:sp>
    <xdr:clientData/>
  </xdr:twoCellAnchor>
  <xdr:twoCellAnchor>
    <xdr:from>
      <xdr:col>3</xdr:col>
      <xdr:colOff>737907</xdr:colOff>
      <xdr:row>7</xdr:row>
      <xdr:rowOff>217955</xdr:rowOff>
    </xdr:from>
    <xdr:to>
      <xdr:col>4</xdr:col>
      <xdr:colOff>918882</xdr:colOff>
      <xdr:row>9</xdr:row>
      <xdr:rowOff>44823</xdr:rowOff>
    </xdr:to>
    <xdr:sp macro="" textlink="">
      <xdr:nvSpPr>
        <xdr:cNvPr id="62" name="TextBox 61">
          <a:hlinkClick xmlns:r="http://schemas.openxmlformats.org/officeDocument/2006/relationships" r:id="rId19"/>
          <a:extLst>
            <a:ext uri="{FF2B5EF4-FFF2-40B4-BE49-F238E27FC236}">
              <a16:creationId xmlns:a16="http://schemas.microsoft.com/office/drawing/2014/main" id="{89E68976-DD83-47CB-9CF5-BA5A9C3C0F7B}"/>
            </a:ext>
          </a:extLst>
        </xdr:cNvPr>
        <xdr:cNvSpPr txBox="1"/>
      </xdr:nvSpPr>
      <xdr:spPr>
        <a:xfrm>
          <a:off x="3494554" y="2100543"/>
          <a:ext cx="1099857" cy="364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solidFill>
              <a:effectLst/>
              <a:latin typeface="+mn-lt"/>
              <a:ea typeface="+mn-ea"/>
              <a:cs typeface="+mn-cs"/>
            </a:rPr>
            <a:t>Dashboard</a:t>
          </a:r>
          <a:endParaRPr lang="en-US" sz="1200">
            <a:solidFill>
              <a:schemeClr val="accent1"/>
            </a:solidFill>
            <a:effectLst/>
          </a:endParaRPr>
        </a:p>
      </xdr:txBody>
    </xdr:sp>
    <xdr:clientData/>
  </xdr:twoCellAnchor>
  <xdr:twoCellAnchor>
    <xdr:from>
      <xdr:col>5</xdr:col>
      <xdr:colOff>531718</xdr:colOff>
      <xdr:row>9</xdr:row>
      <xdr:rowOff>61072</xdr:rowOff>
    </xdr:from>
    <xdr:to>
      <xdr:col>7</xdr:col>
      <xdr:colOff>352426</xdr:colOff>
      <xdr:row>10</xdr:row>
      <xdr:rowOff>171449</xdr:rowOff>
    </xdr:to>
    <xdr:sp macro="" textlink="">
      <xdr:nvSpPr>
        <xdr:cNvPr id="63" name="TextBox 62">
          <a:extLst>
            <a:ext uri="{FF2B5EF4-FFF2-40B4-BE49-F238E27FC236}">
              <a16:creationId xmlns:a16="http://schemas.microsoft.com/office/drawing/2014/main" id="{BFBC5E56-73D5-4546-8B60-C838FF2B2427}"/>
            </a:ext>
          </a:extLst>
        </xdr:cNvPr>
        <xdr:cNvSpPr txBox="1"/>
      </xdr:nvSpPr>
      <xdr:spPr>
        <a:xfrm>
          <a:off x="6932518" y="2461372"/>
          <a:ext cx="1649508" cy="37707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tx1"/>
              </a:solidFill>
              <a:latin typeface="+mj-lt"/>
            </a:rPr>
            <a:t>Calender</a:t>
          </a:r>
          <a:r>
            <a:rPr lang="en-US" sz="1300" b="1" baseline="0">
              <a:solidFill>
                <a:schemeClr val="tx1"/>
              </a:solidFill>
              <a:latin typeface="+mj-lt"/>
            </a:rPr>
            <a:t> Attendance</a:t>
          </a:r>
          <a:endParaRPr lang="en-US" sz="1300" b="1">
            <a:solidFill>
              <a:schemeClr val="tx1"/>
            </a:solidFill>
            <a:latin typeface="+mj-lt"/>
          </a:endParaRPr>
        </a:p>
      </xdr:txBody>
    </xdr:sp>
    <xdr:clientData/>
  </xdr:twoCellAnchor>
  <xdr:twoCellAnchor>
    <xdr:from>
      <xdr:col>5</xdr:col>
      <xdr:colOff>504825</xdr:colOff>
      <xdr:row>9</xdr:row>
      <xdr:rowOff>0</xdr:rowOff>
    </xdr:from>
    <xdr:to>
      <xdr:col>11</xdr:col>
      <xdr:colOff>19050</xdr:colOff>
      <xdr:row>9</xdr:row>
      <xdr:rowOff>57150</xdr:rowOff>
    </xdr:to>
    <xdr:sp macro="" textlink="">
      <xdr:nvSpPr>
        <xdr:cNvPr id="68" name="TextBox 67">
          <a:extLst>
            <a:ext uri="{FF2B5EF4-FFF2-40B4-BE49-F238E27FC236}">
              <a16:creationId xmlns:a16="http://schemas.microsoft.com/office/drawing/2014/main" id="{22EDADFE-FC3C-4FE4-F38E-AF8953CB905A}"/>
            </a:ext>
          </a:extLst>
        </xdr:cNvPr>
        <xdr:cNvSpPr txBox="1"/>
      </xdr:nvSpPr>
      <xdr:spPr>
        <a:xfrm>
          <a:off x="6905625" y="2400300"/>
          <a:ext cx="5000625" cy="5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530543</xdr:colOff>
      <xdr:row>9</xdr:row>
      <xdr:rowOff>9527</xdr:rowOff>
    </xdr:from>
    <xdr:to>
      <xdr:col>5</xdr:col>
      <xdr:colOff>576262</xdr:colOff>
      <xdr:row>17</xdr:row>
      <xdr:rowOff>66678</xdr:rowOff>
    </xdr:to>
    <xdr:sp macro="" textlink="">
      <xdr:nvSpPr>
        <xdr:cNvPr id="70" name="TextBox 69">
          <a:extLst>
            <a:ext uri="{FF2B5EF4-FFF2-40B4-BE49-F238E27FC236}">
              <a16:creationId xmlns:a16="http://schemas.microsoft.com/office/drawing/2014/main" id="{C938E235-85F1-4995-9204-92E295209C70}"/>
            </a:ext>
          </a:extLst>
        </xdr:cNvPr>
        <xdr:cNvSpPr txBox="1"/>
      </xdr:nvSpPr>
      <xdr:spPr>
        <a:xfrm rot="5400000">
          <a:off x="5858827" y="3482343"/>
          <a:ext cx="2190751" cy="457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499166</xdr:colOff>
      <xdr:row>17</xdr:row>
      <xdr:rowOff>66903</xdr:rowOff>
    </xdr:from>
    <xdr:to>
      <xdr:col>10</xdr:col>
      <xdr:colOff>818030</xdr:colOff>
      <xdr:row>17</xdr:row>
      <xdr:rowOff>112622</xdr:rowOff>
    </xdr:to>
    <xdr:sp macro="" textlink="">
      <xdr:nvSpPr>
        <xdr:cNvPr id="71" name="TextBox 70">
          <a:extLst>
            <a:ext uri="{FF2B5EF4-FFF2-40B4-BE49-F238E27FC236}">
              <a16:creationId xmlns:a16="http://schemas.microsoft.com/office/drawing/2014/main" id="{977244F3-A263-426E-A6CD-0C5474201666}"/>
            </a:ext>
          </a:extLst>
        </xdr:cNvPr>
        <xdr:cNvSpPr txBox="1"/>
      </xdr:nvSpPr>
      <xdr:spPr>
        <a:xfrm rot="10800000" flipV="1">
          <a:off x="6931342" y="4638903"/>
          <a:ext cx="4913276" cy="457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874059</xdr:colOff>
      <xdr:row>9</xdr:row>
      <xdr:rowOff>56030</xdr:rowOff>
    </xdr:from>
    <xdr:to>
      <xdr:col>11</xdr:col>
      <xdr:colOff>10594</xdr:colOff>
      <xdr:row>17</xdr:row>
      <xdr:rowOff>22414</xdr:rowOff>
    </xdr:to>
    <xdr:sp macro="" textlink="">
      <xdr:nvSpPr>
        <xdr:cNvPr id="77" name="TextBox 76">
          <a:extLst>
            <a:ext uri="{FF2B5EF4-FFF2-40B4-BE49-F238E27FC236}">
              <a16:creationId xmlns:a16="http://schemas.microsoft.com/office/drawing/2014/main" id="{49485D9D-A7BB-49DD-9D92-8198E0A41972}"/>
            </a:ext>
          </a:extLst>
        </xdr:cNvPr>
        <xdr:cNvSpPr txBox="1"/>
      </xdr:nvSpPr>
      <xdr:spPr>
        <a:xfrm rot="5400000">
          <a:off x="10869399" y="3507749"/>
          <a:ext cx="2117913" cy="554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11</xdr:col>
      <xdr:colOff>257736</xdr:colOff>
      <xdr:row>17</xdr:row>
      <xdr:rowOff>238613</xdr:rowOff>
    </xdr:from>
    <xdr:to>
      <xdr:col>13</xdr:col>
      <xdr:colOff>35617</xdr:colOff>
      <xdr:row>26</xdr:row>
      <xdr:rowOff>222285</xdr:rowOff>
    </xdr:to>
    <xdr:sp macro="" textlink="">
      <xdr:nvSpPr>
        <xdr:cNvPr id="38" name="Rectangle: Rounded Corners 37">
          <a:extLst>
            <a:ext uri="{FF2B5EF4-FFF2-40B4-BE49-F238E27FC236}">
              <a16:creationId xmlns:a16="http://schemas.microsoft.com/office/drawing/2014/main" id="{67FAD116-DA47-37E9-D9BB-A3D246A710D0}"/>
            </a:ext>
          </a:extLst>
        </xdr:cNvPr>
        <xdr:cNvSpPr/>
      </xdr:nvSpPr>
      <xdr:spPr>
        <a:xfrm>
          <a:off x="13107827" y="4654749"/>
          <a:ext cx="1613608" cy="2321627"/>
        </a:xfrm>
        <a:prstGeom prst="round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118382</xdr:colOff>
      <xdr:row>18</xdr:row>
      <xdr:rowOff>16328</xdr:rowOff>
    </xdr:from>
    <xdr:to>
      <xdr:col>14</xdr:col>
      <xdr:colOff>785132</xdr:colOff>
      <xdr:row>26</xdr:row>
      <xdr:rowOff>231322</xdr:rowOff>
    </xdr:to>
    <xdr:sp macro="" textlink="">
      <xdr:nvSpPr>
        <xdr:cNvPr id="61" name="Rectangle: Rounded Corners 60">
          <a:extLst>
            <a:ext uri="{FF2B5EF4-FFF2-40B4-BE49-F238E27FC236}">
              <a16:creationId xmlns:a16="http://schemas.microsoft.com/office/drawing/2014/main" id="{F390A028-0241-476D-8149-99675D247506}"/>
            </a:ext>
          </a:extLst>
        </xdr:cNvPr>
        <xdr:cNvSpPr/>
      </xdr:nvSpPr>
      <xdr:spPr>
        <a:xfrm>
          <a:off x="11970203" y="4914899"/>
          <a:ext cx="1578429" cy="2392137"/>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17</xdr:row>
      <xdr:rowOff>247649</xdr:rowOff>
    </xdr:from>
    <xdr:to>
      <xdr:col>16</xdr:col>
      <xdr:colOff>666750</xdr:colOff>
      <xdr:row>26</xdr:row>
      <xdr:rowOff>231321</xdr:rowOff>
    </xdr:to>
    <xdr:sp macro="" textlink="">
      <xdr:nvSpPr>
        <xdr:cNvPr id="69" name="Rectangle: Rounded Corners 68">
          <a:extLst>
            <a:ext uri="{FF2B5EF4-FFF2-40B4-BE49-F238E27FC236}">
              <a16:creationId xmlns:a16="http://schemas.microsoft.com/office/drawing/2014/main" id="{43E3E268-B81D-427B-BE23-CA5A9A2331E4}"/>
            </a:ext>
          </a:extLst>
        </xdr:cNvPr>
        <xdr:cNvSpPr/>
      </xdr:nvSpPr>
      <xdr:spPr>
        <a:xfrm>
          <a:off x="13675179" y="4874078"/>
          <a:ext cx="1578428" cy="2432957"/>
        </a:xfrm>
        <a:prstGeom prst="round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C000"/>
            </a:solidFill>
          </a:endParaRPr>
        </a:p>
      </xdr:txBody>
    </xdr:sp>
    <xdr:clientData/>
  </xdr:twoCellAnchor>
  <xdr:twoCellAnchor>
    <xdr:from>
      <xdr:col>11</xdr:col>
      <xdr:colOff>298756</xdr:colOff>
      <xdr:row>22</xdr:row>
      <xdr:rowOff>162296</xdr:rowOff>
    </xdr:from>
    <xdr:to>
      <xdr:col>13</xdr:col>
      <xdr:colOff>11204</xdr:colOff>
      <xdr:row>24</xdr:row>
      <xdr:rowOff>47996</xdr:rowOff>
    </xdr:to>
    <xdr:sp macro="" textlink="">
      <xdr:nvSpPr>
        <xdr:cNvPr id="78" name="Rectangle: Rounded Corners 77">
          <a:extLst>
            <a:ext uri="{FF2B5EF4-FFF2-40B4-BE49-F238E27FC236}">
              <a16:creationId xmlns:a16="http://schemas.microsoft.com/office/drawing/2014/main" id="{F2381C8A-66E1-4C29-B2F8-BE3F9AB57058}"/>
            </a:ext>
          </a:extLst>
        </xdr:cNvPr>
        <xdr:cNvSpPr/>
      </xdr:nvSpPr>
      <xdr:spPr>
        <a:xfrm rot="5400000">
          <a:off x="10969778" y="5515686"/>
          <a:ext cx="423582" cy="1550213"/>
        </a:xfrm>
        <a:prstGeom prst="roundRect">
          <a:avLst>
            <a:gd name="adj" fmla="val 30302"/>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193301</xdr:colOff>
      <xdr:row>22</xdr:row>
      <xdr:rowOff>206757</xdr:rowOff>
    </xdr:from>
    <xdr:to>
      <xdr:col>14</xdr:col>
      <xdr:colOff>750793</xdr:colOff>
      <xdr:row>24</xdr:row>
      <xdr:rowOff>92457</xdr:rowOff>
    </xdr:to>
    <xdr:sp macro="" textlink="">
      <xdr:nvSpPr>
        <xdr:cNvPr id="85" name="Rectangle: Rounded Corners 84">
          <a:extLst>
            <a:ext uri="{FF2B5EF4-FFF2-40B4-BE49-F238E27FC236}">
              <a16:creationId xmlns:a16="http://schemas.microsoft.com/office/drawing/2014/main" id="{09F827E7-794E-49E0-80E8-000A324D5FA9}"/>
            </a:ext>
          </a:extLst>
        </xdr:cNvPr>
        <xdr:cNvSpPr/>
      </xdr:nvSpPr>
      <xdr:spPr>
        <a:xfrm rot="5400000">
          <a:off x="12665168" y="5597067"/>
          <a:ext cx="423582" cy="1476374"/>
        </a:xfrm>
        <a:prstGeom prst="roundRect">
          <a:avLst>
            <a:gd name="adj" fmla="val 30302"/>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216806</xdr:colOff>
      <xdr:row>24</xdr:row>
      <xdr:rowOff>135701</xdr:rowOff>
    </xdr:from>
    <xdr:to>
      <xdr:col>16</xdr:col>
      <xdr:colOff>490309</xdr:colOff>
      <xdr:row>26</xdr:row>
      <xdr:rowOff>22415</xdr:rowOff>
    </xdr:to>
    <xdr:sp macro="" textlink="">
      <xdr:nvSpPr>
        <xdr:cNvPr id="86" name="Rectangle: Rounded Corners 85">
          <a:extLst>
            <a:ext uri="{FF2B5EF4-FFF2-40B4-BE49-F238E27FC236}">
              <a16:creationId xmlns:a16="http://schemas.microsoft.com/office/drawing/2014/main" id="{5B50C1A6-591F-4AF9-AEBA-D14280D058E6}"/>
            </a:ext>
          </a:extLst>
        </xdr:cNvPr>
        <xdr:cNvSpPr/>
      </xdr:nvSpPr>
      <xdr:spPr>
        <a:xfrm rot="5400000">
          <a:off x="14383935" y="6206395"/>
          <a:ext cx="424597" cy="1192386"/>
        </a:xfrm>
        <a:prstGeom prst="roundRect">
          <a:avLst>
            <a:gd name="adj" fmla="val 30302"/>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535640</xdr:colOff>
      <xdr:row>12</xdr:row>
      <xdr:rowOff>127579</xdr:rowOff>
    </xdr:from>
    <xdr:to>
      <xdr:col>10</xdr:col>
      <xdr:colOff>851647</xdr:colOff>
      <xdr:row>17</xdr:row>
      <xdr:rowOff>116975</xdr:rowOff>
    </xdr:to>
    <mc:AlternateContent xmlns:mc="http://schemas.openxmlformats.org/markup-compatibility/2006" xmlns:a14="http://schemas.microsoft.com/office/drawing/2010/main">
      <mc:Choice Requires="a14">
        <xdr:graphicFrame macro="">
          <xdr:nvGraphicFramePr>
            <xdr:cNvPr id="90" name="DAYS 2">
              <a:extLst>
                <a:ext uri="{FF2B5EF4-FFF2-40B4-BE49-F238E27FC236}">
                  <a16:creationId xmlns:a16="http://schemas.microsoft.com/office/drawing/2014/main" id="{97F73F80-8FDC-3FF3-1F5E-1E07EE927952}"/>
                </a:ext>
              </a:extLst>
            </xdr:cNvPr>
            <xdr:cNvGraphicFramePr/>
          </xdr:nvGraphicFramePr>
          <xdr:xfrm>
            <a:off x="0" y="0"/>
            <a:ext cx="0" cy="0"/>
          </xdr:xfrm>
          <a:graphic>
            <a:graphicData uri="http://schemas.microsoft.com/office/drawing/2010/slicer">
              <sle:slicer xmlns:sle="http://schemas.microsoft.com/office/drawing/2010/slicer" name="DAYS 2"/>
            </a:graphicData>
          </a:graphic>
        </xdr:graphicFrame>
      </mc:Choice>
      <mc:Fallback xmlns="">
        <xdr:sp macro="" textlink="">
          <xdr:nvSpPr>
            <xdr:cNvPr id="0" name=""/>
            <xdr:cNvSpPr>
              <a:spLocks noTextEdit="1"/>
            </xdr:cNvSpPr>
          </xdr:nvSpPr>
          <xdr:spPr>
            <a:xfrm>
              <a:off x="2373405" y="2816990"/>
              <a:ext cx="4910419" cy="13964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429191</xdr:colOff>
          <xdr:row>18</xdr:row>
          <xdr:rowOff>64292</xdr:rowOff>
        </xdr:from>
        <xdr:to>
          <xdr:col>12</xdr:col>
          <xdr:colOff>727364</xdr:colOff>
          <xdr:row>22</xdr:row>
          <xdr:rowOff>115203</xdr:rowOff>
        </xdr:to>
        <xdr:pic>
          <xdr:nvPicPr>
            <xdr:cNvPr id="93" name="aax" descr="Young boy confused">
              <a:extLst>
                <a:ext uri="{FF2B5EF4-FFF2-40B4-BE49-F238E27FC236}">
                  <a16:creationId xmlns:a16="http://schemas.microsoft.com/office/drawing/2014/main" id="{AC5F467A-1183-41E3-AC03-97038FEF99A9}"/>
                </a:ext>
              </a:extLst>
            </xdr:cNvPr>
            <xdr:cNvPicPr>
              <a:picLocks noChangeAspect="1"/>
              <a:extLst>
                <a:ext uri="{84589F7E-364E-4C9E-8A38-B11213B215E9}">
                  <a14:cameraTool cellRange="f" spid="_x0000_s2241"/>
                </a:ext>
              </a:extLst>
            </xdr:cNvPicPr>
          </xdr:nvPicPr>
          <xdr:blipFill rotWithShape="1">
            <a:blip xmlns:r="http://schemas.openxmlformats.org/officeDocument/2006/relationships" r:embed="rId20"/>
            <a:srcRect l="19935" t="15607" r="26307" b="16629"/>
            <a:stretch>
              <a:fillRect/>
            </a:stretch>
          </xdr:blipFill>
          <xdr:spPr>
            <a:xfrm>
              <a:off x="13279282" y="4740201"/>
              <a:ext cx="1216037" cy="1090002"/>
            </a:xfrm>
            <a:prstGeom prst="ellipse">
              <a:avLst/>
            </a:prstGeom>
            <a:solidFill>
              <a:schemeClr val="bg1"/>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283977</xdr:colOff>
          <xdr:row>18</xdr:row>
          <xdr:rowOff>60937</xdr:rowOff>
        </xdr:from>
        <xdr:to>
          <xdr:col>14</xdr:col>
          <xdr:colOff>637762</xdr:colOff>
          <xdr:row>22</xdr:row>
          <xdr:rowOff>173934</xdr:rowOff>
        </xdr:to>
        <xdr:pic>
          <xdr:nvPicPr>
            <xdr:cNvPr id="95" name="Picture 94" descr="Customer service man talking happily">
              <a:extLst>
                <a:ext uri="{FF2B5EF4-FFF2-40B4-BE49-F238E27FC236}">
                  <a16:creationId xmlns:a16="http://schemas.microsoft.com/office/drawing/2014/main" id="{7FEC75EB-C168-4AEC-A5AB-889615E7BB48}"/>
                </a:ext>
              </a:extLst>
            </xdr:cNvPr>
            <xdr:cNvPicPr>
              <a:picLocks noChangeAspect="1"/>
              <a:extLst>
                <a:ext uri="{84589F7E-364E-4C9E-8A38-B11213B215E9}">
                  <a14:cameraTool cellRange="s" spid="_x0000_s2242"/>
                </a:ext>
              </a:extLst>
            </xdr:cNvPicPr>
          </xdr:nvPicPr>
          <xdr:blipFill rotWithShape="1">
            <a:blip xmlns:r="http://schemas.openxmlformats.org/officeDocument/2006/relationships" r:embed="rId21"/>
            <a:srcRect l="20052" t="16566" r="25493" b="19757"/>
            <a:stretch>
              <a:fillRect/>
            </a:stretch>
          </xdr:blipFill>
          <xdr:spPr>
            <a:xfrm>
              <a:off x="12128107" y="4831720"/>
              <a:ext cx="1264872" cy="1173171"/>
            </a:xfrm>
            <a:prstGeom prst="ellipse">
              <a:avLst/>
            </a:prstGeom>
            <a:solidFill>
              <a:schemeClr val="bg1"/>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142257</xdr:colOff>
          <xdr:row>18</xdr:row>
          <xdr:rowOff>21889</xdr:rowOff>
        </xdr:from>
        <xdr:to>
          <xdr:col>16</xdr:col>
          <xdr:colOff>571500</xdr:colOff>
          <xdr:row>22</xdr:row>
          <xdr:rowOff>150860</xdr:rowOff>
        </xdr:to>
        <xdr:pic>
          <xdr:nvPicPr>
            <xdr:cNvPr id="96" name="Picture 95" descr="Child wearing cartoon mask">
              <a:extLst>
                <a:ext uri="{FF2B5EF4-FFF2-40B4-BE49-F238E27FC236}">
                  <a16:creationId xmlns:a16="http://schemas.microsoft.com/office/drawing/2014/main" id="{60F58E39-A9CA-4BA0-82A1-4545A1021023}"/>
                </a:ext>
              </a:extLst>
            </xdr:cNvPr>
            <xdr:cNvPicPr>
              <a:picLocks noChangeAspect="1"/>
              <a:extLst>
                <a:ext uri="{84589F7E-364E-4C9E-8A38-B11213B215E9}">
                  <a14:cameraTool cellRange="t" spid="_x0000_s2243"/>
                </a:ext>
              </a:extLst>
            </xdr:cNvPicPr>
          </xdr:nvPicPr>
          <xdr:blipFill rotWithShape="1">
            <a:blip xmlns:r="http://schemas.openxmlformats.org/officeDocument/2006/relationships" r:embed="rId22"/>
            <a:srcRect l="19812" t="17532" r="23914" b="18832"/>
            <a:stretch>
              <a:fillRect/>
            </a:stretch>
          </xdr:blipFill>
          <xdr:spPr>
            <a:xfrm>
              <a:off x="13808561" y="4792672"/>
              <a:ext cx="1340330" cy="1189145"/>
            </a:xfrm>
            <a:prstGeom prst="ellipse">
              <a:avLst/>
            </a:prstGeom>
            <a:solidFill>
              <a:schemeClr val="bg1"/>
            </a:solidFill>
            <a:ln>
              <a:noFill/>
            </a:ln>
          </xdr:spPr>
        </xdr:pic>
        <xdr:clientData/>
      </xdr:twoCellAnchor>
    </mc:Choice>
    <mc:Fallback/>
  </mc:AlternateContent>
  <xdr:twoCellAnchor editAs="oneCell">
    <xdr:from>
      <xdr:col>5</xdr:col>
      <xdr:colOff>473048</xdr:colOff>
      <xdr:row>8</xdr:row>
      <xdr:rowOff>228121</xdr:rowOff>
    </xdr:from>
    <xdr:to>
      <xdr:col>9</xdr:col>
      <xdr:colOff>156880</xdr:colOff>
      <xdr:row>10</xdr:row>
      <xdr:rowOff>190501</xdr:rowOff>
    </xdr:to>
    <mc:AlternateContent xmlns:mc="http://schemas.openxmlformats.org/markup-compatibility/2006" xmlns:a14="http://schemas.microsoft.com/office/drawing/2010/main">
      <mc:Choice Requires="a14">
        <xdr:graphicFrame macro="">
          <xdr:nvGraphicFramePr>
            <xdr:cNvPr id="97" name="Year 1">
              <a:extLst>
                <a:ext uri="{FF2B5EF4-FFF2-40B4-BE49-F238E27FC236}">
                  <a16:creationId xmlns:a16="http://schemas.microsoft.com/office/drawing/2014/main" id="{8DCEEEA4-D0BB-4FB1-B689-2C94BC898F5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310813" y="1841768"/>
              <a:ext cx="3359363" cy="500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50506</xdr:colOff>
      <xdr:row>22</xdr:row>
      <xdr:rowOff>156250</xdr:rowOff>
    </xdr:from>
    <xdr:to>
      <xdr:col>16</xdr:col>
      <xdr:colOff>649941</xdr:colOff>
      <xdr:row>24</xdr:row>
      <xdr:rowOff>45152</xdr:rowOff>
    </xdr:to>
    <xdr:sp macro="" textlink="">
      <xdr:nvSpPr>
        <xdr:cNvPr id="22" name="Rectangle: Rounded Corners 21">
          <a:extLst>
            <a:ext uri="{FF2B5EF4-FFF2-40B4-BE49-F238E27FC236}">
              <a16:creationId xmlns:a16="http://schemas.microsoft.com/office/drawing/2014/main" id="{020F5F1A-D6BE-4B2E-B204-99F7068E97FA}"/>
            </a:ext>
          </a:extLst>
        </xdr:cNvPr>
        <xdr:cNvSpPr/>
      </xdr:nvSpPr>
      <xdr:spPr>
        <a:xfrm rot="5400000">
          <a:off x="14379508" y="5527189"/>
          <a:ext cx="426784" cy="1518318"/>
        </a:xfrm>
        <a:prstGeom prst="roundRect">
          <a:avLst>
            <a:gd name="adj" fmla="val 30302"/>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429455</xdr:colOff>
      <xdr:row>24</xdr:row>
      <xdr:rowOff>151190</xdr:rowOff>
    </xdr:from>
    <xdr:to>
      <xdr:col>16</xdr:col>
      <xdr:colOff>538313</xdr:colOff>
      <xdr:row>25</xdr:row>
      <xdr:rowOff>219226</xdr:rowOff>
    </xdr:to>
    <xdr:sp macro="" textlink="'Dynamic Images'!T4">
      <xdr:nvSpPr>
        <xdr:cNvPr id="88" name="TextBox 87">
          <a:extLst>
            <a:ext uri="{FF2B5EF4-FFF2-40B4-BE49-F238E27FC236}">
              <a16:creationId xmlns:a16="http://schemas.microsoft.com/office/drawing/2014/main" id="{DA5FF1B5-C307-4184-A9DE-CE9BAE19D581}"/>
            </a:ext>
          </a:extLst>
        </xdr:cNvPr>
        <xdr:cNvSpPr txBox="1"/>
      </xdr:nvSpPr>
      <xdr:spPr>
        <a:xfrm>
          <a:off x="14212690" y="6605778"/>
          <a:ext cx="1027741" cy="336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A37256A-025D-439A-9B27-C619B2D33208}"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79.43%</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11</xdr:col>
      <xdr:colOff>301611</xdr:colOff>
      <xdr:row>22</xdr:row>
      <xdr:rowOff>203453</xdr:rowOff>
    </xdr:from>
    <xdr:to>
      <xdr:col>13</xdr:col>
      <xdr:colOff>327371</xdr:colOff>
      <xdr:row>23</xdr:row>
      <xdr:rowOff>259120</xdr:rowOff>
    </xdr:to>
    <xdr:sp macro="" textlink="'Dynamic Images'!S2">
      <xdr:nvSpPr>
        <xdr:cNvPr id="89" name="TextBox 88">
          <a:extLst>
            <a:ext uri="{FF2B5EF4-FFF2-40B4-BE49-F238E27FC236}">
              <a16:creationId xmlns:a16="http://schemas.microsoft.com/office/drawing/2014/main" id="{8502E748-7AB8-401C-86A4-A421A1C10975}"/>
            </a:ext>
          </a:extLst>
        </xdr:cNvPr>
        <xdr:cNvSpPr txBox="1"/>
      </xdr:nvSpPr>
      <xdr:spPr>
        <a:xfrm>
          <a:off x="10409317" y="6120159"/>
          <a:ext cx="1863525" cy="324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F7DE35F-218A-4C07-8A5D-DF0860FEEAA8}"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Rovani Hossam</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13</xdr:col>
      <xdr:colOff>170661</xdr:colOff>
      <xdr:row>22</xdr:row>
      <xdr:rowOff>230188</xdr:rowOff>
    </xdr:from>
    <xdr:to>
      <xdr:col>15</xdr:col>
      <xdr:colOff>189216</xdr:colOff>
      <xdr:row>24</xdr:row>
      <xdr:rowOff>16914</xdr:rowOff>
    </xdr:to>
    <xdr:sp macro="" textlink="'Dynamic Images'!S3">
      <xdr:nvSpPr>
        <xdr:cNvPr id="92" name="TextBox 91">
          <a:extLst>
            <a:ext uri="{FF2B5EF4-FFF2-40B4-BE49-F238E27FC236}">
              <a16:creationId xmlns:a16="http://schemas.microsoft.com/office/drawing/2014/main" id="{01D12F23-A429-45AD-8891-AF0E87676D70}"/>
            </a:ext>
          </a:extLst>
        </xdr:cNvPr>
        <xdr:cNvSpPr txBox="1"/>
      </xdr:nvSpPr>
      <xdr:spPr>
        <a:xfrm>
          <a:off x="12022482" y="6217331"/>
          <a:ext cx="1841913" cy="33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227478-7ABE-4515-A9EE-093CF5D8E87D}"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Eema Beyablo</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15</xdr:col>
      <xdr:colOff>189901</xdr:colOff>
      <xdr:row>22</xdr:row>
      <xdr:rowOff>187794</xdr:rowOff>
    </xdr:from>
    <xdr:to>
      <xdr:col>17</xdr:col>
      <xdr:colOff>208457</xdr:colOff>
      <xdr:row>23</xdr:row>
      <xdr:rowOff>243461</xdr:rowOff>
    </xdr:to>
    <xdr:sp macro="" textlink="'Dynamic Images'!S4">
      <xdr:nvSpPr>
        <xdr:cNvPr id="94" name="TextBox 93">
          <a:extLst>
            <a:ext uri="{FF2B5EF4-FFF2-40B4-BE49-F238E27FC236}">
              <a16:creationId xmlns:a16="http://schemas.microsoft.com/office/drawing/2014/main" id="{54C81138-770F-4848-BAB5-63F83D3CAFEE}"/>
            </a:ext>
          </a:extLst>
        </xdr:cNvPr>
        <xdr:cNvSpPr txBox="1"/>
      </xdr:nvSpPr>
      <xdr:spPr>
        <a:xfrm>
          <a:off x="13973136" y="6104500"/>
          <a:ext cx="1856321" cy="324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2F2B1D1-6F86-4B77-AE84-FBD60F032790}"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Minal Hisham</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13</xdr:col>
      <xdr:colOff>368112</xdr:colOff>
      <xdr:row>24</xdr:row>
      <xdr:rowOff>146247</xdr:rowOff>
    </xdr:from>
    <xdr:to>
      <xdr:col>14</xdr:col>
      <xdr:colOff>549087</xdr:colOff>
      <xdr:row>26</xdr:row>
      <xdr:rowOff>11207</xdr:rowOff>
    </xdr:to>
    <xdr:sp macro="" textlink="">
      <xdr:nvSpPr>
        <xdr:cNvPr id="98" name="Rectangle: Rounded Corners 97">
          <a:extLst>
            <a:ext uri="{FF2B5EF4-FFF2-40B4-BE49-F238E27FC236}">
              <a16:creationId xmlns:a16="http://schemas.microsoft.com/office/drawing/2014/main" id="{7A1D7B37-205A-4D66-9DDD-961A48D6C89C}"/>
            </a:ext>
          </a:extLst>
        </xdr:cNvPr>
        <xdr:cNvSpPr/>
      </xdr:nvSpPr>
      <xdr:spPr>
        <a:xfrm rot="5400000">
          <a:off x="12662090" y="6252328"/>
          <a:ext cx="402843" cy="1099857"/>
        </a:xfrm>
        <a:prstGeom prst="roundRect">
          <a:avLst>
            <a:gd name="adj" fmla="val 30302"/>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525604</xdr:colOff>
      <xdr:row>24</xdr:row>
      <xdr:rowOff>159082</xdr:rowOff>
    </xdr:from>
    <xdr:to>
      <xdr:col>14</xdr:col>
      <xdr:colOff>634461</xdr:colOff>
      <xdr:row>26</xdr:row>
      <xdr:rowOff>11205</xdr:rowOff>
    </xdr:to>
    <xdr:sp macro="" textlink="'Dynamic Images'!T3">
      <xdr:nvSpPr>
        <xdr:cNvPr id="87" name="TextBox 86">
          <a:extLst>
            <a:ext uri="{FF2B5EF4-FFF2-40B4-BE49-F238E27FC236}">
              <a16:creationId xmlns:a16="http://schemas.microsoft.com/office/drawing/2014/main" id="{F104529A-4836-43B2-ABF9-9A0D69501305}"/>
            </a:ext>
          </a:extLst>
        </xdr:cNvPr>
        <xdr:cNvSpPr txBox="1"/>
      </xdr:nvSpPr>
      <xdr:spPr>
        <a:xfrm>
          <a:off x="12471075" y="6613670"/>
          <a:ext cx="1027739" cy="390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8C80189-0BC3-47F6-9447-D23A681DA474}"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82.11%</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xdr:from>
      <xdr:col>11</xdr:col>
      <xdr:colOff>529596</xdr:colOff>
      <xdr:row>24</xdr:row>
      <xdr:rowOff>112989</xdr:rowOff>
    </xdr:from>
    <xdr:to>
      <xdr:col>12</xdr:col>
      <xdr:colOff>638735</xdr:colOff>
      <xdr:row>25</xdr:row>
      <xdr:rowOff>246531</xdr:rowOff>
    </xdr:to>
    <xdr:sp macro="" textlink="">
      <xdr:nvSpPr>
        <xdr:cNvPr id="99" name="Rectangle: Rounded Corners 98">
          <a:extLst>
            <a:ext uri="{FF2B5EF4-FFF2-40B4-BE49-F238E27FC236}">
              <a16:creationId xmlns:a16="http://schemas.microsoft.com/office/drawing/2014/main" id="{62644713-90BC-44AB-8118-2E227EF82F69}"/>
            </a:ext>
          </a:extLst>
        </xdr:cNvPr>
        <xdr:cNvSpPr/>
      </xdr:nvSpPr>
      <xdr:spPr>
        <a:xfrm rot="5400000">
          <a:off x="10950071" y="6254808"/>
          <a:ext cx="402483" cy="1028021"/>
        </a:xfrm>
        <a:prstGeom prst="roundRect">
          <a:avLst>
            <a:gd name="adj" fmla="val 30302"/>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628086</xdr:colOff>
      <xdr:row>24</xdr:row>
      <xdr:rowOff>123648</xdr:rowOff>
    </xdr:from>
    <xdr:to>
      <xdr:col>12</xdr:col>
      <xdr:colOff>647017</xdr:colOff>
      <xdr:row>25</xdr:row>
      <xdr:rowOff>184586</xdr:rowOff>
    </xdr:to>
    <xdr:sp macro="" textlink="'Dynamic Images'!T2">
      <xdr:nvSpPr>
        <xdr:cNvPr id="84" name="TextBox 83">
          <a:extLst>
            <a:ext uri="{FF2B5EF4-FFF2-40B4-BE49-F238E27FC236}">
              <a16:creationId xmlns:a16="http://schemas.microsoft.com/office/drawing/2014/main" id="{2F364D01-B352-B6A3-8E19-444A5E50972C}"/>
            </a:ext>
          </a:extLst>
        </xdr:cNvPr>
        <xdr:cNvSpPr txBox="1"/>
      </xdr:nvSpPr>
      <xdr:spPr>
        <a:xfrm>
          <a:off x="10735792" y="6578236"/>
          <a:ext cx="937813" cy="329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02258F8-ABDD-41A8-9C22-E0BD3FB32261}" type="TxLink">
            <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rPr>
            <a:pPr marL="0" indent="0"/>
            <a:t>82.12%</a:t>
          </a:fld>
          <a:endParaRPr lang="en-US" sz="1600" b="0" i="0" u="none" strike="noStrike">
            <a:solidFill>
              <a:schemeClr val="accent6">
                <a:lumMod val="20000"/>
                <a:lumOff val="80000"/>
              </a:schemeClr>
            </a:solidFill>
            <a:latin typeface="Segoe UI Historic" panose="020B0502040204020203" pitchFamily="34" charset="0"/>
            <a:ea typeface="Segoe UI Historic" panose="020B0502040204020203" pitchFamily="34" charset="0"/>
            <a:cs typeface="Segoe UI Historic" panose="020B0502040204020203" pitchFamily="34" charset="0"/>
          </a:endParaRPr>
        </a:p>
      </xdr:txBody>
    </xdr:sp>
    <xdr:clientData/>
  </xdr:twoCellAnchor>
  <xdr:twoCellAnchor editAs="oneCell">
    <xdr:from>
      <xdr:col>5</xdr:col>
      <xdr:colOff>483671</xdr:colOff>
      <xdr:row>10</xdr:row>
      <xdr:rowOff>116258</xdr:rowOff>
    </xdr:from>
    <xdr:to>
      <xdr:col>11</xdr:col>
      <xdr:colOff>13638</xdr:colOff>
      <xdr:row>12</xdr:row>
      <xdr:rowOff>75437</xdr:rowOff>
    </xdr:to>
    <mc:AlternateContent xmlns:mc="http://schemas.openxmlformats.org/markup-compatibility/2006" xmlns:a14="http://schemas.microsoft.com/office/drawing/2010/main">
      <mc:Choice Requires="a14">
        <xdr:graphicFrame macro="">
          <xdr:nvGraphicFramePr>
            <xdr:cNvPr id="101" name="Month 3">
              <a:extLst>
                <a:ext uri="{FF2B5EF4-FFF2-40B4-BE49-F238E27FC236}">
                  <a16:creationId xmlns:a16="http://schemas.microsoft.com/office/drawing/2014/main" id="{AA5B5179-764B-4945-A307-3EAFFC032338}"/>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5042064" y="2837687"/>
              <a:ext cx="5000038" cy="5034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526677</xdr:colOff>
      <xdr:row>11</xdr:row>
      <xdr:rowOff>224117</xdr:rowOff>
    </xdr:from>
    <xdr:to>
      <xdr:col>11</xdr:col>
      <xdr:colOff>1</xdr:colOff>
      <xdr:row>12</xdr:row>
      <xdr:rowOff>44824</xdr:rowOff>
    </xdr:to>
    <xdr:sp macro="" textlink="">
      <xdr:nvSpPr>
        <xdr:cNvPr id="102" name="Rectangle 101">
          <a:extLst>
            <a:ext uri="{FF2B5EF4-FFF2-40B4-BE49-F238E27FC236}">
              <a16:creationId xmlns:a16="http://schemas.microsoft.com/office/drawing/2014/main" id="{96545E08-A01C-7331-B3FD-B9DC941070EB}"/>
            </a:ext>
          </a:extLst>
        </xdr:cNvPr>
        <xdr:cNvSpPr/>
      </xdr:nvSpPr>
      <xdr:spPr>
        <a:xfrm>
          <a:off x="7877736" y="3182470"/>
          <a:ext cx="4986618" cy="8964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884464</xdr:colOff>
      <xdr:row>2</xdr:row>
      <xdr:rowOff>190501</xdr:rowOff>
    </xdr:from>
    <xdr:to>
      <xdr:col>5</xdr:col>
      <xdr:colOff>23256</xdr:colOff>
      <xdr:row>25</xdr:row>
      <xdr:rowOff>258535</xdr:rowOff>
    </xdr:to>
    <xdr:sp macro="" textlink="">
      <xdr:nvSpPr>
        <xdr:cNvPr id="15" name="Rectangle 14">
          <a:extLst>
            <a:ext uri="{FF2B5EF4-FFF2-40B4-BE49-F238E27FC236}">
              <a16:creationId xmlns:a16="http://schemas.microsoft.com/office/drawing/2014/main" id="{CFE75407-57F6-4D5D-8C7F-E452FA376BC2}"/>
            </a:ext>
          </a:extLst>
        </xdr:cNvPr>
        <xdr:cNvSpPr/>
      </xdr:nvSpPr>
      <xdr:spPr>
        <a:xfrm>
          <a:off x="1796143" y="734787"/>
          <a:ext cx="1873827" cy="6327319"/>
        </a:xfrm>
        <a:prstGeom prst="rect">
          <a:avLst/>
        </a:prstGeom>
        <a:solidFill>
          <a:schemeClr val="accent1">
            <a:lumMod val="50000"/>
          </a:schemeClr>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276227</xdr:colOff>
      <xdr:row>3</xdr:row>
      <xdr:rowOff>78441</xdr:rowOff>
    </xdr:from>
    <xdr:to>
      <xdr:col>5</xdr:col>
      <xdr:colOff>28575</xdr:colOff>
      <xdr:row>21</xdr:row>
      <xdr:rowOff>95257</xdr:rowOff>
    </xdr:to>
    <xdr:grpSp>
      <xdr:nvGrpSpPr>
        <xdr:cNvPr id="58" name="Group 57">
          <a:extLst>
            <a:ext uri="{FF2B5EF4-FFF2-40B4-BE49-F238E27FC236}">
              <a16:creationId xmlns:a16="http://schemas.microsoft.com/office/drawing/2014/main" id="{6A3EEF84-D424-40A5-84A5-908AD62D2B69}"/>
            </a:ext>
          </a:extLst>
        </xdr:cNvPr>
        <xdr:cNvGrpSpPr/>
      </xdr:nvGrpSpPr>
      <xdr:grpSpPr>
        <a:xfrm>
          <a:off x="3011263" y="894870"/>
          <a:ext cx="1575705" cy="4915387"/>
          <a:chOff x="1457327" y="123827"/>
          <a:chExt cx="1581148" cy="4705355"/>
        </a:xfrm>
      </xdr:grpSpPr>
      <xdr:pic>
        <xdr:nvPicPr>
          <xdr:cNvPr id="59" name="Picture 58" descr="Working with tablet computers in a classroom">
            <a:extLst>
              <a:ext uri="{FF2B5EF4-FFF2-40B4-BE49-F238E27FC236}">
                <a16:creationId xmlns:a16="http://schemas.microsoft.com/office/drawing/2014/main" id="{55BFAEE9-BE35-56B7-76BC-DD5F5A1B7DE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0" name="Rectangle: Top Corners Rounded 59">
            <a:extLst>
              <a:ext uri="{FF2B5EF4-FFF2-40B4-BE49-F238E27FC236}">
                <a16:creationId xmlns:a16="http://schemas.microsoft.com/office/drawing/2014/main" id="{E39E8807-56AE-8826-7EBD-8D1C60E1A040}"/>
              </a:ext>
            </a:extLst>
          </xdr:cNvPr>
          <xdr:cNvSpPr/>
        </xdr:nvSpPr>
        <xdr:spPr>
          <a:xfrm rot="16200000">
            <a:off x="-114301" y="1695455"/>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5</xdr:col>
      <xdr:colOff>47623</xdr:colOff>
      <xdr:row>2</xdr:row>
      <xdr:rowOff>190501</xdr:rowOff>
    </xdr:from>
    <xdr:to>
      <xdr:col>16</xdr:col>
      <xdr:colOff>190499</xdr:colOff>
      <xdr:row>25</xdr:row>
      <xdr:rowOff>244929</xdr:rowOff>
    </xdr:to>
    <xdr:sp macro="" textlink="">
      <xdr:nvSpPr>
        <xdr:cNvPr id="4" name="Rectangle: Top Corners Rounded 3">
          <a:extLst>
            <a:ext uri="{FF2B5EF4-FFF2-40B4-BE49-F238E27FC236}">
              <a16:creationId xmlns:a16="http://schemas.microsoft.com/office/drawing/2014/main" id="{C5BF3671-C477-4C19-9528-1BD8FF6A1330}"/>
            </a:ext>
          </a:extLst>
        </xdr:cNvPr>
        <xdr:cNvSpPr/>
      </xdr:nvSpPr>
      <xdr:spPr>
        <a:xfrm rot="5400000">
          <a:off x="5623151" y="-1194027"/>
          <a:ext cx="6313713" cy="10171341"/>
        </a:xfrm>
        <a:prstGeom prst="round2SameRect">
          <a:avLst>
            <a:gd name="adj1" fmla="val 3807"/>
            <a:gd name="adj2" fmla="val 0"/>
          </a:avLst>
        </a:prstGeom>
        <a:solidFill>
          <a:schemeClr val="bg1">
            <a:lumMod val="8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editAs="oneCell">
    <xdr:from>
      <xdr:col>3</xdr:col>
      <xdr:colOff>828675</xdr:colOff>
      <xdr:row>4</xdr:row>
      <xdr:rowOff>171457</xdr:rowOff>
    </xdr:from>
    <xdr:to>
      <xdr:col>4</xdr:col>
      <xdr:colOff>399991</xdr:colOff>
      <xdr:row>6</xdr:row>
      <xdr:rowOff>238059</xdr:rowOff>
    </xdr:to>
    <xdr:pic>
      <xdr:nvPicPr>
        <xdr:cNvPr id="5" name="Picture 4">
          <a:extLst>
            <a:ext uri="{FF2B5EF4-FFF2-40B4-BE49-F238E27FC236}">
              <a16:creationId xmlns:a16="http://schemas.microsoft.com/office/drawing/2014/main" id="{F98F753F-6404-4CBE-AEA9-ABD6A98E3511}"/>
            </a:ext>
          </a:extLst>
        </xdr:cNvPr>
        <xdr:cNvPicPr>
          <a:picLocks noChangeAspect="1"/>
        </xdr:cNvPicPr>
      </xdr:nvPicPr>
      <xdr:blipFill>
        <a:blip xmlns:r="http://schemas.openxmlformats.org/officeDocument/2006/relationships" r:embed="rId2"/>
        <a:stretch>
          <a:fillRect/>
        </a:stretch>
      </xdr:blipFill>
      <xdr:spPr>
        <a:xfrm>
          <a:off x="828675" y="438157"/>
          <a:ext cx="485714" cy="600000"/>
        </a:xfrm>
        <a:prstGeom prst="rect">
          <a:avLst/>
        </a:prstGeom>
        <a:ln>
          <a:noFill/>
        </a:ln>
      </xdr:spPr>
    </xdr:pic>
    <xdr:clientData/>
  </xdr:twoCellAnchor>
  <xdr:twoCellAnchor>
    <xdr:from>
      <xdr:col>11</xdr:col>
      <xdr:colOff>287989</xdr:colOff>
      <xdr:row>18</xdr:row>
      <xdr:rowOff>172572</xdr:rowOff>
    </xdr:from>
    <xdr:to>
      <xdr:col>13</xdr:col>
      <xdr:colOff>316566</xdr:colOff>
      <xdr:row>19</xdr:row>
      <xdr:rowOff>201146</xdr:rowOff>
    </xdr:to>
    <xdr:sp macro="" textlink="">
      <xdr:nvSpPr>
        <xdr:cNvPr id="10" name="TextBox 9">
          <a:extLst>
            <a:ext uri="{FF2B5EF4-FFF2-40B4-BE49-F238E27FC236}">
              <a16:creationId xmlns:a16="http://schemas.microsoft.com/office/drawing/2014/main" id="{96670C4F-C268-413C-8B97-D29F7CFFD00C}"/>
            </a:ext>
          </a:extLst>
        </xdr:cNvPr>
        <xdr:cNvSpPr txBox="1"/>
      </xdr:nvSpPr>
      <xdr:spPr>
        <a:xfrm>
          <a:off x="7603189" y="4173072"/>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0">
            <a:solidFill>
              <a:schemeClr val="tx1"/>
            </a:solidFill>
            <a:latin typeface="+mj-lt"/>
          </a:endParaRPr>
        </a:p>
      </xdr:txBody>
    </xdr:sp>
    <xdr:clientData/>
  </xdr:twoCellAnchor>
  <xdr:twoCellAnchor>
    <xdr:from>
      <xdr:col>5</xdr:col>
      <xdr:colOff>171450</xdr:colOff>
      <xdr:row>3</xdr:row>
      <xdr:rowOff>136712</xdr:rowOff>
    </xdr:from>
    <xdr:to>
      <xdr:col>16</xdr:col>
      <xdr:colOff>130968</xdr:colOff>
      <xdr:row>4</xdr:row>
      <xdr:rowOff>212912</xdr:rowOff>
    </xdr:to>
    <xdr:grpSp>
      <xdr:nvGrpSpPr>
        <xdr:cNvPr id="41" name="Group 40">
          <a:extLst>
            <a:ext uri="{FF2B5EF4-FFF2-40B4-BE49-F238E27FC236}">
              <a16:creationId xmlns:a16="http://schemas.microsoft.com/office/drawing/2014/main" id="{86E39AFA-ECC6-463C-9833-D04FAC35E301}"/>
            </a:ext>
          </a:extLst>
        </xdr:cNvPr>
        <xdr:cNvGrpSpPr/>
      </xdr:nvGrpSpPr>
      <xdr:grpSpPr>
        <a:xfrm>
          <a:off x="4729843" y="953141"/>
          <a:ext cx="9987982" cy="348342"/>
          <a:chOff x="1943099" y="285750"/>
          <a:chExt cx="10689855" cy="342900"/>
        </a:xfrm>
      </xdr:grpSpPr>
      <xdr:sp macro="" textlink="">
        <xdr:nvSpPr>
          <xdr:cNvPr id="42" name="Rectangle: Rounded Corners 41">
            <a:extLst>
              <a:ext uri="{FF2B5EF4-FFF2-40B4-BE49-F238E27FC236}">
                <a16:creationId xmlns:a16="http://schemas.microsoft.com/office/drawing/2014/main" id="{6850AFA6-20CD-FCD9-55AA-CDB6EED4E4BF}"/>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a:extLst>
              <a:ext uri="{FF2B5EF4-FFF2-40B4-BE49-F238E27FC236}">
                <a16:creationId xmlns:a16="http://schemas.microsoft.com/office/drawing/2014/main" id="{DDF17F22-2F86-1570-2DC2-AD99FC84188C}"/>
              </a:ext>
            </a:extLst>
          </xdr:cNvPr>
          <xdr:cNvSpPr txBox="1"/>
        </xdr:nvSpPr>
        <xdr:spPr>
          <a:xfrm>
            <a:off x="1971673" y="333376"/>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44" name="TextBox 43">
            <a:extLst>
              <a:ext uri="{FF2B5EF4-FFF2-40B4-BE49-F238E27FC236}">
                <a16:creationId xmlns:a16="http://schemas.microsoft.com/office/drawing/2014/main" id="{8EC5A4FA-0651-BB5A-A300-BD6C8FC1BC20}"/>
              </a:ext>
            </a:extLst>
          </xdr:cNvPr>
          <xdr:cNvSpPr txBox="1"/>
        </xdr:nvSpPr>
        <xdr:spPr>
          <a:xfrm>
            <a:off x="9772988" y="304801"/>
            <a:ext cx="285996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45" name="Graphic 44" descr="Books with solid fill">
            <a:extLst>
              <a:ext uri="{FF2B5EF4-FFF2-40B4-BE49-F238E27FC236}">
                <a16:creationId xmlns:a16="http://schemas.microsoft.com/office/drawing/2014/main" id="{B605D895-4D33-1782-13DD-640B790F87F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944351" y="304801"/>
            <a:ext cx="400400" cy="304799"/>
          </a:xfrm>
          <a:prstGeom prst="rect">
            <a:avLst/>
          </a:prstGeom>
        </xdr:spPr>
      </xdr:pic>
    </xdr:grpSp>
    <xdr:clientData/>
  </xdr:twoCellAnchor>
  <xdr:twoCellAnchor>
    <xdr:from>
      <xdr:col>3</xdr:col>
      <xdr:colOff>714375</xdr:colOff>
      <xdr:row>8</xdr:row>
      <xdr:rowOff>28575</xdr:rowOff>
    </xdr:from>
    <xdr:to>
      <xdr:col>5</xdr:col>
      <xdr:colOff>47624</xdr:colOff>
      <xdr:row>12</xdr:row>
      <xdr:rowOff>133351</xdr:rowOff>
    </xdr:to>
    <xdr:grpSp>
      <xdr:nvGrpSpPr>
        <xdr:cNvPr id="61" name="Group 60">
          <a:extLst>
            <a:ext uri="{FF2B5EF4-FFF2-40B4-BE49-F238E27FC236}">
              <a16:creationId xmlns:a16="http://schemas.microsoft.com/office/drawing/2014/main" id="{7D9A759F-9D6E-4950-A853-BBD966C6ED1E}"/>
            </a:ext>
          </a:extLst>
        </xdr:cNvPr>
        <xdr:cNvGrpSpPr/>
      </xdr:nvGrpSpPr>
      <xdr:grpSpPr>
        <a:xfrm>
          <a:off x="3449411" y="2205718"/>
          <a:ext cx="1156606" cy="1193347"/>
          <a:chOff x="552449" y="657459"/>
          <a:chExt cx="1621248" cy="1199686"/>
        </a:xfrm>
        <a:solidFill>
          <a:schemeClr val="bg1">
            <a:lumMod val="85000"/>
          </a:schemeClr>
        </a:solidFill>
      </xdr:grpSpPr>
      <xdr:sp macro="" textlink="">
        <xdr:nvSpPr>
          <xdr:cNvPr id="62" name="Rectangle: Top Corners Rounded 61">
            <a:extLst>
              <a:ext uri="{FF2B5EF4-FFF2-40B4-BE49-F238E27FC236}">
                <a16:creationId xmlns:a16="http://schemas.microsoft.com/office/drawing/2014/main" id="{0E67C51F-19F2-239F-F7FF-244797BDD940}"/>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Shape 62">
            <a:extLst>
              <a:ext uri="{FF2B5EF4-FFF2-40B4-BE49-F238E27FC236}">
                <a16:creationId xmlns:a16="http://schemas.microsoft.com/office/drawing/2014/main" id="{7F994758-EEC2-329F-4BCE-CC270CA7C2D6}"/>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762000</xdr:colOff>
      <xdr:row>7</xdr:row>
      <xdr:rowOff>219075</xdr:rowOff>
    </xdr:from>
    <xdr:to>
      <xdr:col>4</xdr:col>
      <xdr:colOff>809625</xdr:colOff>
      <xdr:row>20</xdr:row>
      <xdr:rowOff>104775</xdr:rowOff>
    </xdr:to>
    <xdr:sp macro="" textlink="">
      <xdr:nvSpPr>
        <xdr:cNvPr id="64" name="TextBox 63">
          <a:extLst>
            <a:ext uri="{FF2B5EF4-FFF2-40B4-BE49-F238E27FC236}">
              <a16:creationId xmlns:a16="http://schemas.microsoft.com/office/drawing/2014/main" id="{C86F3B8D-BFF0-4BF8-9866-E81AB17967A6}"/>
            </a:ext>
          </a:extLst>
        </xdr:cNvPr>
        <xdr:cNvSpPr txBox="1"/>
      </xdr:nvSpPr>
      <xdr:spPr>
        <a:xfrm>
          <a:off x="762000" y="1285875"/>
          <a:ext cx="962025" cy="335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accent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5</xdr:col>
      <xdr:colOff>476250</xdr:colOff>
      <xdr:row>14</xdr:row>
      <xdr:rowOff>135032</xdr:rowOff>
    </xdr:from>
    <xdr:to>
      <xdr:col>6</xdr:col>
      <xdr:colOff>285750</xdr:colOff>
      <xdr:row>15</xdr:row>
      <xdr:rowOff>115982</xdr:rowOff>
    </xdr:to>
    <xdr:sp macro="" textlink="">
      <xdr:nvSpPr>
        <xdr:cNvPr id="80" name="TextBox 79">
          <a:hlinkClick xmlns:r="http://schemas.openxmlformats.org/officeDocument/2006/relationships" r:id="rId5"/>
          <a:extLst>
            <a:ext uri="{FF2B5EF4-FFF2-40B4-BE49-F238E27FC236}">
              <a16:creationId xmlns:a16="http://schemas.microsoft.com/office/drawing/2014/main" id="{5F4321B5-FC3B-4188-BBF9-CF7E9539DDD8}"/>
            </a:ext>
          </a:extLst>
        </xdr:cNvPr>
        <xdr:cNvSpPr txBox="1"/>
      </xdr:nvSpPr>
      <xdr:spPr>
        <a:xfrm>
          <a:off x="2305050" y="3068732"/>
          <a:ext cx="7239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rgbClr val="E3DFEF"/>
              </a:solidFill>
              <a:effectLst/>
              <a:latin typeface="+mn-lt"/>
              <a:ea typeface="+mn-ea"/>
              <a:cs typeface="+mn-cs"/>
            </a:rPr>
            <a:t>Events</a:t>
          </a:r>
          <a:endParaRPr lang="en-US" sz="1100">
            <a:solidFill>
              <a:srgbClr val="E3DFEF"/>
            </a:solidFill>
          </a:endParaRPr>
        </a:p>
      </xdr:txBody>
    </xdr:sp>
    <xdr:clientData/>
  </xdr:twoCellAnchor>
  <xdr:twoCellAnchor>
    <xdr:from>
      <xdr:col>5</xdr:col>
      <xdr:colOff>466725</xdr:colOff>
      <xdr:row>8</xdr:row>
      <xdr:rowOff>201707</xdr:rowOff>
    </xdr:from>
    <xdr:to>
      <xdr:col>6</xdr:col>
      <xdr:colOff>276225</xdr:colOff>
      <xdr:row>9</xdr:row>
      <xdr:rowOff>182657</xdr:rowOff>
    </xdr:to>
    <xdr:sp macro="" textlink="">
      <xdr:nvSpPr>
        <xdr:cNvPr id="81" name="TextBox 80">
          <a:hlinkClick xmlns:r="http://schemas.openxmlformats.org/officeDocument/2006/relationships" r:id="rId6"/>
          <a:extLst>
            <a:ext uri="{FF2B5EF4-FFF2-40B4-BE49-F238E27FC236}">
              <a16:creationId xmlns:a16="http://schemas.microsoft.com/office/drawing/2014/main" id="{4E87F968-7119-4F9B-8F2C-3F1D5FF22048}"/>
            </a:ext>
          </a:extLst>
        </xdr:cNvPr>
        <xdr:cNvSpPr txBox="1"/>
      </xdr:nvSpPr>
      <xdr:spPr>
        <a:xfrm>
          <a:off x="2295525" y="1535207"/>
          <a:ext cx="7239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bg1"/>
              </a:solidFill>
              <a:effectLst/>
              <a:latin typeface="+mn-lt"/>
              <a:ea typeface="+mn-ea"/>
              <a:cs typeface="+mn-cs"/>
            </a:rPr>
            <a:t>Students</a:t>
          </a:r>
          <a:endParaRPr lang="en-US" sz="1100">
            <a:solidFill>
              <a:schemeClr val="bg1"/>
            </a:solidFill>
          </a:endParaRPr>
        </a:p>
      </xdr:txBody>
    </xdr:sp>
    <xdr:clientData/>
  </xdr:twoCellAnchor>
  <xdr:twoCellAnchor>
    <xdr:from>
      <xdr:col>5</xdr:col>
      <xdr:colOff>457199</xdr:colOff>
      <xdr:row>10</xdr:row>
      <xdr:rowOff>173132</xdr:rowOff>
    </xdr:from>
    <xdr:to>
      <xdr:col>6</xdr:col>
      <xdr:colOff>371474</xdr:colOff>
      <xdr:row>11</xdr:row>
      <xdr:rowOff>154082</xdr:rowOff>
    </xdr:to>
    <xdr:sp macro="" textlink="">
      <xdr:nvSpPr>
        <xdr:cNvPr id="82" name="TextBox 81">
          <a:hlinkClick xmlns:r="http://schemas.openxmlformats.org/officeDocument/2006/relationships" r:id="rId7"/>
          <a:extLst>
            <a:ext uri="{FF2B5EF4-FFF2-40B4-BE49-F238E27FC236}">
              <a16:creationId xmlns:a16="http://schemas.microsoft.com/office/drawing/2014/main" id="{BEF4F597-7491-4ED4-8992-1ACFA7EEABE5}"/>
            </a:ext>
          </a:extLst>
        </xdr:cNvPr>
        <xdr:cNvSpPr txBox="1"/>
      </xdr:nvSpPr>
      <xdr:spPr>
        <a:xfrm>
          <a:off x="2285999" y="2040032"/>
          <a:ext cx="828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bg1"/>
              </a:solidFill>
              <a:effectLst/>
              <a:latin typeface="+mn-lt"/>
              <a:ea typeface="+mn-ea"/>
              <a:cs typeface="+mn-cs"/>
            </a:rPr>
            <a:t>Teachers</a:t>
          </a:r>
          <a:endParaRPr lang="en-US">
            <a:solidFill>
              <a:schemeClr val="bg1"/>
            </a:solidFill>
            <a:effectLst/>
          </a:endParaRPr>
        </a:p>
        <a:p>
          <a:endParaRPr lang="en-US" sz="1100">
            <a:solidFill>
              <a:schemeClr val="bg1"/>
            </a:solidFill>
          </a:endParaRPr>
        </a:p>
      </xdr:txBody>
    </xdr:sp>
    <xdr:clientData/>
  </xdr:twoCellAnchor>
  <xdr:twoCellAnchor>
    <xdr:from>
      <xdr:col>5</xdr:col>
      <xdr:colOff>466725</xdr:colOff>
      <xdr:row>16</xdr:row>
      <xdr:rowOff>49307</xdr:rowOff>
    </xdr:from>
    <xdr:to>
      <xdr:col>6</xdr:col>
      <xdr:colOff>190500</xdr:colOff>
      <xdr:row>17</xdr:row>
      <xdr:rowOff>30257</xdr:rowOff>
    </xdr:to>
    <xdr:sp macro="" textlink="">
      <xdr:nvSpPr>
        <xdr:cNvPr id="83" name="TextBox 82">
          <a:hlinkClick xmlns:r="http://schemas.openxmlformats.org/officeDocument/2006/relationships" r:id="rId8"/>
          <a:extLst>
            <a:ext uri="{FF2B5EF4-FFF2-40B4-BE49-F238E27FC236}">
              <a16:creationId xmlns:a16="http://schemas.microsoft.com/office/drawing/2014/main" id="{6F9F9819-29FC-4AB4-9F34-CF04E75880B8}"/>
            </a:ext>
          </a:extLst>
        </xdr:cNvPr>
        <xdr:cNvSpPr txBox="1"/>
      </xdr:nvSpPr>
      <xdr:spPr>
        <a:xfrm>
          <a:off x="2295525" y="3516407"/>
          <a:ext cx="6381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bg1"/>
              </a:solidFill>
              <a:effectLst/>
              <a:latin typeface="+mn-lt"/>
              <a:ea typeface="+mn-ea"/>
              <a:cs typeface="+mn-cs"/>
            </a:rPr>
            <a:t>Exams</a:t>
          </a:r>
        </a:p>
      </xdr:txBody>
    </xdr:sp>
    <xdr:clientData/>
  </xdr:twoCellAnchor>
  <xdr:twoCellAnchor>
    <xdr:from>
      <xdr:col>5</xdr:col>
      <xdr:colOff>466724</xdr:colOff>
      <xdr:row>12</xdr:row>
      <xdr:rowOff>192182</xdr:rowOff>
    </xdr:from>
    <xdr:to>
      <xdr:col>6</xdr:col>
      <xdr:colOff>380999</xdr:colOff>
      <xdr:row>13</xdr:row>
      <xdr:rowOff>173132</xdr:rowOff>
    </xdr:to>
    <xdr:sp macro="" textlink="">
      <xdr:nvSpPr>
        <xdr:cNvPr id="84" name="TextBox 83">
          <a:hlinkClick xmlns:r="http://schemas.openxmlformats.org/officeDocument/2006/relationships" r:id="rId9"/>
          <a:extLst>
            <a:ext uri="{FF2B5EF4-FFF2-40B4-BE49-F238E27FC236}">
              <a16:creationId xmlns:a16="http://schemas.microsoft.com/office/drawing/2014/main" id="{506420DC-656D-4CD7-A786-E0619D4ABC4A}"/>
            </a:ext>
          </a:extLst>
        </xdr:cNvPr>
        <xdr:cNvSpPr txBox="1"/>
      </xdr:nvSpPr>
      <xdr:spPr>
        <a:xfrm>
          <a:off x="2295524" y="2592482"/>
          <a:ext cx="828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bg2"/>
              </a:solidFill>
              <a:effectLst/>
              <a:latin typeface="+mn-lt"/>
              <a:ea typeface="+mn-ea"/>
              <a:cs typeface="+mn-cs"/>
            </a:rPr>
            <a:t>Parents</a:t>
          </a:r>
          <a:endParaRPr lang="en-US">
            <a:solidFill>
              <a:schemeClr val="bg2"/>
            </a:solidFill>
            <a:effectLst/>
          </a:endParaRPr>
        </a:p>
        <a:p>
          <a:endParaRPr lang="en-US" sz="1100">
            <a:solidFill>
              <a:schemeClr val="bg1"/>
            </a:solidFill>
          </a:endParaRPr>
        </a:p>
      </xdr:txBody>
    </xdr:sp>
    <xdr:clientData/>
  </xdr:twoCellAnchor>
  <xdr:twoCellAnchor>
    <xdr:from>
      <xdr:col>5</xdr:col>
      <xdr:colOff>393990</xdr:colOff>
      <xdr:row>8</xdr:row>
      <xdr:rowOff>243227</xdr:rowOff>
    </xdr:from>
    <xdr:to>
      <xdr:col>15</xdr:col>
      <xdr:colOff>869156</xdr:colOff>
      <xdr:row>25</xdr:row>
      <xdr:rowOff>29224</xdr:rowOff>
    </xdr:to>
    <xdr:sp macro="" textlink="">
      <xdr:nvSpPr>
        <xdr:cNvPr id="67" name="Rectangle: Rounded Corners 66">
          <a:extLst>
            <a:ext uri="{FF2B5EF4-FFF2-40B4-BE49-F238E27FC236}">
              <a16:creationId xmlns:a16="http://schemas.microsoft.com/office/drawing/2014/main" id="{6A34FC32-1C5B-4733-8B35-DF8A22B88E4F}"/>
            </a:ext>
          </a:extLst>
        </xdr:cNvPr>
        <xdr:cNvSpPr/>
      </xdr:nvSpPr>
      <xdr:spPr>
        <a:xfrm>
          <a:off x="6811459" y="2338727"/>
          <a:ext cx="9642978" cy="4238935"/>
        </a:xfrm>
        <a:prstGeom prst="roundRect">
          <a:avLst>
            <a:gd name="adj" fmla="val 8675"/>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585762</xdr:colOff>
      <xdr:row>9</xdr:row>
      <xdr:rowOff>168089</xdr:rowOff>
    </xdr:from>
    <xdr:to>
      <xdr:col>8</xdr:col>
      <xdr:colOff>717175</xdr:colOff>
      <xdr:row>10</xdr:row>
      <xdr:rowOff>196582</xdr:rowOff>
    </xdr:to>
    <xdr:sp macro="" textlink="">
      <xdr:nvSpPr>
        <xdr:cNvPr id="79" name="TextBox 78">
          <a:extLst>
            <a:ext uri="{FF2B5EF4-FFF2-40B4-BE49-F238E27FC236}">
              <a16:creationId xmlns:a16="http://schemas.microsoft.com/office/drawing/2014/main" id="{1DDC07AA-4911-4CA8-90F8-879B201E515F}"/>
            </a:ext>
          </a:extLst>
        </xdr:cNvPr>
        <xdr:cNvSpPr txBox="1"/>
      </xdr:nvSpPr>
      <xdr:spPr>
        <a:xfrm>
          <a:off x="7017938" y="2319618"/>
          <a:ext cx="2888061" cy="297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60000"/>
                  <a:lumOff val="40000"/>
                </a:schemeClr>
              </a:solidFill>
              <a:latin typeface="+mn-lt"/>
            </a:rPr>
            <a:t>Student Achivements</a:t>
          </a:r>
        </a:p>
      </xdr:txBody>
    </xdr:sp>
    <xdr:clientData/>
  </xdr:twoCellAnchor>
  <xdr:twoCellAnchor>
    <xdr:from>
      <xdr:col>5</xdr:col>
      <xdr:colOff>672352</xdr:colOff>
      <xdr:row>10</xdr:row>
      <xdr:rowOff>224119</xdr:rowOff>
    </xdr:from>
    <xdr:to>
      <xdr:col>16</xdr:col>
      <xdr:colOff>33617</xdr:colOff>
      <xdr:row>24</xdr:row>
      <xdr:rowOff>155865</xdr:rowOff>
    </xdr:to>
    <xdr:sp macro="" textlink="">
      <xdr:nvSpPr>
        <xdr:cNvPr id="86" name="TextBox 85">
          <a:extLst>
            <a:ext uri="{FF2B5EF4-FFF2-40B4-BE49-F238E27FC236}">
              <a16:creationId xmlns:a16="http://schemas.microsoft.com/office/drawing/2014/main" id="{60AE4ED7-9BE1-3C72-AF11-5957B99F165A}"/>
            </a:ext>
          </a:extLst>
        </xdr:cNvPr>
        <xdr:cNvSpPr txBox="1"/>
      </xdr:nvSpPr>
      <xdr:spPr>
        <a:xfrm>
          <a:off x="7097397" y="2821846"/>
          <a:ext cx="9457765" cy="356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1. Academic Achievements:</a:t>
          </a:r>
        </a:p>
        <a:p>
          <a:r>
            <a:rPr lang="en-US" sz="1200" b="1"/>
            <a:t>Top Grades</a:t>
          </a:r>
          <a:r>
            <a:rPr lang="en-US" sz="1200"/>
            <a:t>: Achieving top grades in subjects like Mathematics, Science, English, etc.</a:t>
          </a:r>
        </a:p>
        <a:p>
          <a:r>
            <a:rPr lang="en-US" sz="1200" b="1"/>
            <a:t>Honor Roll</a:t>
          </a:r>
          <a:r>
            <a:rPr lang="en-US" sz="1200"/>
            <a:t>: Recognition for consistently maintaining high academic performance.</a:t>
          </a:r>
        </a:p>
        <a:p>
          <a:r>
            <a:rPr lang="en-US" sz="1200" b="1"/>
            <a:t>Subject-Specific Awards</a:t>
          </a:r>
          <a:r>
            <a:rPr lang="en-US" sz="1200"/>
            <a:t>: Awards for excellence in subjects like Mathematics, Science, Literature, History, etc.</a:t>
          </a:r>
        </a:p>
        <a:p>
          <a:r>
            <a:rPr lang="en-US" sz="1200" b="1"/>
            <a:t>Perfect Attendance</a:t>
          </a:r>
          <a:r>
            <a:rPr lang="en-US" sz="1200"/>
            <a:t>: Recognition for attending every class without any absences.</a:t>
          </a:r>
        </a:p>
        <a:p>
          <a:r>
            <a:rPr lang="en-US" sz="1200" b="1"/>
            <a:t>Student of the Year</a:t>
          </a:r>
          <a:r>
            <a:rPr lang="en-US" sz="1200"/>
            <a:t>: Awarded to the student with the most outstanding performance across all subjects and extracurricular activities.</a:t>
          </a:r>
        </a:p>
        <a:p>
          <a:endParaRPr lang="en-US" sz="1200"/>
        </a:p>
        <a:p>
          <a:r>
            <a:rPr lang="en-US" sz="1400" b="1"/>
            <a:t>2. Sports Achievements:</a:t>
          </a:r>
        </a:p>
        <a:p>
          <a:r>
            <a:rPr lang="en-US" sz="1200" b="1"/>
            <a:t>Sports Excellence</a:t>
          </a:r>
          <a:r>
            <a:rPr lang="en-US" sz="1200"/>
            <a:t>: Winning first place in inter-school sports competitions (e.g., Athletics, Football, Basketball).</a:t>
          </a:r>
        </a:p>
        <a:p>
          <a:r>
            <a:rPr lang="en-US" sz="1200" b="1"/>
            <a:t>MVP of Sports Team</a:t>
          </a:r>
          <a:r>
            <a:rPr lang="en-US" sz="1200"/>
            <a:t>: Most Valuable Player in team sports or individual competitions.</a:t>
          </a:r>
        </a:p>
        <a:p>
          <a:r>
            <a:rPr lang="en-US" sz="1200" b="1"/>
            <a:t>Sportsmanship Award</a:t>
          </a:r>
          <a:r>
            <a:rPr lang="en-US" sz="1200"/>
            <a:t>: Recognized for excellent sportsmanship and teamwork during competitions.</a:t>
          </a:r>
        </a:p>
        <a:p>
          <a:r>
            <a:rPr lang="en-US" sz="1200" b="1"/>
            <a:t>Fitness Milestones</a:t>
          </a:r>
          <a:r>
            <a:rPr lang="en-US" sz="1200"/>
            <a:t>: Achieving personal fitness goals or winning fitness-related challenges.</a:t>
          </a:r>
        </a:p>
        <a:p>
          <a:endParaRPr lang="en-US" sz="1200"/>
        </a:p>
        <a:p>
          <a:r>
            <a:rPr lang="en-US" sz="1400" b="1"/>
            <a:t>3. Leadership and Extracurricular Achievements:</a:t>
          </a:r>
        </a:p>
        <a:p>
          <a:r>
            <a:rPr lang="en-US" sz="1200" b="1"/>
            <a:t>Student Council Member</a:t>
          </a:r>
          <a:r>
            <a:rPr lang="en-US" sz="1200"/>
            <a:t>: Serving as a president or member of the student council and organizing school events.</a:t>
          </a:r>
        </a:p>
        <a:p>
          <a:r>
            <a:rPr lang="en-US" sz="1200" b="1"/>
            <a:t>Club Leadership</a:t>
          </a:r>
          <a:r>
            <a:rPr lang="en-US" sz="1200"/>
            <a:t>: Leading a school club or society, such as a debate club, drama club, or robotics club.</a:t>
          </a:r>
        </a:p>
        <a:p>
          <a:r>
            <a:rPr lang="en-US" sz="1200" b="1"/>
            <a:t>Event Organizer</a:t>
          </a:r>
          <a:r>
            <a:rPr lang="en-US" sz="1200"/>
            <a:t>: Successfully organizing major school events like festivals, charity drives, or talent shows.</a:t>
          </a:r>
        </a:p>
        <a:p>
          <a:r>
            <a:rPr lang="en-US" sz="1200" b="1"/>
            <a:t>Volunteer Service</a:t>
          </a:r>
          <a:r>
            <a:rPr lang="en-US" sz="1200"/>
            <a:t>: Participating in or leading community service projects, helping in local charities, or organizing awareness programs.</a:t>
          </a:r>
        </a:p>
      </xdr:txBody>
    </xdr:sp>
    <xdr:clientData/>
  </xdr:twoCellAnchor>
  <xdr:twoCellAnchor>
    <xdr:from>
      <xdr:col>5</xdr:col>
      <xdr:colOff>320574</xdr:colOff>
      <xdr:row>5</xdr:row>
      <xdr:rowOff>34030</xdr:rowOff>
    </xdr:from>
    <xdr:to>
      <xdr:col>15</xdr:col>
      <xdr:colOff>904876</xdr:colOff>
      <xdr:row>8</xdr:row>
      <xdr:rowOff>114223</xdr:rowOff>
    </xdr:to>
    <xdr:grpSp>
      <xdr:nvGrpSpPr>
        <xdr:cNvPr id="117" name="Group 116">
          <a:extLst>
            <a:ext uri="{FF2B5EF4-FFF2-40B4-BE49-F238E27FC236}">
              <a16:creationId xmlns:a16="http://schemas.microsoft.com/office/drawing/2014/main" id="{BB614BB7-DDB2-4F42-BE69-772F37EE30C6}"/>
            </a:ext>
          </a:extLst>
        </xdr:cNvPr>
        <xdr:cNvGrpSpPr/>
      </xdr:nvGrpSpPr>
      <xdr:grpSpPr>
        <a:xfrm>
          <a:off x="4878967" y="1394744"/>
          <a:ext cx="9701088" cy="896622"/>
          <a:chOff x="2380695" y="691255"/>
          <a:chExt cx="10233137" cy="889899"/>
        </a:xfrm>
        <a:effectLst>
          <a:outerShdw blurRad="50800" dist="38100" dir="10800000" algn="r" rotWithShape="0">
            <a:prstClr val="black">
              <a:alpha val="40000"/>
            </a:prstClr>
          </a:outerShdw>
        </a:effectLst>
      </xdr:grpSpPr>
      <xdr:grpSp>
        <xdr:nvGrpSpPr>
          <xdr:cNvPr id="118" name="Group 117">
            <a:extLst>
              <a:ext uri="{FF2B5EF4-FFF2-40B4-BE49-F238E27FC236}">
                <a16:creationId xmlns:a16="http://schemas.microsoft.com/office/drawing/2014/main" id="{46B0AC3D-E914-94A9-F0B3-45A37111D044}"/>
              </a:ext>
            </a:extLst>
          </xdr:cNvPr>
          <xdr:cNvGrpSpPr/>
        </xdr:nvGrpSpPr>
        <xdr:grpSpPr>
          <a:xfrm>
            <a:off x="2380695" y="704858"/>
            <a:ext cx="2476499" cy="876293"/>
            <a:chOff x="2219330" y="752483"/>
            <a:chExt cx="2476499" cy="876293"/>
          </a:xfrm>
        </xdr:grpSpPr>
        <xdr:sp macro="" textlink="">
          <xdr:nvSpPr>
            <xdr:cNvPr id="144" name="Rectangle: Top Corners Rounded 143">
              <a:extLst>
                <a:ext uri="{FF2B5EF4-FFF2-40B4-BE49-F238E27FC236}">
                  <a16:creationId xmlns:a16="http://schemas.microsoft.com/office/drawing/2014/main" id="{5727BE30-BD34-014E-3C16-71C8E56DB056}"/>
                </a:ext>
              </a:extLst>
            </xdr:cNvPr>
            <xdr:cNvSpPr/>
          </xdr:nvSpPr>
          <xdr:spPr>
            <a:xfrm rot="16200000">
              <a:off x="2952759" y="19054"/>
              <a:ext cx="876291" cy="2343150"/>
            </a:xfrm>
            <a:prstGeom prst="round2Same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5" name="Rectangle: Top Corners Rounded 144">
              <a:extLst>
                <a:ext uri="{FF2B5EF4-FFF2-40B4-BE49-F238E27FC236}">
                  <a16:creationId xmlns:a16="http://schemas.microsoft.com/office/drawing/2014/main" id="{A68DBE71-BAAB-DCE3-902B-8583368062AD}"/>
                </a:ext>
              </a:extLst>
            </xdr:cNvPr>
            <xdr:cNvSpPr/>
          </xdr:nvSpPr>
          <xdr:spPr>
            <a:xfrm rot="5400000">
              <a:off x="3086108" y="19056"/>
              <a:ext cx="876291" cy="2343150"/>
            </a:xfrm>
            <a:prstGeom prst="round2SameRect">
              <a:avLst>
                <a:gd name="adj1" fmla="val 16667"/>
                <a:gd name="adj2" fmla="val 3261"/>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19" name="Group 118">
            <a:extLst>
              <a:ext uri="{FF2B5EF4-FFF2-40B4-BE49-F238E27FC236}">
                <a16:creationId xmlns:a16="http://schemas.microsoft.com/office/drawing/2014/main" id="{6BD7BD20-5C70-A13D-F11E-F88961B48155}"/>
              </a:ext>
            </a:extLst>
          </xdr:cNvPr>
          <xdr:cNvGrpSpPr/>
        </xdr:nvGrpSpPr>
        <xdr:grpSpPr>
          <a:xfrm>
            <a:off x="5029213" y="701726"/>
            <a:ext cx="2412549" cy="876294"/>
            <a:chOff x="4863957" y="739826"/>
            <a:chExt cx="2476761" cy="876294"/>
          </a:xfrm>
        </xdr:grpSpPr>
        <xdr:sp macro="" textlink="">
          <xdr:nvSpPr>
            <xdr:cNvPr id="142" name="Rectangle: Top Corners Rounded 141">
              <a:extLst>
                <a:ext uri="{FF2B5EF4-FFF2-40B4-BE49-F238E27FC236}">
                  <a16:creationId xmlns:a16="http://schemas.microsoft.com/office/drawing/2014/main" id="{F02CE7E7-1254-18E8-B1E2-4E157CF5989E}"/>
                </a:ext>
              </a:extLst>
            </xdr:cNvPr>
            <xdr:cNvSpPr/>
          </xdr:nvSpPr>
          <xdr:spPr>
            <a:xfrm rot="16200000">
              <a:off x="5612069" y="-8286"/>
              <a:ext cx="876291" cy="2372515"/>
            </a:xfrm>
            <a:prstGeom prst="round2Same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Rectangle: Top Corners Rounded 142">
              <a:extLst>
                <a:ext uri="{FF2B5EF4-FFF2-40B4-BE49-F238E27FC236}">
                  <a16:creationId xmlns:a16="http://schemas.microsoft.com/office/drawing/2014/main" id="{B90861ED-42B1-C8E2-FE5B-9372974806C2}"/>
                </a:ext>
              </a:extLst>
            </xdr:cNvPr>
            <xdr:cNvSpPr/>
          </xdr:nvSpPr>
          <xdr:spPr>
            <a:xfrm rot="5400000">
              <a:off x="5711944" y="-12653"/>
              <a:ext cx="876291" cy="2381256"/>
            </a:xfrm>
            <a:prstGeom prst="round2SameRect">
              <a:avLst>
                <a:gd name="adj1" fmla="val 16667"/>
                <a:gd name="adj2" fmla="val 4348"/>
              </a:avLst>
            </a:prstGeom>
            <a:solidFill>
              <a:schemeClr val="lt1"/>
            </a:solid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1400" b="0" i="0" u="none" strike="noStrike">
                <a:solidFill>
                  <a:srgbClr val="000000"/>
                </a:solidFill>
                <a:latin typeface="Calibri"/>
                <a:ea typeface="+mn-ea"/>
                <a:cs typeface="Calibri"/>
              </a:endParaRPr>
            </a:p>
          </xdr:txBody>
        </xdr:sp>
      </xdr:grpSp>
      <xdr:grpSp>
        <xdr:nvGrpSpPr>
          <xdr:cNvPr id="120" name="Group 119">
            <a:extLst>
              <a:ext uri="{FF2B5EF4-FFF2-40B4-BE49-F238E27FC236}">
                <a16:creationId xmlns:a16="http://schemas.microsoft.com/office/drawing/2014/main" id="{8AE23781-0506-0FBC-A667-A6BB6CCAD03B}"/>
              </a:ext>
            </a:extLst>
          </xdr:cNvPr>
          <xdr:cNvGrpSpPr/>
        </xdr:nvGrpSpPr>
        <xdr:grpSpPr>
          <a:xfrm>
            <a:off x="7594155" y="704857"/>
            <a:ext cx="2447927" cy="876297"/>
            <a:chOff x="7467609" y="733432"/>
            <a:chExt cx="2447927" cy="876297"/>
          </a:xfrm>
        </xdr:grpSpPr>
        <xdr:sp macro="" textlink="">
          <xdr:nvSpPr>
            <xdr:cNvPr id="140" name="Rectangle: Top Corners Rounded 139">
              <a:extLst>
                <a:ext uri="{FF2B5EF4-FFF2-40B4-BE49-F238E27FC236}">
                  <a16:creationId xmlns:a16="http://schemas.microsoft.com/office/drawing/2014/main" id="{A805C92D-DCE3-A00A-2BD5-20FFF173ACE7}"/>
                </a:ext>
              </a:extLst>
            </xdr:cNvPr>
            <xdr:cNvSpPr/>
          </xdr:nvSpPr>
          <xdr:spPr>
            <a:xfrm rot="16200000">
              <a:off x="8201038" y="3"/>
              <a:ext cx="876291" cy="2343150"/>
            </a:xfrm>
            <a:prstGeom prst="round2Same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1" name="Rectangle: Top Corners Rounded 140">
              <a:extLst>
                <a:ext uri="{FF2B5EF4-FFF2-40B4-BE49-F238E27FC236}">
                  <a16:creationId xmlns:a16="http://schemas.microsoft.com/office/drawing/2014/main" id="{4FC01A64-D855-F46E-9CDB-35FFB376D583}"/>
                </a:ext>
              </a:extLst>
            </xdr:cNvPr>
            <xdr:cNvSpPr/>
          </xdr:nvSpPr>
          <xdr:spPr>
            <a:xfrm rot="5400000">
              <a:off x="8296286" y="-9520"/>
              <a:ext cx="876291" cy="2362208"/>
            </a:xfrm>
            <a:prstGeom prst="round2SameRect">
              <a:avLst>
                <a:gd name="adj1" fmla="val 16667"/>
                <a:gd name="adj2" fmla="val 6522"/>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1" name="Group 120">
            <a:extLst>
              <a:ext uri="{FF2B5EF4-FFF2-40B4-BE49-F238E27FC236}">
                <a16:creationId xmlns:a16="http://schemas.microsoft.com/office/drawing/2014/main" id="{B49FE0C6-9DE1-327C-E6C0-E765FA2EE11E}"/>
              </a:ext>
            </a:extLst>
          </xdr:cNvPr>
          <xdr:cNvGrpSpPr/>
        </xdr:nvGrpSpPr>
        <xdr:grpSpPr>
          <a:xfrm>
            <a:off x="10178153" y="691255"/>
            <a:ext cx="2435679" cy="885810"/>
            <a:chOff x="9944109" y="704862"/>
            <a:chExt cx="2438401" cy="885810"/>
          </a:xfrm>
        </xdr:grpSpPr>
        <xdr:sp macro="" textlink="">
          <xdr:nvSpPr>
            <xdr:cNvPr id="138" name="Rectangle: Top Corners Rounded 137">
              <a:extLst>
                <a:ext uri="{FF2B5EF4-FFF2-40B4-BE49-F238E27FC236}">
                  <a16:creationId xmlns:a16="http://schemas.microsoft.com/office/drawing/2014/main" id="{C7767B83-3DD7-D384-BC08-F13C7646DACF}"/>
                </a:ext>
              </a:extLst>
            </xdr:cNvPr>
            <xdr:cNvSpPr/>
          </xdr:nvSpPr>
          <xdr:spPr>
            <a:xfrm rot="16200000">
              <a:off x="10677538" y="-19048"/>
              <a:ext cx="876291" cy="2343150"/>
            </a:xfrm>
            <a:prstGeom prst="round2Same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9" name="Rectangle: Top Corners Rounded 138">
              <a:extLst>
                <a:ext uri="{FF2B5EF4-FFF2-40B4-BE49-F238E27FC236}">
                  <a16:creationId xmlns:a16="http://schemas.microsoft.com/office/drawing/2014/main" id="{3A178F84-E0CB-ACBB-4CAA-1FAAB0404234}"/>
                </a:ext>
              </a:extLst>
            </xdr:cNvPr>
            <xdr:cNvSpPr/>
          </xdr:nvSpPr>
          <xdr:spPr>
            <a:xfrm rot="5400000">
              <a:off x="10772789" y="-28567"/>
              <a:ext cx="876291" cy="2343150"/>
            </a:xfrm>
            <a:prstGeom prst="round2SameRect">
              <a:avLst>
                <a:gd name="adj1" fmla="val 16667"/>
                <a:gd name="adj2" fmla="val 6522"/>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22" name="Graphic 121" descr="Male profile with solid fill">
            <a:extLst>
              <a:ext uri="{FF2B5EF4-FFF2-40B4-BE49-F238E27FC236}">
                <a16:creationId xmlns:a16="http://schemas.microsoft.com/office/drawing/2014/main" id="{836B6A26-F33D-F454-D190-887A0A0C450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707407" y="918803"/>
            <a:ext cx="484632" cy="484632"/>
          </a:xfrm>
          <a:prstGeom prst="rect">
            <a:avLst/>
          </a:prstGeom>
        </xdr:spPr>
      </xdr:pic>
      <xdr:pic>
        <xdr:nvPicPr>
          <xdr:cNvPr id="123" name="Graphic 122" descr="Users with solid fill">
            <a:extLst>
              <a:ext uri="{FF2B5EF4-FFF2-40B4-BE49-F238E27FC236}">
                <a16:creationId xmlns:a16="http://schemas.microsoft.com/office/drawing/2014/main" id="{2A89368E-9F1D-182C-38A0-02AD81A6F12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417232" y="888150"/>
            <a:ext cx="484632" cy="484632"/>
          </a:xfrm>
          <a:prstGeom prst="rect">
            <a:avLst/>
          </a:prstGeom>
        </xdr:spPr>
      </xdr:pic>
      <xdr:pic>
        <xdr:nvPicPr>
          <xdr:cNvPr id="124" name="Graphic 123" descr="Schoolhouse with solid fill">
            <a:extLst>
              <a:ext uri="{FF2B5EF4-FFF2-40B4-BE49-F238E27FC236}">
                <a16:creationId xmlns:a16="http://schemas.microsoft.com/office/drawing/2014/main" id="{AC3F97D6-5FFD-702B-5D89-99BF61D9E57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545184" y="923132"/>
            <a:ext cx="488249" cy="488249"/>
          </a:xfrm>
          <a:prstGeom prst="rect">
            <a:avLst/>
          </a:prstGeom>
        </xdr:spPr>
      </xdr:pic>
      <xdr:pic>
        <xdr:nvPicPr>
          <xdr:cNvPr id="125" name="Graphic 124" descr="Classroom with solid fill">
            <a:extLst>
              <a:ext uri="{FF2B5EF4-FFF2-40B4-BE49-F238E27FC236}">
                <a16:creationId xmlns:a16="http://schemas.microsoft.com/office/drawing/2014/main" id="{82C3D7D9-B161-B972-F594-D0254AEA372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250776" y="930701"/>
            <a:ext cx="484632" cy="484632"/>
          </a:xfrm>
          <a:prstGeom prst="rect">
            <a:avLst/>
          </a:prstGeom>
        </xdr:spPr>
      </xdr:pic>
      <xdr:sp macro="" textlink="">
        <xdr:nvSpPr>
          <xdr:cNvPr id="126" name="TextBox 125">
            <a:extLst>
              <a:ext uri="{FF2B5EF4-FFF2-40B4-BE49-F238E27FC236}">
                <a16:creationId xmlns:a16="http://schemas.microsoft.com/office/drawing/2014/main" id="{CF0B948D-6591-B40C-7CF1-1462B3BA82F5}"/>
              </a:ext>
            </a:extLst>
          </xdr:cNvPr>
          <xdr:cNvSpPr txBox="1"/>
        </xdr:nvSpPr>
        <xdr:spPr>
          <a:xfrm>
            <a:off x="3541618" y="771526"/>
            <a:ext cx="75247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mn-lt"/>
              </a:rPr>
              <a:t>Schools</a:t>
            </a:r>
          </a:p>
        </xdr:txBody>
      </xdr:sp>
      <xdr:cxnSp macro="">
        <xdr:nvCxnSpPr>
          <xdr:cNvPr id="127" name="Straight Connector 126">
            <a:extLst>
              <a:ext uri="{FF2B5EF4-FFF2-40B4-BE49-F238E27FC236}">
                <a16:creationId xmlns:a16="http://schemas.microsoft.com/office/drawing/2014/main" id="{086A6997-8936-7E70-05FA-465D42FE8DBF}"/>
              </a:ext>
            </a:extLst>
          </xdr:cNvPr>
          <xdr:cNvCxnSpPr/>
        </xdr:nvCxnSpPr>
        <xdr:spPr>
          <a:xfrm flipH="1">
            <a:off x="3246603" y="92362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379C8296-CA71-D13D-8D17-598A63E82E06}"/>
              </a:ext>
            </a:extLst>
          </xdr:cNvPr>
          <xdr:cNvCxnSpPr/>
        </xdr:nvCxnSpPr>
        <xdr:spPr>
          <a:xfrm flipH="1">
            <a:off x="11024926" y="84814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97BF7222-510A-60DE-822B-AD082EC108DC}"/>
              </a:ext>
            </a:extLst>
          </xdr:cNvPr>
          <xdr:cNvCxnSpPr/>
        </xdr:nvCxnSpPr>
        <xdr:spPr>
          <a:xfrm flipH="1">
            <a:off x="8299416" y="88781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48E2FC9B-A290-1016-AB89-31C8ACD60602}"/>
              </a:ext>
            </a:extLst>
          </xdr:cNvPr>
          <xdr:cNvCxnSpPr/>
        </xdr:nvCxnSpPr>
        <xdr:spPr>
          <a:xfrm flipH="1">
            <a:off x="5822916" y="904351"/>
            <a:ext cx="2198" cy="542191"/>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31" name="TextBox 130">
            <a:extLst>
              <a:ext uri="{FF2B5EF4-FFF2-40B4-BE49-F238E27FC236}">
                <a16:creationId xmlns:a16="http://schemas.microsoft.com/office/drawing/2014/main" id="{BD852837-0D53-B9E8-41E0-D11E2C4ED9CE}"/>
              </a:ext>
            </a:extLst>
          </xdr:cNvPr>
          <xdr:cNvSpPr txBox="1"/>
        </xdr:nvSpPr>
        <xdr:spPr>
          <a:xfrm>
            <a:off x="8737145" y="744312"/>
            <a:ext cx="911679"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Students</a:t>
            </a:r>
            <a:endParaRPr lang="en-US" sz="1600" b="1">
              <a:solidFill>
                <a:sysClr val="windowText" lastClr="000000"/>
              </a:solidFill>
              <a:latin typeface="+mn-lt"/>
            </a:endParaRPr>
          </a:p>
        </xdr:txBody>
      </xdr:sp>
      <xdr:sp macro="" textlink="">
        <xdr:nvSpPr>
          <xdr:cNvPr id="132" name="TextBox 131">
            <a:extLst>
              <a:ext uri="{FF2B5EF4-FFF2-40B4-BE49-F238E27FC236}">
                <a16:creationId xmlns:a16="http://schemas.microsoft.com/office/drawing/2014/main" id="{52371C4E-1E0D-85D2-B540-AB7A4BF5DA5D}"/>
              </a:ext>
            </a:extLst>
          </xdr:cNvPr>
          <xdr:cNvSpPr txBox="1"/>
        </xdr:nvSpPr>
        <xdr:spPr>
          <a:xfrm>
            <a:off x="6060607" y="776223"/>
            <a:ext cx="934811"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Teachers</a:t>
            </a:r>
            <a:endParaRPr lang="en-US" sz="1200" b="1">
              <a:effectLst/>
            </a:endParaRPr>
          </a:p>
        </xdr:txBody>
      </xdr:sp>
      <xdr:sp macro="" textlink="">
        <xdr:nvSpPr>
          <xdr:cNvPr id="133" name="TextBox 132">
            <a:extLst>
              <a:ext uri="{FF2B5EF4-FFF2-40B4-BE49-F238E27FC236}">
                <a16:creationId xmlns:a16="http://schemas.microsoft.com/office/drawing/2014/main" id="{23A9E034-75B3-8F4F-742A-6F7D2376F906}"/>
              </a:ext>
            </a:extLst>
          </xdr:cNvPr>
          <xdr:cNvSpPr txBox="1"/>
        </xdr:nvSpPr>
        <xdr:spPr>
          <a:xfrm>
            <a:off x="11451771" y="702129"/>
            <a:ext cx="864054"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Parents</a:t>
            </a:r>
            <a:endParaRPr lang="en-US" sz="1400" b="1">
              <a:solidFill>
                <a:sysClr val="windowText" lastClr="000000"/>
              </a:solidFill>
              <a:latin typeface="+mn-lt"/>
            </a:endParaRPr>
          </a:p>
        </xdr:txBody>
      </xdr:sp>
      <xdr:sp macro="" textlink="'PIVOT TABLES'!H6">
        <xdr:nvSpPr>
          <xdr:cNvPr id="134" name="TextBox 133">
            <a:extLst>
              <a:ext uri="{FF2B5EF4-FFF2-40B4-BE49-F238E27FC236}">
                <a16:creationId xmlns:a16="http://schemas.microsoft.com/office/drawing/2014/main" id="{65117950-B4D2-623A-7646-343EBF78A99B}"/>
              </a:ext>
            </a:extLst>
          </xdr:cNvPr>
          <xdr:cNvSpPr txBox="1"/>
        </xdr:nvSpPr>
        <xdr:spPr>
          <a:xfrm>
            <a:off x="6259285" y="1022307"/>
            <a:ext cx="6858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B49EF-0745-4ED6-8977-05A248EB7F4C}" type="TxLink">
              <a:rPr lang="en-US" sz="1400" b="0" i="0" u="none" strike="noStrike">
                <a:solidFill>
                  <a:srgbClr val="000000"/>
                </a:solidFill>
                <a:latin typeface="Calibri"/>
                <a:cs typeface="Calibri"/>
              </a:rPr>
              <a:pPr/>
              <a:t>2,923</a:t>
            </a:fld>
            <a:endParaRPr lang="en-US" sz="1400"/>
          </a:p>
        </xdr:txBody>
      </xdr:sp>
      <xdr:sp macro="" textlink="'PIVOT TABLES'!H5">
        <xdr:nvSpPr>
          <xdr:cNvPr id="135" name="TextBox 134">
            <a:extLst>
              <a:ext uri="{FF2B5EF4-FFF2-40B4-BE49-F238E27FC236}">
                <a16:creationId xmlns:a16="http://schemas.microsoft.com/office/drawing/2014/main" id="{C58D6964-C4CB-FEFE-0BA4-4AB0ACE362E7}"/>
              </a:ext>
            </a:extLst>
          </xdr:cNvPr>
          <xdr:cNvSpPr txBox="1"/>
        </xdr:nvSpPr>
        <xdr:spPr>
          <a:xfrm>
            <a:off x="878613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C0C6C-2EB8-4CED-9582-FAB0E75DACCF}" type="TxLink">
              <a:rPr lang="en-US" sz="1400" b="0" i="0" u="none" strike="noStrike">
                <a:solidFill>
                  <a:srgbClr val="000000"/>
                </a:solidFill>
                <a:latin typeface="Calibri"/>
                <a:cs typeface="Calibri"/>
              </a:rPr>
              <a:pPr/>
              <a:t>2,984</a:t>
            </a:fld>
            <a:endParaRPr lang="en-US" sz="1400" b="0" i="0" u="none" strike="noStrike">
              <a:solidFill>
                <a:srgbClr val="000000"/>
              </a:solidFill>
              <a:latin typeface="Calibri"/>
              <a:cs typeface="Calibri"/>
            </a:endParaRPr>
          </a:p>
        </xdr:txBody>
      </xdr:sp>
      <xdr:sp macro="" textlink="'PIVOT TABLES'!H4">
        <xdr:nvSpPr>
          <xdr:cNvPr id="136" name="TextBox 135">
            <a:extLst>
              <a:ext uri="{FF2B5EF4-FFF2-40B4-BE49-F238E27FC236}">
                <a16:creationId xmlns:a16="http://schemas.microsoft.com/office/drawing/2014/main" id="{60414A28-8D5F-EB23-3EBB-97E1F69CB2A0}"/>
              </a:ext>
            </a:extLst>
          </xdr:cNvPr>
          <xdr:cNvSpPr txBox="1"/>
        </xdr:nvSpPr>
        <xdr:spPr>
          <a:xfrm>
            <a:off x="11537497" y="1009649"/>
            <a:ext cx="68852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DCAAC-5F69-48A1-A13D-AF7F2394A5BE}" type="TxLink">
              <a:rPr lang="en-US" sz="1400" b="0" i="0" u="none" strike="noStrike">
                <a:solidFill>
                  <a:srgbClr val="000000"/>
                </a:solidFill>
                <a:latin typeface="Calibri"/>
                <a:cs typeface="Calibri"/>
              </a:rPr>
              <a:pPr/>
              <a:t>2,961</a:t>
            </a:fld>
            <a:endParaRPr lang="en-US" sz="1400"/>
          </a:p>
        </xdr:txBody>
      </xdr:sp>
      <xdr:sp macro="" textlink="'PIVOT TABLES'!D7">
        <xdr:nvSpPr>
          <xdr:cNvPr id="137" name="TextBox 136">
            <a:extLst>
              <a:ext uri="{FF2B5EF4-FFF2-40B4-BE49-F238E27FC236}">
                <a16:creationId xmlns:a16="http://schemas.microsoft.com/office/drawing/2014/main" id="{531CCFE8-3403-B0D0-C783-E42724B1BD81}"/>
              </a:ext>
            </a:extLst>
          </xdr:cNvPr>
          <xdr:cNvSpPr txBox="1"/>
        </xdr:nvSpPr>
        <xdr:spPr>
          <a:xfrm>
            <a:off x="3711388" y="1020855"/>
            <a:ext cx="769157"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22A6511-2475-42FA-871E-ED84DA8CD6F9}" type="TxLink">
              <a:rPr lang="en-US" sz="1400" b="0" i="0" u="none" strike="noStrike">
                <a:solidFill>
                  <a:srgbClr val="000000"/>
                </a:solidFill>
                <a:latin typeface="Calibri"/>
                <a:ea typeface="+mn-ea"/>
                <a:cs typeface="Calibri"/>
              </a:rPr>
              <a:pPr marL="0" indent="0"/>
              <a:t>108</a:t>
            </a:fld>
            <a:endParaRPr lang="en-US" sz="1400" b="0" i="0" u="none" strike="noStrike">
              <a:solidFill>
                <a:srgbClr val="000000"/>
              </a:solidFill>
              <a:latin typeface="Calibri"/>
              <a:ea typeface="+mn-ea"/>
              <a:cs typeface="Calibri"/>
            </a:endParaRPr>
          </a:p>
        </xdr:txBody>
      </xdr:sp>
    </xdr:grpSp>
    <xdr:clientData/>
  </xdr:twoCellAnchor>
  <xdr:twoCellAnchor>
    <xdr:from>
      <xdr:col>3</xdr:col>
      <xdr:colOff>723899</xdr:colOff>
      <xdr:row>7</xdr:row>
      <xdr:rowOff>209550</xdr:rowOff>
    </xdr:from>
    <xdr:to>
      <xdr:col>4</xdr:col>
      <xdr:colOff>841261</xdr:colOff>
      <xdr:row>18</xdr:row>
      <xdr:rowOff>114001</xdr:rowOff>
    </xdr:to>
    <xdr:grpSp>
      <xdr:nvGrpSpPr>
        <xdr:cNvPr id="2" name="Group 1">
          <a:extLst>
            <a:ext uri="{FF2B5EF4-FFF2-40B4-BE49-F238E27FC236}">
              <a16:creationId xmlns:a16="http://schemas.microsoft.com/office/drawing/2014/main" id="{10B4FC3E-CE34-BF30-6671-23CF1AC04D90}"/>
            </a:ext>
          </a:extLst>
        </xdr:cNvPr>
        <xdr:cNvGrpSpPr/>
      </xdr:nvGrpSpPr>
      <xdr:grpSpPr>
        <a:xfrm>
          <a:off x="3458935" y="2114550"/>
          <a:ext cx="1029040" cy="2898022"/>
          <a:chOff x="2547256" y="2114550"/>
          <a:chExt cx="1029041" cy="2898022"/>
        </a:xfrm>
      </xdr:grpSpPr>
      <xdr:sp macro="" textlink="">
        <xdr:nvSpPr>
          <xdr:cNvPr id="65" name="TextBox 64">
            <a:hlinkClick xmlns:r="http://schemas.openxmlformats.org/officeDocument/2006/relationships" r:id="rId5"/>
            <a:extLst>
              <a:ext uri="{FF2B5EF4-FFF2-40B4-BE49-F238E27FC236}">
                <a16:creationId xmlns:a16="http://schemas.microsoft.com/office/drawing/2014/main" id="{F9447C05-7966-45FE-AD2B-80737CE946E8}"/>
              </a:ext>
            </a:extLst>
          </xdr:cNvPr>
          <xdr:cNvSpPr txBox="1"/>
        </xdr:nvSpPr>
        <xdr:spPr>
          <a:xfrm>
            <a:off x="2547256" y="4138734"/>
            <a:ext cx="721179"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Events</a:t>
            </a:r>
          </a:p>
        </xdr:txBody>
      </xdr:sp>
      <xdr:sp macro="" textlink="">
        <xdr:nvSpPr>
          <xdr:cNvPr id="75" name="TextBox 74">
            <a:hlinkClick xmlns:r="http://schemas.openxmlformats.org/officeDocument/2006/relationships" r:id="rId7"/>
            <a:extLst>
              <a:ext uri="{FF2B5EF4-FFF2-40B4-BE49-F238E27FC236}">
                <a16:creationId xmlns:a16="http://schemas.microsoft.com/office/drawing/2014/main" id="{ECAD73EA-A4F0-42B9-AA16-465740E363AD}"/>
              </a:ext>
            </a:extLst>
          </xdr:cNvPr>
          <xdr:cNvSpPr txBox="1"/>
        </xdr:nvSpPr>
        <xdr:spPr>
          <a:xfrm>
            <a:off x="2547256" y="3126642"/>
            <a:ext cx="968830"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Teachers</a:t>
            </a:r>
          </a:p>
          <a:p>
            <a:endParaRPr lang="en-US" sz="1100">
              <a:solidFill>
                <a:schemeClr val="bg1"/>
              </a:solidFill>
            </a:endParaRPr>
          </a:p>
        </xdr:txBody>
      </xdr:sp>
      <xdr:sp macro="" textlink="">
        <xdr:nvSpPr>
          <xdr:cNvPr id="76" name="TextBox 75">
            <a:hlinkClick xmlns:r="http://schemas.openxmlformats.org/officeDocument/2006/relationships" r:id="rId18"/>
            <a:extLst>
              <a:ext uri="{FF2B5EF4-FFF2-40B4-BE49-F238E27FC236}">
                <a16:creationId xmlns:a16="http://schemas.microsoft.com/office/drawing/2014/main" id="{9373C0AA-E9FA-4168-A65D-80A46A4C7BAD}"/>
              </a:ext>
            </a:extLst>
          </xdr:cNvPr>
          <xdr:cNvSpPr txBox="1"/>
        </xdr:nvSpPr>
        <xdr:spPr>
          <a:xfrm>
            <a:off x="2547256" y="2114550"/>
            <a:ext cx="1016455"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Dashboard</a:t>
            </a:r>
          </a:p>
        </xdr:txBody>
      </xdr:sp>
      <xdr:sp macro="" textlink="">
        <xdr:nvSpPr>
          <xdr:cNvPr id="77" name="TextBox 76">
            <a:hlinkClick xmlns:r="http://schemas.openxmlformats.org/officeDocument/2006/relationships" r:id="rId6"/>
            <a:extLst>
              <a:ext uri="{FF2B5EF4-FFF2-40B4-BE49-F238E27FC236}">
                <a16:creationId xmlns:a16="http://schemas.microsoft.com/office/drawing/2014/main" id="{A4AD4562-4C80-4804-94F8-DA9DEA6DC776}"/>
              </a:ext>
            </a:extLst>
          </xdr:cNvPr>
          <xdr:cNvSpPr txBox="1"/>
        </xdr:nvSpPr>
        <xdr:spPr>
          <a:xfrm>
            <a:off x="2547256" y="2620596"/>
            <a:ext cx="883104"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accent1">
                    <a:lumMod val="75000"/>
                  </a:schemeClr>
                </a:solidFill>
                <a:effectLst/>
                <a:latin typeface="+mn-lt"/>
                <a:ea typeface="+mn-ea"/>
                <a:cs typeface="+mn-cs"/>
              </a:rPr>
              <a:t>Students</a:t>
            </a:r>
          </a:p>
        </xdr:txBody>
      </xdr:sp>
      <xdr:sp macro="" textlink="">
        <xdr:nvSpPr>
          <xdr:cNvPr id="78" name="TextBox 77">
            <a:hlinkClick xmlns:r="http://schemas.openxmlformats.org/officeDocument/2006/relationships" r:id="rId9"/>
            <a:extLst>
              <a:ext uri="{FF2B5EF4-FFF2-40B4-BE49-F238E27FC236}">
                <a16:creationId xmlns:a16="http://schemas.microsoft.com/office/drawing/2014/main" id="{69E4EDF3-DD4E-4694-A16F-9E02AC58C621}"/>
              </a:ext>
            </a:extLst>
          </xdr:cNvPr>
          <xdr:cNvSpPr txBox="1"/>
        </xdr:nvSpPr>
        <xdr:spPr>
          <a:xfrm>
            <a:off x="2547256" y="3632688"/>
            <a:ext cx="825954"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Parents</a:t>
            </a:r>
          </a:p>
          <a:p>
            <a:endParaRPr lang="en-US" sz="1100">
              <a:solidFill>
                <a:schemeClr val="bg1"/>
              </a:solidFill>
            </a:endParaRPr>
          </a:p>
        </xdr:txBody>
      </xdr:sp>
      <xdr:sp macro="" textlink="">
        <xdr:nvSpPr>
          <xdr:cNvPr id="6" name="TextBox 5">
            <a:hlinkClick xmlns:r="http://schemas.openxmlformats.org/officeDocument/2006/relationships" r:id="rId19"/>
            <a:extLst>
              <a:ext uri="{FF2B5EF4-FFF2-40B4-BE49-F238E27FC236}">
                <a16:creationId xmlns:a16="http://schemas.microsoft.com/office/drawing/2014/main" id="{F5740063-1D07-4CD5-B7B1-8EE900214F05}"/>
              </a:ext>
            </a:extLst>
          </xdr:cNvPr>
          <xdr:cNvSpPr txBox="1"/>
        </xdr:nvSpPr>
        <xdr:spPr>
          <a:xfrm>
            <a:off x="2547256" y="4644780"/>
            <a:ext cx="1029041" cy="367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2"/>
                </a:solidFill>
                <a:effectLst/>
                <a:latin typeface="+mn-lt"/>
                <a:ea typeface="+mn-ea"/>
                <a:cs typeface="+mn-cs"/>
              </a:rPr>
              <a:t>Contact</a:t>
            </a:r>
            <a:r>
              <a:rPr lang="en-US" sz="1400" b="1" i="0" baseline="0">
                <a:solidFill>
                  <a:schemeClr val="bg1"/>
                </a:solidFill>
                <a:effectLst/>
                <a:latin typeface="+mn-lt"/>
                <a:ea typeface="+mn-ea"/>
                <a:cs typeface="+mn-cs"/>
              </a:rPr>
              <a:t> Us</a:t>
            </a:r>
            <a:endParaRPr lang="en-US" sz="1100" b="1" i="0">
              <a:solidFill>
                <a:schemeClr val="bg1"/>
              </a:solidFill>
              <a:effectLst/>
              <a:latin typeface="+mn-lt"/>
              <a:ea typeface="+mn-ea"/>
              <a:cs typeface="+mn-cs"/>
            </a:endParaRPr>
          </a:p>
        </xdr:txBody>
      </xdr:sp>
    </xdr:grpSp>
    <xdr:clientData/>
  </xdr:twoCellAnchor>
  <xdr:twoCellAnchor>
    <xdr:from>
      <xdr:col>6</xdr:col>
      <xdr:colOff>762000</xdr:colOff>
      <xdr:row>7</xdr:row>
      <xdr:rowOff>257424</xdr:rowOff>
    </xdr:from>
    <xdr:to>
      <xdr:col>7</xdr:col>
      <xdr:colOff>815811</xdr:colOff>
      <xdr:row>19</xdr:row>
      <xdr:rowOff>254456</xdr:rowOff>
    </xdr:to>
    <xdr:sp macro="" textlink="">
      <xdr:nvSpPr>
        <xdr:cNvPr id="19" name="TextBox 18">
          <a:extLst>
            <a:ext uri="{FF2B5EF4-FFF2-40B4-BE49-F238E27FC236}">
              <a16:creationId xmlns:a16="http://schemas.microsoft.com/office/drawing/2014/main" id="{0DAA2198-2E23-4424-95B0-9EE970B3A50A}"/>
            </a:ext>
          </a:extLst>
        </xdr:cNvPr>
        <xdr:cNvSpPr txBox="1"/>
      </xdr:nvSpPr>
      <xdr:spPr>
        <a:xfrm>
          <a:off x="5320393" y="2162424"/>
          <a:ext cx="965489" cy="3262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accent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400" b="1" i="0">
            <a:solidFill>
              <a:schemeClr val="bg1"/>
            </a:solidFill>
            <a:effectLst/>
            <a:latin typeface="+mn-lt"/>
            <a:ea typeface="+mn-ea"/>
            <a:cs typeface="+mn-cs"/>
          </a:endParaRPr>
        </a:p>
        <a:p>
          <a:endParaRPr lang="en-US" sz="1400" b="1" i="0">
            <a:solidFill>
              <a:schemeClr val="bg1"/>
            </a:solidFill>
            <a:effectLst/>
            <a:latin typeface="+mn-lt"/>
            <a:ea typeface="+mn-ea"/>
            <a:cs typeface="+mn-cs"/>
          </a:endParaRPr>
        </a:p>
        <a:p>
          <a:r>
            <a:rPr lang="en-US" sz="1400" b="1" i="0">
              <a:solidFill>
                <a:schemeClr val="bg1"/>
              </a:solidFill>
              <a:effectLst/>
              <a:latin typeface="+mn-lt"/>
              <a:ea typeface="+mn-ea"/>
              <a:cs typeface="+mn-cs"/>
            </a:rPr>
            <a:t>Assistant</a:t>
          </a:r>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295278</xdr:colOff>
      <xdr:row>2</xdr:row>
      <xdr:rowOff>104774</xdr:rowOff>
    </xdr:from>
    <xdr:to>
      <xdr:col>5</xdr:col>
      <xdr:colOff>28578</xdr:colOff>
      <xdr:row>20</xdr:row>
      <xdr:rowOff>9529</xdr:rowOff>
    </xdr:to>
    <xdr:sp macro="" textlink="">
      <xdr:nvSpPr>
        <xdr:cNvPr id="2" name="Rectangle: Top Corners Rounded 1">
          <a:extLst>
            <a:ext uri="{FF2B5EF4-FFF2-40B4-BE49-F238E27FC236}">
              <a16:creationId xmlns:a16="http://schemas.microsoft.com/office/drawing/2014/main" id="{C9B72B0D-58D7-4200-AACA-55F25FFD3619}"/>
            </a:ext>
          </a:extLst>
        </xdr:cNvPr>
        <xdr:cNvSpPr/>
      </xdr:nvSpPr>
      <xdr:spPr>
        <a:xfrm rot="16200000">
          <a:off x="-1276350" y="1676402"/>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0</xdr:colOff>
      <xdr:row>2</xdr:row>
      <xdr:rowOff>0</xdr:rowOff>
    </xdr:from>
    <xdr:to>
      <xdr:col>5</xdr:col>
      <xdr:colOff>38100</xdr:colOff>
      <xdr:row>24</xdr:row>
      <xdr:rowOff>123702</xdr:rowOff>
    </xdr:to>
    <xdr:sp macro="" textlink="">
      <xdr:nvSpPr>
        <xdr:cNvPr id="3" name="Rectangle 2">
          <a:extLst>
            <a:ext uri="{FF2B5EF4-FFF2-40B4-BE49-F238E27FC236}">
              <a16:creationId xmlns:a16="http://schemas.microsoft.com/office/drawing/2014/main" id="{7D15E5A1-1F24-4FB7-9C26-51ED6B145D1A}"/>
            </a:ext>
          </a:extLst>
        </xdr:cNvPr>
        <xdr:cNvSpPr/>
      </xdr:nvSpPr>
      <xdr:spPr>
        <a:xfrm>
          <a:off x="3661558" y="816429"/>
          <a:ext cx="1868880" cy="6110844"/>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28575</xdr:colOff>
      <xdr:row>2</xdr:row>
      <xdr:rowOff>1</xdr:rowOff>
    </xdr:from>
    <xdr:to>
      <xdr:col>16</xdr:col>
      <xdr:colOff>895353</xdr:colOff>
      <xdr:row>24</xdr:row>
      <xdr:rowOff>136075</xdr:rowOff>
    </xdr:to>
    <xdr:sp macro="" textlink="">
      <xdr:nvSpPr>
        <xdr:cNvPr id="4" name="Rectangle: Top Corners Rounded 3">
          <a:extLst>
            <a:ext uri="{FF2B5EF4-FFF2-40B4-BE49-F238E27FC236}">
              <a16:creationId xmlns:a16="http://schemas.microsoft.com/office/drawing/2014/main" id="{AED62517-D174-4823-899C-20E83B2E2D35}"/>
            </a:ext>
          </a:extLst>
        </xdr:cNvPr>
        <xdr:cNvSpPr/>
      </xdr:nvSpPr>
      <xdr:spPr>
        <a:xfrm rot="5400000">
          <a:off x="7927337" y="-1589994"/>
          <a:ext cx="6123216" cy="10936063"/>
        </a:xfrm>
        <a:prstGeom prst="round2SameRect">
          <a:avLst>
            <a:gd name="adj1" fmla="val 3807"/>
            <a:gd name="adj2" fmla="val 0"/>
          </a:avLst>
        </a:prstGeom>
        <a:solidFill>
          <a:schemeClr val="bg1">
            <a:lumMod val="85000"/>
          </a:schemeClr>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editAs="oneCell">
    <xdr:from>
      <xdr:col>3</xdr:col>
      <xdr:colOff>828675</xdr:colOff>
      <xdr:row>3</xdr:row>
      <xdr:rowOff>171457</xdr:rowOff>
    </xdr:from>
    <xdr:to>
      <xdr:col>4</xdr:col>
      <xdr:colOff>399991</xdr:colOff>
      <xdr:row>5</xdr:row>
      <xdr:rowOff>238058</xdr:rowOff>
    </xdr:to>
    <xdr:pic>
      <xdr:nvPicPr>
        <xdr:cNvPr id="5" name="Picture 4">
          <a:extLst>
            <a:ext uri="{FF2B5EF4-FFF2-40B4-BE49-F238E27FC236}">
              <a16:creationId xmlns:a16="http://schemas.microsoft.com/office/drawing/2014/main" id="{21891CFD-947F-46FD-BA40-84F8DE9E3BE5}"/>
            </a:ext>
          </a:extLst>
        </xdr:cNvPr>
        <xdr:cNvPicPr>
          <a:picLocks noChangeAspect="1"/>
        </xdr:cNvPicPr>
      </xdr:nvPicPr>
      <xdr:blipFill>
        <a:blip xmlns:r="http://schemas.openxmlformats.org/officeDocument/2006/relationships" r:embed="rId1"/>
        <a:stretch>
          <a:fillRect/>
        </a:stretch>
      </xdr:blipFill>
      <xdr:spPr>
        <a:xfrm>
          <a:off x="828675" y="438157"/>
          <a:ext cx="485714" cy="600000"/>
        </a:xfrm>
        <a:prstGeom prst="rect">
          <a:avLst/>
        </a:prstGeom>
        <a:ln>
          <a:noFill/>
        </a:ln>
      </xdr:spPr>
    </xdr:pic>
    <xdr:clientData/>
  </xdr:twoCellAnchor>
  <xdr:twoCellAnchor>
    <xdr:from>
      <xdr:col>5</xdr:col>
      <xdr:colOff>457199</xdr:colOff>
      <xdr:row>7</xdr:row>
      <xdr:rowOff>201707</xdr:rowOff>
    </xdr:from>
    <xdr:to>
      <xdr:col>16</xdr:col>
      <xdr:colOff>695325</xdr:colOff>
      <xdr:row>23</xdr:row>
      <xdr:rowOff>219075</xdr:rowOff>
    </xdr:to>
    <xdr:sp macro="" textlink="">
      <xdr:nvSpPr>
        <xdr:cNvPr id="7" name="Rectangle: Rounded Corners 6">
          <a:extLst>
            <a:ext uri="{FF2B5EF4-FFF2-40B4-BE49-F238E27FC236}">
              <a16:creationId xmlns:a16="http://schemas.microsoft.com/office/drawing/2014/main" id="{6AC9873E-60BE-4FD7-9A6A-0E590C9204A8}"/>
            </a:ext>
          </a:extLst>
        </xdr:cNvPr>
        <xdr:cNvSpPr/>
      </xdr:nvSpPr>
      <xdr:spPr>
        <a:xfrm>
          <a:off x="2285999" y="1535207"/>
          <a:ext cx="10296526" cy="4284568"/>
        </a:xfrm>
        <a:prstGeom prst="roundRect">
          <a:avLst>
            <a:gd name="adj" fmla="val 5923"/>
          </a:avLst>
        </a:prstGeom>
        <a:solidFill>
          <a:schemeClr val="bg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287989</xdr:colOff>
      <xdr:row>17</xdr:row>
      <xdr:rowOff>172572</xdr:rowOff>
    </xdr:from>
    <xdr:to>
      <xdr:col>13</xdr:col>
      <xdr:colOff>316566</xdr:colOff>
      <xdr:row>18</xdr:row>
      <xdr:rowOff>201146</xdr:rowOff>
    </xdr:to>
    <xdr:sp macro="" textlink="">
      <xdr:nvSpPr>
        <xdr:cNvPr id="10" name="TextBox 9">
          <a:extLst>
            <a:ext uri="{FF2B5EF4-FFF2-40B4-BE49-F238E27FC236}">
              <a16:creationId xmlns:a16="http://schemas.microsoft.com/office/drawing/2014/main" id="{F6FF65A9-205D-4A04-91CB-D13C53821DE1}"/>
            </a:ext>
          </a:extLst>
        </xdr:cNvPr>
        <xdr:cNvSpPr txBox="1"/>
      </xdr:nvSpPr>
      <xdr:spPr>
        <a:xfrm>
          <a:off x="7603189" y="4173072"/>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0">
            <a:solidFill>
              <a:schemeClr val="tx1"/>
            </a:solidFill>
            <a:latin typeface="+mj-lt"/>
          </a:endParaRPr>
        </a:p>
      </xdr:txBody>
    </xdr:sp>
    <xdr:clientData/>
  </xdr:twoCellAnchor>
  <xdr:twoCellAnchor>
    <xdr:from>
      <xdr:col>5</xdr:col>
      <xdr:colOff>649379</xdr:colOff>
      <xdr:row>7</xdr:row>
      <xdr:rowOff>244849</xdr:rowOff>
    </xdr:from>
    <xdr:to>
      <xdr:col>7</xdr:col>
      <xdr:colOff>705971</xdr:colOff>
      <xdr:row>9</xdr:row>
      <xdr:rowOff>190500</xdr:rowOff>
    </xdr:to>
    <xdr:sp macro="" textlink="">
      <xdr:nvSpPr>
        <xdr:cNvPr id="11" name="TextBox 10">
          <a:extLst>
            <a:ext uri="{FF2B5EF4-FFF2-40B4-BE49-F238E27FC236}">
              <a16:creationId xmlns:a16="http://schemas.microsoft.com/office/drawing/2014/main" id="{9AD80A14-C547-44DD-BEC3-6319772FA8E2}"/>
            </a:ext>
          </a:extLst>
        </xdr:cNvPr>
        <xdr:cNvSpPr txBox="1"/>
      </xdr:nvSpPr>
      <xdr:spPr>
        <a:xfrm>
          <a:off x="2487144" y="1589555"/>
          <a:ext cx="1894356" cy="483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60000"/>
                  <a:lumOff val="40000"/>
                </a:schemeClr>
              </a:solidFill>
              <a:latin typeface="+mj-lt"/>
            </a:rPr>
            <a:t>Activities &amp; Events</a:t>
          </a:r>
        </a:p>
      </xdr:txBody>
    </xdr:sp>
    <xdr:clientData/>
  </xdr:twoCellAnchor>
  <xdr:twoCellAnchor>
    <xdr:from>
      <xdr:col>5</xdr:col>
      <xdr:colOff>456644</xdr:colOff>
      <xdr:row>4</xdr:row>
      <xdr:rowOff>34030</xdr:rowOff>
    </xdr:from>
    <xdr:to>
      <xdr:col>16</xdr:col>
      <xdr:colOff>640907</xdr:colOff>
      <xdr:row>7</xdr:row>
      <xdr:rowOff>152400</xdr:rowOff>
    </xdr:to>
    <xdr:grpSp>
      <xdr:nvGrpSpPr>
        <xdr:cNvPr id="12" name="Group 11">
          <a:extLst>
            <a:ext uri="{FF2B5EF4-FFF2-40B4-BE49-F238E27FC236}">
              <a16:creationId xmlns:a16="http://schemas.microsoft.com/office/drawing/2014/main" id="{AB3A94F1-12FE-4623-BC13-8688C5C35F61}"/>
            </a:ext>
          </a:extLst>
        </xdr:cNvPr>
        <xdr:cNvGrpSpPr/>
      </xdr:nvGrpSpPr>
      <xdr:grpSpPr>
        <a:xfrm>
          <a:off x="5015037" y="1122601"/>
          <a:ext cx="10212727" cy="934799"/>
          <a:chOff x="2371169" y="691255"/>
          <a:chExt cx="10242663" cy="918470"/>
        </a:xfrm>
        <a:effectLst>
          <a:outerShdw blurRad="63500" sx="102000" sy="102000" algn="ctr" rotWithShape="0">
            <a:prstClr val="black">
              <a:alpha val="40000"/>
            </a:prstClr>
          </a:outerShdw>
        </a:effectLst>
      </xdr:grpSpPr>
      <xdr:grpSp>
        <xdr:nvGrpSpPr>
          <xdr:cNvPr id="13" name="Group 12">
            <a:extLst>
              <a:ext uri="{FF2B5EF4-FFF2-40B4-BE49-F238E27FC236}">
                <a16:creationId xmlns:a16="http://schemas.microsoft.com/office/drawing/2014/main" id="{0EEEE6C7-B9B3-FCFD-BF6E-5E6D6C8B94CF}"/>
              </a:ext>
            </a:extLst>
          </xdr:cNvPr>
          <xdr:cNvGrpSpPr/>
        </xdr:nvGrpSpPr>
        <xdr:grpSpPr>
          <a:xfrm>
            <a:off x="2371169" y="733433"/>
            <a:ext cx="2457450" cy="876292"/>
            <a:chOff x="2209804" y="781058"/>
            <a:chExt cx="2457450" cy="876292"/>
          </a:xfrm>
        </xdr:grpSpPr>
        <xdr:sp macro="" textlink="">
          <xdr:nvSpPr>
            <xdr:cNvPr id="39" name="Rectangle: Top Corners Rounded 38">
              <a:extLst>
                <a:ext uri="{FF2B5EF4-FFF2-40B4-BE49-F238E27FC236}">
                  <a16:creationId xmlns:a16="http://schemas.microsoft.com/office/drawing/2014/main" id="{41B4FFCE-F1DB-DBAA-C840-BC31156F7F7B}"/>
                </a:ext>
              </a:extLst>
            </xdr:cNvPr>
            <xdr:cNvSpPr/>
          </xdr:nvSpPr>
          <xdr:spPr>
            <a:xfrm rot="16200000">
              <a:off x="2943233" y="47629"/>
              <a:ext cx="876291" cy="2343150"/>
            </a:xfrm>
            <a:prstGeom prst="round2Same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Top Corners Rounded 39">
              <a:extLst>
                <a:ext uri="{FF2B5EF4-FFF2-40B4-BE49-F238E27FC236}">
                  <a16:creationId xmlns:a16="http://schemas.microsoft.com/office/drawing/2014/main" id="{7C036EAA-DFDB-F900-8007-60DCB161BE73}"/>
                </a:ext>
              </a:extLst>
            </xdr:cNvPr>
            <xdr:cNvSpPr/>
          </xdr:nvSpPr>
          <xdr:spPr>
            <a:xfrm rot="5400000">
              <a:off x="3057533" y="47630"/>
              <a:ext cx="876291" cy="2343150"/>
            </a:xfrm>
            <a:prstGeom prst="round2SameRect">
              <a:avLst>
                <a:gd name="adj1" fmla="val 16667"/>
                <a:gd name="adj2" fmla="val 3261"/>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4" name="Group 13">
            <a:extLst>
              <a:ext uri="{FF2B5EF4-FFF2-40B4-BE49-F238E27FC236}">
                <a16:creationId xmlns:a16="http://schemas.microsoft.com/office/drawing/2014/main" id="{133BCB3B-BD68-2BA7-41CC-C9A24377FEB6}"/>
              </a:ext>
            </a:extLst>
          </xdr:cNvPr>
          <xdr:cNvGrpSpPr/>
        </xdr:nvGrpSpPr>
        <xdr:grpSpPr>
          <a:xfrm>
            <a:off x="4920345" y="723908"/>
            <a:ext cx="2412549" cy="876294"/>
            <a:chOff x="4752191" y="762008"/>
            <a:chExt cx="2476761" cy="876294"/>
          </a:xfrm>
        </xdr:grpSpPr>
        <xdr:sp macro="" textlink="">
          <xdr:nvSpPr>
            <xdr:cNvPr id="37" name="Rectangle: Top Corners Rounded 36">
              <a:extLst>
                <a:ext uri="{FF2B5EF4-FFF2-40B4-BE49-F238E27FC236}">
                  <a16:creationId xmlns:a16="http://schemas.microsoft.com/office/drawing/2014/main" id="{82AC4241-AD29-8909-8781-8194E570DC06}"/>
                </a:ext>
              </a:extLst>
            </xdr:cNvPr>
            <xdr:cNvSpPr/>
          </xdr:nvSpPr>
          <xdr:spPr>
            <a:xfrm rot="16200000">
              <a:off x="5500303" y="13896"/>
              <a:ext cx="876291" cy="2372515"/>
            </a:xfrm>
            <a:prstGeom prst="round2Same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Top Corners Rounded 37">
              <a:extLst>
                <a:ext uri="{FF2B5EF4-FFF2-40B4-BE49-F238E27FC236}">
                  <a16:creationId xmlns:a16="http://schemas.microsoft.com/office/drawing/2014/main" id="{AC06E4F8-26F8-8807-0723-DD817BFE41C1}"/>
                </a:ext>
              </a:extLst>
            </xdr:cNvPr>
            <xdr:cNvSpPr/>
          </xdr:nvSpPr>
          <xdr:spPr>
            <a:xfrm rot="5400000">
              <a:off x="5600178" y="9529"/>
              <a:ext cx="876291" cy="2381256"/>
            </a:xfrm>
            <a:prstGeom prst="round2SameRect">
              <a:avLst>
                <a:gd name="adj1" fmla="val 16667"/>
                <a:gd name="adj2" fmla="val 43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5" name="Group 14">
            <a:extLst>
              <a:ext uri="{FF2B5EF4-FFF2-40B4-BE49-F238E27FC236}">
                <a16:creationId xmlns:a16="http://schemas.microsoft.com/office/drawing/2014/main" id="{EB4380F3-0D87-2F17-ABBD-55186CA8CBE6}"/>
              </a:ext>
            </a:extLst>
          </xdr:cNvPr>
          <xdr:cNvGrpSpPr/>
        </xdr:nvGrpSpPr>
        <xdr:grpSpPr>
          <a:xfrm>
            <a:off x="7594155" y="704857"/>
            <a:ext cx="2447927" cy="876297"/>
            <a:chOff x="7467609" y="733432"/>
            <a:chExt cx="2447927" cy="876297"/>
          </a:xfrm>
        </xdr:grpSpPr>
        <xdr:sp macro="" textlink="">
          <xdr:nvSpPr>
            <xdr:cNvPr id="35" name="Rectangle: Top Corners Rounded 34">
              <a:extLst>
                <a:ext uri="{FF2B5EF4-FFF2-40B4-BE49-F238E27FC236}">
                  <a16:creationId xmlns:a16="http://schemas.microsoft.com/office/drawing/2014/main" id="{F3E908E8-B4B9-CB91-050C-B7E68426A0A6}"/>
                </a:ext>
              </a:extLst>
            </xdr:cNvPr>
            <xdr:cNvSpPr/>
          </xdr:nvSpPr>
          <xdr:spPr>
            <a:xfrm rot="16200000">
              <a:off x="8201038" y="3"/>
              <a:ext cx="876291" cy="2343150"/>
            </a:xfrm>
            <a:prstGeom prst="round2Same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Rectangle: Top Corners Rounded 35">
              <a:extLst>
                <a:ext uri="{FF2B5EF4-FFF2-40B4-BE49-F238E27FC236}">
                  <a16:creationId xmlns:a16="http://schemas.microsoft.com/office/drawing/2014/main" id="{F99DBE76-E135-FE78-5FD5-9710674B1A27}"/>
                </a:ext>
              </a:extLst>
            </xdr:cNvPr>
            <xdr:cNvSpPr/>
          </xdr:nvSpPr>
          <xdr:spPr>
            <a:xfrm rot="5400000">
              <a:off x="8296286" y="-9520"/>
              <a:ext cx="876291" cy="2362208"/>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6" name="Group 15">
            <a:extLst>
              <a:ext uri="{FF2B5EF4-FFF2-40B4-BE49-F238E27FC236}">
                <a16:creationId xmlns:a16="http://schemas.microsoft.com/office/drawing/2014/main" id="{647FB4E2-E114-6AE8-DFB4-5AD9E8CA0397}"/>
              </a:ext>
            </a:extLst>
          </xdr:cNvPr>
          <xdr:cNvGrpSpPr/>
        </xdr:nvGrpSpPr>
        <xdr:grpSpPr>
          <a:xfrm>
            <a:off x="10178153" y="691255"/>
            <a:ext cx="2435679" cy="885810"/>
            <a:chOff x="9944109" y="704862"/>
            <a:chExt cx="2438401" cy="885810"/>
          </a:xfrm>
        </xdr:grpSpPr>
        <xdr:sp macro="" textlink="">
          <xdr:nvSpPr>
            <xdr:cNvPr id="33" name="Rectangle: Top Corners Rounded 32">
              <a:extLst>
                <a:ext uri="{FF2B5EF4-FFF2-40B4-BE49-F238E27FC236}">
                  <a16:creationId xmlns:a16="http://schemas.microsoft.com/office/drawing/2014/main" id="{4D6179A2-7295-D1A2-BC47-6F70C8CBF0D9}"/>
                </a:ext>
              </a:extLst>
            </xdr:cNvPr>
            <xdr:cNvSpPr/>
          </xdr:nvSpPr>
          <xdr:spPr>
            <a:xfrm rot="16200000">
              <a:off x="10677538" y="-19048"/>
              <a:ext cx="876291" cy="2343150"/>
            </a:xfrm>
            <a:prstGeom prst="round2Same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Top Corners Rounded 33">
              <a:extLst>
                <a:ext uri="{FF2B5EF4-FFF2-40B4-BE49-F238E27FC236}">
                  <a16:creationId xmlns:a16="http://schemas.microsoft.com/office/drawing/2014/main" id="{5B7105BF-18D2-4860-770D-9CC833C449B4}"/>
                </a:ext>
              </a:extLst>
            </xdr:cNvPr>
            <xdr:cNvSpPr/>
          </xdr:nvSpPr>
          <xdr:spPr>
            <a:xfrm rot="5400000">
              <a:off x="10772789" y="-28567"/>
              <a:ext cx="876291" cy="2343150"/>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7" name="Graphic 16" descr="Male profile with solid fill">
            <a:extLst>
              <a:ext uri="{FF2B5EF4-FFF2-40B4-BE49-F238E27FC236}">
                <a16:creationId xmlns:a16="http://schemas.microsoft.com/office/drawing/2014/main" id="{25FAF120-9049-673A-BBC4-1A1135CBBC2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07407" y="918803"/>
            <a:ext cx="484632" cy="484632"/>
          </a:xfrm>
          <a:prstGeom prst="rect">
            <a:avLst/>
          </a:prstGeom>
        </xdr:spPr>
      </xdr:pic>
      <xdr:pic>
        <xdr:nvPicPr>
          <xdr:cNvPr id="18" name="Graphic 17" descr="Users with solid fill">
            <a:extLst>
              <a:ext uri="{FF2B5EF4-FFF2-40B4-BE49-F238E27FC236}">
                <a16:creationId xmlns:a16="http://schemas.microsoft.com/office/drawing/2014/main" id="{AEDCFD8F-37B1-E8B6-568F-6FD5D562139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417232" y="888150"/>
            <a:ext cx="484632" cy="484632"/>
          </a:xfrm>
          <a:prstGeom prst="rect">
            <a:avLst/>
          </a:prstGeom>
        </xdr:spPr>
      </xdr:pic>
      <xdr:pic>
        <xdr:nvPicPr>
          <xdr:cNvPr id="19" name="Graphic 18" descr="Schoolhouse with solid fill">
            <a:extLst>
              <a:ext uri="{FF2B5EF4-FFF2-40B4-BE49-F238E27FC236}">
                <a16:creationId xmlns:a16="http://schemas.microsoft.com/office/drawing/2014/main" id="{FC837E22-C258-1333-9081-206308DB6CE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45184" y="923132"/>
            <a:ext cx="488249" cy="488249"/>
          </a:xfrm>
          <a:prstGeom prst="rect">
            <a:avLst/>
          </a:prstGeom>
        </xdr:spPr>
      </xdr:pic>
      <xdr:pic>
        <xdr:nvPicPr>
          <xdr:cNvPr id="20" name="Graphic 19" descr="Classroom with solid fill">
            <a:extLst>
              <a:ext uri="{FF2B5EF4-FFF2-40B4-BE49-F238E27FC236}">
                <a16:creationId xmlns:a16="http://schemas.microsoft.com/office/drawing/2014/main" id="{C2FF8556-DE4C-127D-E6F6-49AAA3B55BF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120135" y="919610"/>
            <a:ext cx="484632" cy="484632"/>
          </a:xfrm>
          <a:prstGeom prst="rect">
            <a:avLst/>
          </a:prstGeom>
        </xdr:spPr>
      </xdr:pic>
      <xdr:sp macro="" textlink="">
        <xdr:nvSpPr>
          <xdr:cNvPr id="21" name="TextBox 20">
            <a:extLst>
              <a:ext uri="{FF2B5EF4-FFF2-40B4-BE49-F238E27FC236}">
                <a16:creationId xmlns:a16="http://schemas.microsoft.com/office/drawing/2014/main" id="{56F32539-2CB7-0A7A-B696-225E0D6A621A}"/>
              </a:ext>
            </a:extLst>
          </xdr:cNvPr>
          <xdr:cNvSpPr txBox="1"/>
        </xdr:nvSpPr>
        <xdr:spPr>
          <a:xfrm>
            <a:off x="3541618" y="771526"/>
            <a:ext cx="75247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mn-lt"/>
              </a:rPr>
              <a:t>Schools</a:t>
            </a:r>
          </a:p>
        </xdr:txBody>
      </xdr:sp>
      <xdr:cxnSp macro="">
        <xdr:nvCxnSpPr>
          <xdr:cNvPr id="22" name="Straight Connector 21">
            <a:extLst>
              <a:ext uri="{FF2B5EF4-FFF2-40B4-BE49-F238E27FC236}">
                <a16:creationId xmlns:a16="http://schemas.microsoft.com/office/drawing/2014/main" id="{22CF224D-F3F7-E830-4573-CA1B0C4782DE}"/>
              </a:ext>
            </a:extLst>
          </xdr:cNvPr>
          <xdr:cNvCxnSpPr/>
        </xdr:nvCxnSpPr>
        <xdr:spPr>
          <a:xfrm flipH="1">
            <a:off x="3246603" y="92362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514D99E8-3455-EC64-7056-9E72F53C3E15}"/>
              </a:ext>
            </a:extLst>
          </xdr:cNvPr>
          <xdr:cNvCxnSpPr/>
        </xdr:nvCxnSpPr>
        <xdr:spPr>
          <a:xfrm flipH="1">
            <a:off x="11024926" y="84814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12D1483E-E7A1-55CB-8A87-1E9D24D87D75}"/>
              </a:ext>
            </a:extLst>
          </xdr:cNvPr>
          <xdr:cNvCxnSpPr/>
        </xdr:nvCxnSpPr>
        <xdr:spPr>
          <a:xfrm flipH="1">
            <a:off x="8299416" y="88781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5AB53AD3-61E7-C607-ECAF-863BF03E915C}"/>
              </a:ext>
            </a:extLst>
          </xdr:cNvPr>
          <xdr:cNvCxnSpPr/>
        </xdr:nvCxnSpPr>
        <xdr:spPr>
          <a:xfrm flipH="1">
            <a:off x="5822916" y="904351"/>
            <a:ext cx="2198" cy="542191"/>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a:extLst>
              <a:ext uri="{FF2B5EF4-FFF2-40B4-BE49-F238E27FC236}">
                <a16:creationId xmlns:a16="http://schemas.microsoft.com/office/drawing/2014/main" id="{2B9A8E84-50C3-FCD3-A573-98E59C81CDFA}"/>
              </a:ext>
            </a:extLst>
          </xdr:cNvPr>
          <xdr:cNvSpPr txBox="1"/>
        </xdr:nvSpPr>
        <xdr:spPr>
          <a:xfrm>
            <a:off x="8737145" y="744312"/>
            <a:ext cx="911679"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Students</a:t>
            </a:r>
            <a:endParaRPr lang="en-US" sz="1600" b="1">
              <a:solidFill>
                <a:sysClr val="windowText" lastClr="000000"/>
              </a:solidFill>
              <a:latin typeface="+mn-lt"/>
            </a:endParaRPr>
          </a:p>
        </xdr:txBody>
      </xdr:sp>
      <xdr:sp macro="" textlink="">
        <xdr:nvSpPr>
          <xdr:cNvPr id="27" name="TextBox 26">
            <a:extLst>
              <a:ext uri="{FF2B5EF4-FFF2-40B4-BE49-F238E27FC236}">
                <a16:creationId xmlns:a16="http://schemas.microsoft.com/office/drawing/2014/main" id="{ACBCEBDC-ED79-D656-64A2-3B657496D264}"/>
              </a:ext>
            </a:extLst>
          </xdr:cNvPr>
          <xdr:cNvSpPr txBox="1"/>
        </xdr:nvSpPr>
        <xdr:spPr>
          <a:xfrm>
            <a:off x="6180363" y="742951"/>
            <a:ext cx="934811"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Teachers</a:t>
            </a:r>
            <a:endParaRPr lang="en-US" sz="1200" b="1">
              <a:effectLst/>
            </a:endParaRPr>
          </a:p>
        </xdr:txBody>
      </xdr:sp>
      <xdr:sp macro="" textlink="">
        <xdr:nvSpPr>
          <xdr:cNvPr id="28" name="TextBox 27">
            <a:extLst>
              <a:ext uri="{FF2B5EF4-FFF2-40B4-BE49-F238E27FC236}">
                <a16:creationId xmlns:a16="http://schemas.microsoft.com/office/drawing/2014/main" id="{7B9C15F1-FC75-DA25-88FF-659751D846F5}"/>
              </a:ext>
            </a:extLst>
          </xdr:cNvPr>
          <xdr:cNvSpPr txBox="1"/>
        </xdr:nvSpPr>
        <xdr:spPr>
          <a:xfrm>
            <a:off x="11451771" y="702129"/>
            <a:ext cx="864054"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Parents</a:t>
            </a:r>
            <a:endParaRPr lang="en-US" sz="1400" b="1">
              <a:solidFill>
                <a:sysClr val="windowText" lastClr="000000"/>
              </a:solidFill>
              <a:latin typeface="+mn-lt"/>
            </a:endParaRPr>
          </a:p>
        </xdr:txBody>
      </xdr:sp>
      <xdr:sp macro="" textlink="'PIVOT TABLES'!H6">
        <xdr:nvSpPr>
          <xdr:cNvPr id="29" name="TextBox 28">
            <a:extLst>
              <a:ext uri="{FF2B5EF4-FFF2-40B4-BE49-F238E27FC236}">
                <a16:creationId xmlns:a16="http://schemas.microsoft.com/office/drawing/2014/main" id="{2926E000-4D68-C50E-1004-912DFD38B019}"/>
              </a:ext>
            </a:extLst>
          </xdr:cNvPr>
          <xdr:cNvSpPr txBox="1"/>
        </xdr:nvSpPr>
        <xdr:spPr>
          <a:xfrm>
            <a:off x="627017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B49EF-0745-4ED6-8977-05A248EB7F4C}" type="TxLink">
              <a:rPr lang="en-US" sz="1600" b="0" i="0" u="none" strike="noStrike">
                <a:solidFill>
                  <a:srgbClr val="000000"/>
                </a:solidFill>
                <a:latin typeface="Calibri"/>
                <a:cs typeface="Calibri"/>
              </a:rPr>
              <a:pPr/>
              <a:t>2,923</a:t>
            </a:fld>
            <a:endParaRPr lang="en-US" sz="1100"/>
          </a:p>
        </xdr:txBody>
      </xdr:sp>
      <xdr:sp macro="" textlink="'PIVOT TABLES'!H5">
        <xdr:nvSpPr>
          <xdr:cNvPr id="30" name="TextBox 29">
            <a:extLst>
              <a:ext uri="{FF2B5EF4-FFF2-40B4-BE49-F238E27FC236}">
                <a16:creationId xmlns:a16="http://schemas.microsoft.com/office/drawing/2014/main" id="{DE5D1CE9-CEDD-8FFD-61FB-52CE7A414CDD}"/>
              </a:ext>
            </a:extLst>
          </xdr:cNvPr>
          <xdr:cNvSpPr txBox="1"/>
        </xdr:nvSpPr>
        <xdr:spPr>
          <a:xfrm>
            <a:off x="878613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C0C6C-2EB8-4CED-9582-FAB0E75DACCF}" type="TxLink">
              <a:rPr lang="en-US" sz="1600" b="0" i="0" u="none" strike="noStrike">
                <a:solidFill>
                  <a:srgbClr val="000000"/>
                </a:solidFill>
                <a:latin typeface="Calibri"/>
                <a:cs typeface="Calibri"/>
              </a:rPr>
              <a:pPr/>
              <a:t>2,984</a:t>
            </a:fld>
            <a:endParaRPr lang="en-US" sz="1100" b="0" i="0" u="none" strike="noStrike">
              <a:solidFill>
                <a:srgbClr val="000000"/>
              </a:solidFill>
              <a:latin typeface="Calibri"/>
              <a:cs typeface="Calibri"/>
            </a:endParaRPr>
          </a:p>
        </xdr:txBody>
      </xdr:sp>
      <xdr:sp macro="" textlink="'PIVOT TABLES'!H4">
        <xdr:nvSpPr>
          <xdr:cNvPr id="31" name="TextBox 30">
            <a:extLst>
              <a:ext uri="{FF2B5EF4-FFF2-40B4-BE49-F238E27FC236}">
                <a16:creationId xmlns:a16="http://schemas.microsoft.com/office/drawing/2014/main" id="{CE84798A-CB85-814E-262C-66BBB1BFFE8F}"/>
              </a:ext>
            </a:extLst>
          </xdr:cNvPr>
          <xdr:cNvSpPr txBox="1"/>
        </xdr:nvSpPr>
        <xdr:spPr>
          <a:xfrm>
            <a:off x="11537497" y="1009649"/>
            <a:ext cx="68852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DCAAC-5F69-48A1-A13D-AF7F2394A5BE}" type="TxLink">
              <a:rPr lang="en-US" sz="1600" b="0" i="0" u="none" strike="noStrike">
                <a:solidFill>
                  <a:srgbClr val="000000"/>
                </a:solidFill>
                <a:latin typeface="Calibri"/>
                <a:cs typeface="Calibri"/>
              </a:rPr>
              <a:pPr/>
              <a:t>2,961</a:t>
            </a:fld>
            <a:endParaRPr lang="en-US" sz="1100"/>
          </a:p>
        </xdr:txBody>
      </xdr:sp>
      <xdr:sp macro="" textlink="'PIVOT TABLES'!D7">
        <xdr:nvSpPr>
          <xdr:cNvPr id="32" name="TextBox 31">
            <a:extLst>
              <a:ext uri="{FF2B5EF4-FFF2-40B4-BE49-F238E27FC236}">
                <a16:creationId xmlns:a16="http://schemas.microsoft.com/office/drawing/2014/main" id="{38732DD1-8C45-52C2-F978-7271517774F3}"/>
              </a:ext>
            </a:extLst>
          </xdr:cNvPr>
          <xdr:cNvSpPr txBox="1"/>
        </xdr:nvSpPr>
        <xdr:spPr>
          <a:xfrm>
            <a:off x="3711388" y="1020855"/>
            <a:ext cx="574391"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2A6511-2475-42FA-871E-ED84DA8CD6F9}" type="TxLink">
              <a:rPr lang="en-US" sz="1600" b="0" i="0" u="none" strike="noStrike">
                <a:solidFill>
                  <a:srgbClr val="000000"/>
                </a:solidFill>
                <a:latin typeface="Calibri"/>
                <a:cs typeface="Calibri"/>
              </a:rPr>
              <a:pPr/>
              <a:t>108</a:t>
            </a:fld>
            <a:endParaRPr lang="en-US" sz="1100"/>
          </a:p>
        </xdr:txBody>
      </xdr:sp>
    </xdr:grpSp>
    <xdr:clientData/>
  </xdr:twoCellAnchor>
  <xdr:twoCellAnchor>
    <xdr:from>
      <xdr:col>5</xdr:col>
      <xdr:colOff>171449</xdr:colOff>
      <xdr:row>2</xdr:row>
      <xdr:rowOff>136712</xdr:rowOff>
    </xdr:from>
    <xdr:to>
      <xdr:col>16</xdr:col>
      <xdr:colOff>638174</xdr:colOff>
      <xdr:row>3</xdr:row>
      <xdr:rowOff>203237</xdr:rowOff>
    </xdr:to>
    <xdr:grpSp>
      <xdr:nvGrpSpPr>
        <xdr:cNvPr id="41" name="Group 40">
          <a:extLst>
            <a:ext uri="{FF2B5EF4-FFF2-40B4-BE49-F238E27FC236}">
              <a16:creationId xmlns:a16="http://schemas.microsoft.com/office/drawing/2014/main" id="{BC8F768D-8161-46BA-8E97-7D53BA71083D}"/>
            </a:ext>
          </a:extLst>
        </xdr:cNvPr>
        <xdr:cNvGrpSpPr/>
      </xdr:nvGrpSpPr>
      <xdr:grpSpPr>
        <a:xfrm>
          <a:off x="4729842" y="680998"/>
          <a:ext cx="10495189" cy="338668"/>
          <a:chOff x="1943099" y="285750"/>
          <a:chExt cx="10525125" cy="333376"/>
        </a:xfrm>
        <a:effectLst>
          <a:outerShdw blurRad="63500" sx="102000" sy="102000" algn="ctr" rotWithShape="0">
            <a:prstClr val="black">
              <a:alpha val="40000"/>
            </a:prstClr>
          </a:outerShdw>
        </a:effectLst>
      </xdr:grpSpPr>
      <xdr:sp macro="" textlink="">
        <xdr:nvSpPr>
          <xdr:cNvPr id="42" name="Rectangle: Rounded Corners 41">
            <a:extLst>
              <a:ext uri="{FF2B5EF4-FFF2-40B4-BE49-F238E27FC236}">
                <a16:creationId xmlns:a16="http://schemas.microsoft.com/office/drawing/2014/main" id="{DF3E3718-DB19-AA83-06A0-49A6F103D8AD}"/>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a:extLst>
              <a:ext uri="{FF2B5EF4-FFF2-40B4-BE49-F238E27FC236}">
                <a16:creationId xmlns:a16="http://schemas.microsoft.com/office/drawing/2014/main" id="{7A0BE992-9F09-334D-E751-498AE3BD5241}"/>
              </a:ext>
            </a:extLst>
          </xdr:cNvPr>
          <xdr:cNvSpPr txBox="1"/>
        </xdr:nvSpPr>
        <xdr:spPr>
          <a:xfrm>
            <a:off x="1971673" y="306587"/>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44" name="TextBox 43">
            <a:extLst>
              <a:ext uri="{FF2B5EF4-FFF2-40B4-BE49-F238E27FC236}">
                <a16:creationId xmlns:a16="http://schemas.microsoft.com/office/drawing/2014/main" id="{59FCD53B-9FA1-B2BD-764E-DD8167496073}"/>
              </a:ext>
            </a:extLst>
          </xdr:cNvPr>
          <xdr:cNvSpPr txBox="1"/>
        </xdr:nvSpPr>
        <xdr:spPr>
          <a:xfrm>
            <a:off x="9925049" y="304801"/>
            <a:ext cx="2095502"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45" name="Graphic 44" descr="Books with solid fill">
            <a:extLst>
              <a:ext uri="{FF2B5EF4-FFF2-40B4-BE49-F238E27FC236}">
                <a16:creationId xmlns:a16="http://schemas.microsoft.com/office/drawing/2014/main" id="{E063AA0D-D5E8-B93B-6A2B-D086B4CE361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001501" y="295276"/>
            <a:ext cx="400400" cy="304799"/>
          </a:xfrm>
          <a:prstGeom prst="rect">
            <a:avLst/>
          </a:prstGeom>
        </xdr:spPr>
      </xdr:pic>
    </xdr:grpSp>
    <xdr:clientData/>
  </xdr:twoCellAnchor>
  <xdr:twoCellAnchor>
    <xdr:from>
      <xdr:col>3</xdr:col>
      <xdr:colOff>276227</xdr:colOff>
      <xdr:row>2</xdr:row>
      <xdr:rowOff>76200</xdr:rowOff>
    </xdr:from>
    <xdr:to>
      <xdr:col>5</xdr:col>
      <xdr:colOff>28575</xdr:colOff>
      <xdr:row>20</xdr:row>
      <xdr:rowOff>95257</xdr:rowOff>
    </xdr:to>
    <xdr:grpSp>
      <xdr:nvGrpSpPr>
        <xdr:cNvPr id="58" name="Group 57">
          <a:extLst>
            <a:ext uri="{FF2B5EF4-FFF2-40B4-BE49-F238E27FC236}">
              <a16:creationId xmlns:a16="http://schemas.microsoft.com/office/drawing/2014/main" id="{964F3049-45CB-4D9D-BDA2-D4B603C34BD4}"/>
            </a:ext>
          </a:extLst>
        </xdr:cNvPr>
        <xdr:cNvGrpSpPr/>
      </xdr:nvGrpSpPr>
      <xdr:grpSpPr>
        <a:xfrm>
          <a:off x="3011263" y="620486"/>
          <a:ext cx="1575705" cy="4917628"/>
          <a:chOff x="1457327" y="123827"/>
          <a:chExt cx="1581148" cy="4705355"/>
        </a:xfrm>
      </xdr:grpSpPr>
      <xdr:pic>
        <xdr:nvPicPr>
          <xdr:cNvPr id="59" name="Picture 58" descr="Working with tablet computers in a classroom">
            <a:extLst>
              <a:ext uri="{FF2B5EF4-FFF2-40B4-BE49-F238E27FC236}">
                <a16:creationId xmlns:a16="http://schemas.microsoft.com/office/drawing/2014/main" id="{54036666-4479-8675-4CAD-FDD6F00E9C00}"/>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0" name="Rectangle: Top Corners Rounded 59">
            <a:extLst>
              <a:ext uri="{FF2B5EF4-FFF2-40B4-BE49-F238E27FC236}">
                <a16:creationId xmlns:a16="http://schemas.microsoft.com/office/drawing/2014/main" id="{DF3D8325-1A60-1279-5987-6FED547E962C}"/>
              </a:ext>
            </a:extLst>
          </xdr:cNvPr>
          <xdr:cNvSpPr/>
        </xdr:nvSpPr>
        <xdr:spPr>
          <a:xfrm rot="16200000">
            <a:off x="-114301" y="1695455"/>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3</xdr:col>
      <xdr:colOff>704850</xdr:colOff>
      <xdr:row>12</xdr:row>
      <xdr:rowOff>257175</xdr:rowOff>
    </xdr:from>
    <xdr:to>
      <xdr:col>5</xdr:col>
      <xdr:colOff>38099</xdr:colOff>
      <xdr:row>17</xdr:row>
      <xdr:rowOff>95251</xdr:rowOff>
    </xdr:to>
    <xdr:grpSp>
      <xdr:nvGrpSpPr>
        <xdr:cNvPr id="61" name="Group 60">
          <a:extLst>
            <a:ext uri="{FF2B5EF4-FFF2-40B4-BE49-F238E27FC236}">
              <a16:creationId xmlns:a16="http://schemas.microsoft.com/office/drawing/2014/main" id="{ABB7C784-D3CF-4A20-B899-6E00B5A620C2}"/>
            </a:ext>
          </a:extLst>
        </xdr:cNvPr>
        <xdr:cNvGrpSpPr/>
      </xdr:nvGrpSpPr>
      <xdr:grpSpPr>
        <a:xfrm>
          <a:off x="3439886" y="3522889"/>
          <a:ext cx="1156606" cy="1198791"/>
          <a:chOff x="552449" y="657459"/>
          <a:chExt cx="1621248" cy="1199686"/>
        </a:xfrm>
        <a:solidFill>
          <a:schemeClr val="bg1">
            <a:lumMod val="85000"/>
          </a:schemeClr>
        </a:solidFill>
      </xdr:grpSpPr>
      <xdr:sp macro="" textlink="">
        <xdr:nvSpPr>
          <xdr:cNvPr id="62" name="Rectangle: Top Corners Rounded 61">
            <a:extLst>
              <a:ext uri="{FF2B5EF4-FFF2-40B4-BE49-F238E27FC236}">
                <a16:creationId xmlns:a16="http://schemas.microsoft.com/office/drawing/2014/main" id="{B46E3DFB-6427-1FC3-A516-369A81EADED8}"/>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63" name="Freeform: Shape 62">
            <a:extLst>
              <a:ext uri="{FF2B5EF4-FFF2-40B4-BE49-F238E27FC236}">
                <a16:creationId xmlns:a16="http://schemas.microsoft.com/office/drawing/2014/main" id="{A8F795C1-4511-6EB8-C4B3-3F9A28BCD7BA}"/>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solidFill>
                <a:schemeClr val="bg1"/>
              </a:solidFill>
            </a:endParaRPr>
          </a:p>
        </xdr:txBody>
      </xdr:sp>
    </xdr:grpSp>
    <xdr:clientData/>
  </xdr:twoCellAnchor>
  <xdr:twoCellAnchor>
    <xdr:from>
      <xdr:col>3</xdr:col>
      <xdr:colOff>762000</xdr:colOff>
      <xdr:row>6</xdr:row>
      <xdr:rowOff>219075</xdr:rowOff>
    </xdr:from>
    <xdr:to>
      <xdr:col>4</xdr:col>
      <xdr:colOff>809625</xdr:colOff>
      <xdr:row>19</xdr:row>
      <xdr:rowOff>104775</xdr:rowOff>
    </xdr:to>
    <xdr:sp macro="" textlink="">
      <xdr:nvSpPr>
        <xdr:cNvPr id="64" name="TextBox 63">
          <a:extLst>
            <a:ext uri="{FF2B5EF4-FFF2-40B4-BE49-F238E27FC236}">
              <a16:creationId xmlns:a16="http://schemas.microsoft.com/office/drawing/2014/main" id="{B33D60FB-86A0-4E09-B061-389C5A781ED6}"/>
            </a:ext>
          </a:extLst>
        </xdr:cNvPr>
        <xdr:cNvSpPr txBox="1"/>
      </xdr:nvSpPr>
      <xdr:spPr>
        <a:xfrm>
          <a:off x="762000" y="1285875"/>
          <a:ext cx="962025" cy="335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bg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5</xdr:col>
      <xdr:colOff>676276</xdr:colOff>
      <xdr:row>8</xdr:row>
      <xdr:rowOff>247650</xdr:rowOff>
    </xdr:from>
    <xdr:to>
      <xdr:col>11</xdr:col>
      <xdr:colOff>123826</xdr:colOff>
      <xdr:row>23</xdr:row>
      <xdr:rowOff>133350</xdr:rowOff>
    </xdr:to>
    <xdr:sp macro="" textlink="">
      <xdr:nvSpPr>
        <xdr:cNvPr id="79" name="TextBox 78">
          <a:extLst>
            <a:ext uri="{FF2B5EF4-FFF2-40B4-BE49-F238E27FC236}">
              <a16:creationId xmlns:a16="http://schemas.microsoft.com/office/drawing/2014/main" id="{9342FA5E-6C96-1F40-89FA-6B2E000FA8D9}"/>
            </a:ext>
          </a:extLst>
        </xdr:cNvPr>
        <xdr:cNvSpPr txBox="1"/>
      </xdr:nvSpPr>
      <xdr:spPr>
        <a:xfrm>
          <a:off x="2505076" y="1847850"/>
          <a:ext cx="4933950" cy="388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Halloween the inwions - Make a separate meeting for each Director to go through the slides in details,</a:t>
          </a:r>
        </a:p>
        <a:p>
          <a:r>
            <a:rPr lang="en-US" sz="1200" b="0" i="0">
              <a:solidFill>
                <a:schemeClr val="dk1"/>
              </a:solidFill>
              <a:effectLst/>
              <a:latin typeface="+mn-lt"/>
              <a:ea typeface="+mn-ea"/>
              <a:cs typeface="+mn-cs"/>
            </a:rPr>
            <a:t>Seeds- Make a separate meeting for each Director to go through the T slides in details,</a:t>
          </a:r>
        </a:p>
        <a:p>
          <a:endParaRPr lang="en-US" sz="1200" b="0" i="0">
            <a:solidFill>
              <a:schemeClr val="dk1"/>
            </a:solidFill>
            <a:effectLst/>
            <a:latin typeface="+mn-lt"/>
            <a:ea typeface="+mn-ea"/>
            <a:cs typeface="+mn-cs"/>
          </a:endParaRPr>
        </a:p>
        <a:p>
          <a:r>
            <a:rPr lang="en-US" sz="1400" b="1" i="0">
              <a:solidFill>
                <a:schemeClr val="dk1"/>
              </a:solidFill>
              <a:effectLst/>
              <a:latin typeface="+mn-lt"/>
              <a:ea typeface="+mn-ea"/>
              <a:cs typeface="+mn-cs"/>
            </a:rPr>
            <a:t>Sports - Make a separate meeting for each Director to go through the slides in detalis, </a:t>
          </a:r>
        </a:p>
        <a:p>
          <a:r>
            <a:rPr lang="en-US" sz="1200" b="0" i="0">
              <a:solidFill>
                <a:schemeClr val="dk1"/>
              </a:solidFill>
              <a:effectLst/>
              <a:latin typeface="+mn-lt"/>
              <a:ea typeface="+mn-ea"/>
              <a:cs typeface="+mn-cs"/>
            </a:rPr>
            <a:t>Send the invitations - Make a separate meeting for each Direor to go through the sliges in details, </a:t>
          </a:r>
        </a:p>
        <a:p>
          <a:endParaRPr lang="en-US" sz="1200" b="0" i="0">
            <a:solidFill>
              <a:schemeClr val="dk1"/>
            </a:solidFill>
            <a:effectLst/>
            <a:latin typeface="+mn-lt"/>
            <a:ea typeface="+mn-ea"/>
            <a:cs typeface="+mn-cs"/>
          </a:endParaRPr>
        </a:p>
        <a:p>
          <a:r>
            <a:rPr lang="en-US" sz="1400" b="1" i="0">
              <a:solidFill>
                <a:schemeClr val="dk1"/>
              </a:solidFill>
              <a:effectLst/>
              <a:latin typeface="+mn-lt"/>
              <a:ea typeface="+mn-ea"/>
              <a:cs typeface="+mn-cs"/>
            </a:rPr>
            <a:t>Marathon the invitations meeting for each Director to go through the slides in details, </a:t>
          </a:r>
        </a:p>
        <a:p>
          <a:r>
            <a:rPr lang="en-US" sz="1200" b="0" i="0">
              <a:solidFill>
                <a:schemeClr val="dk1"/>
              </a:solidFill>
              <a:effectLst/>
              <a:latin typeface="+mn-lt"/>
              <a:ea typeface="+mn-ea"/>
              <a:cs typeface="+mn-cs"/>
            </a:rPr>
            <a:t>Sd the invitations - Make a separate meeting for each Direcar to go through Tthe slides in details, </a:t>
          </a:r>
        </a:p>
        <a:p>
          <a:endParaRPr lang="en-US" sz="1200" b="0" i="0">
            <a:solidFill>
              <a:schemeClr val="dk1"/>
            </a:solidFill>
            <a:effectLst/>
            <a:latin typeface="+mn-lt"/>
            <a:ea typeface="+mn-ea"/>
            <a:cs typeface="+mn-cs"/>
          </a:endParaRPr>
        </a:p>
        <a:p>
          <a:r>
            <a:rPr lang="en-US" sz="1400" b="1" i="0">
              <a:solidFill>
                <a:schemeClr val="dk1"/>
              </a:solidFill>
              <a:effectLst/>
              <a:latin typeface="+mn-lt"/>
              <a:ea typeface="+mn-ea"/>
              <a:cs typeface="+mn-cs"/>
            </a:rPr>
            <a:t>Drow the as separate meeting for each Director through the slides in details, </a:t>
          </a:r>
        </a:p>
        <a:p>
          <a:r>
            <a:rPr lang="en-US" sz="1200" b="0" i="0">
              <a:solidFill>
                <a:schemeClr val="dk1"/>
              </a:solidFill>
              <a:effectLst/>
              <a:latin typeface="+mn-lt"/>
              <a:ea typeface="+mn-ea"/>
              <a:cs typeface="+mn-cs"/>
            </a:rPr>
            <a:t>Send the invitations - Make a separate meeting for each Director to go through the slides in details,</a:t>
          </a:r>
        </a:p>
        <a:p>
          <a:endParaRPr lang="en-US" sz="1100"/>
        </a:p>
      </xdr:txBody>
    </xdr:sp>
    <xdr:clientData/>
  </xdr:twoCellAnchor>
  <xdr:twoCellAnchor>
    <xdr:from>
      <xdr:col>11</xdr:col>
      <xdr:colOff>200026</xdr:colOff>
      <xdr:row>8</xdr:row>
      <xdr:rowOff>247650</xdr:rowOff>
    </xdr:from>
    <xdr:to>
      <xdr:col>16</xdr:col>
      <xdr:colOff>561976</xdr:colOff>
      <xdr:row>23</xdr:row>
      <xdr:rowOff>133350</xdr:rowOff>
    </xdr:to>
    <xdr:sp macro="" textlink="">
      <xdr:nvSpPr>
        <xdr:cNvPr id="80" name="TextBox 79">
          <a:extLst>
            <a:ext uri="{FF2B5EF4-FFF2-40B4-BE49-F238E27FC236}">
              <a16:creationId xmlns:a16="http://schemas.microsoft.com/office/drawing/2014/main" id="{E28C176C-FC10-4DCA-912D-E0315EB9CABB}"/>
            </a:ext>
          </a:extLst>
        </xdr:cNvPr>
        <xdr:cNvSpPr txBox="1"/>
      </xdr:nvSpPr>
      <xdr:spPr>
        <a:xfrm>
          <a:off x="7515226" y="1847850"/>
          <a:ext cx="4933950" cy="388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dk1"/>
              </a:solidFill>
              <a:effectLst/>
              <a:latin typeface="+mn-lt"/>
              <a:ea typeface="+mn-ea"/>
              <a:cs typeface="+mn-cs"/>
            </a:rPr>
            <a:t>New Year the invitations - Make a separate meeting for each Director to go through the slides in details,</a:t>
          </a:r>
        </a:p>
        <a:p>
          <a:r>
            <a:rPr lang="en-US" sz="1200" b="0" i="0">
              <a:solidFill>
                <a:schemeClr val="dk1"/>
              </a:solidFill>
              <a:effectLst/>
              <a:latin typeface="+mn-lt"/>
              <a:ea typeface="+mn-ea"/>
              <a:cs typeface="+mn-cs"/>
            </a:rPr>
            <a:t>Seeds - Make a separate meeting for each Director to go through the slides in details, </a:t>
          </a:r>
        </a:p>
        <a:p>
          <a:endParaRPr lang="en-US" sz="1200" b="0" i="0">
            <a:solidFill>
              <a:schemeClr val="dk1"/>
            </a:solidFill>
            <a:effectLst/>
            <a:latin typeface="+mn-lt"/>
            <a:ea typeface="+mn-ea"/>
            <a:cs typeface="+mn-cs"/>
          </a:endParaRPr>
        </a:p>
        <a:p>
          <a:r>
            <a:rPr lang="en-US" sz="1400" b="1" i="0">
              <a:solidFill>
                <a:schemeClr val="dk1"/>
              </a:solidFill>
              <a:effectLst/>
              <a:latin typeface="+mn-lt"/>
              <a:ea typeface="+mn-ea"/>
              <a:cs typeface="+mn-cs"/>
            </a:rPr>
            <a:t>Mfor each Director to go throegh the slides in details, </a:t>
          </a:r>
        </a:p>
        <a:p>
          <a:r>
            <a:rPr lang="en-US" sz="1200" b="0" i="0">
              <a:solidFill>
                <a:schemeClr val="dk1"/>
              </a:solidFill>
              <a:effectLst/>
              <a:latin typeface="+mn-lt"/>
              <a:ea typeface="+mn-ea"/>
              <a:cs typeface="+mn-cs"/>
            </a:rPr>
            <a:t>Send the invitations - Make a separate meeting for each Direor to go through the sliges in details,</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400" b="1" i="0">
              <a:solidFill>
                <a:schemeClr val="dk1"/>
              </a:solidFill>
              <a:effectLst/>
              <a:latin typeface="+mn-lt"/>
              <a:ea typeface="+mn-ea"/>
              <a:cs typeface="+mn-cs"/>
            </a:rPr>
            <a:t>Zoo Park- the slide in details,</a:t>
          </a:r>
        </a:p>
        <a:p>
          <a:r>
            <a:rPr lang="en-US" sz="1200" b="0" i="0">
              <a:solidFill>
                <a:schemeClr val="dk1"/>
              </a:solidFill>
              <a:effectLst/>
              <a:latin typeface="+mn-lt"/>
              <a:ea typeface="+mn-ea"/>
              <a:cs typeface="+mn-cs"/>
            </a:rPr>
            <a:t>Send the invitations - Make a separate meeting for each Direor to go through the sliges in details,</a:t>
          </a:r>
          <a:endParaRPr lang="en-US" sz="1200"/>
        </a:p>
      </xdr:txBody>
    </xdr:sp>
    <xdr:clientData/>
  </xdr:twoCellAnchor>
  <xdr:twoCellAnchor>
    <xdr:from>
      <xdr:col>3</xdr:col>
      <xdr:colOff>750794</xdr:colOff>
      <xdr:row>7</xdr:row>
      <xdr:rowOff>89646</xdr:rowOff>
    </xdr:from>
    <xdr:to>
      <xdr:col>4</xdr:col>
      <xdr:colOff>869368</xdr:colOff>
      <xdr:row>17</xdr:row>
      <xdr:rowOff>202470</xdr:rowOff>
    </xdr:to>
    <xdr:grpSp>
      <xdr:nvGrpSpPr>
        <xdr:cNvPr id="6" name="Group 5">
          <a:extLst>
            <a:ext uri="{FF2B5EF4-FFF2-40B4-BE49-F238E27FC236}">
              <a16:creationId xmlns:a16="http://schemas.microsoft.com/office/drawing/2014/main" id="{35EC920E-5FDD-45BD-9C13-384B3DB6B2A4}"/>
            </a:ext>
          </a:extLst>
        </xdr:cNvPr>
        <xdr:cNvGrpSpPr/>
      </xdr:nvGrpSpPr>
      <xdr:grpSpPr>
        <a:xfrm>
          <a:off x="3485830" y="1994646"/>
          <a:ext cx="1030252" cy="2834253"/>
          <a:chOff x="2574647" y="1857545"/>
          <a:chExt cx="1034143" cy="2785671"/>
        </a:xfrm>
      </xdr:grpSpPr>
      <xdr:sp macro="" textlink="">
        <xdr:nvSpPr>
          <xdr:cNvPr id="8" name="TextBox 7">
            <a:hlinkClick xmlns:r="http://schemas.openxmlformats.org/officeDocument/2006/relationships" r:id="rId13"/>
            <a:extLst>
              <a:ext uri="{FF2B5EF4-FFF2-40B4-BE49-F238E27FC236}">
                <a16:creationId xmlns:a16="http://schemas.microsoft.com/office/drawing/2014/main" id="{F8499709-954E-0D0B-0116-3578072EA73E}"/>
              </a:ext>
            </a:extLst>
          </xdr:cNvPr>
          <xdr:cNvSpPr txBox="1"/>
        </xdr:nvSpPr>
        <xdr:spPr>
          <a:xfrm>
            <a:off x="2574647" y="3804154"/>
            <a:ext cx="720587"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rgbClr val="0070C0"/>
                </a:solidFill>
                <a:effectLst/>
                <a:latin typeface="+mn-lt"/>
                <a:ea typeface="+mn-ea"/>
                <a:cs typeface="+mn-cs"/>
              </a:rPr>
              <a:t>Events</a:t>
            </a:r>
          </a:p>
        </xdr:txBody>
      </xdr:sp>
      <xdr:sp macro="" textlink="">
        <xdr:nvSpPr>
          <xdr:cNvPr id="9" name="TextBox 8">
            <a:hlinkClick xmlns:r="http://schemas.openxmlformats.org/officeDocument/2006/relationships" r:id="rId14"/>
            <a:extLst>
              <a:ext uri="{FF2B5EF4-FFF2-40B4-BE49-F238E27FC236}">
                <a16:creationId xmlns:a16="http://schemas.microsoft.com/office/drawing/2014/main" id="{30383941-76C4-F3AA-BA68-412AACF91CBF}"/>
              </a:ext>
            </a:extLst>
          </xdr:cNvPr>
          <xdr:cNvSpPr txBox="1"/>
        </xdr:nvSpPr>
        <xdr:spPr>
          <a:xfrm>
            <a:off x="2574647" y="2345440"/>
            <a:ext cx="877956"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Students</a:t>
            </a:r>
            <a:endParaRPr lang="en-US" sz="1400">
              <a:solidFill>
                <a:schemeClr val="bg1"/>
              </a:solidFill>
            </a:endParaRPr>
          </a:p>
        </xdr:txBody>
      </xdr:sp>
      <xdr:sp macro="" textlink="">
        <xdr:nvSpPr>
          <xdr:cNvPr id="46" name="TextBox 45">
            <a:hlinkClick xmlns:r="http://schemas.openxmlformats.org/officeDocument/2006/relationships" r:id="rId15"/>
            <a:extLst>
              <a:ext uri="{FF2B5EF4-FFF2-40B4-BE49-F238E27FC236}">
                <a16:creationId xmlns:a16="http://schemas.microsoft.com/office/drawing/2014/main" id="{1D6FB30C-3CB6-0C26-A12B-9AB927BA2381}"/>
              </a:ext>
            </a:extLst>
          </xdr:cNvPr>
          <xdr:cNvSpPr txBox="1"/>
        </xdr:nvSpPr>
        <xdr:spPr>
          <a:xfrm>
            <a:off x="2574647" y="2831678"/>
            <a:ext cx="920613"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Teachers</a:t>
            </a:r>
          </a:p>
          <a:p>
            <a:pPr marL="0" indent="0"/>
            <a:endParaRPr lang="en-US" sz="1400" b="1" i="0">
              <a:solidFill>
                <a:schemeClr val="bg1"/>
              </a:solidFill>
              <a:effectLst/>
              <a:latin typeface="+mn-lt"/>
              <a:ea typeface="+mn-ea"/>
              <a:cs typeface="+mn-cs"/>
            </a:endParaRPr>
          </a:p>
        </xdr:txBody>
      </xdr:sp>
      <xdr:sp macro="" textlink="">
        <xdr:nvSpPr>
          <xdr:cNvPr id="47" name="TextBox 46">
            <a:hlinkClick xmlns:r="http://schemas.openxmlformats.org/officeDocument/2006/relationships" r:id="rId16"/>
            <a:extLst>
              <a:ext uri="{FF2B5EF4-FFF2-40B4-BE49-F238E27FC236}">
                <a16:creationId xmlns:a16="http://schemas.microsoft.com/office/drawing/2014/main" id="{30E6720A-95DC-9385-7DC4-F3A66AFB6699}"/>
              </a:ext>
            </a:extLst>
          </xdr:cNvPr>
          <xdr:cNvSpPr txBox="1"/>
        </xdr:nvSpPr>
        <xdr:spPr>
          <a:xfrm>
            <a:off x="2574647" y="3317916"/>
            <a:ext cx="825362"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Parents</a:t>
            </a:r>
          </a:p>
          <a:p>
            <a:pPr marL="0" indent="0"/>
            <a:endParaRPr lang="en-US" sz="1400" b="1" i="0">
              <a:solidFill>
                <a:schemeClr val="bg1"/>
              </a:solidFill>
              <a:effectLst/>
              <a:latin typeface="+mn-lt"/>
              <a:ea typeface="+mn-ea"/>
              <a:cs typeface="+mn-cs"/>
            </a:endParaRPr>
          </a:p>
        </xdr:txBody>
      </xdr:sp>
      <xdr:sp macro="" textlink="">
        <xdr:nvSpPr>
          <xdr:cNvPr id="48" name="TextBox 47">
            <a:hlinkClick xmlns:r="http://schemas.openxmlformats.org/officeDocument/2006/relationships" r:id="rId17"/>
            <a:extLst>
              <a:ext uri="{FF2B5EF4-FFF2-40B4-BE49-F238E27FC236}">
                <a16:creationId xmlns:a16="http://schemas.microsoft.com/office/drawing/2014/main" id="{3C2EA76E-68B9-5D01-1188-3007EE405B06}"/>
              </a:ext>
            </a:extLst>
          </xdr:cNvPr>
          <xdr:cNvSpPr txBox="1"/>
        </xdr:nvSpPr>
        <xdr:spPr>
          <a:xfrm>
            <a:off x="2574647" y="1857545"/>
            <a:ext cx="10200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effectLst/>
                <a:latin typeface="+mn-lt"/>
                <a:ea typeface="+mn-ea"/>
                <a:cs typeface="+mn-cs"/>
              </a:rPr>
              <a:t>Dashboard</a:t>
            </a:r>
            <a:endParaRPr lang="en-US">
              <a:solidFill>
                <a:schemeClr val="bg1"/>
              </a:solidFill>
              <a:effectLst/>
            </a:endParaRPr>
          </a:p>
        </xdr:txBody>
      </xdr:sp>
      <xdr:sp macro="" textlink="">
        <xdr:nvSpPr>
          <xdr:cNvPr id="49" name="TextBox 48">
            <a:hlinkClick xmlns:r="http://schemas.openxmlformats.org/officeDocument/2006/relationships" r:id="rId18"/>
            <a:extLst>
              <a:ext uri="{FF2B5EF4-FFF2-40B4-BE49-F238E27FC236}">
                <a16:creationId xmlns:a16="http://schemas.microsoft.com/office/drawing/2014/main" id="{8DE3F399-689F-455D-289D-6F175F736BF3}"/>
              </a:ext>
            </a:extLst>
          </xdr:cNvPr>
          <xdr:cNvSpPr txBox="1"/>
        </xdr:nvSpPr>
        <xdr:spPr>
          <a:xfrm>
            <a:off x="2574647" y="4290392"/>
            <a:ext cx="1034143" cy="35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Contact</a:t>
            </a:r>
            <a:r>
              <a:rPr lang="en-US" sz="1400" b="1" i="0" baseline="0">
                <a:solidFill>
                  <a:schemeClr val="bg1"/>
                </a:solidFill>
                <a:effectLst/>
                <a:latin typeface="+mn-lt"/>
                <a:ea typeface="+mn-ea"/>
                <a:cs typeface="+mn-cs"/>
              </a:rPr>
              <a:t> Us</a:t>
            </a:r>
            <a:endParaRPr lang="en-US" sz="1100" b="1" i="0">
              <a:solidFill>
                <a:schemeClr val="bg1"/>
              </a:solidFill>
              <a:effectLst/>
              <a:latin typeface="+mn-lt"/>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295278</xdr:colOff>
      <xdr:row>2</xdr:row>
      <xdr:rowOff>104774</xdr:rowOff>
    </xdr:from>
    <xdr:to>
      <xdr:col>5</xdr:col>
      <xdr:colOff>28578</xdr:colOff>
      <xdr:row>20</xdr:row>
      <xdr:rowOff>9529</xdr:rowOff>
    </xdr:to>
    <xdr:sp macro="" textlink="">
      <xdr:nvSpPr>
        <xdr:cNvPr id="2" name="Rectangle: Top Corners Rounded 1">
          <a:extLst>
            <a:ext uri="{FF2B5EF4-FFF2-40B4-BE49-F238E27FC236}">
              <a16:creationId xmlns:a16="http://schemas.microsoft.com/office/drawing/2014/main" id="{F27C0E82-E97C-47C4-AA2B-ED945EC915C6}"/>
            </a:ext>
          </a:extLst>
        </xdr:cNvPr>
        <xdr:cNvSpPr/>
      </xdr:nvSpPr>
      <xdr:spPr>
        <a:xfrm rot="16200000">
          <a:off x="-1276350" y="1676402"/>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0</xdr:colOff>
      <xdr:row>1</xdr:row>
      <xdr:rowOff>231321</xdr:rowOff>
    </xdr:from>
    <xdr:to>
      <xdr:col>5</xdr:col>
      <xdr:colOff>38100</xdr:colOff>
      <xdr:row>24</xdr:row>
      <xdr:rowOff>152400</xdr:rowOff>
    </xdr:to>
    <xdr:sp macro="" textlink="">
      <xdr:nvSpPr>
        <xdr:cNvPr id="3" name="Rectangle 2">
          <a:extLst>
            <a:ext uri="{FF2B5EF4-FFF2-40B4-BE49-F238E27FC236}">
              <a16:creationId xmlns:a16="http://schemas.microsoft.com/office/drawing/2014/main" id="{38764CD4-1BEB-4D6E-9DA6-B08D2FE908F4}"/>
            </a:ext>
          </a:extLst>
        </xdr:cNvPr>
        <xdr:cNvSpPr/>
      </xdr:nvSpPr>
      <xdr:spPr>
        <a:xfrm>
          <a:off x="1823357" y="503464"/>
          <a:ext cx="1861457" cy="6180365"/>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47624</xdr:colOff>
      <xdr:row>1</xdr:row>
      <xdr:rowOff>231321</xdr:rowOff>
    </xdr:from>
    <xdr:to>
      <xdr:col>17</xdr:col>
      <xdr:colOff>2721</xdr:colOff>
      <xdr:row>24</xdr:row>
      <xdr:rowOff>156887</xdr:rowOff>
    </xdr:to>
    <xdr:sp macro="" textlink="">
      <xdr:nvSpPr>
        <xdr:cNvPr id="4" name="Rectangle: Top Corners Rounded 3">
          <a:extLst>
            <a:ext uri="{FF2B5EF4-FFF2-40B4-BE49-F238E27FC236}">
              <a16:creationId xmlns:a16="http://schemas.microsoft.com/office/drawing/2014/main" id="{979CDE11-F999-4BCB-98EC-B95D60ECFE3D}"/>
            </a:ext>
          </a:extLst>
        </xdr:cNvPr>
        <xdr:cNvSpPr/>
      </xdr:nvSpPr>
      <xdr:spPr>
        <a:xfrm rot="5400000">
          <a:off x="6049532" y="-1851730"/>
          <a:ext cx="6184852" cy="10895240"/>
        </a:xfrm>
        <a:prstGeom prst="round2SameRect">
          <a:avLst>
            <a:gd name="adj1" fmla="val 3807"/>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editAs="oneCell">
    <xdr:from>
      <xdr:col>3</xdr:col>
      <xdr:colOff>828675</xdr:colOff>
      <xdr:row>3</xdr:row>
      <xdr:rowOff>171457</xdr:rowOff>
    </xdr:from>
    <xdr:to>
      <xdr:col>4</xdr:col>
      <xdr:colOff>399991</xdr:colOff>
      <xdr:row>5</xdr:row>
      <xdr:rowOff>238056</xdr:rowOff>
    </xdr:to>
    <xdr:pic>
      <xdr:nvPicPr>
        <xdr:cNvPr id="5" name="Picture 4">
          <a:extLst>
            <a:ext uri="{FF2B5EF4-FFF2-40B4-BE49-F238E27FC236}">
              <a16:creationId xmlns:a16="http://schemas.microsoft.com/office/drawing/2014/main" id="{80F9D201-3A82-482E-B031-7B0FC86FB58E}"/>
            </a:ext>
          </a:extLst>
        </xdr:cNvPr>
        <xdr:cNvPicPr>
          <a:picLocks noChangeAspect="1"/>
        </xdr:cNvPicPr>
      </xdr:nvPicPr>
      <xdr:blipFill>
        <a:blip xmlns:r="http://schemas.openxmlformats.org/officeDocument/2006/relationships" r:embed="rId1"/>
        <a:stretch>
          <a:fillRect/>
        </a:stretch>
      </xdr:blipFill>
      <xdr:spPr>
        <a:xfrm>
          <a:off x="828675" y="438157"/>
          <a:ext cx="485714" cy="600000"/>
        </a:xfrm>
        <a:prstGeom prst="rect">
          <a:avLst/>
        </a:prstGeom>
        <a:ln>
          <a:noFill/>
        </a:ln>
      </xdr:spPr>
    </xdr:pic>
    <xdr:clientData/>
  </xdr:twoCellAnchor>
  <xdr:twoCellAnchor>
    <xdr:from>
      <xdr:col>11</xdr:col>
      <xdr:colOff>287989</xdr:colOff>
      <xdr:row>17</xdr:row>
      <xdr:rowOff>172572</xdr:rowOff>
    </xdr:from>
    <xdr:to>
      <xdr:col>13</xdr:col>
      <xdr:colOff>316566</xdr:colOff>
      <xdr:row>18</xdr:row>
      <xdr:rowOff>201146</xdr:rowOff>
    </xdr:to>
    <xdr:sp macro="" textlink="">
      <xdr:nvSpPr>
        <xdr:cNvPr id="10" name="TextBox 9">
          <a:extLst>
            <a:ext uri="{FF2B5EF4-FFF2-40B4-BE49-F238E27FC236}">
              <a16:creationId xmlns:a16="http://schemas.microsoft.com/office/drawing/2014/main" id="{AEA8AF37-C6CB-47BB-9118-03748AC3CBE6}"/>
            </a:ext>
          </a:extLst>
        </xdr:cNvPr>
        <xdr:cNvSpPr txBox="1"/>
      </xdr:nvSpPr>
      <xdr:spPr>
        <a:xfrm>
          <a:off x="7603189" y="4173072"/>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0">
            <a:solidFill>
              <a:schemeClr val="tx1"/>
            </a:solidFill>
            <a:latin typeface="+mj-lt"/>
          </a:endParaRPr>
        </a:p>
      </xdr:txBody>
    </xdr:sp>
    <xdr:clientData/>
  </xdr:twoCellAnchor>
  <xdr:twoCellAnchor>
    <xdr:from>
      <xdr:col>5</xdr:col>
      <xdr:colOff>456644</xdr:colOff>
      <xdr:row>4</xdr:row>
      <xdr:rowOff>34030</xdr:rowOff>
    </xdr:from>
    <xdr:to>
      <xdr:col>16</xdr:col>
      <xdr:colOff>640907</xdr:colOff>
      <xdr:row>7</xdr:row>
      <xdr:rowOff>152400</xdr:rowOff>
    </xdr:to>
    <xdr:grpSp>
      <xdr:nvGrpSpPr>
        <xdr:cNvPr id="12" name="Group 11">
          <a:extLst>
            <a:ext uri="{FF2B5EF4-FFF2-40B4-BE49-F238E27FC236}">
              <a16:creationId xmlns:a16="http://schemas.microsoft.com/office/drawing/2014/main" id="{C6AB5343-AB0A-4DAD-97F4-E8445F3BADC6}"/>
            </a:ext>
          </a:extLst>
        </xdr:cNvPr>
        <xdr:cNvGrpSpPr/>
      </xdr:nvGrpSpPr>
      <xdr:grpSpPr>
        <a:xfrm>
          <a:off x="5015037" y="1122601"/>
          <a:ext cx="10212727" cy="934799"/>
          <a:chOff x="2371169" y="691255"/>
          <a:chExt cx="10242663" cy="918470"/>
        </a:xfrm>
        <a:effectLst>
          <a:outerShdw blurRad="50800" dist="38100" dir="10800000" algn="r" rotWithShape="0">
            <a:prstClr val="black">
              <a:alpha val="40000"/>
            </a:prstClr>
          </a:outerShdw>
        </a:effectLst>
      </xdr:grpSpPr>
      <xdr:grpSp>
        <xdr:nvGrpSpPr>
          <xdr:cNvPr id="13" name="Group 12">
            <a:extLst>
              <a:ext uri="{FF2B5EF4-FFF2-40B4-BE49-F238E27FC236}">
                <a16:creationId xmlns:a16="http://schemas.microsoft.com/office/drawing/2014/main" id="{97B6B3DE-D30A-9F90-D1EE-09DD6CDE6B22}"/>
              </a:ext>
            </a:extLst>
          </xdr:cNvPr>
          <xdr:cNvGrpSpPr/>
        </xdr:nvGrpSpPr>
        <xdr:grpSpPr>
          <a:xfrm>
            <a:off x="2371169" y="733433"/>
            <a:ext cx="2457450" cy="876292"/>
            <a:chOff x="2209804" y="781058"/>
            <a:chExt cx="2457450" cy="876292"/>
          </a:xfrm>
        </xdr:grpSpPr>
        <xdr:sp macro="" textlink="">
          <xdr:nvSpPr>
            <xdr:cNvPr id="39" name="Rectangle: Top Corners Rounded 38">
              <a:extLst>
                <a:ext uri="{FF2B5EF4-FFF2-40B4-BE49-F238E27FC236}">
                  <a16:creationId xmlns:a16="http://schemas.microsoft.com/office/drawing/2014/main" id="{39C51A56-4B49-99D5-4078-E72E0ADBD510}"/>
                </a:ext>
              </a:extLst>
            </xdr:cNvPr>
            <xdr:cNvSpPr/>
          </xdr:nvSpPr>
          <xdr:spPr>
            <a:xfrm rot="16200000">
              <a:off x="2943233" y="47629"/>
              <a:ext cx="876291" cy="2343150"/>
            </a:xfrm>
            <a:prstGeom prst="round2Same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Top Corners Rounded 39">
              <a:extLst>
                <a:ext uri="{FF2B5EF4-FFF2-40B4-BE49-F238E27FC236}">
                  <a16:creationId xmlns:a16="http://schemas.microsoft.com/office/drawing/2014/main" id="{2DCFEE25-7E4B-53F0-6D02-11F20C2CC09E}"/>
                </a:ext>
              </a:extLst>
            </xdr:cNvPr>
            <xdr:cNvSpPr/>
          </xdr:nvSpPr>
          <xdr:spPr>
            <a:xfrm rot="5400000">
              <a:off x="3057533" y="47630"/>
              <a:ext cx="876291" cy="2343150"/>
            </a:xfrm>
            <a:prstGeom prst="round2SameRect">
              <a:avLst>
                <a:gd name="adj1" fmla="val 16667"/>
                <a:gd name="adj2" fmla="val 3261"/>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4" name="Group 13">
            <a:extLst>
              <a:ext uri="{FF2B5EF4-FFF2-40B4-BE49-F238E27FC236}">
                <a16:creationId xmlns:a16="http://schemas.microsoft.com/office/drawing/2014/main" id="{AF6DCA05-7FC6-BEDE-EFAC-7223A6CEBF1D}"/>
              </a:ext>
            </a:extLst>
          </xdr:cNvPr>
          <xdr:cNvGrpSpPr/>
        </xdr:nvGrpSpPr>
        <xdr:grpSpPr>
          <a:xfrm>
            <a:off x="4920345" y="723908"/>
            <a:ext cx="2412549" cy="876294"/>
            <a:chOff x="4752191" y="762008"/>
            <a:chExt cx="2476761" cy="876294"/>
          </a:xfrm>
        </xdr:grpSpPr>
        <xdr:sp macro="" textlink="">
          <xdr:nvSpPr>
            <xdr:cNvPr id="37" name="Rectangle: Top Corners Rounded 36">
              <a:extLst>
                <a:ext uri="{FF2B5EF4-FFF2-40B4-BE49-F238E27FC236}">
                  <a16:creationId xmlns:a16="http://schemas.microsoft.com/office/drawing/2014/main" id="{989B90C0-2C26-D1DD-5403-4815AD3F33E0}"/>
                </a:ext>
              </a:extLst>
            </xdr:cNvPr>
            <xdr:cNvSpPr/>
          </xdr:nvSpPr>
          <xdr:spPr>
            <a:xfrm rot="16200000">
              <a:off x="5500303" y="13896"/>
              <a:ext cx="876291" cy="2372515"/>
            </a:xfrm>
            <a:prstGeom prst="round2Same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Top Corners Rounded 37">
              <a:extLst>
                <a:ext uri="{FF2B5EF4-FFF2-40B4-BE49-F238E27FC236}">
                  <a16:creationId xmlns:a16="http://schemas.microsoft.com/office/drawing/2014/main" id="{C97882B1-F13C-2FCA-01D0-0297B8003A54}"/>
                </a:ext>
              </a:extLst>
            </xdr:cNvPr>
            <xdr:cNvSpPr/>
          </xdr:nvSpPr>
          <xdr:spPr>
            <a:xfrm rot="5400000">
              <a:off x="5600178" y="9529"/>
              <a:ext cx="876291" cy="2381256"/>
            </a:xfrm>
            <a:prstGeom prst="round2SameRect">
              <a:avLst>
                <a:gd name="adj1" fmla="val 16667"/>
                <a:gd name="adj2" fmla="val 43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5" name="Group 14">
            <a:extLst>
              <a:ext uri="{FF2B5EF4-FFF2-40B4-BE49-F238E27FC236}">
                <a16:creationId xmlns:a16="http://schemas.microsoft.com/office/drawing/2014/main" id="{0D735886-292D-3A7F-8F46-FCE1715E8D14}"/>
              </a:ext>
            </a:extLst>
          </xdr:cNvPr>
          <xdr:cNvGrpSpPr/>
        </xdr:nvGrpSpPr>
        <xdr:grpSpPr>
          <a:xfrm>
            <a:off x="7594155" y="704857"/>
            <a:ext cx="2447927" cy="876297"/>
            <a:chOff x="7467609" y="733432"/>
            <a:chExt cx="2447927" cy="876297"/>
          </a:xfrm>
        </xdr:grpSpPr>
        <xdr:sp macro="" textlink="">
          <xdr:nvSpPr>
            <xdr:cNvPr id="35" name="Rectangle: Top Corners Rounded 34">
              <a:extLst>
                <a:ext uri="{FF2B5EF4-FFF2-40B4-BE49-F238E27FC236}">
                  <a16:creationId xmlns:a16="http://schemas.microsoft.com/office/drawing/2014/main" id="{EF163858-AE92-1E60-4563-8DCA746EFE2E}"/>
                </a:ext>
              </a:extLst>
            </xdr:cNvPr>
            <xdr:cNvSpPr/>
          </xdr:nvSpPr>
          <xdr:spPr>
            <a:xfrm rot="16200000">
              <a:off x="8201038" y="3"/>
              <a:ext cx="876291" cy="2343150"/>
            </a:xfrm>
            <a:prstGeom prst="round2Same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Rectangle: Top Corners Rounded 35">
              <a:extLst>
                <a:ext uri="{FF2B5EF4-FFF2-40B4-BE49-F238E27FC236}">
                  <a16:creationId xmlns:a16="http://schemas.microsoft.com/office/drawing/2014/main" id="{56F26AA0-B829-574D-D26D-AB112A690452}"/>
                </a:ext>
              </a:extLst>
            </xdr:cNvPr>
            <xdr:cNvSpPr/>
          </xdr:nvSpPr>
          <xdr:spPr>
            <a:xfrm rot="5400000">
              <a:off x="8296286" y="-9520"/>
              <a:ext cx="876291" cy="2362208"/>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6" name="Group 15">
            <a:extLst>
              <a:ext uri="{FF2B5EF4-FFF2-40B4-BE49-F238E27FC236}">
                <a16:creationId xmlns:a16="http://schemas.microsoft.com/office/drawing/2014/main" id="{64EA355A-BB8D-C1F6-16F2-81839B187D38}"/>
              </a:ext>
            </a:extLst>
          </xdr:cNvPr>
          <xdr:cNvGrpSpPr/>
        </xdr:nvGrpSpPr>
        <xdr:grpSpPr>
          <a:xfrm>
            <a:off x="10178153" y="691255"/>
            <a:ext cx="2435679" cy="885810"/>
            <a:chOff x="9944109" y="704862"/>
            <a:chExt cx="2438401" cy="885810"/>
          </a:xfrm>
        </xdr:grpSpPr>
        <xdr:sp macro="" textlink="">
          <xdr:nvSpPr>
            <xdr:cNvPr id="33" name="Rectangle: Top Corners Rounded 32">
              <a:extLst>
                <a:ext uri="{FF2B5EF4-FFF2-40B4-BE49-F238E27FC236}">
                  <a16:creationId xmlns:a16="http://schemas.microsoft.com/office/drawing/2014/main" id="{2466B9F3-BC96-20A1-4DBB-F8EC941C15EC}"/>
                </a:ext>
              </a:extLst>
            </xdr:cNvPr>
            <xdr:cNvSpPr/>
          </xdr:nvSpPr>
          <xdr:spPr>
            <a:xfrm rot="16200000">
              <a:off x="10677538" y="-19048"/>
              <a:ext cx="876291" cy="2343150"/>
            </a:xfrm>
            <a:prstGeom prst="round2Same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Top Corners Rounded 33">
              <a:extLst>
                <a:ext uri="{FF2B5EF4-FFF2-40B4-BE49-F238E27FC236}">
                  <a16:creationId xmlns:a16="http://schemas.microsoft.com/office/drawing/2014/main" id="{FB45278A-C43F-6E8C-1415-CB1A1C73257F}"/>
                </a:ext>
              </a:extLst>
            </xdr:cNvPr>
            <xdr:cNvSpPr/>
          </xdr:nvSpPr>
          <xdr:spPr>
            <a:xfrm rot="5400000">
              <a:off x="10772789" y="-28567"/>
              <a:ext cx="876291" cy="2343150"/>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7" name="Graphic 16" descr="Male profile with solid fill">
            <a:extLst>
              <a:ext uri="{FF2B5EF4-FFF2-40B4-BE49-F238E27FC236}">
                <a16:creationId xmlns:a16="http://schemas.microsoft.com/office/drawing/2014/main" id="{47354948-D1A7-0DD6-C61D-FA4D0616CEA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07407" y="918803"/>
            <a:ext cx="484632" cy="484632"/>
          </a:xfrm>
          <a:prstGeom prst="rect">
            <a:avLst/>
          </a:prstGeom>
        </xdr:spPr>
      </xdr:pic>
      <xdr:pic>
        <xdr:nvPicPr>
          <xdr:cNvPr id="18" name="Graphic 17" descr="Users with solid fill">
            <a:extLst>
              <a:ext uri="{FF2B5EF4-FFF2-40B4-BE49-F238E27FC236}">
                <a16:creationId xmlns:a16="http://schemas.microsoft.com/office/drawing/2014/main" id="{820F92CF-7130-2E4A-B857-7E03244E6A7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417232" y="888150"/>
            <a:ext cx="484632" cy="484632"/>
          </a:xfrm>
          <a:prstGeom prst="rect">
            <a:avLst/>
          </a:prstGeom>
        </xdr:spPr>
      </xdr:pic>
      <xdr:pic>
        <xdr:nvPicPr>
          <xdr:cNvPr id="19" name="Graphic 18" descr="Schoolhouse with solid fill">
            <a:extLst>
              <a:ext uri="{FF2B5EF4-FFF2-40B4-BE49-F238E27FC236}">
                <a16:creationId xmlns:a16="http://schemas.microsoft.com/office/drawing/2014/main" id="{5D62A5A6-9944-FA2A-ABD3-24CFB5E125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45184" y="923132"/>
            <a:ext cx="488249" cy="488249"/>
          </a:xfrm>
          <a:prstGeom prst="rect">
            <a:avLst/>
          </a:prstGeom>
        </xdr:spPr>
      </xdr:pic>
      <xdr:pic>
        <xdr:nvPicPr>
          <xdr:cNvPr id="20" name="Graphic 19" descr="Classroom with solid fill">
            <a:extLst>
              <a:ext uri="{FF2B5EF4-FFF2-40B4-BE49-F238E27FC236}">
                <a16:creationId xmlns:a16="http://schemas.microsoft.com/office/drawing/2014/main" id="{7A14B980-CE99-4BEB-B774-E96856CAD90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120135" y="919610"/>
            <a:ext cx="484632" cy="484632"/>
          </a:xfrm>
          <a:prstGeom prst="rect">
            <a:avLst/>
          </a:prstGeom>
        </xdr:spPr>
      </xdr:pic>
      <xdr:sp macro="" textlink="">
        <xdr:nvSpPr>
          <xdr:cNvPr id="21" name="TextBox 20">
            <a:extLst>
              <a:ext uri="{FF2B5EF4-FFF2-40B4-BE49-F238E27FC236}">
                <a16:creationId xmlns:a16="http://schemas.microsoft.com/office/drawing/2014/main" id="{AD80236D-4E03-F148-AEA4-78BA4DB3C791}"/>
              </a:ext>
            </a:extLst>
          </xdr:cNvPr>
          <xdr:cNvSpPr txBox="1"/>
        </xdr:nvSpPr>
        <xdr:spPr>
          <a:xfrm>
            <a:off x="3541618" y="771526"/>
            <a:ext cx="75247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mn-lt"/>
              </a:rPr>
              <a:t>Schools</a:t>
            </a:r>
          </a:p>
        </xdr:txBody>
      </xdr:sp>
      <xdr:cxnSp macro="">
        <xdr:nvCxnSpPr>
          <xdr:cNvPr id="22" name="Straight Connector 21">
            <a:extLst>
              <a:ext uri="{FF2B5EF4-FFF2-40B4-BE49-F238E27FC236}">
                <a16:creationId xmlns:a16="http://schemas.microsoft.com/office/drawing/2014/main" id="{0FA64A52-5CEC-BF7B-01E6-5EA5E2FFCD0A}"/>
              </a:ext>
            </a:extLst>
          </xdr:cNvPr>
          <xdr:cNvCxnSpPr/>
        </xdr:nvCxnSpPr>
        <xdr:spPr>
          <a:xfrm flipH="1">
            <a:off x="3246603" y="92362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1EFCCE99-669B-E8A3-2C6D-3C79AAAB34E2}"/>
              </a:ext>
            </a:extLst>
          </xdr:cNvPr>
          <xdr:cNvCxnSpPr/>
        </xdr:nvCxnSpPr>
        <xdr:spPr>
          <a:xfrm flipH="1">
            <a:off x="11024926" y="84814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5F8D9624-16D9-41B6-EC5A-667309212CB1}"/>
              </a:ext>
            </a:extLst>
          </xdr:cNvPr>
          <xdr:cNvCxnSpPr/>
        </xdr:nvCxnSpPr>
        <xdr:spPr>
          <a:xfrm flipH="1">
            <a:off x="8299416" y="88781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98689D06-6FAA-5431-D070-4A9F111C6027}"/>
              </a:ext>
            </a:extLst>
          </xdr:cNvPr>
          <xdr:cNvCxnSpPr/>
        </xdr:nvCxnSpPr>
        <xdr:spPr>
          <a:xfrm flipH="1">
            <a:off x="5822916" y="904351"/>
            <a:ext cx="2198" cy="542191"/>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a:extLst>
              <a:ext uri="{FF2B5EF4-FFF2-40B4-BE49-F238E27FC236}">
                <a16:creationId xmlns:a16="http://schemas.microsoft.com/office/drawing/2014/main" id="{38F1A7A0-C14B-0172-FB17-7F16F72014B0}"/>
              </a:ext>
            </a:extLst>
          </xdr:cNvPr>
          <xdr:cNvSpPr txBox="1"/>
        </xdr:nvSpPr>
        <xdr:spPr>
          <a:xfrm>
            <a:off x="8737145" y="744312"/>
            <a:ext cx="911679"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Students</a:t>
            </a:r>
            <a:endParaRPr lang="en-US" sz="1600" b="1">
              <a:solidFill>
                <a:sysClr val="windowText" lastClr="000000"/>
              </a:solidFill>
              <a:latin typeface="+mn-lt"/>
            </a:endParaRPr>
          </a:p>
        </xdr:txBody>
      </xdr:sp>
      <xdr:sp macro="" textlink="">
        <xdr:nvSpPr>
          <xdr:cNvPr id="27" name="TextBox 26">
            <a:extLst>
              <a:ext uri="{FF2B5EF4-FFF2-40B4-BE49-F238E27FC236}">
                <a16:creationId xmlns:a16="http://schemas.microsoft.com/office/drawing/2014/main" id="{8719A425-BC2C-171F-A7CC-C4D8784C7A10}"/>
              </a:ext>
            </a:extLst>
          </xdr:cNvPr>
          <xdr:cNvSpPr txBox="1"/>
        </xdr:nvSpPr>
        <xdr:spPr>
          <a:xfrm>
            <a:off x="6180363" y="742951"/>
            <a:ext cx="934811"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Teachers</a:t>
            </a:r>
            <a:endParaRPr lang="en-US" sz="1200" b="1">
              <a:effectLst/>
            </a:endParaRPr>
          </a:p>
        </xdr:txBody>
      </xdr:sp>
      <xdr:sp macro="" textlink="">
        <xdr:nvSpPr>
          <xdr:cNvPr id="28" name="TextBox 27">
            <a:extLst>
              <a:ext uri="{FF2B5EF4-FFF2-40B4-BE49-F238E27FC236}">
                <a16:creationId xmlns:a16="http://schemas.microsoft.com/office/drawing/2014/main" id="{46A58158-B402-F962-3988-F7CD6C44E4CA}"/>
              </a:ext>
            </a:extLst>
          </xdr:cNvPr>
          <xdr:cNvSpPr txBox="1"/>
        </xdr:nvSpPr>
        <xdr:spPr>
          <a:xfrm>
            <a:off x="11451771" y="702129"/>
            <a:ext cx="864054"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Parents</a:t>
            </a:r>
            <a:endParaRPr lang="en-US" sz="1400" b="1">
              <a:solidFill>
                <a:sysClr val="windowText" lastClr="000000"/>
              </a:solidFill>
              <a:latin typeface="+mn-lt"/>
            </a:endParaRPr>
          </a:p>
        </xdr:txBody>
      </xdr:sp>
      <xdr:sp macro="" textlink="'PIVOT TABLES'!H6">
        <xdr:nvSpPr>
          <xdr:cNvPr id="29" name="TextBox 28">
            <a:extLst>
              <a:ext uri="{FF2B5EF4-FFF2-40B4-BE49-F238E27FC236}">
                <a16:creationId xmlns:a16="http://schemas.microsoft.com/office/drawing/2014/main" id="{4C9AF0A0-1F05-3328-A2BD-3FBE24829A39}"/>
              </a:ext>
            </a:extLst>
          </xdr:cNvPr>
          <xdr:cNvSpPr txBox="1"/>
        </xdr:nvSpPr>
        <xdr:spPr>
          <a:xfrm>
            <a:off x="627017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B49EF-0745-4ED6-8977-05A248EB7F4C}" type="TxLink">
              <a:rPr lang="en-US" sz="1600" b="0" i="0" u="none" strike="noStrike">
                <a:solidFill>
                  <a:srgbClr val="000000"/>
                </a:solidFill>
                <a:latin typeface="Calibri"/>
                <a:cs typeface="Calibri"/>
              </a:rPr>
              <a:pPr/>
              <a:t>2,923</a:t>
            </a:fld>
            <a:endParaRPr lang="en-US" sz="1100"/>
          </a:p>
        </xdr:txBody>
      </xdr:sp>
      <xdr:sp macro="" textlink="'PIVOT TABLES'!H5">
        <xdr:nvSpPr>
          <xdr:cNvPr id="30" name="TextBox 29">
            <a:extLst>
              <a:ext uri="{FF2B5EF4-FFF2-40B4-BE49-F238E27FC236}">
                <a16:creationId xmlns:a16="http://schemas.microsoft.com/office/drawing/2014/main" id="{B7EFA84E-52C3-5678-EFC1-2664FA81EB2A}"/>
              </a:ext>
            </a:extLst>
          </xdr:cNvPr>
          <xdr:cNvSpPr txBox="1"/>
        </xdr:nvSpPr>
        <xdr:spPr>
          <a:xfrm>
            <a:off x="878613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C0C6C-2EB8-4CED-9582-FAB0E75DACCF}" type="TxLink">
              <a:rPr lang="en-US" sz="1600" b="0" i="0" u="none" strike="noStrike">
                <a:solidFill>
                  <a:srgbClr val="000000"/>
                </a:solidFill>
                <a:latin typeface="Calibri"/>
                <a:cs typeface="Calibri"/>
              </a:rPr>
              <a:pPr/>
              <a:t>2,984</a:t>
            </a:fld>
            <a:endParaRPr lang="en-US" sz="1100" b="0" i="0" u="none" strike="noStrike">
              <a:solidFill>
                <a:srgbClr val="000000"/>
              </a:solidFill>
              <a:latin typeface="Calibri"/>
              <a:cs typeface="Calibri"/>
            </a:endParaRPr>
          </a:p>
        </xdr:txBody>
      </xdr:sp>
      <xdr:sp macro="" textlink="'PIVOT TABLES'!H4">
        <xdr:nvSpPr>
          <xdr:cNvPr id="31" name="TextBox 30">
            <a:extLst>
              <a:ext uri="{FF2B5EF4-FFF2-40B4-BE49-F238E27FC236}">
                <a16:creationId xmlns:a16="http://schemas.microsoft.com/office/drawing/2014/main" id="{22592967-E223-97CD-0882-0343E28F3E70}"/>
              </a:ext>
            </a:extLst>
          </xdr:cNvPr>
          <xdr:cNvSpPr txBox="1"/>
        </xdr:nvSpPr>
        <xdr:spPr>
          <a:xfrm>
            <a:off x="11537497" y="1009649"/>
            <a:ext cx="68852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DCAAC-5F69-48A1-A13D-AF7F2394A5BE}" type="TxLink">
              <a:rPr lang="en-US" sz="1600" b="0" i="0" u="none" strike="noStrike">
                <a:solidFill>
                  <a:srgbClr val="000000"/>
                </a:solidFill>
                <a:latin typeface="Calibri"/>
                <a:cs typeface="Calibri"/>
              </a:rPr>
              <a:pPr/>
              <a:t>2,961</a:t>
            </a:fld>
            <a:endParaRPr lang="en-US" sz="1100"/>
          </a:p>
        </xdr:txBody>
      </xdr:sp>
      <xdr:sp macro="" textlink="'PIVOT TABLES'!D7">
        <xdr:nvSpPr>
          <xdr:cNvPr id="32" name="TextBox 31">
            <a:extLst>
              <a:ext uri="{FF2B5EF4-FFF2-40B4-BE49-F238E27FC236}">
                <a16:creationId xmlns:a16="http://schemas.microsoft.com/office/drawing/2014/main" id="{2621F70A-4CB8-8A24-C7F7-A3AFB73DE131}"/>
              </a:ext>
            </a:extLst>
          </xdr:cNvPr>
          <xdr:cNvSpPr txBox="1"/>
        </xdr:nvSpPr>
        <xdr:spPr>
          <a:xfrm>
            <a:off x="3711388" y="1020855"/>
            <a:ext cx="590028"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2A6511-2475-42FA-871E-ED84DA8CD6F9}" type="TxLink">
              <a:rPr lang="en-US" sz="1600" b="0" i="0" u="none" strike="noStrike">
                <a:solidFill>
                  <a:srgbClr val="000000"/>
                </a:solidFill>
                <a:latin typeface="Calibri"/>
                <a:cs typeface="Calibri"/>
              </a:rPr>
              <a:pPr/>
              <a:t>108</a:t>
            </a:fld>
            <a:endParaRPr lang="en-US" sz="1100"/>
          </a:p>
        </xdr:txBody>
      </xdr:sp>
    </xdr:grpSp>
    <xdr:clientData/>
  </xdr:twoCellAnchor>
  <xdr:twoCellAnchor>
    <xdr:from>
      <xdr:col>5</xdr:col>
      <xdr:colOff>171449</xdr:colOff>
      <xdr:row>2</xdr:row>
      <xdr:rowOff>136712</xdr:rowOff>
    </xdr:from>
    <xdr:to>
      <xdr:col>16</xdr:col>
      <xdr:colOff>638174</xdr:colOff>
      <xdr:row>3</xdr:row>
      <xdr:rowOff>212912</xdr:rowOff>
    </xdr:to>
    <xdr:grpSp>
      <xdr:nvGrpSpPr>
        <xdr:cNvPr id="41" name="Group 40">
          <a:extLst>
            <a:ext uri="{FF2B5EF4-FFF2-40B4-BE49-F238E27FC236}">
              <a16:creationId xmlns:a16="http://schemas.microsoft.com/office/drawing/2014/main" id="{301FDFCC-4F15-45E1-A706-DDA3CB8D39E1}"/>
            </a:ext>
          </a:extLst>
        </xdr:cNvPr>
        <xdr:cNvGrpSpPr/>
      </xdr:nvGrpSpPr>
      <xdr:grpSpPr>
        <a:xfrm>
          <a:off x="4729842" y="680998"/>
          <a:ext cx="10495189" cy="348343"/>
          <a:chOff x="1943099" y="285750"/>
          <a:chExt cx="10525125" cy="342900"/>
        </a:xfrm>
      </xdr:grpSpPr>
      <xdr:sp macro="" textlink="">
        <xdr:nvSpPr>
          <xdr:cNvPr id="42" name="Rectangle: Rounded Corners 41">
            <a:extLst>
              <a:ext uri="{FF2B5EF4-FFF2-40B4-BE49-F238E27FC236}">
                <a16:creationId xmlns:a16="http://schemas.microsoft.com/office/drawing/2014/main" id="{03A1F622-F53C-E11D-51F5-16DFED82FE18}"/>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a:extLst>
              <a:ext uri="{FF2B5EF4-FFF2-40B4-BE49-F238E27FC236}">
                <a16:creationId xmlns:a16="http://schemas.microsoft.com/office/drawing/2014/main" id="{4170FE58-29AB-2FC2-FCCF-38AACDFDFB6B}"/>
              </a:ext>
            </a:extLst>
          </xdr:cNvPr>
          <xdr:cNvSpPr txBox="1"/>
        </xdr:nvSpPr>
        <xdr:spPr>
          <a:xfrm>
            <a:off x="1971673" y="333376"/>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44" name="TextBox 43">
            <a:extLst>
              <a:ext uri="{FF2B5EF4-FFF2-40B4-BE49-F238E27FC236}">
                <a16:creationId xmlns:a16="http://schemas.microsoft.com/office/drawing/2014/main" id="{206B5955-C3E1-D5B5-F231-581ED615029E}"/>
              </a:ext>
            </a:extLst>
          </xdr:cNvPr>
          <xdr:cNvSpPr txBox="1"/>
        </xdr:nvSpPr>
        <xdr:spPr>
          <a:xfrm>
            <a:off x="9925049" y="304801"/>
            <a:ext cx="2095502"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45" name="Graphic 44" descr="Books with solid fill">
            <a:extLst>
              <a:ext uri="{FF2B5EF4-FFF2-40B4-BE49-F238E27FC236}">
                <a16:creationId xmlns:a16="http://schemas.microsoft.com/office/drawing/2014/main" id="{FB958958-FA7E-A1D8-6983-A6BD5CF2E6B7}"/>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44351" y="304801"/>
            <a:ext cx="400400" cy="304799"/>
          </a:xfrm>
          <a:prstGeom prst="rect">
            <a:avLst/>
          </a:prstGeom>
        </xdr:spPr>
      </xdr:pic>
    </xdr:grpSp>
    <xdr:clientData/>
  </xdr:twoCellAnchor>
  <xdr:twoCellAnchor>
    <xdr:from>
      <xdr:col>3</xdr:col>
      <xdr:colOff>276227</xdr:colOff>
      <xdr:row>2</xdr:row>
      <xdr:rowOff>78441</xdr:rowOff>
    </xdr:from>
    <xdr:to>
      <xdr:col>5</xdr:col>
      <xdr:colOff>28575</xdr:colOff>
      <xdr:row>20</xdr:row>
      <xdr:rowOff>95257</xdr:rowOff>
    </xdr:to>
    <xdr:grpSp>
      <xdr:nvGrpSpPr>
        <xdr:cNvPr id="58" name="Group 57">
          <a:extLst>
            <a:ext uri="{FF2B5EF4-FFF2-40B4-BE49-F238E27FC236}">
              <a16:creationId xmlns:a16="http://schemas.microsoft.com/office/drawing/2014/main" id="{343A187C-D3D6-4D6B-BE8C-932756BC446D}"/>
            </a:ext>
          </a:extLst>
        </xdr:cNvPr>
        <xdr:cNvGrpSpPr/>
      </xdr:nvGrpSpPr>
      <xdr:grpSpPr>
        <a:xfrm>
          <a:off x="3011263" y="622727"/>
          <a:ext cx="1575705" cy="4915387"/>
          <a:chOff x="1457327" y="123827"/>
          <a:chExt cx="1581148" cy="4705355"/>
        </a:xfrm>
      </xdr:grpSpPr>
      <xdr:pic>
        <xdr:nvPicPr>
          <xdr:cNvPr id="59" name="Picture 58" descr="Working with tablet computers in a classroom">
            <a:extLst>
              <a:ext uri="{FF2B5EF4-FFF2-40B4-BE49-F238E27FC236}">
                <a16:creationId xmlns:a16="http://schemas.microsoft.com/office/drawing/2014/main" id="{D31876C5-1168-CA08-45B3-4C31622FAF4F}"/>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0" name="Rectangle: Top Corners Rounded 59">
            <a:extLst>
              <a:ext uri="{FF2B5EF4-FFF2-40B4-BE49-F238E27FC236}">
                <a16:creationId xmlns:a16="http://schemas.microsoft.com/office/drawing/2014/main" id="{C1F6F364-E43E-712D-C9F8-3BC282A43841}"/>
              </a:ext>
            </a:extLst>
          </xdr:cNvPr>
          <xdr:cNvSpPr/>
        </xdr:nvSpPr>
        <xdr:spPr>
          <a:xfrm rot="16200000">
            <a:off x="-114301" y="1695455"/>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3</xdr:col>
      <xdr:colOff>723900</xdr:colOff>
      <xdr:row>9</xdr:row>
      <xdr:rowOff>9525</xdr:rowOff>
    </xdr:from>
    <xdr:to>
      <xdr:col>5</xdr:col>
      <xdr:colOff>57149</xdr:colOff>
      <xdr:row>13</xdr:row>
      <xdr:rowOff>114301</xdr:rowOff>
    </xdr:to>
    <xdr:grpSp>
      <xdr:nvGrpSpPr>
        <xdr:cNvPr id="61" name="Group 60">
          <a:extLst>
            <a:ext uri="{FF2B5EF4-FFF2-40B4-BE49-F238E27FC236}">
              <a16:creationId xmlns:a16="http://schemas.microsoft.com/office/drawing/2014/main" id="{9D8FE507-3DC7-4F72-BCE3-151B6E4721B9}"/>
            </a:ext>
          </a:extLst>
        </xdr:cNvPr>
        <xdr:cNvGrpSpPr/>
      </xdr:nvGrpSpPr>
      <xdr:grpSpPr>
        <a:xfrm>
          <a:off x="3458936" y="2458811"/>
          <a:ext cx="1156606" cy="1193347"/>
          <a:chOff x="552449" y="657459"/>
          <a:chExt cx="1621248" cy="1199686"/>
        </a:xfrm>
        <a:solidFill>
          <a:schemeClr val="bg1">
            <a:lumMod val="85000"/>
          </a:schemeClr>
        </a:solidFill>
      </xdr:grpSpPr>
      <xdr:sp macro="" textlink="">
        <xdr:nvSpPr>
          <xdr:cNvPr id="62" name="Rectangle: Top Corners Rounded 61">
            <a:extLst>
              <a:ext uri="{FF2B5EF4-FFF2-40B4-BE49-F238E27FC236}">
                <a16:creationId xmlns:a16="http://schemas.microsoft.com/office/drawing/2014/main" id="{A5DB8055-441B-0B4C-D493-145E54F0DE2F}"/>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Shape 62">
            <a:extLst>
              <a:ext uri="{FF2B5EF4-FFF2-40B4-BE49-F238E27FC236}">
                <a16:creationId xmlns:a16="http://schemas.microsoft.com/office/drawing/2014/main" id="{52409434-9C5A-9AF5-AAFC-AB3DCD41D80A}"/>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762000</xdr:colOff>
      <xdr:row>6</xdr:row>
      <xdr:rowOff>219075</xdr:rowOff>
    </xdr:from>
    <xdr:to>
      <xdr:col>4</xdr:col>
      <xdr:colOff>809625</xdr:colOff>
      <xdr:row>19</xdr:row>
      <xdr:rowOff>104775</xdr:rowOff>
    </xdr:to>
    <xdr:sp macro="" textlink="">
      <xdr:nvSpPr>
        <xdr:cNvPr id="64" name="TextBox 63">
          <a:extLst>
            <a:ext uri="{FF2B5EF4-FFF2-40B4-BE49-F238E27FC236}">
              <a16:creationId xmlns:a16="http://schemas.microsoft.com/office/drawing/2014/main" id="{BCC15640-E855-42B5-9C70-376A27E61637}"/>
            </a:ext>
          </a:extLst>
        </xdr:cNvPr>
        <xdr:cNvSpPr txBox="1"/>
      </xdr:nvSpPr>
      <xdr:spPr>
        <a:xfrm>
          <a:off x="762000" y="1285875"/>
          <a:ext cx="962025" cy="335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bg2"/>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3</xdr:col>
      <xdr:colOff>742950</xdr:colOff>
      <xdr:row>14</xdr:row>
      <xdr:rowOff>123825</xdr:rowOff>
    </xdr:from>
    <xdr:to>
      <xdr:col>4</xdr:col>
      <xdr:colOff>552450</xdr:colOff>
      <xdr:row>15</xdr:row>
      <xdr:rowOff>104775</xdr:rowOff>
    </xdr:to>
    <xdr:sp macro="" textlink="">
      <xdr:nvSpPr>
        <xdr:cNvPr id="65" name="TextBox 64">
          <a:hlinkClick xmlns:r="http://schemas.openxmlformats.org/officeDocument/2006/relationships" r:id="rId13"/>
          <a:extLst>
            <a:ext uri="{FF2B5EF4-FFF2-40B4-BE49-F238E27FC236}">
              <a16:creationId xmlns:a16="http://schemas.microsoft.com/office/drawing/2014/main" id="{1942EE33-344A-4355-9D0A-C502B19C86FF}"/>
            </a:ext>
          </a:extLst>
        </xdr:cNvPr>
        <xdr:cNvSpPr txBox="1"/>
      </xdr:nvSpPr>
      <xdr:spPr>
        <a:xfrm>
          <a:off x="742950" y="3324225"/>
          <a:ext cx="7239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rgbClr val="E3DFEF"/>
              </a:solidFill>
              <a:effectLst/>
              <a:latin typeface="+mn-lt"/>
              <a:ea typeface="+mn-ea"/>
              <a:cs typeface="+mn-cs"/>
            </a:rPr>
            <a:t>Events</a:t>
          </a:r>
          <a:endParaRPr lang="en-US" sz="1100">
            <a:solidFill>
              <a:srgbClr val="E3DFEF"/>
            </a:solidFill>
          </a:endParaRPr>
        </a:p>
      </xdr:txBody>
    </xdr:sp>
    <xdr:clientData/>
  </xdr:twoCellAnchor>
  <xdr:twoCellAnchor>
    <xdr:from>
      <xdr:col>3</xdr:col>
      <xdr:colOff>762000</xdr:colOff>
      <xdr:row>8</xdr:row>
      <xdr:rowOff>228600</xdr:rowOff>
    </xdr:from>
    <xdr:to>
      <xdr:col>4</xdr:col>
      <xdr:colOff>704850</xdr:colOff>
      <xdr:row>9</xdr:row>
      <xdr:rowOff>209550</xdr:rowOff>
    </xdr:to>
    <xdr:sp macro="" textlink="">
      <xdr:nvSpPr>
        <xdr:cNvPr id="67" name="TextBox 66">
          <a:hlinkClick xmlns:r="http://schemas.openxmlformats.org/officeDocument/2006/relationships" r:id="rId14"/>
          <a:extLst>
            <a:ext uri="{FF2B5EF4-FFF2-40B4-BE49-F238E27FC236}">
              <a16:creationId xmlns:a16="http://schemas.microsoft.com/office/drawing/2014/main" id="{6BBB5A4F-4872-411F-93CF-B37BF5EF6370}"/>
            </a:ext>
          </a:extLst>
        </xdr:cNvPr>
        <xdr:cNvSpPr txBox="1"/>
      </xdr:nvSpPr>
      <xdr:spPr>
        <a:xfrm>
          <a:off x="2590800" y="2628900"/>
          <a:ext cx="857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Students</a:t>
          </a:r>
          <a:endParaRPr lang="en-US" sz="1100">
            <a:solidFill>
              <a:schemeClr val="bg1"/>
            </a:solidFill>
          </a:endParaRPr>
        </a:p>
      </xdr:txBody>
    </xdr:sp>
    <xdr:clientData/>
  </xdr:twoCellAnchor>
  <xdr:twoCellAnchor>
    <xdr:from>
      <xdr:col>3</xdr:col>
      <xdr:colOff>752474</xdr:colOff>
      <xdr:row>10</xdr:row>
      <xdr:rowOff>200025</xdr:rowOff>
    </xdr:from>
    <xdr:to>
      <xdr:col>4</xdr:col>
      <xdr:colOff>828675</xdr:colOff>
      <xdr:row>11</xdr:row>
      <xdr:rowOff>180975</xdr:rowOff>
    </xdr:to>
    <xdr:sp macro="" textlink="">
      <xdr:nvSpPr>
        <xdr:cNvPr id="75" name="TextBox 74">
          <a:hlinkClick xmlns:r="http://schemas.openxmlformats.org/officeDocument/2006/relationships" r:id="rId15"/>
          <a:extLst>
            <a:ext uri="{FF2B5EF4-FFF2-40B4-BE49-F238E27FC236}">
              <a16:creationId xmlns:a16="http://schemas.microsoft.com/office/drawing/2014/main" id="{F009970D-B302-4D3C-9576-BBA7F1EB4753}"/>
            </a:ext>
          </a:extLst>
        </xdr:cNvPr>
        <xdr:cNvSpPr txBox="1"/>
      </xdr:nvSpPr>
      <xdr:spPr>
        <a:xfrm>
          <a:off x="2581274" y="3133725"/>
          <a:ext cx="9906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accent1"/>
              </a:solidFill>
              <a:effectLst/>
              <a:latin typeface="+mn-lt"/>
              <a:ea typeface="+mn-ea"/>
              <a:cs typeface="+mn-cs"/>
            </a:rPr>
            <a:t>Teachers</a:t>
          </a:r>
          <a:endParaRPr lang="en-US">
            <a:solidFill>
              <a:schemeClr val="accent1"/>
            </a:solidFill>
            <a:effectLst/>
          </a:endParaRPr>
        </a:p>
        <a:p>
          <a:endParaRPr lang="en-US" sz="1100">
            <a:solidFill>
              <a:schemeClr val="bg1"/>
            </a:solidFill>
          </a:endParaRPr>
        </a:p>
      </xdr:txBody>
    </xdr:sp>
    <xdr:clientData/>
  </xdr:twoCellAnchor>
  <xdr:twoCellAnchor>
    <xdr:from>
      <xdr:col>3</xdr:col>
      <xdr:colOff>742949</xdr:colOff>
      <xdr:row>12</xdr:row>
      <xdr:rowOff>171450</xdr:rowOff>
    </xdr:from>
    <xdr:to>
      <xdr:col>4</xdr:col>
      <xdr:colOff>733425</xdr:colOff>
      <xdr:row>13</xdr:row>
      <xdr:rowOff>152400</xdr:rowOff>
    </xdr:to>
    <xdr:sp macro="" textlink="">
      <xdr:nvSpPr>
        <xdr:cNvPr id="76" name="TextBox 75">
          <a:hlinkClick xmlns:r="http://schemas.openxmlformats.org/officeDocument/2006/relationships" r:id="rId16"/>
          <a:extLst>
            <a:ext uri="{FF2B5EF4-FFF2-40B4-BE49-F238E27FC236}">
              <a16:creationId xmlns:a16="http://schemas.microsoft.com/office/drawing/2014/main" id="{EB919FC4-3A9B-40DE-90E1-7048079FC03D}"/>
            </a:ext>
          </a:extLst>
        </xdr:cNvPr>
        <xdr:cNvSpPr txBox="1"/>
      </xdr:nvSpPr>
      <xdr:spPr>
        <a:xfrm>
          <a:off x="2571749" y="3638550"/>
          <a:ext cx="90487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rgbClr val="E3DFEF"/>
              </a:solidFill>
              <a:effectLst/>
              <a:latin typeface="+mn-lt"/>
              <a:ea typeface="+mn-ea"/>
              <a:cs typeface="+mn-cs"/>
            </a:rPr>
            <a:t>Parents</a:t>
          </a:r>
          <a:endParaRPr lang="en-US">
            <a:solidFill>
              <a:srgbClr val="E3DFEF"/>
            </a:solidFill>
            <a:effectLst/>
          </a:endParaRPr>
        </a:p>
        <a:p>
          <a:endParaRPr lang="en-US" sz="1100">
            <a:solidFill>
              <a:schemeClr val="bg1"/>
            </a:solidFill>
          </a:endParaRPr>
        </a:p>
      </xdr:txBody>
    </xdr:sp>
    <xdr:clientData/>
  </xdr:twoCellAnchor>
  <xdr:twoCellAnchor>
    <xdr:from>
      <xdr:col>3</xdr:col>
      <xdr:colOff>762000</xdr:colOff>
      <xdr:row>6</xdr:row>
      <xdr:rowOff>257175</xdr:rowOff>
    </xdr:from>
    <xdr:to>
      <xdr:col>5</xdr:col>
      <xdr:colOff>19050</xdr:colOff>
      <xdr:row>7</xdr:row>
      <xdr:rowOff>238125</xdr:rowOff>
    </xdr:to>
    <xdr:sp macro="" textlink="">
      <xdr:nvSpPr>
        <xdr:cNvPr id="77" name="TextBox 76">
          <a:hlinkClick xmlns:r="http://schemas.openxmlformats.org/officeDocument/2006/relationships" r:id="rId17"/>
          <a:extLst>
            <a:ext uri="{FF2B5EF4-FFF2-40B4-BE49-F238E27FC236}">
              <a16:creationId xmlns:a16="http://schemas.microsoft.com/office/drawing/2014/main" id="{FBAAB45D-E916-4BED-827C-B2A4034BF6CF}"/>
            </a:ext>
          </a:extLst>
        </xdr:cNvPr>
        <xdr:cNvSpPr txBox="1"/>
      </xdr:nvSpPr>
      <xdr:spPr>
        <a:xfrm>
          <a:off x="2590800" y="2124075"/>
          <a:ext cx="10858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effectLst/>
              <a:latin typeface="+mn-lt"/>
              <a:ea typeface="+mn-ea"/>
              <a:cs typeface="+mn-cs"/>
            </a:rPr>
            <a:t>Dashboard</a:t>
          </a:r>
          <a:endParaRPr lang="en-US">
            <a:solidFill>
              <a:schemeClr val="bg1"/>
            </a:solidFill>
            <a:effectLst/>
          </a:endParaRPr>
        </a:p>
      </xdr:txBody>
    </xdr:sp>
    <xdr:clientData/>
  </xdr:twoCellAnchor>
  <xdr:twoCellAnchor>
    <xdr:from>
      <xdr:col>5</xdr:col>
      <xdr:colOff>409574</xdr:colOff>
      <xdr:row>7</xdr:row>
      <xdr:rowOff>219076</xdr:rowOff>
    </xdr:from>
    <xdr:to>
      <xdr:col>16</xdr:col>
      <xdr:colOff>647700</xdr:colOff>
      <xdr:row>23</xdr:row>
      <xdr:rowOff>236444</xdr:rowOff>
    </xdr:to>
    <xdr:sp macro="" textlink="">
      <xdr:nvSpPr>
        <xdr:cNvPr id="79" name="Rectangle: Rounded Corners 78">
          <a:extLst>
            <a:ext uri="{FF2B5EF4-FFF2-40B4-BE49-F238E27FC236}">
              <a16:creationId xmlns:a16="http://schemas.microsoft.com/office/drawing/2014/main" id="{AABC7EE4-B228-497A-AEB3-917C7385C472}"/>
            </a:ext>
          </a:extLst>
        </xdr:cNvPr>
        <xdr:cNvSpPr/>
      </xdr:nvSpPr>
      <xdr:spPr>
        <a:xfrm>
          <a:off x="2238374" y="1552576"/>
          <a:ext cx="10296526" cy="4284568"/>
        </a:xfrm>
        <a:prstGeom prst="roundRect">
          <a:avLst>
            <a:gd name="adj" fmla="val 592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643777</xdr:colOff>
      <xdr:row>8</xdr:row>
      <xdr:rowOff>51549</xdr:rowOff>
    </xdr:from>
    <xdr:to>
      <xdr:col>6</xdr:col>
      <xdr:colOff>840441</xdr:colOff>
      <xdr:row>9</xdr:row>
      <xdr:rowOff>156884</xdr:rowOff>
    </xdr:to>
    <xdr:sp macro="" textlink="">
      <xdr:nvSpPr>
        <xdr:cNvPr id="82" name="TextBox 81">
          <a:extLst>
            <a:ext uri="{FF2B5EF4-FFF2-40B4-BE49-F238E27FC236}">
              <a16:creationId xmlns:a16="http://schemas.microsoft.com/office/drawing/2014/main" id="{62931930-75E8-4A57-BCEE-49A0DC6BE36C}"/>
            </a:ext>
          </a:extLst>
        </xdr:cNvPr>
        <xdr:cNvSpPr txBox="1"/>
      </xdr:nvSpPr>
      <xdr:spPr>
        <a:xfrm>
          <a:off x="2481542" y="1665196"/>
          <a:ext cx="1115546"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60000"/>
                  <a:lumOff val="40000"/>
                </a:schemeClr>
              </a:solidFill>
              <a:latin typeface="+mj-lt"/>
            </a:rPr>
            <a:t>Teachers</a:t>
          </a:r>
          <a:endParaRPr lang="en-US" sz="1300" b="1">
            <a:solidFill>
              <a:schemeClr val="tx2">
                <a:lumMod val="60000"/>
                <a:lumOff val="40000"/>
              </a:schemeClr>
            </a:solidFill>
            <a:latin typeface="+mj-lt"/>
          </a:endParaRPr>
        </a:p>
      </xdr:txBody>
    </xdr:sp>
    <xdr:clientData/>
  </xdr:twoCellAnchor>
  <xdr:twoCellAnchor>
    <xdr:from>
      <xdr:col>8</xdr:col>
      <xdr:colOff>653144</xdr:colOff>
      <xdr:row>9</xdr:row>
      <xdr:rowOff>10888</xdr:rowOff>
    </xdr:from>
    <xdr:to>
      <xdr:col>10</xdr:col>
      <xdr:colOff>639537</xdr:colOff>
      <xdr:row>21</xdr:row>
      <xdr:rowOff>108860</xdr:rowOff>
    </xdr:to>
    <xdr:sp macro="" textlink="">
      <xdr:nvSpPr>
        <xdr:cNvPr id="83" name="TextBox 82">
          <a:extLst>
            <a:ext uri="{FF2B5EF4-FFF2-40B4-BE49-F238E27FC236}">
              <a16:creationId xmlns:a16="http://schemas.microsoft.com/office/drawing/2014/main" id="{2DD1ECC9-4EC7-9A3B-04BB-643BD73E1A15}"/>
            </a:ext>
          </a:extLst>
        </xdr:cNvPr>
        <xdr:cNvSpPr txBox="1"/>
      </xdr:nvSpPr>
      <xdr:spPr>
        <a:xfrm>
          <a:off x="7034894" y="2460174"/>
          <a:ext cx="1809750" cy="3363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Ms.James I. Arthur           </a:t>
          </a:r>
          <a:endParaRPr lang="en-US" sz="1400" b="1">
            <a:solidFill>
              <a:schemeClr val="dk1"/>
            </a:solidFill>
            <a:effectLst/>
            <a:latin typeface="+mn-lt"/>
            <a:ea typeface="+mn-ea"/>
            <a:cs typeface="+mn-cs"/>
          </a:endParaRPr>
        </a:p>
        <a:p>
          <a:r>
            <a:rPr lang="en-US" sz="1400">
              <a:solidFill>
                <a:schemeClr val="dk1"/>
              </a:solidFill>
              <a:effectLst/>
              <a:latin typeface="+mn-lt"/>
              <a:ea typeface="+mn-ea"/>
              <a:cs typeface="+mn-cs"/>
            </a:rPr>
            <a:t>Physics                       </a:t>
          </a:r>
        </a:p>
        <a:p>
          <a:endParaRPr lang="en-US" sz="1400" b="1"/>
        </a:p>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Mr.Khaled S. Maickel     </a:t>
          </a:r>
          <a:r>
            <a:rPr lang="en-US" sz="1100">
              <a:solidFill>
                <a:schemeClr val="dk1"/>
              </a:solidFill>
              <a:effectLst/>
              <a:latin typeface="+mn-lt"/>
              <a:ea typeface="+mn-ea"/>
              <a:cs typeface="+mn-cs"/>
            </a:rPr>
            <a:t>.</a:t>
          </a:r>
          <a:r>
            <a:rPr lang="en-US" sz="1400"/>
            <a:t>Chemistry          </a:t>
          </a:r>
        </a:p>
        <a:p>
          <a:r>
            <a:rPr lang="en-US" sz="1400"/>
            <a:t>                                    </a:t>
          </a:r>
        </a:p>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Mr.Ahmed H. Kisho         </a:t>
          </a:r>
          <a:endParaRPr lang="en-US" sz="1800">
            <a:effectLst/>
          </a:endParaRPr>
        </a:p>
        <a:p>
          <a:r>
            <a:rPr lang="en-US" sz="1400"/>
            <a:t>Sport</a:t>
          </a:r>
        </a:p>
        <a:p>
          <a:r>
            <a:rPr lang="en-US" sz="1400"/>
            <a:t>                                     </a:t>
          </a:r>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Mrs.Joe N. Baiden             </a:t>
          </a:r>
          <a:r>
            <a:rPr lang="en-US" sz="1800" b="1"/>
            <a:t> </a:t>
          </a:r>
        </a:p>
        <a:p>
          <a:pPr marL="0" marR="0" lvl="0" indent="0" defTabSz="914400" eaLnBrk="1" fontAlgn="auto" latinLnBrk="0" hangingPunct="1">
            <a:lnSpc>
              <a:spcPct val="100000"/>
            </a:lnSpc>
            <a:spcBef>
              <a:spcPts val="0"/>
            </a:spcBef>
            <a:spcAft>
              <a:spcPts val="0"/>
            </a:spcAft>
            <a:buClrTx/>
            <a:buSzTx/>
            <a:buFontTx/>
            <a:buNone/>
            <a:tabLst/>
            <a:defRPr/>
          </a:pPr>
          <a:r>
            <a:rPr lang="en-US" sz="1400"/>
            <a:t>Biology</a:t>
          </a:r>
        </a:p>
        <a:p>
          <a:pPr algn="l"/>
          <a:r>
            <a:rPr lang="en-US" sz="1400"/>
            <a:t>                                      </a:t>
          </a:r>
          <a:endParaRPr lang="en-US" sz="1400" b="1"/>
        </a:p>
      </xdr:txBody>
    </xdr:sp>
    <xdr:clientData/>
  </xdr:twoCellAnchor>
  <xdr:twoCellAnchor>
    <xdr:from>
      <xdr:col>6</xdr:col>
      <xdr:colOff>370115</xdr:colOff>
      <xdr:row>9</xdr:row>
      <xdr:rowOff>40822</xdr:rowOff>
    </xdr:from>
    <xdr:to>
      <xdr:col>8</xdr:col>
      <xdr:colOff>762000</xdr:colOff>
      <xdr:row>21</xdr:row>
      <xdr:rowOff>138794</xdr:rowOff>
    </xdr:to>
    <xdr:sp macro="" textlink="">
      <xdr:nvSpPr>
        <xdr:cNvPr id="6" name="TextBox 5">
          <a:extLst>
            <a:ext uri="{FF2B5EF4-FFF2-40B4-BE49-F238E27FC236}">
              <a16:creationId xmlns:a16="http://schemas.microsoft.com/office/drawing/2014/main" id="{28C55F25-DBE2-4B7D-9916-EE58A70D2CE2}"/>
            </a:ext>
          </a:extLst>
        </xdr:cNvPr>
        <xdr:cNvSpPr txBox="1"/>
      </xdr:nvSpPr>
      <xdr:spPr>
        <a:xfrm>
          <a:off x="4928508" y="2490108"/>
          <a:ext cx="2215242" cy="3363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Ms. Sarah Ahmed</a:t>
          </a:r>
        </a:p>
        <a:p>
          <a:pPr marL="0" marR="0" lvl="0" indent="0" defTabSz="914400" eaLnBrk="1" fontAlgn="auto" latinLnBrk="0" hangingPunct="1">
            <a:lnSpc>
              <a:spcPct val="100000"/>
            </a:lnSpc>
            <a:spcBef>
              <a:spcPts val="0"/>
            </a:spcBef>
            <a:spcAft>
              <a:spcPts val="0"/>
            </a:spcAft>
            <a:buClrTx/>
            <a:buSzTx/>
            <a:buFontTx/>
            <a:buNone/>
            <a:tabLst/>
            <a:defRPr/>
          </a:pPr>
          <a:r>
            <a:rPr lang="en-US" sz="1400"/>
            <a:t>Mathematics</a:t>
          </a:r>
          <a:r>
            <a:rPr lang="en-US" sz="1400">
              <a:solidFill>
                <a:schemeClr val="dk1"/>
              </a:solidFill>
              <a:effectLst/>
              <a:latin typeface="+mn-lt"/>
              <a:ea typeface="+mn-ea"/>
              <a:cs typeface="+mn-cs"/>
            </a:rPr>
            <a:t>                       </a:t>
          </a:r>
        </a:p>
        <a:p>
          <a:endParaRPr lang="en-US" sz="1400"/>
        </a:p>
        <a:p>
          <a:endParaRPr lang="en-US" sz="1400"/>
        </a:p>
        <a:p>
          <a:pPr marL="0" marR="0" lvl="0" indent="0" defTabSz="914400" eaLnBrk="1" fontAlgn="auto" latinLnBrk="0" hangingPunct="1">
            <a:lnSpc>
              <a:spcPct val="100000"/>
            </a:lnSpc>
            <a:spcBef>
              <a:spcPts val="0"/>
            </a:spcBef>
            <a:spcAft>
              <a:spcPts val="0"/>
            </a:spcAft>
            <a:buClrTx/>
            <a:buSzTx/>
            <a:buFontTx/>
            <a:buNone/>
            <a:tabLst/>
            <a:defRPr/>
          </a:pPr>
          <a:r>
            <a:rPr lang="en-US" sz="1400" b="1"/>
            <a:t>Mrs. Chloe Harris</a:t>
          </a:r>
        </a:p>
        <a:p>
          <a:pPr marL="0" marR="0" lvl="0" indent="0" defTabSz="914400" eaLnBrk="1" fontAlgn="auto" latinLnBrk="0" hangingPunct="1">
            <a:lnSpc>
              <a:spcPct val="100000"/>
            </a:lnSpc>
            <a:spcBef>
              <a:spcPts val="0"/>
            </a:spcBef>
            <a:spcAft>
              <a:spcPts val="0"/>
            </a:spcAft>
            <a:buClrTx/>
            <a:buSzTx/>
            <a:buFontTx/>
            <a:buNone/>
            <a:tabLst/>
            <a:defRPr/>
          </a:pPr>
          <a:r>
            <a:rPr lang="en-US" sz="1400"/>
            <a:t>History                                    </a:t>
          </a:r>
        </a:p>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Ms. Isabella Smith</a:t>
          </a:r>
        </a:p>
        <a:p>
          <a:pPr marL="0" marR="0" lvl="0" indent="0" defTabSz="914400" eaLnBrk="1" fontAlgn="auto" latinLnBrk="0" hangingPunct="1">
            <a:lnSpc>
              <a:spcPct val="100000"/>
            </a:lnSpc>
            <a:spcBef>
              <a:spcPts val="0"/>
            </a:spcBef>
            <a:spcAft>
              <a:spcPts val="0"/>
            </a:spcAft>
            <a:buClrTx/>
            <a:buSzTx/>
            <a:buFontTx/>
            <a:buNone/>
            <a:tabLst/>
            <a:defRPr/>
          </a:pPr>
          <a:r>
            <a:rPr lang="en-US" sz="1400"/>
            <a:t>Art &amp; Design</a:t>
          </a:r>
        </a:p>
        <a:p>
          <a:r>
            <a:rPr lang="en-US" sz="1400"/>
            <a:t>                                     </a:t>
          </a:r>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Mrs. Karen Brooks</a:t>
          </a:r>
        </a:p>
        <a:p>
          <a:pPr marL="0" marR="0" lvl="0" indent="0" defTabSz="914400" eaLnBrk="1" fontAlgn="auto" latinLnBrk="0" hangingPunct="1">
            <a:lnSpc>
              <a:spcPct val="100000"/>
            </a:lnSpc>
            <a:spcBef>
              <a:spcPts val="0"/>
            </a:spcBef>
            <a:spcAft>
              <a:spcPts val="0"/>
            </a:spcAft>
            <a:buClrTx/>
            <a:buSzTx/>
            <a:buFontTx/>
            <a:buNone/>
            <a:tabLst/>
            <a:defRPr/>
          </a:pPr>
          <a:r>
            <a:rPr lang="en-US" sz="1400"/>
            <a:t>Foreign Languages (Spanish)</a:t>
          </a:r>
        </a:p>
        <a:p>
          <a:pPr algn="l"/>
          <a:r>
            <a:rPr lang="en-US" sz="1400"/>
            <a:t>                                      </a:t>
          </a:r>
          <a:endParaRPr lang="en-US" sz="1400" b="1"/>
        </a:p>
      </xdr:txBody>
    </xdr:sp>
    <xdr:clientData/>
  </xdr:twoCellAnchor>
  <xdr:twoCellAnchor>
    <xdr:from>
      <xdr:col>11</xdr:col>
      <xdr:colOff>179615</xdr:colOff>
      <xdr:row>8</xdr:row>
      <xdr:rowOff>217716</xdr:rowOff>
    </xdr:from>
    <xdr:to>
      <xdr:col>13</xdr:col>
      <xdr:colOff>166008</xdr:colOff>
      <xdr:row>21</xdr:row>
      <xdr:rowOff>43545</xdr:rowOff>
    </xdr:to>
    <xdr:sp macro="" textlink="">
      <xdr:nvSpPr>
        <xdr:cNvPr id="7" name="TextBox 6">
          <a:extLst>
            <a:ext uri="{FF2B5EF4-FFF2-40B4-BE49-F238E27FC236}">
              <a16:creationId xmlns:a16="http://schemas.microsoft.com/office/drawing/2014/main" id="{9C73BFB4-C131-4522-B946-C378DE67E4F5}"/>
            </a:ext>
          </a:extLst>
        </xdr:cNvPr>
        <xdr:cNvSpPr txBox="1"/>
      </xdr:nvSpPr>
      <xdr:spPr>
        <a:xfrm>
          <a:off x="9296401" y="2394859"/>
          <a:ext cx="1809750" cy="3363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Mr. Daniel Kim</a:t>
          </a:r>
        </a:p>
        <a:p>
          <a:pPr marL="0" marR="0" lvl="0" indent="0" defTabSz="914400" eaLnBrk="1" fontAlgn="auto" latinLnBrk="0" hangingPunct="1">
            <a:lnSpc>
              <a:spcPct val="100000"/>
            </a:lnSpc>
            <a:spcBef>
              <a:spcPts val="0"/>
            </a:spcBef>
            <a:spcAft>
              <a:spcPts val="0"/>
            </a:spcAft>
            <a:buClrTx/>
            <a:buSzTx/>
            <a:buFontTx/>
            <a:buNone/>
            <a:tabLst/>
            <a:defRPr/>
          </a:pPr>
          <a:r>
            <a:rPr lang="en-US" sz="1400"/>
            <a:t>Computer Science</a:t>
          </a:r>
          <a:r>
            <a:rPr lang="en-US" sz="1400">
              <a:solidFill>
                <a:schemeClr val="dk1"/>
              </a:solidFill>
              <a:effectLst/>
              <a:latin typeface="+mn-lt"/>
              <a:ea typeface="+mn-ea"/>
              <a:cs typeface="+mn-cs"/>
            </a:rPr>
            <a:t>                       </a:t>
          </a:r>
        </a:p>
        <a:p>
          <a:endParaRPr lang="en-US" sz="1400"/>
        </a:p>
        <a:p>
          <a:endParaRPr lang="en-US" sz="1400"/>
        </a:p>
        <a:p>
          <a:pPr marL="0" marR="0" lvl="0" indent="0" defTabSz="914400" eaLnBrk="1" fontAlgn="auto" latinLnBrk="0" hangingPunct="1">
            <a:lnSpc>
              <a:spcPct val="100000"/>
            </a:lnSpc>
            <a:spcBef>
              <a:spcPts val="0"/>
            </a:spcBef>
            <a:spcAft>
              <a:spcPts val="0"/>
            </a:spcAft>
            <a:buClrTx/>
            <a:buSzTx/>
            <a:buFontTx/>
            <a:buNone/>
            <a:tabLst/>
            <a:defRPr/>
          </a:pPr>
          <a:r>
            <a:rPr lang="en-US" sz="1400" b="1"/>
            <a:t>Mr. Oliver Wood</a:t>
          </a:r>
        </a:p>
        <a:p>
          <a:pPr marL="0" marR="0" lvl="0" indent="0" defTabSz="914400" eaLnBrk="1" fontAlgn="auto" latinLnBrk="0" hangingPunct="1">
            <a:lnSpc>
              <a:spcPct val="100000"/>
            </a:lnSpc>
            <a:spcBef>
              <a:spcPts val="0"/>
            </a:spcBef>
            <a:spcAft>
              <a:spcPts val="0"/>
            </a:spcAft>
            <a:buClrTx/>
            <a:buSzTx/>
            <a:buFontTx/>
            <a:buNone/>
            <a:tabLst/>
            <a:defRPr/>
          </a:pPr>
          <a:r>
            <a:rPr lang="en-US" sz="1400"/>
            <a:t>English Literature                                    </a:t>
          </a:r>
        </a:p>
        <a:p>
          <a:endParaRPr lang="en-US" sz="1400" b="1"/>
        </a:p>
        <a:p>
          <a:endParaRPr lang="en-US" sz="1400" b="1"/>
        </a:p>
        <a:p>
          <a:pPr marL="0" marR="0" lvl="0" indent="0" defTabSz="914400" eaLnBrk="1" fontAlgn="auto" latinLnBrk="0" hangingPunct="1">
            <a:lnSpc>
              <a:spcPct val="100000"/>
            </a:lnSpc>
            <a:spcBef>
              <a:spcPts val="0"/>
            </a:spcBef>
            <a:spcAft>
              <a:spcPts val="0"/>
            </a:spcAft>
            <a:buClrTx/>
            <a:buSzTx/>
            <a:buFontTx/>
            <a:buNone/>
            <a:tabLst/>
            <a:defRPr/>
          </a:pPr>
          <a:r>
            <a:rPr lang="en-US" sz="1400" b="1"/>
            <a:t>Ms. Julia Lee</a:t>
          </a:r>
        </a:p>
        <a:p>
          <a:pPr marL="0" marR="0" lvl="0" indent="0" defTabSz="914400" eaLnBrk="1" fontAlgn="auto" latinLnBrk="0" hangingPunct="1">
            <a:lnSpc>
              <a:spcPct val="100000"/>
            </a:lnSpc>
            <a:spcBef>
              <a:spcPts val="0"/>
            </a:spcBef>
            <a:spcAft>
              <a:spcPts val="0"/>
            </a:spcAft>
            <a:buClrTx/>
            <a:buSzTx/>
            <a:buFontTx/>
            <a:buNone/>
            <a:tabLst/>
            <a:defRPr/>
          </a:pPr>
          <a:r>
            <a:rPr lang="en-US" sz="1400"/>
            <a:t>Geography</a:t>
          </a:r>
        </a:p>
        <a:p>
          <a:r>
            <a:rPr lang="en-US" sz="1400"/>
            <a:t>          </a:t>
          </a:r>
        </a:p>
        <a:p>
          <a:r>
            <a:rPr lang="en-US" sz="1400" b="1"/>
            <a:t>Mr. Peter Turner</a:t>
          </a:r>
        </a:p>
        <a:p>
          <a:pPr marL="0" marR="0" lvl="0" indent="0" defTabSz="914400" eaLnBrk="1" fontAlgn="auto" latinLnBrk="0" hangingPunct="1">
            <a:lnSpc>
              <a:spcPct val="100000"/>
            </a:lnSpc>
            <a:spcBef>
              <a:spcPts val="0"/>
            </a:spcBef>
            <a:spcAft>
              <a:spcPts val="0"/>
            </a:spcAft>
            <a:buClrTx/>
            <a:buSzTx/>
            <a:buFontTx/>
            <a:buNone/>
            <a:tabLst/>
            <a:defRPr/>
          </a:pPr>
          <a:r>
            <a:rPr lang="en-US" sz="1400"/>
            <a:t>Economics</a:t>
          </a:r>
        </a:p>
        <a:p>
          <a:pPr algn="l"/>
          <a:r>
            <a:rPr lang="en-US" sz="1400"/>
            <a:t>                                      </a:t>
          </a:r>
          <a:endParaRPr lang="en-US" sz="1400" b="1"/>
        </a:p>
      </xdr:txBody>
    </xdr:sp>
    <xdr:clientData/>
  </xdr:twoCellAnchor>
  <xdr:twoCellAnchor>
    <xdr:from>
      <xdr:col>3</xdr:col>
      <xdr:colOff>739587</xdr:colOff>
      <xdr:row>16</xdr:row>
      <xdr:rowOff>78440</xdr:rowOff>
    </xdr:from>
    <xdr:to>
      <xdr:col>4</xdr:col>
      <xdr:colOff>854848</xdr:colOff>
      <xdr:row>17</xdr:row>
      <xdr:rowOff>162323</xdr:rowOff>
    </xdr:to>
    <xdr:sp macro="" textlink="">
      <xdr:nvSpPr>
        <xdr:cNvPr id="8" name="TextBox 7">
          <a:hlinkClick xmlns:r="http://schemas.openxmlformats.org/officeDocument/2006/relationships" r:id="rId18"/>
          <a:extLst>
            <a:ext uri="{FF2B5EF4-FFF2-40B4-BE49-F238E27FC236}">
              <a16:creationId xmlns:a16="http://schemas.microsoft.com/office/drawing/2014/main" id="{84AF3D5D-A6AA-4F9D-9901-A0DEE6CC6668}"/>
            </a:ext>
          </a:extLst>
        </xdr:cNvPr>
        <xdr:cNvSpPr txBox="1"/>
      </xdr:nvSpPr>
      <xdr:spPr>
        <a:xfrm>
          <a:off x="2577352" y="4650440"/>
          <a:ext cx="1034143" cy="35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Contact</a:t>
          </a:r>
          <a:r>
            <a:rPr lang="en-US" sz="1400" b="1" i="0" baseline="0">
              <a:solidFill>
                <a:schemeClr val="bg1"/>
              </a:solidFill>
              <a:effectLst/>
              <a:latin typeface="+mn-lt"/>
              <a:ea typeface="+mn-ea"/>
              <a:cs typeface="+mn-cs"/>
            </a:rPr>
            <a:t> Us</a:t>
          </a:r>
          <a:endParaRPr lang="en-US" sz="1100" b="1" i="0">
            <a:solidFill>
              <a:schemeClr val="bg1"/>
            </a:solidFill>
            <a:effectLst/>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295278</xdr:colOff>
      <xdr:row>3</xdr:row>
      <xdr:rowOff>104774</xdr:rowOff>
    </xdr:from>
    <xdr:to>
      <xdr:col>5</xdr:col>
      <xdr:colOff>28578</xdr:colOff>
      <xdr:row>21</xdr:row>
      <xdr:rowOff>9529</xdr:rowOff>
    </xdr:to>
    <xdr:sp macro="" textlink="">
      <xdr:nvSpPr>
        <xdr:cNvPr id="2" name="Rectangle: Top Corners Rounded 1">
          <a:extLst>
            <a:ext uri="{FF2B5EF4-FFF2-40B4-BE49-F238E27FC236}">
              <a16:creationId xmlns:a16="http://schemas.microsoft.com/office/drawing/2014/main" id="{4F0640D6-C9C9-4759-9DAB-9AD0D03E6046}"/>
            </a:ext>
          </a:extLst>
        </xdr:cNvPr>
        <xdr:cNvSpPr/>
      </xdr:nvSpPr>
      <xdr:spPr>
        <a:xfrm rot="16200000">
          <a:off x="-1276350" y="1676402"/>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0</xdr:colOff>
      <xdr:row>2</xdr:row>
      <xdr:rowOff>155863</xdr:rowOff>
    </xdr:from>
    <xdr:to>
      <xdr:col>5</xdr:col>
      <xdr:colOff>38100</xdr:colOff>
      <xdr:row>25</xdr:row>
      <xdr:rowOff>152400</xdr:rowOff>
    </xdr:to>
    <xdr:sp macro="" textlink="">
      <xdr:nvSpPr>
        <xdr:cNvPr id="3" name="Rectangle 2">
          <a:extLst>
            <a:ext uri="{FF2B5EF4-FFF2-40B4-BE49-F238E27FC236}">
              <a16:creationId xmlns:a16="http://schemas.microsoft.com/office/drawing/2014/main" id="{99C507D4-E01E-42C6-B3F3-75D9210F6343}"/>
            </a:ext>
          </a:extLst>
        </xdr:cNvPr>
        <xdr:cNvSpPr/>
      </xdr:nvSpPr>
      <xdr:spPr>
        <a:xfrm>
          <a:off x="1835727" y="415636"/>
          <a:ext cx="1873828" cy="5971309"/>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9524</xdr:colOff>
      <xdr:row>2</xdr:row>
      <xdr:rowOff>138546</xdr:rowOff>
    </xdr:from>
    <xdr:to>
      <xdr:col>16</xdr:col>
      <xdr:colOff>914399</xdr:colOff>
      <xdr:row>25</xdr:row>
      <xdr:rowOff>156885</xdr:rowOff>
    </xdr:to>
    <xdr:sp macro="" textlink="">
      <xdr:nvSpPr>
        <xdr:cNvPr id="4" name="Rectangle: Top Corners Rounded 3">
          <a:extLst>
            <a:ext uri="{FF2B5EF4-FFF2-40B4-BE49-F238E27FC236}">
              <a16:creationId xmlns:a16="http://schemas.microsoft.com/office/drawing/2014/main" id="{CFF5D996-08D5-4F8E-BFAD-3726250AD18E}"/>
            </a:ext>
          </a:extLst>
        </xdr:cNvPr>
        <xdr:cNvSpPr/>
      </xdr:nvSpPr>
      <xdr:spPr>
        <a:xfrm rot="5400000">
          <a:off x="6185111" y="-2105813"/>
          <a:ext cx="5993111" cy="11001375"/>
        </a:xfrm>
        <a:prstGeom prst="round2SameRect">
          <a:avLst>
            <a:gd name="adj1" fmla="val 3807"/>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editAs="oneCell">
    <xdr:from>
      <xdr:col>3</xdr:col>
      <xdr:colOff>828675</xdr:colOff>
      <xdr:row>4</xdr:row>
      <xdr:rowOff>171457</xdr:rowOff>
    </xdr:from>
    <xdr:to>
      <xdr:col>4</xdr:col>
      <xdr:colOff>399990</xdr:colOff>
      <xdr:row>6</xdr:row>
      <xdr:rowOff>238057</xdr:rowOff>
    </xdr:to>
    <xdr:pic>
      <xdr:nvPicPr>
        <xdr:cNvPr id="5" name="Picture 4">
          <a:extLst>
            <a:ext uri="{FF2B5EF4-FFF2-40B4-BE49-F238E27FC236}">
              <a16:creationId xmlns:a16="http://schemas.microsoft.com/office/drawing/2014/main" id="{8CA6FF4B-6CD0-4AFD-94BC-FB367C39BE49}"/>
            </a:ext>
          </a:extLst>
        </xdr:cNvPr>
        <xdr:cNvPicPr>
          <a:picLocks noChangeAspect="1"/>
        </xdr:cNvPicPr>
      </xdr:nvPicPr>
      <xdr:blipFill>
        <a:blip xmlns:r="http://schemas.openxmlformats.org/officeDocument/2006/relationships" r:embed="rId1"/>
        <a:stretch>
          <a:fillRect/>
        </a:stretch>
      </xdr:blipFill>
      <xdr:spPr>
        <a:xfrm>
          <a:off x="828675" y="438157"/>
          <a:ext cx="485714" cy="600000"/>
        </a:xfrm>
        <a:prstGeom prst="rect">
          <a:avLst/>
        </a:prstGeom>
        <a:ln>
          <a:noFill/>
        </a:ln>
      </xdr:spPr>
    </xdr:pic>
    <xdr:clientData/>
  </xdr:twoCellAnchor>
  <xdr:twoCellAnchor>
    <xdr:from>
      <xdr:col>5</xdr:col>
      <xdr:colOff>457199</xdr:colOff>
      <xdr:row>8</xdr:row>
      <xdr:rowOff>201708</xdr:rowOff>
    </xdr:from>
    <xdr:to>
      <xdr:col>16</xdr:col>
      <xdr:colOff>649941</xdr:colOff>
      <xdr:row>25</xdr:row>
      <xdr:rowOff>1</xdr:rowOff>
    </xdr:to>
    <xdr:sp macro="" textlink="">
      <xdr:nvSpPr>
        <xdr:cNvPr id="7" name="Rectangle: Rounded Corners 6">
          <a:extLst>
            <a:ext uri="{FF2B5EF4-FFF2-40B4-BE49-F238E27FC236}">
              <a16:creationId xmlns:a16="http://schemas.microsoft.com/office/drawing/2014/main" id="{F49BAF8C-E0B7-4E84-8014-905AE707F26F}"/>
            </a:ext>
          </a:extLst>
        </xdr:cNvPr>
        <xdr:cNvSpPr/>
      </xdr:nvSpPr>
      <xdr:spPr>
        <a:xfrm>
          <a:off x="2266949" y="1511396"/>
          <a:ext cx="10146367" cy="4251230"/>
        </a:xfrm>
        <a:prstGeom prst="roundRect">
          <a:avLst>
            <a:gd name="adj" fmla="val 592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465042</xdr:colOff>
      <xdr:row>8</xdr:row>
      <xdr:rowOff>222998</xdr:rowOff>
    </xdr:from>
    <xdr:to>
      <xdr:col>7</xdr:col>
      <xdr:colOff>493619</xdr:colOff>
      <xdr:row>9</xdr:row>
      <xdr:rowOff>251572</xdr:rowOff>
    </xdr:to>
    <xdr:sp macro="" textlink="">
      <xdr:nvSpPr>
        <xdr:cNvPr id="9" name="TextBox 8">
          <a:extLst>
            <a:ext uri="{FF2B5EF4-FFF2-40B4-BE49-F238E27FC236}">
              <a16:creationId xmlns:a16="http://schemas.microsoft.com/office/drawing/2014/main" id="{48400D78-E261-4CA3-B1DB-3E974ED86B81}"/>
            </a:ext>
          </a:extLst>
        </xdr:cNvPr>
        <xdr:cNvSpPr txBox="1"/>
      </xdr:nvSpPr>
      <xdr:spPr>
        <a:xfrm>
          <a:off x="2293842" y="1556498"/>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latin typeface="+mj-lt"/>
            </a:rPr>
            <a:t>    Parents</a:t>
          </a:r>
          <a:r>
            <a:rPr lang="en-US" sz="1600" b="1" baseline="0">
              <a:solidFill>
                <a:srgbClr val="00B050"/>
              </a:solidFill>
              <a:latin typeface="+mj-lt"/>
            </a:rPr>
            <a:t> </a:t>
          </a:r>
          <a:endParaRPr lang="en-US" sz="1600" b="1">
            <a:solidFill>
              <a:srgbClr val="00B050"/>
            </a:solidFill>
            <a:latin typeface="+mj-lt"/>
          </a:endParaRPr>
        </a:p>
      </xdr:txBody>
    </xdr:sp>
    <xdr:clientData/>
  </xdr:twoCellAnchor>
  <xdr:twoCellAnchor>
    <xdr:from>
      <xdr:col>11</xdr:col>
      <xdr:colOff>287989</xdr:colOff>
      <xdr:row>18</xdr:row>
      <xdr:rowOff>172572</xdr:rowOff>
    </xdr:from>
    <xdr:to>
      <xdr:col>13</xdr:col>
      <xdr:colOff>316566</xdr:colOff>
      <xdr:row>19</xdr:row>
      <xdr:rowOff>201146</xdr:rowOff>
    </xdr:to>
    <xdr:sp macro="" textlink="">
      <xdr:nvSpPr>
        <xdr:cNvPr id="10" name="TextBox 9">
          <a:extLst>
            <a:ext uri="{FF2B5EF4-FFF2-40B4-BE49-F238E27FC236}">
              <a16:creationId xmlns:a16="http://schemas.microsoft.com/office/drawing/2014/main" id="{452D9561-22AF-4319-BF45-9113B2AA7688}"/>
            </a:ext>
          </a:extLst>
        </xdr:cNvPr>
        <xdr:cNvSpPr txBox="1"/>
      </xdr:nvSpPr>
      <xdr:spPr>
        <a:xfrm>
          <a:off x="7603189" y="4173072"/>
          <a:ext cx="18573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0">
            <a:solidFill>
              <a:schemeClr val="tx1"/>
            </a:solidFill>
            <a:latin typeface="+mj-lt"/>
          </a:endParaRPr>
        </a:p>
      </xdr:txBody>
    </xdr:sp>
    <xdr:clientData/>
  </xdr:twoCellAnchor>
  <xdr:twoCellAnchor>
    <xdr:from>
      <xdr:col>5</xdr:col>
      <xdr:colOff>456644</xdr:colOff>
      <xdr:row>5</xdr:row>
      <xdr:rowOff>34030</xdr:rowOff>
    </xdr:from>
    <xdr:to>
      <xdr:col>16</xdr:col>
      <xdr:colOff>640907</xdr:colOff>
      <xdr:row>8</xdr:row>
      <xdr:rowOff>152400</xdr:rowOff>
    </xdr:to>
    <xdr:grpSp>
      <xdr:nvGrpSpPr>
        <xdr:cNvPr id="12" name="Group 11">
          <a:extLst>
            <a:ext uri="{FF2B5EF4-FFF2-40B4-BE49-F238E27FC236}">
              <a16:creationId xmlns:a16="http://schemas.microsoft.com/office/drawing/2014/main" id="{4DEF84F6-123E-47DB-952B-4BC052459B7C}"/>
            </a:ext>
          </a:extLst>
        </xdr:cNvPr>
        <xdr:cNvGrpSpPr/>
      </xdr:nvGrpSpPr>
      <xdr:grpSpPr>
        <a:xfrm>
          <a:off x="5015037" y="1394744"/>
          <a:ext cx="10212727" cy="934799"/>
          <a:chOff x="2371169" y="691255"/>
          <a:chExt cx="10242663" cy="918470"/>
        </a:xfrm>
        <a:effectLst>
          <a:outerShdw blurRad="50800" dist="38100" dir="10800000" algn="r" rotWithShape="0">
            <a:prstClr val="black">
              <a:alpha val="40000"/>
            </a:prstClr>
          </a:outerShdw>
        </a:effectLst>
      </xdr:grpSpPr>
      <xdr:grpSp>
        <xdr:nvGrpSpPr>
          <xdr:cNvPr id="13" name="Group 12">
            <a:extLst>
              <a:ext uri="{FF2B5EF4-FFF2-40B4-BE49-F238E27FC236}">
                <a16:creationId xmlns:a16="http://schemas.microsoft.com/office/drawing/2014/main" id="{E5A6DBA6-478A-4911-26D0-6295ACFDBD83}"/>
              </a:ext>
            </a:extLst>
          </xdr:cNvPr>
          <xdr:cNvGrpSpPr/>
        </xdr:nvGrpSpPr>
        <xdr:grpSpPr>
          <a:xfrm>
            <a:off x="2371169" y="733433"/>
            <a:ext cx="2457450" cy="876292"/>
            <a:chOff x="2209804" y="781058"/>
            <a:chExt cx="2457450" cy="876292"/>
          </a:xfrm>
        </xdr:grpSpPr>
        <xdr:sp macro="" textlink="">
          <xdr:nvSpPr>
            <xdr:cNvPr id="39" name="Rectangle: Top Corners Rounded 38">
              <a:extLst>
                <a:ext uri="{FF2B5EF4-FFF2-40B4-BE49-F238E27FC236}">
                  <a16:creationId xmlns:a16="http://schemas.microsoft.com/office/drawing/2014/main" id="{BF5524A8-8959-9B4A-1B48-B9FD865BE63A}"/>
                </a:ext>
              </a:extLst>
            </xdr:cNvPr>
            <xdr:cNvSpPr/>
          </xdr:nvSpPr>
          <xdr:spPr>
            <a:xfrm rot="16200000">
              <a:off x="2943233" y="47629"/>
              <a:ext cx="876291" cy="2343150"/>
            </a:xfrm>
            <a:prstGeom prst="round2Same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Top Corners Rounded 39">
              <a:extLst>
                <a:ext uri="{FF2B5EF4-FFF2-40B4-BE49-F238E27FC236}">
                  <a16:creationId xmlns:a16="http://schemas.microsoft.com/office/drawing/2014/main" id="{4B29363C-72AF-98EE-F3CC-D1AC2A31CAE1}"/>
                </a:ext>
              </a:extLst>
            </xdr:cNvPr>
            <xdr:cNvSpPr/>
          </xdr:nvSpPr>
          <xdr:spPr>
            <a:xfrm rot="5400000">
              <a:off x="3057533" y="47630"/>
              <a:ext cx="876291" cy="2343150"/>
            </a:xfrm>
            <a:prstGeom prst="round2SameRect">
              <a:avLst>
                <a:gd name="adj1" fmla="val 16667"/>
                <a:gd name="adj2" fmla="val 3261"/>
              </a:avLst>
            </a:prstGeom>
            <a:solidFill>
              <a:schemeClr val="bg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4" name="Group 13">
            <a:extLst>
              <a:ext uri="{FF2B5EF4-FFF2-40B4-BE49-F238E27FC236}">
                <a16:creationId xmlns:a16="http://schemas.microsoft.com/office/drawing/2014/main" id="{1EBB41A6-562E-2BB8-F2B2-E3A07D1B6E7B}"/>
              </a:ext>
            </a:extLst>
          </xdr:cNvPr>
          <xdr:cNvGrpSpPr/>
        </xdr:nvGrpSpPr>
        <xdr:grpSpPr>
          <a:xfrm>
            <a:off x="4920345" y="723908"/>
            <a:ext cx="2412549" cy="876294"/>
            <a:chOff x="4752191" y="762008"/>
            <a:chExt cx="2476761" cy="876294"/>
          </a:xfrm>
        </xdr:grpSpPr>
        <xdr:sp macro="" textlink="">
          <xdr:nvSpPr>
            <xdr:cNvPr id="37" name="Rectangle: Top Corners Rounded 36">
              <a:extLst>
                <a:ext uri="{FF2B5EF4-FFF2-40B4-BE49-F238E27FC236}">
                  <a16:creationId xmlns:a16="http://schemas.microsoft.com/office/drawing/2014/main" id="{F1422940-2018-BF53-8486-E9E37DD692DA}"/>
                </a:ext>
              </a:extLst>
            </xdr:cNvPr>
            <xdr:cNvSpPr/>
          </xdr:nvSpPr>
          <xdr:spPr>
            <a:xfrm rot="16200000">
              <a:off x="5500303" y="13896"/>
              <a:ext cx="876291" cy="2372515"/>
            </a:xfrm>
            <a:prstGeom prst="round2Same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Top Corners Rounded 37">
              <a:extLst>
                <a:ext uri="{FF2B5EF4-FFF2-40B4-BE49-F238E27FC236}">
                  <a16:creationId xmlns:a16="http://schemas.microsoft.com/office/drawing/2014/main" id="{EFB09B7E-4A31-7BEB-0985-33640F76A1DB}"/>
                </a:ext>
              </a:extLst>
            </xdr:cNvPr>
            <xdr:cNvSpPr/>
          </xdr:nvSpPr>
          <xdr:spPr>
            <a:xfrm rot="5400000">
              <a:off x="5600178" y="9529"/>
              <a:ext cx="876291" cy="2381256"/>
            </a:xfrm>
            <a:prstGeom prst="round2SameRect">
              <a:avLst>
                <a:gd name="adj1" fmla="val 16667"/>
                <a:gd name="adj2" fmla="val 43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5" name="Group 14">
            <a:extLst>
              <a:ext uri="{FF2B5EF4-FFF2-40B4-BE49-F238E27FC236}">
                <a16:creationId xmlns:a16="http://schemas.microsoft.com/office/drawing/2014/main" id="{F856586C-E394-4863-927A-C4B4E6F16D4F}"/>
              </a:ext>
            </a:extLst>
          </xdr:cNvPr>
          <xdr:cNvGrpSpPr/>
        </xdr:nvGrpSpPr>
        <xdr:grpSpPr>
          <a:xfrm>
            <a:off x="7594155" y="704857"/>
            <a:ext cx="2447927" cy="876297"/>
            <a:chOff x="7467609" y="733432"/>
            <a:chExt cx="2447927" cy="876297"/>
          </a:xfrm>
        </xdr:grpSpPr>
        <xdr:sp macro="" textlink="">
          <xdr:nvSpPr>
            <xdr:cNvPr id="35" name="Rectangle: Top Corners Rounded 34">
              <a:extLst>
                <a:ext uri="{FF2B5EF4-FFF2-40B4-BE49-F238E27FC236}">
                  <a16:creationId xmlns:a16="http://schemas.microsoft.com/office/drawing/2014/main" id="{9F504088-B509-C5A3-5556-7131E71CB060}"/>
                </a:ext>
              </a:extLst>
            </xdr:cNvPr>
            <xdr:cNvSpPr/>
          </xdr:nvSpPr>
          <xdr:spPr>
            <a:xfrm rot="16200000">
              <a:off x="8201038" y="3"/>
              <a:ext cx="876291" cy="2343150"/>
            </a:xfrm>
            <a:prstGeom prst="round2Same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Rectangle: Top Corners Rounded 35">
              <a:extLst>
                <a:ext uri="{FF2B5EF4-FFF2-40B4-BE49-F238E27FC236}">
                  <a16:creationId xmlns:a16="http://schemas.microsoft.com/office/drawing/2014/main" id="{9FB84BA8-001B-152C-B53A-AEFE281DBF63}"/>
                </a:ext>
              </a:extLst>
            </xdr:cNvPr>
            <xdr:cNvSpPr/>
          </xdr:nvSpPr>
          <xdr:spPr>
            <a:xfrm rot="5400000">
              <a:off x="8296286" y="-9520"/>
              <a:ext cx="876291" cy="2362208"/>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6" name="Group 15">
            <a:extLst>
              <a:ext uri="{FF2B5EF4-FFF2-40B4-BE49-F238E27FC236}">
                <a16:creationId xmlns:a16="http://schemas.microsoft.com/office/drawing/2014/main" id="{8ABAFDF5-6FEE-7AC7-3972-E0993F5A7C4C}"/>
              </a:ext>
            </a:extLst>
          </xdr:cNvPr>
          <xdr:cNvGrpSpPr/>
        </xdr:nvGrpSpPr>
        <xdr:grpSpPr>
          <a:xfrm>
            <a:off x="10178153" y="691255"/>
            <a:ext cx="2435679" cy="885810"/>
            <a:chOff x="9944109" y="704862"/>
            <a:chExt cx="2438401" cy="885810"/>
          </a:xfrm>
        </xdr:grpSpPr>
        <xdr:sp macro="" textlink="">
          <xdr:nvSpPr>
            <xdr:cNvPr id="33" name="Rectangle: Top Corners Rounded 32">
              <a:extLst>
                <a:ext uri="{FF2B5EF4-FFF2-40B4-BE49-F238E27FC236}">
                  <a16:creationId xmlns:a16="http://schemas.microsoft.com/office/drawing/2014/main" id="{62918A7B-A96A-750D-16C3-E6430A01BD1C}"/>
                </a:ext>
              </a:extLst>
            </xdr:cNvPr>
            <xdr:cNvSpPr/>
          </xdr:nvSpPr>
          <xdr:spPr>
            <a:xfrm rot="16200000">
              <a:off x="10677538" y="-19048"/>
              <a:ext cx="876291" cy="2343150"/>
            </a:xfrm>
            <a:prstGeom prst="round2Same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Top Corners Rounded 33">
              <a:extLst>
                <a:ext uri="{FF2B5EF4-FFF2-40B4-BE49-F238E27FC236}">
                  <a16:creationId xmlns:a16="http://schemas.microsoft.com/office/drawing/2014/main" id="{CF55E99C-D90F-8660-B93F-A9A3186DC1B1}"/>
                </a:ext>
              </a:extLst>
            </xdr:cNvPr>
            <xdr:cNvSpPr/>
          </xdr:nvSpPr>
          <xdr:spPr>
            <a:xfrm rot="5400000">
              <a:off x="10772789" y="-28567"/>
              <a:ext cx="876291" cy="2343150"/>
            </a:xfrm>
            <a:prstGeom prst="round2SameRect">
              <a:avLst>
                <a:gd name="adj1" fmla="val 16667"/>
                <a:gd name="adj2" fmla="val 65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7" name="Graphic 16" descr="Male profile with solid fill">
            <a:extLst>
              <a:ext uri="{FF2B5EF4-FFF2-40B4-BE49-F238E27FC236}">
                <a16:creationId xmlns:a16="http://schemas.microsoft.com/office/drawing/2014/main" id="{597E86F9-5CD5-9D36-EB14-51928FB779C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07407" y="918803"/>
            <a:ext cx="484632" cy="484632"/>
          </a:xfrm>
          <a:prstGeom prst="rect">
            <a:avLst/>
          </a:prstGeom>
        </xdr:spPr>
      </xdr:pic>
      <xdr:pic>
        <xdr:nvPicPr>
          <xdr:cNvPr id="18" name="Graphic 17" descr="Users with solid fill">
            <a:extLst>
              <a:ext uri="{FF2B5EF4-FFF2-40B4-BE49-F238E27FC236}">
                <a16:creationId xmlns:a16="http://schemas.microsoft.com/office/drawing/2014/main" id="{F5783027-EF75-3956-4503-FE9F6AF92B2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417232" y="888150"/>
            <a:ext cx="484632" cy="484632"/>
          </a:xfrm>
          <a:prstGeom prst="rect">
            <a:avLst/>
          </a:prstGeom>
        </xdr:spPr>
      </xdr:pic>
      <xdr:pic>
        <xdr:nvPicPr>
          <xdr:cNvPr id="19" name="Graphic 18" descr="Schoolhouse with solid fill">
            <a:extLst>
              <a:ext uri="{FF2B5EF4-FFF2-40B4-BE49-F238E27FC236}">
                <a16:creationId xmlns:a16="http://schemas.microsoft.com/office/drawing/2014/main" id="{DEA42DC9-5DE3-4D06-E42D-9DFA455087F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45184" y="923132"/>
            <a:ext cx="488249" cy="488249"/>
          </a:xfrm>
          <a:prstGeom prst="rect">
            <a:avLst/>
          </a:prstGeom>
        </xdr:spPr>
      </xdr:pic>
      <xdr:pic>
        <xdr:nvPicPr>
          <xdr:cNvPr id="20" name="Graphic 19" descr="Classroom with solid fill">
            <a:extLst>
              <a:ext uri="{FF2B5EF4-FFF2-40B4-BE49-F238E27FC236}">
                <a16:creationId xmlns:a16="http://schemas.microsoft.com/office/drawing/2014/main" id="{CB137914-DEEC-A7CE-5A1F-052390E6B3E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120135" y="919610"/>
            <a:ext cx="484632" cy="484632"/>
          </a:xfrm>
          <a:prstGeom prst="rect">
            <a:avLst/>
          </a:prstGeom>
        </xdr:spPr>
      </xdr:pic>
      <xdr:sp macro="" textlink="">
        <xdr:nvSpPr>
          <xdr:cNvPr id="21" name="TextBox 20">
            <a:extLst>
              <a:ext uri="{FF2B5EF4-FFF2-40B4-BE49-F238E27FC236}">
                <a16:creationId xmlns:a16="http://schemas.microsoft.com/office/drawing/2014/main" id="{756F7359-9A85-6C3C-2355-2921CED2D9E0}"/>
              </a:ext>
            </a:extLst>
          </xdr:cNvPr>
          <xdr:cNvSpPr txBox="1"/>
        </xdr:nvSpPr>
        <xdr:spPr>
          <a:xfrm>
            <a:off x="3541618" y="771526"/>
            <a:ext cx="752476"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mn-lt"/>
              </a:rPr>
              <a:t>Schools</a:t>
            </a:r>
          </a:p>
        </xdr:txBody>
      </xdr:sp>
      <xdr:cxnSp macro="">
        <xdr:nvCxnSpPr>
          <xdr:cNvPr id="22" name="Straight Connector 21">
            <a:extLst>
              <a:ext uri="{FF2B5EF4-FFF2-40B4-BE49-F238E27FC236}">
                <a16:creationId xmlns:a16="http://schemas.microsoft.com/office/drawing/2014/main" id="{BD1B123B-6844-F7D5-6781-A212A15B6F77}"/>
              </a:ext>
            </a:extLst>
          </xdr:cNvPr>
          <xdr:cNvCxnSpPr/>
        </xdr:nvCxnSpPr>
        <xdr:spPr>
          <a:xfrm flipH="1">
            <a:off x="3246603" y="92362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17A472CE-D968-E596-1DD5-469E0FC40312}"/>
              </a:ext>
            </a:extLst>
          </xdr:cNvPr>
          <xdr:cNvCxnSpPr/>
        </xdr:nvCxnSpPr>
        <xdr:spPr>
          <a:xfrm flipH="1">
            <a:off x="11024926" y="84814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122D2331-7110-097B-3859-2E598A06A14E}"/>
              </a:ext>
            </a:extLst>
          </xdr:cNvPr>
          <xdr:cNvCxnSpPr/>
        </xdr:nvCxnSpPr>
        <xdr:spPr>
          <a:xfrm flipH="1">
            <a:off x="8299416" y="887813"/>
            <a:ext cx="2198" cy="542192"/>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613EB982-9AF3-526E-FBE2-61E769C36899}"/>
              </a:ext>
            </a:extLst>
          </xdr:cNvPr>
          <xdr:cNvCxnSpPr/>
        </xdr:nvCxnSpPr>
        <xdr:spPr>
          <a:xfrm flipH="1">
            <a:off x="5822916" y="904351"/>
            <a:ext cx="2198" cy="542191"/>
          </a:xfrm>
          <a:prstGeom prst="line">
            <a:avLst/>
          </a:prstGeom>
          <a:ln>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a:extLst>
              <a:ext uri="{FF2B5EF4-FFF2-40B4-BE49-F238E27FC236}">
                <a16:creationId xmlns:a16="http://schemas.microsoft.com/office/drawing/2014/main" id="{86A5BECF-092C-A354-416E-FDE3FAD59A48}"/>
              </a:ext>
            </a:extLst>
          </xdr:cNvPr>
          <xdr:cNvSpPr txBox="1"/>
        </xdr:nvSpPr>
        <xdr:spPr>
          <a:xfrm>
            <a:off x="8737145" y="744312"/>
            <a:ext cx="911679"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Students</a:t>
            </a:r>
            <a:endParaRPr lang="en-US" sz="1600" b="1">
              <a:solidFill>
                <a:sysClr val="windowText" lastClr="000000"/>
              </a:solidFill>
              <a:latin typeface="+mn-lt"/>
            </a:endParaRPr>
          </a:p>
        </xdr:txBody>
      </xdr:sp>
      <xdr:sp macro="" textlink="">
        <xdr:nvSpPr>
          <xdr:cNvPr id="27" name="TextBox 26">
            <a:extLst>
              <a:ext uri="{FF2B5EF4-FFF2-40B4-BE49-F238E27FC236}">
                <a16:creationId xmlns:a16="http://schemas.microsoft.com/office/drawing/2014/main" id="{0AF28B91-40DF-0776-2957-22B51856F147}"/>
              </a:ext>
            </a:extLst>
          </xdr:cNvPr>
          <xdr:cNvSpPr txBox="1"/>
        </xdr:nvSpPr>
        <xdr:spPr>
          <a:xfrm>
            <a:off x="6180363" y="742951"/>
            <a:ext cx="934811"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Teachers</a:t>
            </a:r>
            <a:endParaRPr lang="en-US" sz="1200" b="1">
              <a:effectLst/>
            </a:endParaRPr>
          </a:p>
        </xdr:txBody>
      </xdr:sp>
      <xdr:sp macro="" textlink="">
        <xdr:nvSpPr>
          <xdr:cNvPr id="28" name="TextBox 27">
            <a:extLst>
              <a:ext uri="{FF2B5EF4-FFF2-40B4-BE49-F238E27FC236}">
                <a16:creationId xmlns:a16="http://schemas.microsoft.com/office/drawing/2014/main" id="{D998CE94-6E3A-0818-48BB-2672E36F806B}"/>
              </a:ext>
            </a:extLst>
          </xdr:cNvPr>
          <xdr:cNvSpPr txBox="1"/>
        </xdr:nvSpPr>
        <xdr:spPr>
          <a:xfrm>
            <a:off x="11451771" y="702129"/>
            <a:ext cx="864054"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dk1"/>
                </a:solidFill>
                <a:effectLst/>
                <a:latin typeface="+mn-lt"/>
                <a:ea typeface="+mn-ea"/>
                <a:cs typeface="+mn-cs"/>
              </a:rPr>
              <a:t>Parents</a:t>
            </a:r>
            <a:endParaRPr lang="en-US" sz="1400" b="1">
              <a:solidFill>
                <a:sysClr val="windowText" lastClr="000000"/>
              </a:solidFill>
              <a:latin typeface="+mn-lt"/>
            </a:endParaRPr>
          </a:p>
        </xdr:txBody>
      </xdr:sp>
      <xdr:sp macro="" textlink="'PIVOT TABLES'!H6">
        <xdr:nvSpPr>
          <xdr:cNvPr id="29" name="TextBox 28">
            <a:extLst>
              <a:ext uri="{FF2B5EF4-FFF2-40B4-BE49-F238E27FC236}">
                <a16:creationId xmlns:a16="http://schemas.microsoft.com/office/drawing/2014/main" id="{0ADEF6DA-0B50-DE23-1BE3-5197BC8E9C6A}"/>
              </a:ext>
            </a:extLst>
          </xdr:cNvPr>
          <xdr:cNvSpPr txBox="1"/>
        </xdr:nvSpPr>
        <xdr:spPr>
          <a:xfrm>
            <a:off x="627017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B49EF-0745-4ED6-8977-05A248EB7F4C}" type="TxLink">
              <a:rPr lang="en-US" sz="1600" b="0" i="0" u="none" strike="noStrike">
                <a:solidFill>
                  <a:srgbClr val="000000"/>
                </a:solidFill>
                <a:latin typeface="Calibri"/>
                <a:cs typeface="Calibri"/>
              </a:rPr>
              <a:pPr/>
              <a:t>2,923</a:t>
            </a:fld>
            <a:endParaRPr lang="en-US" sz="1100"/>
          </a:p>
        </xdr:txBody>
      </xdr:sp>
      <xdr:sp macro="" textlink="'PIVOT TABLES'!H5">
        <xdr:nvSpPr>
          <xdr:cNvPr id="30" name="TextBox 29">
            <a:extLst>
              <a:ext uri="{FF2B5EF4-FFF2-40B4-BE49-F238E27FC236}">
                <a16:creationId xmlns:a16="http://schemas.microsoft.com/office/drawing/2014/main" id="{F25980A8-6824-C0F8-FC57-D98D7280EEBB}"/>
              </a:ext>
            </a:extLst>
          </xdr:cNvPr>
          <xdr:cNvSpPr txBox="1"/>
        </xdr:nvSpPr>
        <xdr:spPr>
          <a:xfrm>
            <a:off x="8786132" y="1000124"/>
            <a:ext cx="685800"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C0C6C-2EB8-4CED-9582-FAB0E75DACCF}" type="TxLink">
              <a:rPr lang="en-US" sz="1600" b="0" i="0" u="none" strike="noStrike">
                <a:solidFill>
                  <a:srgbClr val="000000"/>
                </a:solidFill>
                <a:latin typeface="Calibri"/>
                <a:cs typeface="Calibri"/>
              </a:rPr>
              <a:pPr/>
              <a:t>2,984</a:t>
            </a:fld>
            <a:endParaRPr lang="en-US" sz="1100" b="0" i="0" u="none" strike="noStrike">
              <a:solidFill>
                <a:srgbClr val="000000"/>
              </a:solidFill>
              <a:latin typeface="Calibri"/>
              <a:cs typeface="Calibri"/>
            </a:endParaRPr>
          </a:p>
        </xdr:txBody>
      </xdr:sp>
      <xdr:sp macro="" textlink="'PIVOT TABLES'!H4">
        <xdr:nvSpPr>
          <xdr:cNvPr id="31" name="TextBox 30">
            <a:extLst>
              <a:ext uri="{FF2B5EF4-FFF2-40B4-BE49-F238E27FC236}">
                <a16:creationId xmlns:a16="http://schemas.microsoft.com/office/drawing/2014/main" id="{9CC8530F-8BD8-70F5-63BD-47121483AD02}"/>
              </a:ext>
            </a:extLst>
          </xdr:cNvPr>
          <xdr:cNvSpPr txBox="1"/>
        </xdr:nvSpPr>
        <xdr:spPr>
          <a:xfrm>
            <a:off x="11537497" y="1009649"/>
            <a:ext cx="68852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0DCAAC-5F69-48A1-A13D-AF7F2394A5BE}" type="TxLink">
              <a:rPr lang="en-US" sz="1600" b="0" i="0" u="none" strike="noStrike">
                <a:solidFill>
                  <a:srgbClr val="000000"/>
                </a:solidFill>
                <a:latin typeface="Calibri"/>
                <a:cs typeface="Calibri"/>
              </a:rPr>
              <a:pPr/>
              <a:t>2,961</a:t>
            </a:fld>
            <a:endParaRPr lang="en-US" sz="1100"/>
          </a:p>
        </xdr:txBody>
      </xdr:sp>
      <xdr:sp macro="" textlink="'PIVOT TABLES'!D7">
        <xdr:nvSpPr>
          <xdr:cNvPr id="32" name="TextBox 31">
            <a:extLst>
              <a:ext uri="{FF2B5EF4-FFF2-40B4-BE49-F238E27FC236}">
                <a16:creationId xmlns:a16="http://schemas.microsoft.com/office/drawing/2014/main" id="{468CF609-B131-CF31-4B32-384F8972170B}"/>
              </a:ext>
            </a:extLst>
          </xdr:cNvPr>
          <xdr:cNvSpPr txBox="1"/>
        </xdr:nvSpPr>
        <xdr:spPr>
          <a:xfrm>
            <a:off x="3711388" y="1020855"/>
            <a:ext cx="442632" cy="342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2A6511-2475-42FA-871E-ED84DA8CD6F9}" type="TxLink">
              <a:rPr lang="en-US" sz="1600" b="0" i="0" u="none" strike="noStrike">
                <a:solidFill>
                  <a:srgbClr val="000000"/>
                </a:solidFill>
                <a:latin typeface="Calibri"/>
                <a:cs typeface="Calibri"/>
              </a:rPr>
              <a:pPr/>
              <a:t>108</a:t>
            </a:fld>
            <a:endParaRPr lang="en-US" sz="1100"/>
          </a:p>
        </xdr:txBody>
      </xdr:sp>
    </xdr:grpSp>
    <xdr:clientData/>
  </xdr:twoCellAnchor>
  <xdr:twoCellAnchor>
    <xdr:from>
      <xdr:col>5</xdr:col>
      <xdr:colOff>171449</xdr:colOff>
      <xdr:row>3</xdr:row>
      <xdr:rowOff>136712</xdr:rowOff>
    </xdr:from>
    <xdr:to>
      <xdr:col>16</xdr:col>
      <xdr:colOff>638174</xdr:colOff>
      <xdr:row>4</xdr:row>
      <xdr:rowOff>203237</xdr:rowOff>
    </xdr:to>
    <xdr:grpSp>
      <xdr:nvGrpSpPr>
        <xdr:cNvPr id="41" name="Group 40">
          <a:extLst>
            <a:ext uri="{FF2B5EF4-FFF2-40B4-BE49-F238E27FC236}">
              <a16:creationId xmlns:a16="http://schemas.microsoft.com/office/drawing/2014/main" id="{64E98377-FF0E-4F87-BD0F-C53FCC608B87}"/>
            </a:ext>
          </a:extLst>
        </xdr:cNvPr>
        <xdr:cNvGrpSpPr/>
      </xdr:nvGrpSpPr>
      <xdr:grpSpPr>
        <a:xfrm>
          <a:off x="4729842" y="953141"/>
          <a:ext cx="10495189" cy="338667"/>
          <a:chOff x="1943099" y="285750"/>
          <a:chExt cx="10525125" cy="333376"/>
        </a:xfrm>
      </xdr:grpSpPr>
      <xdr:sp macro="" textlink="">
        <xdr:nvSpPr>
          <xdr:cNvPr id="42" name="Rectangle: Rounded Corners 41">
            <a:extLst>
              <a:ext uri="{FF2B5EF4-FFF2-40B4-BE49-F238E27FC236}">
                <a16:creationId xmlns:a16="http://schemas.microsoft.com/office/drawing/2014/main" id="{8B3D9C96-E7B2-37CC-CF55-55E2AC165A5B}"/>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a:extLst>
              <a:ext uri="{FF2B5EF4-FFF2-40B4-BE49-F238E27FC236}">
                <a16:creationId xmlns:a16="http://schemas.microsoft.com/office/drawing/2014/main" id="{EB228C2F-C53B-41C8-6FA6-1AE9ACDAF5F5}"/>
              </a:ext>
            </a:extLst>
          </xdr:cNvPr>
          <xdr:cNvSpPr txBox="1"/>
        </xdr:nvSpPr>
        <xdr:spPr>
          <a:xfrm>
            <a:off x="1985319" y="306586"/>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44" name="TextBox 43">
            <a:extLst>
              <a:ext uri="{FF2B5EF4-FFF2-40B4-BE49-F238E27FC236}">
                <a16:creationId xmlns:a16="http://schemas.microsoft.com/office/drawing/2014/main" id="{8E9F6000-B7F9-0B31-4448-C89EF2739DF7}"/>
              </a:ext>
            </a:extLst>
          </xdr:cNvPr>
          <xdr:cNvSpPr txBox="1"/>
        </xdr:nvSpPr>
        <xdr:spPr>
          <a:xfrm>
            <a:off x="9925049" y="304801"/>
            <a:ext cx="2095502"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45" name="Graphic 44" descr="Books with solid fill">
            <a:extLst>
              <a:ext uri="{FF2B5EF4-FFF2-40B4-BE49-F238E27FC236}">
                <a16:creationId xmlns:a16="http://schemas.microsoft.com/office/drawing/2014/main" id="{E1B5A6CE-E12C-F899-E615-4081C87F05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44351" y="304801"/>
            <a:ext cx="400400" cy="304799"/>
          </a:xfrm>
          <a:prstGeom prst="rect">
            <a:avLst/>
          </a:prstGeom>
        </xdr:spPr>
      </xdr:pic>
    </xdr:grpSp>
    <xdr:clientData/>
  </xdr:twoCellAnchor>
  <xdr:twoCellAnchor>
    <xdr:from>
      <xdr:col>3</xdr:col>
      <xdr:colOff>276227</xdr:colOff>
      <xdr:row>3</xdr:row>
      <xdr:rowOff>78441</xdr:rowOff>
    </xdr:from>
    <xdr:to>
      <xdr:col>5</xdr:col>
      <xdr:colOff>28575</xdr:colOff>
      <xdr:row>21</xdr:row>
      <xdr:rowOff>95257</xdr:rowOff>
    </xdr:to>
    <xdr:grpSp>
      <xdr:nvGrpSpPr>
        <xdr:cNvPr id="58" name="Group 57">
          <a:extLst>
            <a:ext uri="{FF2B5EF4-FFF2-40B4-BE49-F238E27FC236}">
              <a16:creationId xmlns:a16="http://schemas.microsoft.com/office/drawing/2014/main" id="{C5BF65B1-4725-4CC2-935C-8BE95761A0B1}"/>
            </a:ext>
          </a:extLst>
        </xdr:cNvPr>
        <xdr:cNvGrpSpPr/>
      </xdr:nvGrpSpPr>
      <xdr:grpSpPr>
        <a:xfrm>
          <a:off x="3011263" y="894870"/>
          <a:ext cx="1575705" cy="4915387"/>
          <a:chOff x="1457327" y="123827"/>
          <a:chExt cx="1581148" cy="4705355"/>
        </a:xfrm>
      </xdr:grpSpPr>
      <xdr:pic>
        <xdr:nvPicPr>
          <xdr:cNvPr id="59" name="Picture 58" descr="Working with tablet computers in a classroom">
            <a:extLst>
              <a:ext uri="{FF2B5EF4-FFF2-40B4-BE49-F238E27FC236}">
                <a16:creationId xmlns:a16="http://schemas.microsoft.com/office/drawing/2014/main" id="{2F74A6F2-7382-84A8-FAF6-F88421A14948}"/>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0" name="Rectangle: Top Corners Rounded 59">
            <a:extLst>
              <a:ext uri="{FF2B5EF4-FFF2-40B4-BE49-F238E27FC236}">
                <a16:creationId xmlns:a16="http://schemas.microsoft.com/office/drawing/2014/main" id="{59F97975-ECF6-8C14-6440-EDD97BB453ED}"/>
              </a:ext>
            </a:extLst>
          </xdr:cNvPr>
          <xdr:cNvSpPr/>
        </xdr:nvSpPr>
        <xdr:spPr>
          <a:xfrm rot="16200000">
            <a:off x="-114301" y="1695455"/>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3</xdr:col>
      <xdr:colOff>714375</xdr:colOff>
      <xdr:row>12</xdr:row>
      <xdr:rowOff>0</xdr:rowOff>
    </xdr:from>
    <xdr:to>
      <xdr:col>5</xdr:col>
      <xdr:colOff>47624</xdr:colOff>
      <xdr:row>16</xdr:row>
      <xdr:rowOff>104776</xdr:rowOff>
    </xdr:to>
    <xdr:grpSp>
      <xdr:nvGrpSpPr>
        <xdr:cNvPr id="61" name="Group 60">
          <a:extLst>
            <a:ext uri="{FF2B5EF4-FFF2-40B4-BE49-F238E27FC236}">
              <a16:creationId xmlns:a16="http://schemas.microsoft.com/office/drawing/2014/main" id="{66AA8E4D-8D29-4CDA-848E-6D5A04C87CF3}"/>
            </a:ext>
          </a:extLst>
        </xdr:cNvPr>
        <xdr:cNvGrpSpPr/>
      </xdr:nvGrpSpPr>
      <xdr:grpSpPr>
        <a:xfrm>
          <a:off x="3449411" y="3265714"/>
          <a:ext cx="1156606" cy="1193348"/>
          <a:chOff x="552449" y="657459"/>
          <a:chExt cx="1621248" cy="1199686"/>
        </a:xfrm>
        <a:solidFill>
          <a:schemeClr val="bg1">
            <a:lumMod val="85000"/>
          </a:schemeClr>
        </a:solidFill>
      </xdr:grpSpPr>
      <xdr:sp macro="" textlink="">
        <xdr:nvSpPr>
          <xdr:cNvPr id="62" name="Rectangle: Top Corners Rounded 61">
            <a:extLst>
              <a:ext uri="{FF2B5EF4-FFF2-40B4-BE49-F238E27FC236}">
                <a16:creationId xmlns:a16="http://schemas.microsoft.com/office/drawing/2014/main" id="{975F6BA4-006A-749A-6160-8C62D6905236}"/>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Shape 62">
            <a:extLst>
              <a:ext uri="{FF2B5EF4-FFF2-40B4-BE49-F238E27FC236}">
                <a16:creationId xmlns:a16="http://schemas.microsoft.com/office/drawing/2014/main" id="{9AF448B0-FF8A-5C12-29D1-223452C2BA18}"/>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762000</xdr:colOff>
      <xdr:row>7</xdr:row>
      <xdr:rowOff>219075</xdr:rowOff>
    </xdr:from>
    <xdr:to>
      <xdr:col>4</xdr:col>
      <xdr:colOff>809625</xdr:colOff>
      <xdr:row>20</xdr:row>
      <xdr:rowOff>104775</xdr:rowOff>
    </xdr:to>
    <xdr:sp macro="" textlink="">
      <xdr:nvSpPr>
        <xdr:cNvPr id="64" name="TextBox 63">
          <a:extLst>
            <a:ext uri="{FF2B5EF4-FFF2-40B4-BE49-F238E27FC236}">
              <a16:creationId xmlns:a16="http://schemas.microsoft.com/office/drawing/2014/main" id="{81ECAEAC-2616-4D75-88A2-0762EDF0AF39}"/>
            </a:ext>
          </a:extLst>
        </xdr:cNvPr>
        <xdr:cNvSpPr txBox="1"/>
      </xdr:nvSpPr>
      <xdr:spPr>
        <a:xfrm>
          <a:off x="762000" y="1285875"/>
          <a:ext cx="962025" cy="335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accent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3</xdr:col>
      <xdr:colOff>752473</xdr:colOff>
      <xdr:row>8</xdr:row>
      <xdr:rowOff>2241</xdr:rowOff>
    </xdr:from>
    <xdr:to>
      <xdr:col>4</xdr:col>
      <xdr:colOff>875529</xdr:colOff>
      <xdr:row>18</xdr:row>
      <xdr:rowOff>137477</xdr:rowOff>
    </xdr:to>
    <xdr:grpSp>
      <xdr:nvGrpSpPr>
        <xdr:cNvPr id="8" name="Group 7">
          <a:extLst>
            <a:ext uri="{FF2B5EF4-FFF2-40B4-BE49-F238E27FC236}">
              <a16:creationId xmlns:a16="http://schemas.microsoft.com/office/drawing/2014/main" id="{AF5DA903-8874-6601-0175-06D82294CDE2}"/>
            </a:ext>
          </a:extLst>
        </xdr:cNvPr>
        <xdr:cNvGrpSpPr/>
      </xdr:nvGrpSpPr>
      <xdr:grpSpPr>
        <a:xfrm>
          <a:off x="3487509" y="2179384"/>
          <a:ext cx="1034734" cy="2856664"/>
          <a:chOff x="2574647" y="1857545"/>
          <a:chExt cx="1034143" cy="2785671"/>
        </a:xfrm>
      </xdr:grpSpPr>
      <xdr:sp macro="" textlink="">
        <xdr:nvSpPr>
          <xdr:cNvPr id="65" name="TextBox 64">
            <a:hlinkClick xmlns:r="http://schemas.openxmlformats.org/officeDocument/2006/relationships" r:id="rId13"/>
            <a:extLst>
              <a:ext uri="{FF2B5EF4-FFF2-40B4-BE49-F238E27FC236}">
                <a16:creationId xmlns:a16="http://schemas.microsoft.com/office/drawing/2014/main" id="{62B4167A-8B3B-4346-8F13-9893386F5E4B}"/>
              </a:ext>
            </a:extLst>
          </xdr:cNvPr>
          <xdr:cNvSpPr txBox="1"/>
        </xdr:nvSpPr>
        <xdr:spPr>
          <a:xfrm>
            <a:off x="2574647" y="3804154"/>
            <a:ext cx="720587"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Events</a:t>
            </a:r>
          </a:p>
        </xdr:txBody>
      </xdr:sp>
      <xdr:sp macro="" textlink="">
        <xdr:nvSpPr>
          <xdr:cNvPr id="67" name="TextBox 66">
            <a:hlinkClick xmlns:r="http://schemas.openxmlformats.org/officeDocument/2006/relationships" r:id="rId14"/>
            <a:extLst>
              <a:ext uri="{FF2B5EF4-FFF2-40B4-BE49-F238E27FC236}">
                <a16:creationId xmlns:a16="http://schemas.microsoft.com/office/drawing/2014/main" id="{42C0BCD8-9411-48A4-879F-E6BD0B1F265A}"/>
              </a:ext>
            </a:extLst>
          </xdr:cNvPr>
          <xdr:cNvSpPr txBox="1"/>
        </xdr:nvSpPr>
        <xdr:spPr>
          <a:xfrm>
            <a:off x="2574647" y="2345440"/>
            <a:ext cx="877956"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Students</a:t>
            </a:r>
            <a:endParaRPr lang="en-US" sz="1400">
              <a:solidFill>
                <a:schemeClr val="bg1"/>
              </a:solidFill>
            </a:endParaRPr>
          </a:p>
        </xdr:txBody>
      </xdr:sp>
      <xdr:sp macro="" textlink="">
        <xdr:nvSpPr>
          <xdr:cNvPr id="75" name="TextBox 74">
            <a:hlinkClick xmlns:r="http://schemas.openxmlformats.org/officeDocument/2006/relationships" r:id="rId15"/>
            <a:extLst>
              <a:ext uri="{FF2B5EF4-FFF2-40B4-BE49-F238E27FC236}">
                <a16:creationId xmlns:a16="http://schemas.microsoft.com/office/drawing/2014/main" id="{EA510E48-19B3-4382-8C54-C7029EE9F583}"/>
              </a:ext>
            </a:extLst>
          </xdr:cNvPr>
          <xdr:cNvSpPr txBox="1"/>
        </xdr:nvSpPr>
        <xdr:spPr>
          <a:xfrm>
            <a:off x="2574647" y="2831678"/>
            <a:ext cx="920613"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Teachers</a:t>
            </a:r>
          </a:p>
          <a:p>
            <a:pPr marL="0" indent="0"/>
            <a:endParaRPr lang="en-US" sz="1400" b="1" i="0">
              <a:solidFill>
                <a:schemeClr val="bg1"/>
              </a:solidFill>
              <a:effectLst/>
              <a:latin typeface="+mn-lt"/>
              <a:ea typeface="+mn-ea"/>
              <a:cs typeface="+mn-cs"/>
            </a:endParaRPr>
          </a:p>
        </xdr:txBody>
      </xdr:sp>
      <xdr:sp macro="" textlink="">
        <xdr:nvSpPr>
          <xdr:cNvPr id="77" name="TextBox 76">
            <a:hlinkClick xmlns:r="http://schemas.openxmlformats.org/officeDocument/2006/relationships" r:id="rId16"/>
            <a:extLst>
              <a:ext uri="{FF2B5EF4-FFF2-40B4-BE49-F238E27FC236}">
                <a16:creationId xmlns:a16="http://schemas.microsoft.com/office/drawing/2014/main" id="{37EE8E27-8562-48A0-8B88-13CA32790C49}"/>
              </a:ext>
            </a:extLst>
          </xdr:cNvPr>
          <xdr:cNvSpPr txBox="1"/>
        </xdr:nvSpPr>
        <xdr:spPr>
          <a:xfrm>
            <a:off x="2574647" y="3317916"/>
            <a:ext cx="825362" cy="245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rgbClr val="0070C0"/>
                </a:solidFill>
                <a:effectLst/>
                <a:latin typeface="+mn-lt"/>
                <a:ea typeface="+mn-ea"/>
                <a:cs typeface="+mn-cs"/>
              </a:rPr>
              <a:t>Parents</a:t>
            </a:r>
          </a:p>
          <a:p>
            <a:pPr marL="0" indent="0"/>
            <a:endParaRPr lang="en-US" sz="1400" b="1" i="0">
              <a:solidFill>
                <a:schemeClr val="bg1"/>
              </a:solidFill>
              <a:effectLst/>
              <a:latin typeface="+mn-lt"/>
              <a:ea typeface="+mn-ea"/>
              <a:cs typeface="+mn-cs"/>
            </a:endParaRPr>
          </a:p>
        </xdr:txBody>
      </xdr:sp>
      <xdr:sp macro="" textlink="">
        <xdr:nvSpPr>
          <xdr:cNvPr id="87" name="TextBox 86">
            <a:hlinkClick xmlns:r="http://schemas.openxmlformats.org/officeDocument/2006/relationships" r:id="rId17"/>
            <a:extLst>
              <a:ext uri="{FF2B5EF4-FFF2-40B4-BE49-F238E27FC236}">
                <a16:creationId xmlns:a16="http://schemas.microsoft.com/office/drawing/2014/main" id="{38BE96FA-FF5B-409F-B651-89688D3263CF}"/>
              </a:ext>
            </a:extLst>
          </xdr:cNvPr>
          <xdr:cNvSpPr txBox="1"/>
        </xdr:nvSpPr>
        <xdr:spPr>
          <a:xfrm>
            <a:off x="2574647" y="1857545"/>
            <a:ext cx="10200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effectLst/>
                <a:latin typeface="+mn-lt"/>
                <a:ea typeface="+mn-ea"/>
                <a:cs typeface="+mn-cs"/>
              </a:rPr>
              <a:t>Dashboard</a:t>
            </a:r>
            <a:endParaRPr lang="en-US">
              <a:solidFill>
                <a:schemeClr val="bg1"/>
              </a:solidFill>
              <a:effectLst/>
            </a:endParaRPr>
          </a:p>
        </xdr:txBody>
      </xdr:sp>
      <xdr:sp macro="" textlink="">
        <xdr:nvSpPr>
          <xdr:cNvPr id="6" name="TextBox 5">
            <a:hlinkClick xmlns:r="http://schemas.openxmlformats.org/officeDocument/2006/relationships" r:id="rId18"/>
            <a:extLst>
              <a:ext uri="{FF2B5EF4-FFF2-40B4-BE49-F238E27FC236}">
                <a16:creationId xmlns:a16="http://schemas.microsoft.com/office/drawing/2014/main" id="{2EDD4409-EDA2-4594-AFFC-5EABE803305C}"/>
              </a:ext>
            </a:extLst>
          </xdr:cNvPr>
          <xdr:cNvSpPr txBox="1"/>
        </xdr:nvSpPr>
        <xdr:spPr>
          <a:xfrm>
            <a:off x="2574647" y="4290392"/>
            <a:ext cx="1034143" cy="35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Contact</a:t>
            </a:r>
            <a:r>
              <a:rPr lang="en-US" sz="1400" b="1" i="0" baseline="0">
                <a:solidFill>
                  <a:schemeClr val="bg1"/>
                </a:solidFill>
                <a:effectLst/>
                <a:latin typeface="+mn-lt"/>
                <a:ea typeface="+mn-ea"/>
                <a:cs typeface="+mn-cs"/>
              </a:rPr>
              <a:t> Us</a:t>
            </a:r>
            <a:endParaRPr lang="en-US" sz="1100" b="1" i="0">
              <a:solidFill>
                <a:schemeClr val="bg1"/>
              </a:solidFill>
              <a:effectLst/>
              <a:latin typeface="+mn-lt"/>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35087</xdr:colOff>
      <xdr:row>1</xdr:row>
      <xdr:rowOff>228455</xdr:rowOff>
    </xdr:from>
    <xdr:to>
      <xdr:col>17</xdr:col>
      <xdr:colOff>5455</xdr:colOff>
      <xdr:row>5</xdr:row>
      <xdr:rowOff>39254</xdr:rowOff>
    </xdr:to>
    <xdr:sp macro="" textlink="">
      <xdr:nvSpPr>
        <xdr:cNvPr id="83" name="Rectangle: Top Corners Rounded 82">
          <a:extLst>
            <a:ext uri="{FF2B5EF4-FFF2-40B4-BE49-F238E27FC236}">
              <a16:creationId xmlns:a16="http://schemas.microsoft.com/office/drawing/2014/main" id="{9BDD2F1C-4CDC-400F-9AF0-8CC7BF0161B0}"/>
            </a:ext>
          </a:extLst>
        </xdr:cNvPr>
        <xdr:cNvSpPr/>
      </xdr:nvSpPr>
      <xdr:spPr>
        <a:xfrm rot="5400000">
          <a:off x="10999349" y="-4968852"/>
          <a:ext cx="849890" cy="11764050"/>
        </a:xfrm>
        <a:prstGeom prst="round2SameRect">
          <a:avLst>
            <a:gd name="adj1" fmla="val 28832"/>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295278</xdr:colOff>
      <xdr:row>2</xdr:row>
      <xdr:rowOff>104774</xdr:rowOff>
    </xdr:from>
    <xdr:to>
      <xdr:col>5</xdr:col>
      <xdr:colOff>28578</xdr:colOff>
      <xdr:row>20</xdr:row>
      <xdr:rowOff>9529</xdr:rowOff>
    </xdr:to>
    <xdr:sp macro="" textlink="">
      <xdr:nvSpPr>
        <xdr:cNvPr id="2" name="Rectangle: Top Corners Rounded 1">
          <a:extLst>
            <a:ext uri="{FF2B5EF4-FFF2-40B4-BE49-F238E27FC236}">
              <a16:creationId xmlns:a16="http://schemas.microsoft.com/office/drawing/2014/main" id="{4E27D49B-6592-44F5-B4BC-612FBF496A22}"/>
            </a:ext>
          </a:extLst>
        </xdr:cNvPr>
        <xdr:cNvSpPr/>
      </xdr:nvSpPr>
      <xdr:spPr>
        <a:xfrm rot="16200000">
          <a:off x="-1276350" y="1676402"/>
          <a:ext cx="4705355" cy="1562100"/>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0</xdr:colOff>
      <xdr:row>1</xdr:row>
      <xdr:rowOff>246164</xdr:rowOff>
    </xdr:from>
    <xdr:to>
      <xdr:col>5</xdr:col>
      <xdr:colOff>38100</xdr:colOff>
      <xdr:row>24</xdr:row>
      <xdr:rowOff>246165</xdr:rowOff>
    </xdr:to>
    <xdr:sp macro="" textlink="">
      <xdr:nvSpPr>
        <xdr:cNvPr id="3" name="Rectangle 2">
          <a:extLst>
            <a:ext uri="{FF2B5EF4-FFF2-40B4-BE49-F238E27FC236}">
              <a16:creationId xmlns:a16="http://schemas.microsoft.com/office/drawing/2014/main" id="{F2FD9EEA-DE99-496B-AE53-58F5EE940B9A}"/>
            </a:ext>
          </a:extLst>
        </xdr:cNvPr>
        <xdr:cNvSpPr/>
      </xdr:nvSpPr>
      <xdr:spPr>
        <a:xfrm>
          <a:off x="3646714" y="518307"/>
          <a:ext cx="1861457" cy="6259287"/>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828675</xdr:colOff>
      <xdr:row>3</xdr:row>
      <xdr:rowOff>171457</xdr:rowOff>
    </xdr:from>
    <xdr:to>
      <xdr:col>4</xdr:col>
      <xdr:colOff>399990</xdr:colOff>
      <xdr:row>5</xdr:row>
      <xdr:rowOff>238058</xdr:rowOff>
    </xdr:to>
    <xdr:pic>
      <xdr:nvPicPr>
        <xdr:cNvPr id="5" name="Picture 4">
          <a:extLst>
            <a:ext uri="{FF2B5EF4-FFF2-40B4-BE49-F238E27FC236}">
              <a16:creationId xmlns:a16="http://schemas.microsoft.com/office/drawing/2014/main" id="{43761AC3-9FDD-47A6-8C47-24528B38C066}"/>
            </a:ext>
          </a:extLst>
        </xdr:cNvPr>
        <xdr:cNvPicPr>
          <a:picLocks noChangeAspect="1"/>
        </xdr:cNvPicPr>
      </xdr:nvPicPr>
      <xdr:blipFill>
        <a:blip xmlns:r="http://schemas.openxmlformats.org/officeDocument/2006/relationships" r:embed="rId1"/>
        <a:stretch>
          <a:fillRect/>
        </a:stretch>
      </xdr:blipFill>
      <xdr:spPr>
        <a:xfrm>
          <a:off x="4492137" y="962765"/>
          <a:ext cx="487179" cy="594139"/>
        </a:xfrm>
        <a:prstGeom prst="rect">
          <a:avLst/>
        </a:prstGeom>
        <a:ln>
          <a:noFill/>
        </a:ln>
      </xdr:spPr>
    </xdr:pic>
    <xdr:clientData/>
  </xdr:twoCellAnchor>
  <xdr:twoCellAnchor>
    <xdr:from>
      <xdr:col>5</xdr:col>
      <xdr:colOff>540912</xdr:colOff>
      <xdr:row>5</xdr:row>
      <xdr:rowOff>197433</xdr:rowOff>
    </xdr:from>
    <xdr:to>
      <xdr:col>9</xdr:col>
      <xdr:colOff>881743</xdr:colOff>
      <xdr:row>7</xdr:row>
      <xdr:rowOff>21772</xdr:rowOff>
    </xdr:to>
    <xdr:sp macro="" textlink="">
      <xdr:nvSpPr>
        <xdr:cNvPr id="9" name="TextBox 8">
          <a:extLst>
            <a:ext uri="{FF2B5EF4-FFF2-40B4-BE49-F238E27FC236}">
              <a16:creationId xmlns:a16="http://schemas.microsoft.com/office/drawing/2014/main" id="{D018DA2B-E674-49A3-A1AC-375D3EE51CCB}"/>
            </a:ext>
          </a:extLst>
        </xdr:cNvPr>
        <xdr:cNvSpPr txBox="1"/>
      </xdr:nvSpPr>
      <xdr:spPr>
        <a:xfrm>
          <a:off x="6010983" y="1558147"/>
          <a:ext cx="4205260" cy="36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1"/>
              </a:solidFill>
              <a:latin typeface="+mj-lt"/>
            </a:rPr>
            <a:t>Contact</a:t>
          </a:r>
          <a:r>
            <a:rPr lang="en-US" sz="1600" b="1" baseline="0">
              <a:solidFill>
                <a:schemeClr val="tx1"/>
              </a:solidFill>
              <a:latin typeface="+mj-lt"/>
            </a:rPr>
            <a:t> Us For Creating Amezing Dashbords</a:t>
          </a:r>
          <a:endParaRPr lang="en-US" sz="1600" b="1">
            <a:solidFill>
              <a:schemeClr val="tx1"/>
            </a:solidFill>
            <a:latin typeface="+mj-lt"/>
          </a:endParaRPr>
        </a:p>
      </xdr:txBody>
    </xdr:sp>
    <xdr:clientData/>
  </xdr:twoCellAnchor>
  <xdr:twoCellAnchor>
    <xdr:from>
      <xdr:col>5</xdr:col>
      <xdr:colOff>171449</xdr:colOff>
      <xdr:row>2</xdr:row>
      <xdr:rowOff>136712</xdr:rowOff>
    </xdr:from>
    <xdr:to>
      <xdr:col>16</xdr:col>
      <xdr:colOff>638174</xdr:colOff>
      <xdr:row>3</xdr:row>
      <xdr:rowOff>203237</xdr:rowOff>
    </xdr:to>
    <xdr:grpSp>
      <xdr:nvGrpSpPr>
        <xdr:cNvPr id="41" name="Group 40">
          <a:extLst>
            <a:ext uri="{FF2B5EF4-FFF2-40B4-BE49-F238E27FC236}">
              <a16:creationId xmlns:a16="http://schemas.microsoft.com/office/drawing/2014/main" id="{4D6E684F-2585-48C7-9A35-3E3968BD99A1}"/>
            </a:ext>
          </a:extLst>
        </xdr:cNvPr>
        <xdr:cNvGrpSpPr/>
      </xdr:nvGrpSpPr>
      <xdr:grpSpPr>
        <a:xfrm>
          <a:off x="4729842" y="680998"/>
          <a:ext cx="11298011" cy="338668"/>
          <a:chOff x="1943099" y="285750"/>
          <a:chExt cx="10525125" cy="333376"/>
        </a:xfrm>
      </xdr:grpSpPr>
      <xdr:sp macro="" textlink="">
        <xdr:nvSpPr>
          <xdr:cNvPr id="42" name="Rectangle: Rounded Corners 41">
            <a:extLst>
              <a:ext uri="{FF2B5EF4-FFF2-40B4-BE49-F238E27FC236}">
                <a16:creationId xmlns:a16="http://schemas.microsoft.com/office/drawing/2014/main" id="{600DF4A1-7C5D-CC5A-AA7F-832B41581352}"/>
              </a:ext>
            </a:extLst>
          </xdr:cNvPr>
          <xdr:cNvSpPr/>
        </xdr:nvSpPr>
        <xdr:spPr>
          <a:xfrm>
            <a:off x="1943099" y="285750"/>
            <a:ext cx="10525125" cy="333376"/>
          </a:xfrm>
          <a:prstGeom prst="roundRect">
            <a:avLst>
              <a:gd name="adj" fmla="val 30953"/>
            </a:avLst>
          </a:prstGeom>
          <a:solidFill>
            <a:schemeClr val="bg1"/>
          </a:solidFill>
          <a:ln>
            <a:noFill/>
          </a:ln>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TextBox 42">
            <a:extLst>
              <a:ext uri="{FF2B5EF4-FFF2-40B4-BE49-F238E27FC236}">
                <a16:creationId xmlns:a16="http://schemas.microsoft.com/office/drawing/2014/main" id="{A4E7BE9F-FB6C-BE86-2BCE-F43F139D4C50}"/>
              </a:ext>
            </a:extLst>
          </xdr:cNvPr>
          <xdr:cNvSpPr txBox="1"/>
        </xdr:nvSpPr>
        <xdr:spPr>
          <a:xfrm>
            <a:off x="2009701" y="306587"/>
            <a:ext cx="3228977"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Welcome to Other Level Smart School</a:t>
            </a:r>
          </a:p>
        </xdr:txBody>
      </xdr:sp>
      <xdr:sp macro="" textlink="">
        <xdr:nvSpPr>
          <xdr:cNvPr id="44" name="TextBox 43">
            <a:extLst>
              <a:ext uri="{FF2B5EF4-FFF2-40B4-BE49-F238E27FC236}">
                <a16:creationId xmlns:a16="http://schemas.microsoft.com/office/drawing/2014/main" id="{D4106300-F54F-9479-3ECF-02C54670BFDE}"/>
              </a:ext>
            </a:extLst>
          </xdr:cNvPr>
          <xdr:cNvSpPr txBox="1"/>
        </xdr:nvSpPr>
        <xdr:spPr>
          <a:xfrm>
            <a:off x="9925049" y="304801"/>
            <a:ext cx="2095502"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2">
                    <a:lumMod val="25000"/>
                  </a:schemeClr>
                </a:solidFill>
                <a:latin typeface="Abadi" panose="020B0604020104020204" pitchFamily="34" charset="0"/>
              </a:rPr>
              <a:t>School Year 2021-2022</a:t>
            </a:r>
          </a:p>
        </xdr:txBody>
      </xdr:sp>
      <xdr:pic>
        <xdr:nvPicPr>
          <xdr:cNvPr id="45" name="Graphic 44" descr="Books with solid fill">
            <a:extLst>
              <a:ext uri="{FF2B5EF4-FFF2-40B4-BE49-F238E27FC236}">
                <a16:creationId xmlns:a16="http://schemas.microsoft.com/office/drawing/2014/main" id="{9B0D51C5-2943-06F3-5DA4-768147A1B9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944351" y="304801"/>
            <a:ext cx="400400" cy="304799"/>
          </a:xfrm>
          <a:prstGeom prst="rect">
            <a:avLst/>
          </a:prstGeom>
        </xdr:spPr>
      </xdr:pic>
    </xdr:grpSp>
    <xdr:clientData/>
  </xdr:twoCellAnchor>
  <xdr:twoCellAnchor>
    <xdr:from>
      <xdr:col>3</xdr:col>
      <xdr:colOff>286695</xdr:colOff>
      <xdr:row>2</xdr:row>
      <xdr:rowOff>27152</xdr:rowOff>
    </xdr:from>
    <xdr:to>
      <xdr:col>5</xdr:col>
      <xdr:colOff>43230</xdr:colOff>
      <xdr:row>20</xdr:row>
      <xdr:rowOff>43968</xdr:rowOff>
    </xdr:to>
    <xdr:grpSp>
      <xdr:nvGrpSpPr>
        <xdr:cNvPr id="58" name="Group 57">
          <a:extLst>
            <a:ext uri="{FF2B5EF4-FFF2-40B4-BE49-F238E27FC236}">
              <a16:creationId xmlns:a16="http://schemas.microsoft.com/office/drawing/2014/main" id="{FEBBF2EB-78E1-440F-A947-729D23950D17}"/>
            </a:ext>
          </a:extLst>
        </xdr:cNvPr>
        <xdr:cNvGrpSpPr/>
      </xdr:nvGrpSpPr>
      <xdr:grpSpPr>
        <a:xfrm>
          <a:off x="3021731" y="571438"/>
          <a:ext cx="1579892" cy="4915387"/>
          <a:chOff x="1457327" y="123828"/>
          <a:chExt cx="1581148" cy="4705355"/>
        </a:xfrm>
      </xdr:grpSpPr>
      <xdr:pic>
        <xdr:nvPicPr>
          <xdr:cNvPr id="59" name="Picture 58" descr="Working with tablet computers in a classroom">
            <a:extLst>
              <a:ext uri="{FF2B5EF4-FFF2-40B4-BE49-F238E27FC236}">
                <a16:creationId xmlns:a16="http://schemas.microsoft.com/office/drawing/2014/main" id="{C4D1A715-ECE1-429D-5280-065754342499}"/>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6968" t="18821"/>
          <a:stretch/>
        </xdr:blipFill>
        <xdr:spPr>
          <a:xfrm>
            <a:off x="1485900" y="2962275"/>
            <a:ext cx="1552575" cy="1866900"/>
          </a:xfrm>
          <a:prstGeom prst="roundRect">
            <a:avLst/>
          </a:prstGeom>
        </xdr:spPr>
      </xdr:pic>
      <xdr:sp macro="" textlink="">
        <xdr:nvSpPr>
          <xdr:cNvPr id="60" name="Rectangle: Top Corners Rounded 59">
            <a:extLst>
              <a:ext uri="{FF2B5EF4-FFF2-40B4-BE49-F238E27FC236}">
                <a16:creationId xmlns:a16="http://schemas.microsoft.com/office/drawing/2014/main" id="{56952620-24BF-F57A-4625-839B1E2BBA6C}"/>
              </a:ext>
            </a:extLst>
          </xdr:cNvPr>
          <xdr:cNvSpPr/>
        </xdr:nvSpPr>
        <xdr:spPr>
          <a:xfrm rot="16200000">
            <a:off x="-114300" y="1695455"/>
            <a:ext cx="4705355" cy="1562101"/>
          </a:xfrm>
          <a:prstGeom prst="round2SameRect">
            <a:avLst/>
          </a:prstGeom>
          <a:solidFill>
            <a:schemeClr val="accent5">
              <a:lumMod val="50000"/>
              <a:alpha val="7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grpSp>
    <xdr:clientData/>
  </xdr:twoCellAnchor>
  <xdr:twoCellAnchor>
    <xdr:from>
      <xdr:col>3</xdr:col>
      <xdr:colOff>714375</xdr:colOff>
      <xdr:row>15</xdr:row>
      <xdr:rowOff>98051</xdr:rowOff>
    </xdr:from>
    <xdr:to>
      <xdr:col>5</xdr:col>
      <xdr:colOff>47624</xdr:colOff>
      <xdr:row>19</xdr:row>
      <xdr:rowOff>191622</xdr:rowOff>
    </xdr:to>
    <xdr:grpSp>
      <xdr:nvGrpSpPr>
        <xdr:cNvPr id="61" name="Group 60">
          <a:extLst>
            <a:ext uri="{FF2B5EF4-FFF2-40B4-BE49-F238E27FC236}">
              <a16:creationId xmlns:a16="http://schemas.microsoft.com/office/drawing/2014/main" id="{7ADAF17C-8CCE-4E92-8676-98A44A56419C}"/>
            </a:ext>
          </a:extLst>
        </xdr:cNvPr>
        <xdr:cNvGrpSpPr/>
      </xdr:nvGrpSpPr>
      <xdr:grpSpPr>
        <a:xfrm>
          <a:off x="3449411" y="4180194"/>
          <a:ext cx="1156606" cy="1182142"/>
          <a:chOff x="552449" y="657459"/>
          <a:chExt cx="1621248" cy="1199686"/>
        </a:xfrm>
        <a:solidFill>
          <a:schemeClr val="bg1">
            <a:lumMod val="85000"/>
          </a:schemeClr>
        </a:solidFill>
      </xdr:grpSpPr>
      <xdr:sp macro="" textlink="">
        <xdr:nvSpPr>
          <xdr:cNvPr id="62" name="Rectangle: Top Corners Rounded 61">
            <a:extLst>
              <a:ext uri="{FF2B5EF4-FFF2-40B4-BE49-F238E27FC236}">
                <a16:creationId xmlns:a16="http://schemas.microsoft.com/office/drawing/2014/main" id="{4B9F34A6-9E46-3DE3-11D8-18C9F1B2CD64}"/>
              </a:ext>
            </a:extLst>
          </xdr:cNvPr>
          <xdr:cNvSpPr/>
        </xdr:nvSpPr>
        <xdr:spPr>
          <a:xfrm rot="16200000">
            <a:off x="921544" y="697703"/>
            <a:ext cx="385763" cy="1123953"/>
          </a:xfrm>
          <a:prstGeom prst="round2Same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Shape 62">
            <a:extLst>
              <a:ext uri="{FF2B5EF4-FFF2-40B4-BE49-F238E27FC236}">
                <a16:creationId xmlns:a16="http://schemas.microsoft.com/office/drawing/2014/main" id="{A7E1CEF0-A2CE-0D58-8196-E204633BB679}"/>
              </a:ext>
            </a:extLst>
          </xdr:cNvPr>
          <xdr:cNvSpPr/>
        </xdr:nvSpPr>
        <xdr:spPr>
          <a:xfrm>
            <a:off x="1545047" y="657459"/>
            <a:ext cx="628650" cy="1199686"/>
          </a:xfrm>
          <a:custGeom>
            <a:avLst/>
            <a:gdLst>
              <a:gd name="connsiteX0" fmla="*/ 550619 w 552890"/>
              <a:gd name="connsiteY0" fmla="*/ 0 h 1600196"/>
              <a:gd name="connsiteX1" fmla="*/ 552890 w 552890"/>
              <a:gd name="connsiteY1" fmla="*/ 22527 h 1600196"/>
              <a:gd name="connsiteX2" fmla="*/ 552890 w 552890"/>
              <a:gd name="connsiteY2" fmla="*/ 1577664 h 1600196"/>
              <a:gd name="connsiteX3" fmla="*/ 550619 w 552890"/>
              <a:gd name="connsiteY3" fmla="*/ 1600196 h 1600196"/>
              <a:gd name="connsiteX4" fmla="*/ 539432 w 552890"/>
              <a:gd name="connsiteY4" fmla="*/ 1489231 h 1600196"/>
              <a:gd name="connsiteX5" fmla="*/ 0 w 552890"/>
              <a:gd name="connsiteY5" fmla="*/ 1049581 h 1600196"/>
              <a:gd name="connsiteX6" fmla="*/ 0 w 552890"/>
              <a:gd name="connsiteY6" fmla="*/ 550619 h 1600196"/>
              <a:gd name="connsiteX7" fmla="*/ 550619 w 552890"/>
              <a:gd name="connsiteY7" fmla="*/ 0 h 160019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52890" h="1600196">
                <a:moveTo>
                  <a:pt x="550619" y="0"/>
                </a:moveTo>
                <a:lnTo>
                  <a:pt x="552890" y="22527"/>
                </a:lnTo>
                <a:lnTo>
                  <a:pt x="552890" y="1577664"/>
                </a:lnTo>
                <a:lnTo>
                  <a:pt x="550619" y="1600196"/>
                </a:lnTo>
                <a:lnTo>
                  <a:pt x="539432" y="1489231"/>
                </a:lnTo>
                <a:cubicBezTo>
                  <a:pt x="488089" y="1238324"/>
                  <a:pt x="266086" y="1049581"/>
                  <a:pt x="0" y="1049581"/>
                </a:cubicBezTo>
                <a:lnTo>
                  <a:pt x="0" y="550619"/>
                </a:lnTo>
                <a:cubicBezTo>
                  <a:pt x="304098" y="550619"/>
                  <a:pt x="550619" y="304098"/>
                  <a:pt x="550619" y="0"/>
                </a:cubicBezTo>
                <a:close/>
              </a:path>
            </a:pathLst>
          </a:cu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762000</xdr:colOff>
      <xdr:row>6</xdr:row>
      <xdr:rowOff>219075</xdr:rowOff>
    </xdr:from>
    <xdr:to>
      <xdr:col>4</xdr:col>
      <xdr:colOff>809625</xdr:colOff>
      <xdr:row>19</xdr:row>
      <xdr:rowOff>104775</xdr:rowOff>
    </xdr:to>
    <xdr:sp macro="" textlink="">
      <xdr:nvSpPr>
        <xdr:cNvPr id="64" name="TextBox 63">
          <a:extLst>
            <a:ext uri="{FF2B5EF4-FFF2-40B4-BE49-F238E27FC236}">
              <a16:creationId xmlns:a16="http://schemas.microsoft.com/office/drawing/2014/main" id="{ABEFAA97-BDF9-46DE-BE80-271F4D14EE7B}"/>
            </a:ext>
          </a:extLst>
        </xdr:cNvPr>
        <xdr:cNvSpPr txBox="1"/>
      </xdr:nvSpPr>
      <xdr:spPr>
        <a:xfrm>
          <a:off x="762000" y="1285875"/>
          <a:ext cx="962025" cy="335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accent1"/>
            </a:solidFill>
          </a:endParaRPr>
        </a:p>
        <a:p>
          <a:endParaRPr lang="en-US" sz="1100" b="1">
            <a:solidFill>
              <a:schemeClr val="bg1"/>
            </a:solidFill>
          </a:endParaRPr>
        </a:p>
        <a:p>
          <a:endParaRPr lang="en-US" sz="1100" b="1">
            <a:solidFill>
              <a:schemeClr val="bg1"/>
            </a:solidFill>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i="0">
            <a:solidFill>
              <a:schemeClr val="bg1"/>
            </a:solidFill>
            <a:effectLst/>
            <a:latin typeface="+mn-lt"/>
            <a:ea typeface="+mn-ea"/>
            <a:cs typeface="+mn-cs"/>
          </a:endParaRPr>
        </a:p>
        <a:p>
          <a:endParaRPr lang="en-US" sz="1100" b="1">
            <a:solidFill>
              <a:schemeClr val="bg1"/>
            </a:solidFill>
          </a:endParaRPr>
        </a:p>
        <a:p>
          <a:endParaRPr lang="en-US" sz="1100" b="1">
            <a:solidFill>
              <a:schemeClr val="bg1"/>
            </a:solidFill>
          </a:endParaRPr>
        </a:p>
      </xdr:txBody>
    </xdr:sp>
    <xdr:clientData/>
  </xdr:twoCellAnchor>
  <xdr:twoCellAnchor>
    <xdr:from>
      <xdr:col>5</xdr:col>
      <xdr:colOff>41014</xdr:colOff>
      <xdr:row>21</xdr:row>
      <xdr:rowOff>198728</xdr:rowOff>
    </xdr:from>
    <xdr:to>
      <xdr:col>16</xdr:col>
      <xdr:colOff>917439</xdr:colOff>
      <xdr:row>25</xdr:row>
      <xdr:rowOff>21897</xdr:rowOff>
    </xdr:to>
    <xdr:sp macro="" textlink="">
      <xdr:nvSpPr>
        <xdr:cNvPr id="84" name="Rectangle: Top Corners Rounded 83">
          <a:extLst>
            <a:ext uri="{FF2B5EF4-FFF2-40B4-BE49-F238E27FC236}">
              <a16:creationId xmlns:a16="http://schemas.microsoft.com/office/drawing/2014/main" id="{B6BB092C-4E24-40E1-AF79-74FB5A317D7B}"/>
            </a:ext>
          </a:extLst>
        </xdr:cNvPr>
        <xdr:cNvSpPr/>
      </xdr:nvSpPr>
      <xdr:spPr>
        <a:xfrm rot="5400000">
          <a:off x="10603529" y="598622"/>
          <a:ext cx="862260" cy="10972925"/>
        </a:xfrm>
        <a:prstGeom prst="round2SameRect">
          <a:avLst>
            <a:gd name="adj1" fmla="val 28832"/>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100"/>
            <a:t> </a:t>
          </a:r>
        </a:p>
      </xdr:txBody>
    </xdr:sp>
    <xdr:clientData/>
  </xdr:twoCellAnchor>
  <xdr:twoCellAnchor>
    <xdr:from>
      <xdr:col>3</xdr:col>
      <xdr:colOff>802822</xdr:colOff>
      <xdr:row>3</xdr:row>
      <xdr:rowOff>108857</xdr:rowOff>
    </xdr:from>
    <xdr:to>
      <xdr:col>4</xdr:col>
      <xdr:colOff>449036</xdr:colOff>
      <xdr:row>6</xdr:row>
      <xdr:rowOff>0</xdr:rowOff>
    </xdr:to>
    <xdr:sp macro="" textlink="">
      <xdr:nvSpPr>
        <xdr:cNvPr id="86" name="Rectangle 85">
          <a:hlinkClick xmlns:r="http://schemas.openxmlformats.org/officeDocument/2006/relationships" r:id="rId5"/>
          <a:extLst>
            <a:ext uri="{FF2B5EF4-FFF2-40B4-BE49-F238E27FC236}">
              <a16:creationId xmlns:a16="http://schemas.microsoft.com/office/drawing/2014/main" id="{30FC9145-CB5F-549F-0A82-38FC4D5B33BE}"/>
            </a:ext>
          </a:extLst>
        </xdr:cNvPr>
        <xdr:cNvSpPr/>
      </xdr:nvSpPr>
      <xdr:spPr>
        <a:xfrm>
          <a:off x="4449536" y="925286"/>
          <a:ext cx="557893" cy="707571"/>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xdr:col>
          <xdr:colOff>657225</xdr:colOff>
          <xdr:row>15</xdr:row>
          <xdr:rowOff>66675</xdr:rowOff>
        </xdr:from>
        <xdr:to>
          <xdr:col>10</xdr:col>
          <xdr:colOff>209550</xdr:colOff>
          <xdr:row>16</xdr:row>
          <xdr:rowOff>104775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C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Calibri"/>
                  <a:cs typeface="Calibri"/>
                </a:rPr>
                <a:t>Send Contact Details</a:t>
              </a:r>
            </a:p>
          </xdr:txBody>
        </xdr:sp>
        <xdr:clientData fPrintsWithSheet="0"/>
      </xdr:twoCellAnchor>
    </mc:Choice>
    <mc:Fallback/>
  </mc:AlternateContent>
  <xdr:twoCellAnchor>
    <xdr:from>
      <xdr:col>3</xdr:col>
      <xdr:colOff>730704</xdr:colOff>
      <xdr:row>6</xdr:row>
      <xdr:rowOff>240366</xdr:rowOff>
    </xdr:from>
    <xdr:to>
      <xdr:col>4</xdr:col>
      <xdr:colOff>853168</xdr:colOff>
      <xdr:row>18</xdr:row>
      <xdr:rowOff>81481</xdr:rowOff>
    </xdr:to>
    <xdr:grpSp>
      <xdr:nvGrpSpPr>
        <xdr:cNvPr id="89" name="Group 88">
          <a:extLst>
            <a:ext uri="{FF2B5EF4-FFF2-40B4-BE49-F238E27FC236}">
              <a16:creationId xmlns:a16="http://schemas.microsoft.com/office/drawing/2014/main" id="{F87DDCAF-FE5C-0440-60B8-498B090C4705}"/>
            </a:ext>
          </a:extLst>
        </xdr:cNvPr>
        <xdr:cNvGrpSpPr/>
      </xdr:nvGrpSpPr>
      <xdr:grpSpPr>
        <a:xfrm>
          <a:off x="3465740" y="1873223"/>
          <a:ext cx="1034142" cy="3106829"/>
          <a:chOff x="4377418" y="1873223"/>
          <a:chExt cx="1034143" cy="3106829"/>
        </a:xfrm>
      </xdr:grpSpPr>
      <xdr:sp macro="" textlink="">
        <xdr:nvSpPr>
          <xdr:cNvPr id="65" name="TextBox 64">
            <a:hlinkClick xmlns:r="http://schemas.openxmlformats.org/officeDocument/2006/relationships" r:id="rId6"/>
            <a:extLst>
              <a:ext uri="{FF2B5EF4-FFF2-40B4-BE49-F238E27FC236}">
                <a16:creationId xmlns:a16="http://schemas.microsoft.com/office/drawing/2014/main" id="{F0D29CFF-E193-4CE4-885E-6D53C78204CA}"/>
              </a:ext>
            </a:extLst>
          </xdr:cNvPr>
          <xdr:cNvSpPr txBox="1"/>
        </xdr:nvSpPr>
        <xdr:spPr>
          <a:xfrm>
            <a:off x="4377418" y="3999140"/>
            <a:ext cx="721179"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a:solidFill>
                  <a:schemeClr val="bg1"/>
                </a:solidFill>
                <a:effectLst/>
                <a:latin typeface="+mn-lt"/>
                <a:ea typeface="+mn-ea"/>
                <a:cs typeface="+mn-cs"/>
              </a:rPr>
              <a:t>Events</a:t>
            </a:r>
          </a:p>
        </xdr:txBody>
      </xdr:sp>
      <xdr:sp macro="" textlink="">
        <xdr:nvSpPr>
          <xdr:cNvPr id="67" name="TextBox 66">
            <a:hlinkClick xmlns:r="http://schemas.openxmlformats.org/officeDocument/2006/relationships" r:id="rId7"/>
            <a:extLst>
              <a:ext uri="{FF2B5EF4-FFF2-40B4-BE49-F238E27FC236}">
                <a16:creationId xmlns:a16="http://schemas.microsoft.com/office/drawing/2014/main" id="{E684D663-D821-4356-B188-C75FD0AC56F7}"/>
              </a:ext>
            </a:extLst>
          </xdr:cNvPr>
          <xdr:cNvSpPr txBox="1"/>
        </xdr:nvSpPr>
        <xdr:spPr>
          <a:xfrm>
            <a:off x="4377418" y="2405743"/>
            <a:ext cx="953092"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Students</a:t>
            </a:r>
            <a:endParaRPr lang="en-US" sz="1100">
              <a:solidFill>
                <a:schemeClr val="bg1"/>
              </a:solidFill>
            </a:endParaRPr>
          </a:p>
        </xdr:txBody>
      </xdr:sp>
      <xdr:sp macro="" textlink="">
        <xdr:nvSpPr>
          <xdr:cNvPr id="75" name="TextBox 74">
            <a:hlinkClick xmlns:r="http://schemas.openxmlformats.org/officeDocument/2006/relationships" r:id="rId8"/>
            <a:extLst>
              <a:ext uri="{FF2B5EF4-FFF2-40B4-BE49-F238E27FC236}">
                <a16:creationId xmlns:a16="http://schemas.microsoft.com/office/drawing/2014/main" id="{2F15652C-FE10-4C84-9DB1-660E68966729}"/>
              </a:ext>
            </a:extLst>
          </xdr:cNvPr>
          <xdr:cNvSpPr txBox="1"/>
        </xdr:nvSpPr>
        <xdr:spPr>
          <a:xfrm>
            <a:off x="4377418" y="2921454"/>
            <a:ext cx="929487" cy="253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Teachers</a:t>
            </a:r>
          </a:p>
          <a:p>
            <a:endParaRPr lang="en-US" sz="1100">
              <a:solidFill>
                <a:schemeClr val="bg1"/>
              </a:solidFill>
            </a:endParaRPr>
          </a:p>
        </xdr:txBody>
      </xdr:sp>
      <xdr:sp macro="" textlink="">
        <xdr:nvSpPr>
          <xdr:cNvPr id="77" name="TextBox 76">
            <a:hlinkClick xmlns:r="http://schemas.openxmlformats.org/officeDocument/2006/relationships" r:id="rId9"/>
            <a:extLst>
              <a:ext uri="{FF2B5EF4-FFF2-40B4-BE49-F238E27FC236}">
                <a16:creationId xmlns:a16="http://schemas.microsoft.com/office/drawing/2014/main" id="{A2C64BF9-E5C7-48B5-A8C6-9C5D9F178983}"/>
              </a:ext>
            </a:extLst>
          </xdr:cNvPr>
          <xdr:cNvSpPr txBox="1"/>
        </xdr:nvSpPr>
        <xdr:spPr>
          <a:xfrm>
            <a:off x="4377418" y="3491592"/>
            <a:ext cx="928245"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b="1" i="0">
                <a:solidFill>
                  <a:schemeClr val="bg1"/>
                </a:solidFill>
                <a:effectLst/>
                <a:latin typeface="+mn-lt"/>
                <a:ea typeface="+mn-ea"/>
                <a:cs typeface="+mn-cs"/>
              </a:rPr>
              <a:t>Parents</a:t>
            </a:r>
          </a:p>
          <a:p>
            <a:endParaRPr lang="en-US" sz="1100">
              <a:solidFill>
                <a:schemeClr val="bg1"/>
              </a:solidFill>
            </a:endParaRPr>
          </a:p>
        </xdr:txBody>
      </xdr:sp>
      <xdr:sp macro="" textlink="">
        <xdr:nvSpPr>
          <xdr:cNvPr id="79" name="TextBox 78">
            <a:hlinkClick xmlns:r="http://schemas.openxmlformats.org/officeDocument/2006/relationships" r:id="rId10"/>
            <a:extLst>
              <a:ext uri="{FF2B5EF4-FFF2-40B4-BE49-F238E27FC236}">
                <a16:creationId xmlns:a16="http://schemas.microsoft.com/office/drawing/2014/main" id="{87DE1410-E0C0-4733-AAC5-B35AC1FA57B7}"/>
              </a:ext>
            </a:extLst>
          </xdr:cNvPr>
          <xdr:cNvSpPr txBox="1"/>
        </xdr:nvSpPr>
        <xdr:spPr>
          <a:xfrm>
            <a:off x="4377418" y="1873223"/>
            <a:ext cx="1016452" cy="253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bg1"/>
                </a:solidFill>
                <a:effectLst/>
                <a:latin typeface="+mn-lt"/>
                <a:ea typeface="+mn-ea"/>
                <a:cs typeface="+mn-cs"/>
              </a:rPr>
              <a:t>Dashboard</a:t>
            </a:r>
          </a:p>
        </xdr:txBody>
      </xdr:sp>
      <xdr:sp macro="" textlink="">
        <xdr:nvSpPr>
          <xdr:cNvPr id="87" name="TextBox 86">
            <a:hlinkClick xmlns:r="http://schemas.openxmlformats.org/officeDocument/2006/relationships" r:id="rId11"/>
            <a:extLst>
              <a:ext uri="{FF2B5EF4-FFF2-40B4-BE49-F238E27FC236}">
                <a16:creationId xmlns:a16="http://schemas.microsoft.com/office/drawing/2014/main" id="{96722575-B1EB-4DFC-8DEC-53E5DCCC1F9C}"/>
              </a:ext>
            </a:extLst>
          </xdr:cNvPr>
          <xdr:cNvSpPr txBox="1"/>
        </xdr:nvSpPr>
        <xdr:spPr>
          <a:xfrm>
            <a:off x="4377418" y="4627228"/>
            <a:ext cx="1034143" cy="35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accent1">
                    <a:lumMod val="75000"/>
                  </a:schemeClr>
                </a:solidFill>
                <a:effectLst/>
                <a:latin typeface="+mn-lt"/>
                <a:ea typeface="+mn-ea"/>
                <a:cs typeface="+mn-cs"/>
              </a:rPr>
              <a:t>Contact</a:t>
            </a:r>
            <a:r>
              <a:rPr lang="en-US" sz="1400" b="1" i="0" baseline="0">
                <a:solidFill>
                  <a:schemeClr val="accent1">
                    <a:lumMod val="75000"/>
                  </a:schemeClr>
                </a:solidFill>
                <a:effectLst/>
                <a:latin typeface="+mn-lt"/>
                <a:ea typeface="+mn-ea"/>
                <a:cs typeface="+mn-cs"/>
              </a:rPr>
              <a:t> Us</a:t>
            </a:r>
            <a:endParaRPr lang="en-US" sz="1100" b="1" i="0">
              <a:solidFill>
                <a:schemeClr val="accent1">
                  <a:lumMod val="75000"/>
                </a:schemeClr>
              </a:solidFill>
              <a:effectLst/>
              <a:latin typeface="+mn-lt"/>
              <a:ea typeface="+mn-ea"/>
              <a:cs typeface="+mn-cs"/>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refreshedDate="45685.00068946759" createdVersion="8" refreshedVersion="8" minRefreshableVersion="3" recordCount="108" xr:uid="{F16B85D1-E845-40EA-AEDD-B5743C9690BF}">
  <cacheSource type="worksheet">
    <worksheetSource ref="A1:R109" sheet="Main Table"/>
  </cacheSource>
  <cacheFields count="20">
    <cacheField name="Year" numFmtId="0">
      <sharedItems containsSemiMixedTypes="0" containsString="0" containsNumber="1" containsInteger="1" minValue="2019" maxValue="2021" count="3">
        <n v="2019"/>
        <n v="2020"/>
        <n v="2021"/>
      </sharedItems>
    </cacheField>
    <cacheField name="Month" numFmtId="0">
      <sharedItems count="12">
        <s v="January"/>
        <s v="February"/>
        <s v="March"/>
        <s v="April"/>
        <s v="May"/>
        <s v="June"/>
        <s v="July"/>
        <s v="August"/>
        <s v="September"/>
        <s v="October"/>
        <s v="November"/>
        <s v="December"/>
      </sharedItems>
    </cacheField>
    <cacheField name="Rank" numFmtId="0">
      <sharedItems containsSemiMixedTypes="0" containsString="0" containsNumber="1" containsInteger="1" minValue="1" maxValue="3"/>
    </cacheField>
    <cacheField name="CONCATENATE" numFmtId="0">
      <sharedItems/>
    </cacheField>
    <cacheField name="Students_Name" numFmtId="1">
      <sharedItems/>
    </cacheField>
    <cacheField name="PERSENTAGE" numFmtId="10">
      <sharedItems containsSemiMixedTypes="0" containsString="0" containsNumber="1" minValue="0.75319999999999998" maxValue="0.95120000000000005"/>
    </cacheField>
    <cacheField name="DAYS" numFmtId="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FULL DATE" numFmtId="167">
      <sharedItems containsSemiMixedTypes="0" containsNonDate="0" containsDate="1" containsString="0" minDate="2019-01-01T00:00:00" maxDate="2021-12-08T00:00:00" count="204">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1-07-06T00:00:00" u="1"/>
        <d v="2021-08-07T00:00:00" u="1"/>
        <d v="2021-09-08T00:00:00" u="1"/>
        <d v="2021-02-09T00:00:00" u="1"/>
        <d v="2021-10-10T00:00:00" u="1"/>
        <d v="2021-02-11T00:00:00" u="1"/>
        <d v="2021-02-12T00:00:00" u="1"/>
        <d v="2021-02-13T00:00:00" u="1"/>
        <d v="2021-02-14T00:00:00" u="1"/>
        <d v="2021-02-15T00:00:00" u="1"/>
        <d v="2020-06-16T00:00:00" u="1"/>
        <d v="2020-06-17T00:00:00" u="1"/>
        <d v="2020-06-18T00:00:00" u="1"/>
        <d v="2020-06-19T00:00:00" u="1"/>
        <d v="2020-06-20T00:00:00" u="1"/>
        <d v="2020-06-21T00:00:00" u="1"/>
        <d v="2020-06-22T00:00:00" u="1"/>
        <d v="2020-06-23T00:00:00" u="1"/>
        <d v="2020-06-24T00:00:00" u="1"/>
        <d v="2020-06-25T00:00:00" u="1"/>
        <d v="2020-06-26T00:00:00" u="1"/>
        <d v="2020-06-27T00:00:00" u="1"/>
        <d v="2020-06-28T00:00:00" u="1"/>
        <d v="2020-06-29T00:00:00" u="1"/>
        <d v="2020-06-30T00:00:00" u="1"/>
        <d v="2020-07-02T00:00:00" u="1"/>
        <d v="2020-07-03T00:00:00" u="1"/>
        <d v="2020-07-04T00:00:00" u="1"/>
        <d v="2020-07-05T00:00:00" u="1"/>
        <d v="2020-07-06T00:00:00" u="1"/>
        <d v="2020-07-07T00:00:00" u="1"/>
        <d v="2020-07-08T00:00:00" u="1"/>
        <d v="2020-07-09T00:00:00" u="1"/>
        <d v="2020-07-10T00:00:00" u="1"/>
        <d v="2020-07-11T00:00:00" u="1"/>
        <d v="2020-07-12T00:00:00" u="1"/>
        <d v="2020-07-13T00:00:00" u="1"/>
        <d v="2020-07-14T00:00:00" u="1"/>
        <d v="2020-07-15T00:00:00" u="1"/>
        <d v="2020-07-16T00:00:00" u="1"/>
        <d v="2020-07-17T00:00:00" u="1"/>
        <d v="2020-07-18T00:00:00" u="1"/>
        <d v="2020-07-19T00:00:00" u="1"/>
        <d v="2020-07-20T00:00:00" u="1"/>
        <d v="2020-07-21T00:00:00" u="1"/>
        <d v="2020-07-22T00:00:00" u="1"/>
        <d v="2020-07-23T00:00:00" u="1"/>
        <d v="2020-07-24T00:00:00" u="1"/>
        <d v="2020-07-25T00:00:00" u="1"/>
        <d v="2020-07-26T00:00:00" u="1"/>
        <d v="2020-07-27T00:00:00" u="1"/>
        <d v="2020-07-28T00:00:00" u="1"/>
        <d v="2020-07-29T00:00:00" u="1"/>
        <d v="2020-07-30T00:00:00" u="1"/>
        <d v="2020-07-31T00:00:00" u="1"/>
        <d v="2020-08-02T00:00:00" u="1"/>
        <d v="2020-08-03T00:00:00" u="1"/>
        <d v="2020-08-04T00:00:00" u="1"/>
        <d v="2019-08-05T00:00:00" u="1"/>
        <d v="2019-08-06T00:00:00" u="1"/>
        <d v="2019-08-07T00:00:00" u="1"/>
        <d v="2019-08-08T00:00:00" u="1"/>
        <d v="2019-08-09T00:00:00" u="1"/>
        <d v="2019-08-10T00:00:00" u="1"/>
        <d v="2019-08-11T00:00:00" u="1"/>
        <d v="2019-08-12T00:00:00" u="1"/>
        <d v="2019-08-13T00:00:00" u="1"/>
        <d v="2019-08-14T00:00:00" u="1"/>
        <d v="2019-08-15T00:00:00" u="1"/>
        <d v="2019-08-16T00:00:00" u="1"/>
        <d v="2019-08-17T00:00:00" u="1"/>
        <d v="2019-08-18T00:00:00" u="1"/>
        <d v="2019-08-19T00:00:00" u="1"/>
        <d v="2019-08-20T00:00:00" u="1"/>
        <d v="2019-08-21T00:00:00" u="1"/>
        <d v="2019-08-22T00:00:00" u="1"/>
        <d v="2019-08-23T00:00:00" u="1"/>
        <d v="2019-08-24T00:00:00" u="1"/>
        <d v="2019-08-25T00:00:00" u="1"/>
        <d v="2019-08-26T00:00:00" u="1"/>
        <d v="2019-08-27T00:00:00" u="1"/>
        <d v="2019-08-28T00:00:00" u="1"/>
        <d v="2019-08-29T00:00:00" u="1"/>
        <d v="2019-08-30T00:00:00" u="1"/>
        <d v="2019-08-31T00:00:00" u="1"/>
        <d v="2019-09-02T00:00:00" u="1"/>
        <d v="2019-09-03T00:00:00" u="1"/>
        <d v="2019-09-04T00:00:00" u="1"/>
        <d v="2019-09-05T00:00:00" u="1"/>
        <d v="2021-02-16T00:00:00" u="1"/>
        <d v="2021-02-17T00:00:00" u="1"/>
        <d v="2021-02-18T00:00:00" u="1"/>
        <d v="2021-02-19T00:00:00" u="1"/>
        <d v="2021-02-20T00:00:00" u="1"/>
        <d v="2021-02-21T00:00:00" u="1"/>
        <d v="2021-02-22T00:00:00" u="1"/>
        <d v="2021-02-23T00:00:00" u="1"/>
        <d v="2021-02-24T00:00:00" u="1"/>
        <d v="2021-02-25T00:00:00" u="1"/>
        <d v="2021-02-26T00:00:00" u="1"/>
        <d v="2021-02-27T00:00:00" u="1"/>
        <d v="2021-02-28T00:00:00" u="1"/>
        <d v="2021-03-02T00:00:00" u="1"/>
        <d v="2021-03-03T00:00:00" u="1"/>
        <d v="2021-03-04T00:00:00" u="1"/>
        <d v="2021-03-05T00:00:00" u="1"/>
        <d v="2021-03-06T00:00:00" u="1"/>
        <d v="2021-03-07T00:00:00" u="1"/>
        <d v="2021-03-08T00:00:00" u="1"/>
        <d v="2021-03-09T00:00:00" u="1"/>
        <d v="2021-03-10T00:00:00" u="1"/>
        <d v="2021-03-11T00:00:00" u="1"/>
        <d v="2021-03-12T00:00:00" u="1"/>
        <d v="2021-03-13T00:00:00" u="1"/>
        <d v="2021-03-14T00:00:00" u="1"/>
        <d v="2021-03-15T00:00:00" u="1"/>
        <d v="2021-03-16T00:00:00" u="1"/>
        <d v="2021-03-17T00:00:00" u="1"/>
        <d v="2021-03-18T00:00:00" u="1"/>
        <d v="2021-03-19T00:00:00" u="1"/>
        <d v="2021-03-20T00:00:00" u="1"/>
        <d v="2021-03-21T00:00:00" u="1"/>
        <d v="2021-03-22T00:00:00" u="1"/>
        <d v="2021-03-23T00:00:00" u="1"/>
        <d v="2021-03-24T00:00:00" u="1"/>
        <d v="2021-03-25T00:00:00" u="1"/>
        <d v="2021-03-26T00:00:00" u="1"/>
        <d v="2021-03-27T00:00:00" u="1"/>
        <d v="2021-03-28T00:00:00" u="1"/>
        <d v="2021-03-29T00:00:00" u="1"/>
        <d v="2021-03-30T00:00:00" u="1"/>
        <d v="2021-03-31T00:00:00" u="1"/>
        <d v="2021-04-02T00:00:00" u="1"/>
        <d v="2021-04-03T00:00:00" u="1"/>
        <d v="2021-04-04T00:00:00" u="1"/>
        <d v="2021-04-05T00:00:00" u="1"/>
        <d v="2021-04-06T00:00:00" u="1"/>
        <d v="2021-04-07T00:00:00" u="1"/>
        <d v="2021-04-08T00:00:00" u="1"/>
        <d v="2021-04-09T00:00:00" u="1"/>
        <d v="2021-04-10T00:00:00" u="1"/>
        <d v="2021-04-11T00:00:00" u="1"/>
        <d v="2021-04-12T00:00:00" u="1"/>
        <d v="2021-04-13T00:00:00" u="1"/>
        <d v="2021-04-14T00:00:00" u="1"/>
        <d v="2021-04-15T00:00:00" u="1"/>
        <d v="2021-04-16T00:00:00" u="1"/>
        <d v="2021-04-17T00:00:00" u="1"/>
        <d v="2021-04-18T00:00:00" u="1"/>
        <d v="2021-04-19T00:00:00" u="1"/>
        <d v="2021-04-20T00:00:00" u="1"/>
        <d v="2021-04-21T00:00:00" u="1"/>
        <d v="2021-04-22T00:00:00" u="1"/>
        <d v="2021-04-23T00:00:00" u="1"/>
        <d v="2021-04-24T00:00:00" u="1"/>
        <d v="2021-04-25T00:00:00" u="1"/>
        <d v="2021-04-26T00:00:00" u="1"/>
        <d v="2021-04-27T00:00:00" u="1"/>
        <d v="2021-04-28T00:00:00" u="1"/>
        <d v="2021-04-29T00:00:00" u="1"/>
        <d v="2021-04-30T00:00:00" u="1"/>
        <d v="2021-05-02T00:00:00" u="1"/>
        <d v="2021-05-03T00:00:00" u="1"/>
        <d v="2021-05-04T00:00:00" u="1"/>
        <d v="2021-05-05T00:00:00" u="1"/>
        <d v="2021-05-06T00:00:00" u="1"/>
        <d v="2021-12-07T00:00:00" u="1"/>
        <d v="2021-11-08T00:00:00" u="1"/>
      </sharedItems>
      <fieldGroup par="19"/>
    </cacheField>
    <cacheField name="Quarterly" numFmtId="1">
      <sharedItems/>
    </cacheField>
    <cacheField name="Educational stage" numFmtId="1">
      <sharedItems count="3">
        <s v="Primary school"/>
        <s v="Preschool"/>
        <s v="Elementary School"/>
      </sharedItems>
    </cacheField>
    <cacheField name="Best Students" numFmtId="1">
      <sharedItems/>
    </cacheField>
    <cacheField name="Class" numFmtId="1">
      <sharedItems count="3">
        <s v="Teachers"/>
        <s v="Students"/>
        <s v="Parents"/>
      </sharedItems>
    </cacheField>
    <cacheField name="PO Number" numFmtId="1">
      <sharedItems containsMixedTypes="1" containsNumber="1" minValue="851184" maxValue="8533685"/>
    </cacheField>
    <cacheField name="Department Full Name" numFmtId="0">
      <sharedItems/>
    </cacheField>
    <cacheField name="Project Shortname" numFmtId="164">
      <sharedItems count="8">
        <s v="Freshman Orientation"/>
        <s v="Senior First Day Quad Takeover"/>
        <s v="Back to School Dance (on the Quad)"/>
        <s v="Freshman Elections"/>
        <s v="Fall Sports Rally"/>
        <s v="Valentines Grams by the Senior Classes"/>
        <s v="Spring Sports Rally"/>
        <s v="Elimination Game"/>
      </sharedItems>
    </cacheField>
    <cacheField name="Projects Value" numFmtId="165">
      <sharedItems containsSemiMixedTypes="0" containsString="0" containsNumber="1" minValue="-68566768.688571393" maxValue="58887868"/>
    </cacheField>
    <cacheField name="Target" numFmtId="165">
      <sharedItems containsSemiMixedTypes="0" containsString="0" containsNumber="1" minValue="-90.915547735763795" maxValue="197" count="26">
        <n v="127.8014736521"/>
        <n v="90"/>
        <n v="88"/>
        <n v="144.6870986296"/>
        <n v="75"/>
        <n v="80"/>
        <n v="34"/>
        <n v="111"/>
        <n v="30"/>
        <n v="5"/>
        <n v="12"/>
        <n v="33"/>
        <n v="101.18785901450001"/>
        <n v="78"/>
        <n v="130"/>
        <n v="140"/>
        <n v="197"/>
        <n v="53.112473241973198"/>
        <n v="35.108970619756199"/>
        <n v="17.105467997539201"/>
        <n v="-0.89803462467779105"/>
        <n v="-18.901537246894801"/>
        <n v="-36.905039869112798"/>
        <n v="-54.908542491329797"/>
        <n v="-72.912045113546796"/>
        <n v="-90.915547735763795"/>
      </sharedItems>
    </cacheField>
    <cacheField name="Acual" numFmtId="165">
      <sharedItems containsSemiMixedTypes="0" containsString="0" containsNumber="1" minValue="-96.404967155275202" maxValue="144"/>
    </cacheField>
    <cacheField name="Days (Full Date)" numFmtId="0" databaseField="0">
      <fieldGroup base="7">
        <rangePr groupBy="days" startDate="2019-01-01T00:00:00" endDate="2021-12-02T00:00:00"/>
        <groupItems count="368">
          <s v="&lt;01-01-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12-21"/>
        </groupItems>
      </fieldGroup>
    </cacheField>
    <cacheField name="Months (Full Date)" numFmtId="0" databaseField="0">
      <fieldGroup base="7">
        <rangePr groupBy="months" startDate="2019-01-01T00:00:00" endDate="2021-12-02T00:00:00"/>
        <groupItems count="14">
          <s v="&lt;01-01-19"/>
          <s v="Jan"/>
          <s v="Feb"/>
          <s v="Mar"/>
          <s v="Apr"/>
          <s v="May"/>
          <s v="Jun"/>
          <s v="Jul"/>
          <s v="Aug"/>
          <s v="Sep"/>
          <s v="Oct"/>
          <s v="Nov"/>
          <s v="Dec"/>
          <s v="&gt;02-12-21"/>
        </groupItems>
      </fieldGroup>
    </cacheField>
  </cacheFields>
  <extLst>
    <ext xmlns:x14="http://schemas.microsoft.com/office/spreadsheetml/2009/9/main" uri="{725AE2AE-9491-48be-B2B4-4EB974FC3084}">
      <x14:pivotCacheDefinition pivotCacheId="171889477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refreshedDate="45685.001657407411" createdVersion="8" refreshedVersion="8" minRefreshableVersion="3" recordCount="108" xr:uid="{6376E8FF-F451-4E9F-AF0F-77D2B6D733DB}">
  <cacheSource type="worksheet">
    <worksheetSource name="Table1"/>
  </cacheSource>
  <cacheFields count="18">
    <cacheField name="Year" numFmtId="0">
      <sharedItems containsSemiMixedTypes="0" containsString="0" containsNumber="1" containsInteger="1" minValue="2019" maxValue="2021" count="3">
        <n v="2019"/>
        <n v="2020"/>
        <n v="2021"/>
      </sharedItems>
    </cacheField>
    <cacheField name="Month" numFmtId="0">
      <sharedItems count="12">
        <s v="January"/>
        <s v="February"/>
        <s v="March"/>
        <s v="April"/>
        <s v="May"/>
        <s v="June"/>
        <s v="July"/>
        <s v="August"/>
        <s v="September"/>
        <s v="October"/>
        <s v="November"/>
        <s v="December"/>
      </sharedItems>
    </cacheField>
    <cacheField name="Rank" numFmtId="0">
      <sharedItems containsSemiMixedTypes="0" containsString="0" containsNumber="1" containsInteger="1" minValue="1" maxValue="3"/>
    </cacheField>
    <cacheField name="CONCATENATE" numFmtId="0">
      <sharedItems/>
    </cacheField>
    <cacheField name="Students_Name" numFmtId="1">
      <sharedItems/>
    </cacheField>
    <cacheField name="PERSENTAGE" numFmtId="10">
      <sharedItems containsSemiMixedTypes="0" containsString="0" containsNumber="1" minValue="0.75319999999999998" maxValue="0.95120000000000005"/>
    </cacheField>
    <cacheField name="DAYS" numFmtId="1">
      <sharedItems containsSemiMixedTypes="0" containsString="0" containsNumber="1" containsInteger="1" minValue="1" maxValue="31"/>
    </cacheField>
    <cacheField name="FULL DATE" numFmtId="167">
      <sharedItems containsSemiMixedTypes="0" containsNonDate="0" containsDate="1" containsString="0" minDate="2019-01-01T00:00:00" maxDate="2021-12-02T00:00:00" count="36">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sharedItems>
    </cacheField>
    <cacheField name="Quarterly" numFmtId="1">
      <sharedItems/>
    </cacheField>
    <cacheField name="Educational stage" numFmtId="1">
      <sharedItems/>
    </cacheField>
    <cacheField name="Best Students" numFmtId="1">
      <sharedItems/>
    </cacheField>
    <cacheField name="Class" numFmtId="1">
      <sharedItems/>
    </cacheField>
    <cacheField name="PO Number" numFmtId="1">
      <sharedItems containsMixedTypes="1" containsNumber="1" minValue="851184" maxValue="8533685"/>
    </cacheField>
    <cacheField name="Department Full Name" numFmtId="0">
      <sharedItems/>
    </cacheField>
    <cacheField name="Project Shortname" numFmtId="164">
      <sharedItems/>
    </cacheField>
    <cacheField name="Projects Value" numFmtId="165">
      <sharedItems containsSemiMixedTypes="0" containsString="0" containsNumber="1" minValue="-68566768.688571393" maxValue="58887868"/>
    </cacheField>
    <cacheField name="Target" numFmtId="165">
      <sharedItems containsSemiMixedTypes="0" containsString="0" containsNumber="1" minValue="-90.915547735763795" maxValue="197"/>
    </cacheField>
    <cacheField name="Acual" numFmtId="165">
      <sharedItems containsSemiMixedTypes="0" containsString="0" containsNumber="1" minValue="-96.404967155275202" maxValue="144"/>
    </cacheField>
  </cacheFields>
  <extLst>
    <ext xmlns:x14="http://schemas.microsoft.com/office/spreadsheetml/2009/9/main" uri="{725AE2AE-9491-48be-B2B4-4EB974FC3084}">
      <x14:pivotCacheDefinition pivotCacheId="3769302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
  <r>
    <x v="0"/>
    <x v="0"/>
    <n v="1"/>
    <s v="January12019"/>
    <s v="Rovan_Hossam"/>
    <n v="0.95120000000000005"/>
    <x v="0"/>
    <x v="0"/>
    <s v="Q1"/>
    <x v="0"/>
    <s v="Best"/>
    <x v="0"/>
    <n v="856133"/>
    <s v="Code &amp; Messaging Second &amp; Solutions"/>
    <x v="0"/>
    <n v="5500000"/>
    <x v="0"/>
    <n v="110.35002679759999"/>
  </r>
  <r>
    <x v="0"/>
    <x v="0"/>
    <n v="2"/>
    <s v="January22019"/>
    <s v="Rony_Beyablo"/>
    <n v="0.94230000000000003"/>
    <x v="1"/>
    <x v="0"/>
    <s v="Q2"/>
    <x v="1"/>
    <s v="Best"/>
    <x v="1"/>
    <n v="885728"/>
    <s v="Code &amp; Messaging Second &amp; Solutions"/>
    <x v="1"/>
    <n v="6499999.0300000003"/>
    <x v="0"/>
    <n v="120"/>
  </r>
  <r>
    <x v="0"/>
    <x v="0"/>
    <n v="3"/>
    <s v="January32019"/>
    <s v="Adam_Hisham"/>
    <n v="0.92879999999999996"/>
    <x v="2"/>
    <x v="0"/>
    <s v="Q3"/>
    <x v="2"/>
    <s v="Best"/>
    <x v="2"/>
    <n v="885686"/>
    <s v="Code &amp; Messaging Second &amp; Solutions"/>
    <x v="2"/>
    <n v="6800000"/>
    <x v="0"/>
    <n v="128.09139818470001"/>
  </r>
  <r>
    <x v="0"/>
    <x v="1"/>
    <n v="1"/>
    <s v="February12019"/>
    <s v="Kenzi_Mohamd"/>
    <n v="0.9123"/>
    <x v="3"/>
    <x v="1"/>
    <s v="Q4"/>
    <x v="0"/>
    <s v="Best"/>
    <x v="0"/>
    <n v="885735"/>
    <s v="Code &amp; Messaging Second &amp; Solutions"/>
    <x v="3"/>
    <n v="686152.68"/>
    <x v="1"/>
    <n v="88.828158418599998"/>
  </r>
  <r>
    <x v="0"/>
    <x v="1"/>
    <n v="2"/>
    <s v="February22019"/>
    <s v="Do_Elesawy"/>
    <n v="0.90560000000000007"/>
    <x v="4"/>
    <x v="1"/>
    <s v="Q1"/>
    <x v="1"/>
    <s v="Best"/>
    <x v="1"/>
    <n v="885752"/>
    <s v="Code &amp; Messaging Second &amp; Solutions"/>
    <x v="4"/>
    <n v="1694205.31"/>
    <x v="1"/>
    <n v="90.322173177099998"/>
  </r>
  <r>
    <x v="0"/>
    <x v="1"/>
    <n v="3"/>
    <s v="February32019"/>
    <s v="Jean_Ali"/>
    <n v="0.9012"/>
    <x v="5"/>
    <x v="1"/>
    <s v="Q2"/>
    <x v="2"/>
    <s v="Best"/>
    <x v="2"/>
    <n v="885436"/>
    <s v="Code &amp; Messaging Second &amp; Solutions"/>
    <x v="5"/>
    <n v="1998780.35"/>
    <x v="0"/>
    <n v="127.8014736521"/>
  </r>
  <r>
    <x v="0"/>
    <x v="2"/>
    <n v="1"/>
    <s v="March12019"/>
    <s v="Rovan_Hossam"/>
    <n v="0.89419999999999999"/>
    <x v="6"/>
    <x v="2"/>
    <s v="Q3"/>
    <x v="0"/>
    <s v="Good"/>
    <x v="0"/>
    <n v="885456"/>
    <s v="Code &amp; Messaging Second &amp; Solutions"/>
    <x v="6"/>
    <n v="2799995"/>
    <x v="2"/>
    <n v="88"/>
  </r>
  <r>
    <x v="0"/>
    <x v="2"/>
    <n v="2"/>
    <s v="March22019"/>
    <s v="Rony_Beyablo"/>
    <n v="0.88760000000000006"/>
    <x v="7"/>
    <x v="2"/>
    <s v="Q4"/>
    <x v="1"/>
    <s v="Good"/>
    <x v="1"/>
    <n v="885456"/>
    <s v="Code &amp; Messaging Second &amp; Solutions"/>
    <x v="7"/>
    <n v="2799995"/>
    <x v="1"/>
    <n v="90.322173177099998"/>
  </r>
  <r>
    <x v="0"/>
    <x v="2"/>
    <n v="3"/>
    <s v="March32019"/>
    <s v="Adam_Hisham"/>
    <n v="0.88760000000000006"/>
    <x v="8"/>
    <x v="2"/>
    <s v="Q1"/>
    <x v="2"/>
    <s v="Good"/>
    <x v="2"/>
    <n v="856133"/>
    <s v="Code &amp; Messaging Second &amp; Solutions"/>
    <x v="0"/>
    <n v="5500000"/>
    <x v="3"/>
    <n v="128.09139818470001"/>
  </r>
  <r>
    <x v="0"/>
    <x v="3"/>
    <n v="1"/>
    <s v="April12019"/>
    <s v="Kenzi_Mohamd"/>
    <n v="0.87890000000000001"/>
    <x v="9"/>
    <x v="3"/>
    <s v="Q2"/>
    <x v="2"/>
    <s v="Good"/>
    <x v="0"/>
    <n v="885728"/>
    <s v="Code &amp; Messaging Second &amp; Solutions"/>
    <x v="1"/>
    <n v="40467"/>
    <x v="3"/>
    <n v="128.09139818470001"/>
  </r>
  <r>
    <x v="0"/>
    <x v="3"/>
    <n v="2"/>
    <s v="April22019"/>
    <s v="Do_Elesawy"/>
    <n v="0.85670000000000002"/>
    <x v="10"/>
    <x v="3"/>
    <s v="Q3"/>
    <x v="2"/>
    <s v="Good"/>
    <x v="1"/>
    <n v="885686"/>
    <s v="Code &amp; Messaging Second &amp; Solutions"/>
    <x v="2"/>
    <n v="63512.73"/>
    <x v="3"/>
    <n v="128.09139818470001"/>
  </r>
  <r>
    <x v="0"/>
    <x v="3"/>
    <n v="3"/>
    <s v="April32019"/>
    <s v="Jean_Ali"/>
    <n v="0.84909999999999997"/>
    <x v="11"/>
    <x v="3"/>
    <s v="Q4"/>
    <x v="2"/>
    <s v="Good"/>
    <x v="2"/>
    <n v="856858"/>
    <s v="Code &amp; Messaging Second &amp; Solutions"/>
    <x v="3"/>
    <n v="25925328.920000002"/>
    <x v="3"/>
    <n v="128.09139818470001"/>
  </r>
  <r>
    <x v="0"/>
    <x v="4"/>
    <n v="1"/>
    <s v="May12019"/>
    <s v="Rovan_Hossam"/>
    <n v="0.83560000000000001"/>
    <x v="12"/>
    <x v="4"/>
    <s v="Q1"/>
    <x v="2"/>
    <s v="Good"/>
    <x v="0"/>
    <n v="856182"/>
    <s v="Direct &amp; Boards Services &amp; Satisfactions "/>
    <x v="4"/>
    <n v="6315072.54"/>
    <x v="3"/>
    <n v="128.09139818470001"/>
  </r>
  <r>
    <x v="0"/>
    <x v="4"/>
    <n v="2"/>
    <s v="May22019"/>
    <s v="Rony_Beyablo"/>
    <n v="0.82120000000000004"/>
    <x v="13"/>
    <x v="4"/>
    <s v="Q2"/>
    <x v="2"/>
    <s v="Good"/>
    <x v="1"/>
    <n v="856182"/>
    <s v="Direct &amp; Boards Services &amp; Satisfactions "/>
    <x v="5"/>
    <n v="6315072.54"/>
    <x v="0"/>
    <n v="120"/>
  </r>
  <r>
    <x v="0"/>
    <x v="4"/>
    <n v="3"/>
    <s v="May32019"/>
    <s v="Adam_Hisham"/>
    <n v="0.82109999999999994"/>
    <x v="14"/>
    <x v="4"/>
    <s v="Q3"/>
    <x v="2"/>
    <s v="Good"/>
    <x v="2"/>
    <n v="885726"/>
    <s v="Direct &amp; Boards Services &amp; Satisfactions "/>
    <x v="6"/>
    <n v="29998768.399999999"/>
    <x v="0"/>
    <n v="128.09139818470001"/>
  </r>
  <r>
    <x v="0"/>
    <x v="5"/>
    <n v="1"/>
    <s v="June12019"/>
    <s v="Kenzi_Mohamd"/>
    <n v="0.79430000000000012"/>
    <x v="15"/>
    <x v="5"/>
    <s v="Q4"/>
    <x v="2"/>
    <s v="Good"/>
    <x v="0"/>
    <n v="885855"/>
    <s v="Negotiation Assurance &amp; Papers "/>
    <x v="7"/>
    <n v="3643444.04"/>
    <x v="1"/>
    <n v="90.322173177099998"/>
  </r>
  <r>
    <x v="0"/>
    <x v="5"/>
    <n v="2"/>
    <s v="June22019"/>
    <s v="Do_Elesawy"/>
    <n v="0.78449999999999998"/>
    <x v="16"/>
    <x v="5"/>
    <s v="Q1"/>
    <x v="2"/>
    <s v="Good"/>
    <x v="1"/>
    <n v="856656"/>
    <s v="Negotiation Assurance &amp; Papers "/>
    <x v="0"/>
    <n v="3947433.47"/>
    <x v="0"/>
    <n v="127.8014736521"/>
  </r>
  <r>
    <x v="0"/>
    <x v="5"/>
    <n v="3"/>
    <s v="June32019"/>
    <s v="Jean_Ali"/>
    <n v="0.75319999999999998"/>
    <x v="17"/>
    <x v="5"/>
    <s v="Q1"/>
    <x v="2"/>
    <s v="Good"/>
    <x v="2"/>
    <n v="885741"/>
    <s v="Negotiation Assurance &amp; Papers "/>
    <x v="1"/>
    <n v="79863.78"/>
    <x v="1"/>
    <n v="88.828158418599998"/>
  </r>
  <r>
    <x v="0"/>
    <x v="6"/>
    <n v="1"/>
    <s v="July12019"/>
    <s v="Rovan_Hossam"/>
    <n v="0.94230000000000003"/>
    <x v="18"/>
    <x v="6"/>
    <s v="Q1"/>
    <x v="2"/>
    <s v="Good"/>
    <x v="0"/>
    <n v="856856"/>
    <s v="Negotiation Assurance &amp; Papers "/>
    <x v="2"/>
    <n v="55000000"/>
    <x v="4"/>
    <n v="38"/>
  </r>
  <r>
    <x v="0"/>
    <x v="6"/>
    <n v="2"/>
    <s v="July22019"/>
    <s v="Rony_Beyablo"/>
    <n v="0.93769999999999998"/>
    <x v="19"/>
    <x v="6"/>
    <s v="Q1"/>
    <x v="2"/>
    <s v="Good"/>
    <x v="1"/>
    <n v="885873"/>
    <s v="Netflxo Barmon Systems"/>
    <x v="3"/>
    <n v="55000000"/>
    <x v="5"/>
    <n v="44"/>
  </r>
  <r>
    <x v="0"/>
    <x v="6"/>
    <n v="3"/>
    <s v="July32019"/>
    <s v="Adam_Hisham"/>
    <n v="0.91870000000000007"/>
    <x v="20"/>
    <x v="6"/>
    <s v="Q1"/>
    <x v="2"/>
    <s v="Good"/>
    <x v="2"/>
    <n v="885315"/>
    <s v="Netflxo Barmon Systems"/>
    <x v="4"/>
    <n v="55000000"/>
    <x v="1"/>
    <n v="88.828158418599998"/>
  </r>
  <r>
    <x v="0"/>
    <x v="7"/>
    <n v="1"/>
    <s v="August12019"/>
    <s v="Kenzi_Mohamd"/>
    <n v="0.9123"/>
    <x v="21"/>
    <x v="7"/>
    <s v="Q1"/>
    <x v="2"/>
    <s v="Good"/>
    <x v="0"/>
    <n v="885363"/>
    <s v="Netflxo Barmon Systems"/>
    <x v="5"/>
    <n v="2901990"/>
    <x v="1"/>
    <n v="90.322173177099998"/>
  </r>
  <r>
    <x v="0"/>
    <x v="7"/>
    <n v="2"/>
    <s v="August22019"/>
    <s v="Do_Elesawy"/>
    <n v="0.90560000000000007"/>
    <x v="22"/>
    <x v="7"/>
    <s v="Q1"/>
    <x v="2"/>
    <s v="Good"/>
    <x v="1"/>
    <n v="885363"/>
    <s v="Netflxo Barmon Systems"/>
    <x v="6"/>
    <n v="2901990"/>
    <x v="0"/>
    <n v="127.8014736521"/>
  </r>
  <r>
    <x v="0"/>
    <x v="7"/>
    <n v="3"/>
    <s v="August32019"/>
    <s v="Jean_Ali"/>
    <n v="0.89989999999999992"/>
    <x v="23"/>
    <x v="7"/>
    <s v="Q4"/>
    <x v="2"/>
    <s v="Good"/>
    <x v="2"/>
    <n v="856856"/>
    <s v="Netflxo Barmon Systems"/>
    <x v="7"/>
    <n v="40467"/>
    <x v="6"/>
    <n v="34"/>
  </r>
  <r>
    <x v="0"/>
    <x v="8"/>
    <n v="1"/>
    <s v="September12019"/>
    <s v="Rovan_Hossam"/>
    <n v="0.89760000000000006"/>
    <x v="24"/>
    <x v="8"/>
    <s v="Q1"/>
    <x v="2"/>
    <s v="Good"/>
    <x v="0"/>
    <n v="856155"/>
    <s v="Pen Colors &amp; Center"/>
    <x v="0"/>
    <n v="4493279"/>
    <x v="0"/>
    <n v="120"/>
  </r>
  <r>
    <x v="0"/>
    <x v="8"/>
    <n v="2"/>
    <s v="September22019"/>
    <s v="Rony_Beyablo"/>
    <n v="0.89419999999999999"/>
    <x v="25"/>
    <x v="8"/>
    <s v="Q2"/>
    <x v="2"/>
    <s v="Good"/>
    <x v="1"/>
    <n v="856216"/>
    <s v="Pen Colors &amp; Center"/>
    <x v="1"/>
    <n v="4604017"/>
    <x v="0"/>
    <n v="128.09139818470001"/>
  </r>
  <r>
    <x v="0"/>
    <x v="8"/>
    <n v="3"/>
    <s v="September32019"/>
    <s v="Adam_Hisham"/>
    <n v="0.87890000000000001"/>
    <x v="26"/>
    <x v="8"/>
    <s v="Q3"/>
    <x v="2"/>
    <s v="Good"/>
    <x v="2"/>
    <n v="851256"/>
    <s v="Call Motions &amp; Insurance"/>
    <x v="2"/>
    <n v="1860257.32"/>
    <x v="0"/>
    <n v="120"/>
  </r>
  <r>
    <x v="0"/>
    <x v="9"/>
    <n v="1"/>
    <s v="October12019"/>
    <s v="Kenzi_Mohamd"/>
    <n v="0.87890000000000001"/>
    <x v="27"/>
    <x v="9"/>
    <s v="Q4"/>
    <x v="0"/>
    <s v="Good"/>
    <x v="0"/>
    <n v="855785"/>
    <s v="Call Motions &amp; Insurance"/>
    <x v="3"/>
    <n v="4583373.3499999996"/>
    <x v="0"/>
    <n v="128.09139818470001"/>
  </r>
  <r>
    <x v="0"/>
    <x v="9"/>
    <n v="2"/>
    <s v="October22019"/>
    <s v="Do_Elesawy"/>
    <n v="0.87340000000000007"/>
    <x v="28"/>
    <x v="9"/>
    <s v="Q1"/>
    <x v="1"/>
    <s v="Good"/>
    <x v="1"/>
    <n v="851285"/>
    <s v="Call Motions &amp; Insurance"/>
    <x v="4"/>
    <n v="79863.78"/>
    <x v="1"/>
    <n v="90.322173177099998"/>
  </r>
  <r>
    <x v="0"/>
    <x v="9"/>
    <n v="3"/>
    <s v="October32019"/>
    <s v="Jean_Ali"/>
    <n v="0.86340000000000006"/>
    <x v="29"/>
    <x v="9"/>
    <s v="Q2"/>
    <x v="2"/>
    <s v="Good"/>
    <x v="2"/>
    <n v="851223"/>
    <s v="Call Motions &amp; Insurance"/>
    <x v="5"/>
    <n v="26000000"/>
    <x v="7"/>
    <n v="96.005330808600007"/>
  </r>
  <r>
    <x v="0"/>
    <x v="10"/>
    <n v="1"/>
    <s v="November12019"/>
    <s v="Rovan_Hossam"/>
    <n v="0.82120000000000004"/>
    <x v="30"/>
    <x v="10"/>
    <s v="Q3"/>
    <x v="0"/>
    <s v="Good"/>
    <x v="0"/>
    <n v="851666"/>
    <s v="Code &amp; Messaging Second &amp; Solutions"/>
    <x v="6"/>
    <n v="1349247.51"/>
    <x v="1"/>
    <n v="88.828158418599998"/>
  </r>
  <r>
    <x v="0"/>
    <x v="10"/>
    <n v="2"/>
    <s v="November22019"/>
    <s v="Rony_Beyablo"/>
    <n v="0.80330000000000001"/>
    <x v="0"/>
    <x v="10"/>
    <s v="Q4"/>
    <x v="1"/>
    <s v="Good"/>
    <x v="1"/>
    <n v="851237"/>
    <s v="Code &amp; Messaging Second &amp; Solutions"/>
    <x v="7"/>
    <n v="2400000"/>
    <x v="6"/>
    <n v="34"/>
  </r>
  <r>
    <x v="0"/>
    <x v="10"/>
    <n v="3"/>
    <s v="November32019"/>
    <s v="Adam_Hisham"/>
    <n v="0.80330000000000001"/>
    <x v="1"/>
    <x v="10"/>
    <s v="Q4"/>
    <x v="2"/>
    <s v="Good"/>
    <x v="2"/>
    <n v="851237"/>
    <s v="Code &amp; Messaging Second &amp; Solutions"/>
    <x v="0"/>
    <n v="2400000"/>
    <x v="1"/>
    <n v="88.828158418599998"/>
  </r>
  <r>
    <x v="0"/>
    <x v="11"/>
    <n v="1"/>
    <s v="December12019"/>
    <s v="Kenzi_Mohamd"/>
    <n v="0.79209999999999992"/>
    <x v="2"/>
    <x v="11"/>
    <s v="Q4"/>
    <x v="0"/>
    <s v="Good"/>
    <x v="0"/>
    <n v="852263"/>
    <s v="Data Collectors &amp; Call Informations"/>
    <x v="1"/>
    <n v="1987514"/>
    <x v="1"/>
    <n v="90.322173177099998"/>
  </r>
  <r>
    <x v="0"/>
    <x v="11"/>
    <n v="2"/>
    <s v="December22019"/>
    <s v="Do_Elesawy"/>
    <n v="0.78439999999999999"/>
    <x v="3"/>
    <x v="11"/>
    <s v="Q4"/>
    <x v="1"/>
    <s v="Good"/>
    <x v="1"/>
    <n v="853462"/>
    <s v="Data Collectors &amp; Call Informations"/>
    <x v="2"/>
    <n v="58887868"/>
    <x v="8"/>
    <n v="15"/>
  </r>
  <r>
    <x v="0"/>
    <x v="11"/>
    <n v="3"/>
    <s v="December32019"/>
    <s v="Jean_Ali"/>
    <n v="0.75319999999999998"/>
    <x v="4"/>
    <x v="11"/>
    <s v="Q4"/>
    <x v="2"/>
    <s v="Good"/>
    <x v="2"/>
    <n v="851827"/>
    <s v="Negotiation Assurance &amp; Papers "/>
    <x v="3"/>
    <n v="9800000"/>
    <x v="3"/>
    <n v="128.09139818470001"/>
  </r>
  <r>
    <x v="1"/>
    <x v="0"/>
    <n v="1"/>
    <s v="January12020"/>
    <s v="Rovan_Hossam"/>
    <n v="0.93769999999999998"/>
    <x v="5"/>
    <x v="12"/>
    <s v="Q4"/>
    <x v="0"/>
    <s v="Good"/>
    <x v="0"/>
    <s v="851256-"/>
    <s v="Negotiation Assurance &amp; Papers "/>
    <x v="4"/>
    <n v="45345345"/>
    <x v="3"/>
    <n v="128.09139818470001"/>
  </r>
  <r>
    <x v="1"/>
    <x v="0"/>
    <n v="2"/>
    <s v="January22020"/>
    <s v="Rony_Beyablo"/>
    <n v="0.9234"/>
    <x v="6"/>
    <x v="12"/>
    <s v="Q4"/>
    <x v="1"/>
    <s v="Good"/>
    <x v="1"/>
    <n v="851215"/>
    <s v="Negotiation Assurance &amp; Papers "/>
    <x v="5"/>
    <n v="1051624"/>
    <x v="0"/>
    <n v="120"/>
  </r>
  <r>
    <x v="1"/>
    <x v="0"/>
    <n v="3"/>
    <s v="January32020"/>
    <s v="Adam_Hisham"/>
    <n v="0.9234"/>
    <x v="7"/>
    <x v="12"/>
    <s v="Q3"/>
    <x v="2"/>
    <s v="Good"/>
    <x v="2"/>
    <n v="853362"/>
    <s v="Negotiation Assurance &amp; Papers "/>
    <x v="6"/>
    <n v="1542724.82"/>
    <x v="0"/>
    <n v="128.09139818470001"/>
  </r>
  <r>
    <x v="1"/>
    <x v="1"/>
    <n v="1"/>
    <s v="February12020"/>
    <s v="Kenzi_Mohamd"/>
    <n v="0.91870000000000007"/>
    <x v="8"/>
    <x v="13"/>
    <s v="Q4"/>
    <x v="0"/>
    <s v="Good"/>
    <x v="0"/>
    <n v="851286"/>
    <s v="Negotiation Assurance &amp; Papers "/>
    <x v="7"/>
    <n v="1804836.4"/>
    <x v="9"/>
    <n v="8"/>
  </r>
  <r>
    <x v="1"/>
    <x v="1"/>
    <n v="2"/>
    <s v="February22020"/>
    <s v="Do_Elesawy"/>
    <n v="0.9123"/>
    <x v="9"/>
    <x v="13"/>
    <s v="Q1"/>
    <x v="1"/>
    <s v="Good"/>
    <x v="1"/>
    <n v="851671"/>
    <s v="Negotiation Assurance &amp; Papers "/>
    <x v="0"/>
    <n v="2000000"/>
    <x v="10"/>
    <n v="10"/>
  </r>
  <r>
    <x v="1"/>
    <x v="1"/>
    <n v="3"/>
    <s v="February32020"/>
    <s v="Jean_Ali"/>
    <n v="0.9012"/>
    <x v="10"/>
    <x v="13"/>
    <s v="Q2"/>
    <x v="2"/>
    <s v="Good"/>
    <x v="2"/>
    <n v="852728"/>
    <s v="Negotiation Assurance &amp; Papers "/>
    <x v="1"/>
    <n v="3571088.9180000001"/>
    <x v="1"/>
    <n v="88.828158418599998"/>
  </r>
  <r>
    <x v="1"/>
    <x v="2"/>
    <n v="1"/>
    <s v="March12020"/>
    <s v="Rovan_Hossam"/>
    <n v="0.89989999999999992"/>
    <x v="11"/>
    <x v="14"/>
    <s v="Q3"/>
    <x v="0"/>
    <s v="Good"/>
    <x v="0"/>
    <s v="851285-"/>
    <s v="Negotiation Assurance &amp; Papers "/>
    <x v="2"/>
    <n v="4563133"/>
    <x v="6"/>
    <n v="34"/>
  </r>
  <r>
    <x v="1"/>
    <x v="2"/>
    <n v="2"/>
    <s v="March22020"/>
    <s v="Rony_Beyablo"/>
    <n v="0.89760000000000006"/>
    <x v="12"/>
    <x v="14"/>
    <s v="Q4"/>
    <x v="1"/>
    <s v="Good"/>
    <x v="1"/>
    <n v="851216"/>
    <s v="Negotiation Assurance &amp; Papers "/>
    <x v="3"/>
    <n v="4611537"/>
    <x v="2"/>
    <n v="88"/>
  </r>
  <r>
    <x v="1"/>
    <x v="2"/>
    <n v="3"/>
    <s v="March32020"/>
    <s v="Adam_Hisham"/>
    <n v="0.87340000000000007"/>
    <x v="13"/>
    <x v="14"/>
    <s v="Q1"/>
    <x v="2"/>
    <s v="Good"/>
    <x v="2"/>
    <n v="851184"/>
    <s v="Negotiation Assurance &amp; Papers "/>
    <x v="4"/>
    <n v="5494521.7300000004"/>
    <x v="1"/>
    <n v="90.322173177099998"/>
  </r>
  <r>
    <x v="1"/>
    <x v="3"/>
    <n v="1"/>
    <s v="April12020"/>
    <s v="Kenzi_Mohamd"/>
    <n v="0.86580000000000001"/>
    <x v="14"/>
    <x v="15"/>
    <s v="Q2"/>
    <x v="0"/>
    <s v="Good"/>
    <x v="0"/>
    <n v="851827"/>
    <s v="Negotiation Assurance &amp; Papers "/>
    <x v="5"/>
    <n v="5800000"/>
    <x v="3"/>
    <n v="128.09139818470001"/>
  </r>
  <r>
    <x v="1"/>
    <x v="3"/>
    <n v="2"/>
    <s v="April22020"/>
    <s v="Do_Elesawy"/>
    <n v="0.86340000000000006"/>
    <x v="15"/>
    <x v="15"/>
    <s v="Q3"/>
    <x v="1"/>
    <s v="Good"/>
    <x v="1"/>
    <n v="858555"/>
    <s v="Pen Colors &amp; Center"/>
    <x v="6"/>
    <n v="1263106"/>
    <x v="1"/>
    <n v="88.828158418599998"/>
  </r>
  <r>
    <x v="1"/>
    <x v="3"/>
    <n v="3"/>
    <s v="April32020"/>
    <s v="Jean_Ali"/>
    <n v="0.80330000000000001"/>
    <x v="16"/>
    <x v="15"/>
    <s v="Q3"/>
    <x v="2"/>
    <s v="Good"/>
    <x v="2"/>
    <n v="858556"/>
    <s v="Pen Colors &amp; Center"/>
    <x v="7"/>
    <n v="40467"/>
    <x v="1"/>
    <n v="90.322173177099998"/>
  </r>
  <r>
    <x v="1"/>
    <x v="4"/>
    <n v="1"/>
    <s v="May12020"/>
    <s v="Rovan_Hossam"/>
    <n v="0.79209999999999992"/>
    <x v="17"/>
    <x v="16"/>
    <s v="Q3"/>
    <x v="0"/>
    <s v="Good"/>
    <x v="0"/>
    <n v="851463"/>
    <s v="Pen Colors &amp; Center"/>
    <x v="0"/>
    <n v="10638000"/>
    <x v="11"/>
    <n v="33"/>
  </r>
  <r>
    <x v="1"/>
    <x v="4"/>
    <n v="2"/>
    <s v="May22020"/>
    <s v="Rony_Beyablo"/>
    <n v="0.78449999999999998"/>
    <x v="18"/>
    <x v="16"/>
    <s v="Q3"/>
    <x v="1"/>
    <s v="Good"/>
    <x v="1"/>
    <n v="851456"/>
    <s v="Pen Colors &amp; Center"/>
    <x v="1"/>
    <n v="40467"/>
    <x v="12"/>
    <n v="78.696927969300006"/>
  </r>
  <r>
    <x v="1"/>
    <x v="4"/>
    <n v="3"/>
    <s v="May32020"/>
    <s v="Adam_Hisham"/>
    <n v="0.78439999999999999"/>
    <x v="19"/>
    <x v="16"/>
    <s v="Q3"/>
    <x v="2"/>
    <s v="Good"/>
    <x v="2"/>
    <n v="854467"/>
    <s v="Data Collectors &amp; Call Informations"/>
    <x v="2"/>
    <n v="5781720"/>
    <x v="9"/>
    <n v="8"/>
  </r>
  <r>
    <x v="1"/>
    <x v="5"/>
    <n v="1"/>
    <s v="June12020"/>
    <s v="Kenzi_Mohamd"/>
    <n v="0.77650000000000008"/>
    <x v="20"/>
    <x v="17"/>
    <s v="Q3"/>
    <x v="0"/>
    <s v="Good"/>
    <x v="0"/>
    <n v="854236"/>
    <s v="Data Collectors &amp; Call Informations"/>
    <x v="3"/>
    <n v="7194422.9800000004"/>
    <x v="10"/>
    <n v="10"/>
  </r>
  <r>
    <x v="1"/>
    <x v="5"/>
    <n v="2"/>
    <s v="June22020"/>
    <s v="Do_Elesawy"/>
    <n v="0.76430000000000009"/>
    <x v="21"/>
    <x v="17"/>
    <s v="Q3"/>
    <x v="1"/>
    <s v="Good"/>
    <x v="1"/>
    <n v="854412"/>
    <s v="Data Collectors &amp; Call Informations"/>
    <x v="4"/>
    <n v="823709.66"/>
    <x v="1"/>
    <n v="88.828158418599998"/>
  </r>
  <r>
    <x v="1"/>
    <x v="5"/>
    <n v="3"/>
    <s v="June32020"/>
    <s v="Jean_Ali"/>
    <n v="0.76430000000000009"/>
    <x v="22"/>
    <x v="17"/>
    <s v="Q3"/>
    <x v="2"/>
    <s v="Good"/>
    <x v="2"/>
    <n v="854485"/>
    <s v="Data Collectors &amp; Call Informations"/>
    <x v="5"/>
    <n v="2367268.2000000002"/>
    <x v="0"/>
    <n v="127.8014736521"/>
  </r>
  <r>
    <x v="1"/>
    <x v="6"/>
    <n v="1"/>
    <s v="July12020"/>
    <s v="Rovan_Hossam"/>
    <n v="0.95120000000000005"/>
    <x v="23"/>
    <x v="18"/>
    <s v="Q3"/>
    <x v="0"/>
    <s v="Good"/>
    <x v="0"/>
    <n v="854487"/>
    <s v="Data Collectors &amp; Call Informations"/>
    <x v="6"/>
    <n v="2622311.29"/>
    <x v="6"/>
    <n v="34"/>
  </r>
  <r>
    <x v="1"/>
    <x v="6"/>
    <n v="2"/>
    <s v="July22020"/>
    <s v="Rony_Beyablo"/>
    <n v="0.93769999999999998"/>
    <x v="24"/>
    <x v="18"/>
    <s v="Q3"/>
    <x v="1"/>
    <s v="Good"/>
    <x v="1"/>
    <n v="854488"/>
    <s v="Data Collectors &amp; Call Informations"/>
    <x v="7"/>
    <n v="3074951"/>
    <x v="2"/>
    <n v="88"/>
  </r>
  <r>
    <x v="1"/>
    <x v="6"/>
    <n v="3"/>
    <s v="July32020"/>
    <s v="Adam_Hisham"/>
    <n v="0.92879999999999996"/>
    <x v="25"/>
    <x v="18"/>
    <s v="Q3"/>
    <x v="1"/>
    <s v="Good"/>
    <x v="2"/>
    <n v="854485"/>
    <s v="Data Collectors &amp; Call Informations"/>
    <x v="0"/>
    <n v="2367268.2000000002"/>
    <x v="1"/>
    <n v="88.828158418599998"/>
  </r>
  <r>
    <x v="1"/>
    <x v="7"/>
    <n v="1"/>
    <s v="August12020"/>
    <s v="Kenzi_Mohamd"/>
    <n v="0.9234"/>
    <x v="26"/>
    <x v="19"/>
    <s v="Q3"/>
    <x v="1"/>
    <s v="Good"/>
    <x v="0"/>
    <n v="854487"/>
    <s v="Data Collectors &amp; Call Informations"/>
    <x v="1"/>
    <n v="2622311.29"/>
    <x v="1"/>
    <n v="90.322173177099998"/>
  </r>
  <r>
    <x v="1"/>
    <x v="7"/>
    <n v="2"/>
    <s v="August22020"/>
    <s v="Do_Elesawy"/>
    <n v="0.90560000000000007"/>
    <x v="27"/>
    <x v="19"/>
    <s v="Q3"/>
    <x v="1"/>
    <s v="Good"/>
    <x v="1"/>
    <n v="854488"/>
    <s v="Data Collectors &amp; Call Informations"/>
    <x v="2"/>
    <n v="3074951"/>
    <x v="3"/>
    <n v="128.09139818470001"/>
  </r>
  <r>
    <x v="1"/>
    <x v="7"/>
    <n v="3"/>
    <s v="August32020"/>
    <s v="Jean_Ali"/>
    <n v="0.9012"/>
    <x v="28"/>
    <x v="19"/>
    <s v="Q4"/>
    <x v="1"/>
    <s v="Good"/>
    <x v="2"/>
    <n v="854466"/>
    <s v="Data Collectors &amp; Call Informations"/>
    <x v="3"/>
    <n v="3835149"/>
    <x v="4"/>
    <n v="38"/>
  </r>
  <r>
    <x v="1"/>
    <x v="8"/>
    <n v="1"/>
    <s v="September12020"/>
    <s v="Rovan_Hossam"/>
    <n v="0.89989999999999992"/>
    <x v="29"/>
    <x v="20"/>
    <s v="Q1"/>
    <x v="1"/>
    <s v="Good"/>
    <x v="0"/>
    <n v="890675"/>
    <s v="Data Collectors &amp; Call Informations"/>
    <x v="4"/>
    <n v="3946768.2"/>
    <x v="5"/>
    <n v="44"/>
  </r>
  <r>
    <x v="1"/>
    <x v="8"/>
    <n v="2"/>
    <s v="September22020"/>
    <s v="Rony_Beyablo"/>
    <n v="0.88760000000000006"/>
    <x v="30"/>
    <x v="20"/>
    <s v="Q2"/>
    <x v="1"/>
    <s v="Good"/>
    <x v="1"/>
    <n v="854685"/>
    <s v="Data Collectors &amp; Call Informations"/>
    <x v="5"/>
    <n v="63512.73"/>
    <x v="1"/>
    <n v="88.828158418599998"/>
  </r>
  <r>
    <x v="1"/>
    <x v="8"/>
    <n v="3"/>
    <s v="September32020"/>
    <s v="Adam_Hisham"/>
    <n v="0.86340000000000006"/>
    <x v="0"/>
    <x v="20"/>
    <s v="Q3"/>
    <x v="1"/>
    <s v="Good"/>
    <x v="2"/>
    <n v="854456"/>
    <s v="Data Collectors &amp; Call Informations"/>
    <x v="6"/>
    <n v="63512.73"/>
    <x v="1"/>
    <n v="90.322173177099998"/>
  </r>
  <r>
    <x v="1"/>
    <x v="9"/>
    <n v="1"/>
    <s v="October12020"/>
    <s v="Kenzi_Mohamd"/>
    <n v="0.85670000000000002"/>
    <x v="1"/>
    <x v="21"/>
    <s v="Q4"/>
    <x v="1"/>
    <s v="Good"/>
    <x v="0"/>
    <n v="854467"/>
    <s v="Data Collectors &amp; Call Informations"/>
    <x v="7"/>
    <n v="5781720"/>
    <x v="0"/>
    <n v="127.8014736521"/>
  </r>
  <r>
    <x v="1"/>
    <x v="9"/>
    <n v="2"/>
    <s v="October22020"/>
    <s v="Do_Elesawy"/>
    <n v="0.84909999999999997"/>
    <x v="2"/>
    <x v="21"/>
    <s v="Q1"/>
    <x v="1"/>
    <s v="Good"/>
    <x v="1"/>
    <n v="854236"/>
    <s v="Data Collectors &amp; Call Informations"/>
    <x v="0"/>
    <n v="79863.78"/>
    <x v="6"/>
    <n v="34"/>
  </r>
  <r>
    <x v="1"/>
    <x v="9"/>
    <n v="3"/>
    <s v="October32020"/>
    <s v="Jean_Ali"/>
    <n v="0.83560000000000001"/>
    <x v="3"/>
    <x v="21"/>
    <s v="Q2"/>
    <x v="1"/>
    <s v="Good"/>
    <x v="2"/>
    <n v="854484"/>
    <s v="Data Collectors &amp; Call Informations"/>
    <x v="1"/>
    <n v="8295952.3499999996"/>
    <x v="2"/>
    <n v="88"/>
  </r>
  <r>
    <x v="1"/>
    <x v="10"/>
    <n v="1"/>
    <s v="November12020"/>
    <s v="Rovan_Hossam"/>
    <n v="0.82109999999999994"/>
    <x v="4"/>
    <x v="22"/>
    <s v="Q3"/>
    <x v="0"/>
    <s v="Good"/>
    <x v="0"/>
    <n v="853466"/>
    <s v="Data Collectors &amp; Call Informations"/>
    <x v="2"/>
    <n v="9000000"/>
    <x v="1"/>
    <n v="88.828158418599998"/>
  </r>
  <r>
    <x v="1"/>
    <x v="10"/>
    <n v="2"/>
    <s v="November22020"/>
    <s v="Rony_Beyablo"/>
    <n v="0.79430000000000012"/>
    <x v="5"/>
    <x v="22"/>
    <s v="Q4"/>
    <x v="1"/>
    <s v="Good"/>
    <x v="1"/>
    <n v="854486"/>
    <s v="Data Collectors &amp; Call Informations"/>
    <x v="3"/>
    <n v="9377688.7100000009"/>
    <x v="1"/>
    <n v="90.322173177099998"/>
  </r>
  <r>
    <x v="1"/>
    <x v="10"/>
    <n v="3"/>
    <s v="November32020"/>
    <s v="Adam_Hisham"/>
    <n v="0.78449999999999998"/>
    <x v="6"/>
    <x v="22"/>
    <s v="Q1"/>
    <x v="2"/>
    <s v="Good"/>
    <x v="2"/>
    <n v="854468"/>
    <s v="Data Collectors &amp; Call Informations"/>
    <x v="4"/>
    <n v="63512.73"/>
    <x v="3"/>
    <n v="128.09139818470001"/>
  </r>
  <r>
    <x v="1"/>
    <x v="11"/>
    <n v="1"/>
    <s v="December12020"/>
    <s v="Kenzi_Mohamd"/>
    <n v="0.77650000000000008"/>
    <x v="7"/>
    <x v="23"/>
    <s v="Q2"/>
    <x v="0"/>
    <s v="Good"/>
    <x v="0"/>
    <n v="854416"/>
    <s v="Data Collectors &amp; Call Informations"/>
    <x v="5"/>
    <n v="14215911.1"/>
    <x v="0"/>
    <n v="120"/>
  </r>
  <r>
    <x v="1"/>
    <x v="11"/>
    <n v="2"/>
    <s v="December22020"/>
    <s v="Do_Elesawy"/>
    <n v="0.76430000000000009"/>
    <x v="8"/>
    <x v="23"/>
    <s v="Q3"/>
    <x v="1"/>
    <s v="Good"/>
    <x v="1"/>
    <n v="854411"/>
    <s v="Data Collectors &amp; Call Informations"/>
    <x v="6"/>
    <n v="30512511.18"/>
    <x v="0"/>
    <n v="128.09139818470001"/>
  </r>
  <r>
    <x v="1"/>
    <x v="11"/>
    <n v="3"/>
    <s v="December32020"/>
    <s v="Jean_Ali"/>
    <n v="0.75319999999999998"/>
    <x v="9"/>
    <x v="23"/>
    <s v="Q4"/>
    <x v="0"/>
    <s v="Good"/>
    <x v="2"/>
    <n v="853661"/>
    <s v="E2E Centralized &amp; Qaulity Types "/>
    <x v="7"/>
    <n v="33223.97"/>
    <x v="11"/>
    <n v="33"/>
  </r>
  <r>
    <x v="2"/>
    <x v="0"/>
    <n v="1"/>
    <s v="January12021"/>
    <s v="Rovan_Hossam"/>
    <n v="0.95120000000000005"/>
    <x v="10"/>
    <x v="24"/>
    <s v="Q1"/>
    <x v="0"/>
    <s v="Good"/>
    <x v="0"/>
    <n v="854336"/>
    <s v="E2E Centralized &amp; Qaulity Types "/>
    <x v="0"/>
    <n v="5817011.46"/>
    <x v="12"/>
    <n v="78.696927969300006"/>
  </r>
  <r>
    <x v="2"/>
    <x v="0"/>
    <n v="2"/>
    <s v="January22021"/>
    <s v="Rony_Beyablo"/>
    <n v="0.93769999999999998"/>
    <x v="11"/>
    <x v="24"/>
    <s v="Q2"/>
    <x v="0"/>
    <s v="Good"/>
    <x v="1"/>
    <n v="8533685"/>
    <s v="E2E Centralized &amp; Qaulity Types "/>
    <x v="1"/>
    <n v="7200000"/>
    <x v="13"/>
    <n v="85"/>
  </r>
  <r>
    <x v="2"/>
    <x v="0"/>
    <n v="3"/>
    <s v="January32021"/>
    <s v="Adam_Hisham"/>
    <n v="0.92879999999999996"/>
    <x v="12"/>
    <x v="24"/>
    <s v="Q3"/>
    <x v="0"/>
    <s v="Good"/>
    <x v="2"/>
    <n v="852857"/>
    <s v="E2E Centralized &amp; Qaulity Types "/>
    <x v="2"/>
    <n v="63512.73"/>
    <x v="14"/>
    <n v="100"/>
  </r>
  <r>
    <x v="2"/>
    <x v="1"/>
    <n v="1"/>
    <s v="February12021"/>
    <s v="Kenzi_Mohamd"/>
    <n v="0.92879999999999996"/>
    <x v="13"/>
    <x v="25"/>
    <s v="Q4"/>
    <x v="0"/>
    <s v="Good"/>
    <x v="0"/>
    <n v="853262"/>
    <s v="E2E Centralized &amp; Qaulity Types "/>
    <x v="3"/>
    <n v="79863.78"/>
    <x v="15"/>
    <n v="100"/>
  </r>
  <r>
    <x v="2"/>
    <x v="1"/>
    <n v="2"/>
    <s v="February22021"/>
    <s v="Do_Elesawy"/>
    <n v="0.90560000000000007"/>
    <x v="14"/>
    <x v="25"/>
    <s v="Q1"/>
    <x v="0"/>
    <s v="Good"/>
    <x v="1"/>
    <n v="853862"/>
    <s v="E2E Centralized &amp; Qaulity Types "/>
    <x v="4"/>
    <n v="245833.35"/>
    <x v="11"/>
    <n v="33"/>
  </r>
  <r>
    <x v="2"/>
    <x v="1"/>
    <n v="3"/>
    <s v="February32021"/>
    <s v="Jean_Ali"/>
    <n v="0.89989999999999992"/>
    <x v="15"/>
    <x v="25"/>
    <s v="Q2"/>
    <x v="0"/>
    <s v="Good"/>
    <x v="2"/>
    <n v="853263"/>
    <s v="E2E Centralized &amp; Qaulity Types "/>
    <x v="5"/>
    <n v="566867.78"/>
    <x v="16"/>
    <n v="144"/>
  </r>
  <r>
    <x v="2"/>
    <x v="2"/>
    <n v="1"/>
    <s v="March12021"/>
    <s v="Rovan_Hossam"/>
    <n v="0.89760000000000006"/>
    <x v="16"/>
    <x v="26"/>
    <s v="Q3"/>
    <x v="0"/>
    <s v="Good"/>
    <x v="0"/>
    <n v="853377"/>
    <s v="E2E Centralized &amp; Qaulity Types "/>
    <x v="6"/>
    <n v="1055772.18"/>
    <x v="0"/>
    <n v="120"/>
  </r>
  <r>
    <x v="2"/>
    <x v="2"/>
    <n v="2"/>
    <s v="March22021"/>
    <s v="Rony_Beyablo"/>
    <n v="0.86580000000000001"/>
    <x v="17"/>
    <x v="26"/>
    <s v="Q4"/>
    <x v="1"/>
    <s v="Good"/>
    <x v="1"/>
    <n v="853145"/>
    <s v="E2E Centralized &amp; Qaulity Types "/>
    <x v="7"/>
    <n v="1300000"/>
    <x v="0"/>
    <n v="128.09139818470001"/>
  </r>
  <r>
    <x v="2"/>
    <x v="2"/>
    <n v="3"/>
    <s v="March32021"/>
    <s v="Adam_Hisham"/>
    <n v="0.86340000000000006"/>
    <x v="18"/>
    <x v="26"/>
    <s v="Q1"/>
    <x v="2"/>
    <s v="Good"/>
    <x v="2"/>
    <n v="853376"/>
    <s v="E2E Centralized &amp; Qaulity Types "/>
    <x v="0"/>
    <n v="1542000.97"/>
    <x v="1"/>
    <n v="90.322173177099998"/>
  </r>
  <r>
    <x v="2"/>
    <x v="3"/>
    <n v="1"/>
    <s v="April12021"/>
    <s v="Kenzi_Mohamd"/>
    <n v="0.84909999999999997"/>
    <x v="19"/>
    <x v="27"/>
    <s v="Q2"/>
    <x v="0"/>
    <s v="Good"/>
    <x v="0"/>
    <n v="853264"/>
    <s v="E2E Centralized &amp; Qaulity Types "/>
    <x v="1"/>
    <n v="1694955.4"/>
    <x v="7"/>
    <n v="96.005330808600007"/>
  </r>
  <r>
    <x v="2"/>
    <x v="3"/>
    <n v="2"/>
    <s v="April22021"/>
    <s v="Do_Elesawy"/>
    <n v="0.84909999999999997"/>
    <x v="20"/>
    <x v="27"/>
    <s v="Q3"/>
    <x v="1"/>
    <s v="Good"/>
    <x v="1"/>
    <n v="853144"/>
    <s v="E2E Centralized &amp; Qaulity Types "/>
    <x v="2"/>
    <n v="2357327"/>
    <x v="0"/>
    <n v="110.35002679759999"/>
  </r>
  <r>
    <x v="2"/>
    <x v="3"/>
    <n v="3"/>
    <s v="April32021"/>
    <s v="Jean_Ali"/>
    <n v="0.83560000000000001"/>
    <x v="21"/>
    <x v="27"/>
    <s v="Q4"/>
    <x v="2"/>
    <s v="Good"/>
    <x v="2"/>
    <n v="853673"/>
    <s v="E2E Centralized &amp; Qaulity Types "/>
    <x v="3"/>
    <n v="2433987.2599999998"/>
    <x v="0"/>
    <n v="120"/>
  </r>
  <r>
    <x v="2"/>
    <x v="4"/>
    <n v="1"/>
    <s v="May12021"/>
    <s v="Rovan_Hossam"/>
    <n v="0.82120000000000004"/>
    <x v="22"/>
    <x v="28"/>
    <s v="Q1"/>
    <x v="0"/>
    <s v="Good"/>
    <x v="0"/>
    <n v="853361"/>
    <s v="E2E Centralized &amp; Qaulity Types "/>
    <x v="4"/>
    <n v="2457274.66"/>
    <x v="0"/>
    <n v="128.09139818470001"/>
  </r>
  <r>
    <x v="2"/>
    <x v="4"/>
    <n v="2"/>
    <s v="May22021"/>
    <s v="Rony_Beyablo"/>
    <n v="0.82109999999999994"/>
    <x v="23"/>
    <x v="28"/>
    <s v="Q2"/>
    <x v="1"/>
    <s v="Good"/>
    <x v="1"/>
    <n v="853142"/>
    <s v="E2E Centralized &amp; Qaulity Types "/>
    <x v="5"/>
    <n v="2801081.69"/>
    <x v="1"/>
    <n v="88.828158418599998"/>
  </r>
  <r>
    <x v="2"/>
    <x v="4"/>
    <n v="3"/>
    <s v="May32021"/>
    <s v="Adam_Hisham"/>
    <n v="0.79430000000000012"/>
    <x v="24"/>
    <x v="28"/>
    <s v="Q3"/>
    <x v="2"/>
    <s v="Good"/>
    <x v="2"/>
    <n v="853144"/>
    <s v="E2E Centralized &amp; Qaulity Types "/>
    <x v="6"/>
    <n v="2357327"/>
    <x v="1"/>
    <n v="88.828158418599998"/>
  </r>
  <r>
    <x v="2"/>
    <x v="5"/>
    <n v="1"/>
    <s v="June12021"/>
    <s v="Kenzi_Mohamd"/>
    <n v="0.79430000000000012"/>
    <x v="25"/>
    <x v="29"/>
    <s v="Q4"/>
    <x v="0"/>
    <s v="Good"/>
    <x v="0"/>
    <n v="853673"/>
    <s v="E2E Centralized &amp; Qaulity Types "/>
    <x v="7"/>
    <n v="2433987.2599999998"/>
    <x v="1"/>
    <n v="90.322173177099998"/>
  </r>
  <r>
    <x v="2"/>
    <x v="5"/>
    <n v="2"/>
    <s v="June22021"/>
    <s v="Do_Elesawy"/>
    <n v="0.78439999999999999"/>
    <x v="26"/>
    <x v="29"/>
    <s v="Q1"/>
    <x v="1"/>
    <s v="Good"/>
    <x v="1"/>
    <n v="853361"/>
    <s v="E2E Centralized &amp; Qaulity Types "/>
    <x v="0"/>
    <n v="2457274.66"/>
    <x v="0"/>
    <n v="127.8014736521"/>
  </r>
  <r>
    <x v="2"/>
    <x v="5"/>
    <n v="3"/>
    <s v="June32021"/>
    <s v="Jean_Ali"/>
    <n v="0.77650000000000008"/>
    <x v="27"/>
    <x v="29"/>
    <s v="Q2"/>
    <x v="2"/>
    <s v="Good"/>
    <x v="2"/>
    <n v="853142"/>
    <s v="E2E Centralized &amp; Qaulity Types "/>
    <x v="1"/>
    <n v="2801081.69"/>
    <x v="6"/>
    <n v="34"/>
  </r>
  <r>
    <x v="2"/>
    <x v="6"/>
    <n v="1"/>
    <s v="July12021"/>
    <s v="Rovan_Hossam"/>
    <n v="0.94230000000000003"/>
    <x v="28"/>
    <x v="30"/>
    <s v="Q3"/>
    <x v="0"/>
    <s v="Good"/>
    <x v="0"/>
    <n v="854336"/>
    <s v="E2E Centralized &amp; Qaulity Types "/>
    <x v="2"/>
    <n v="5817011.46"/>
    <x v="2"/>
    <n v="88"/>
  </r>
  <r>
    <x v="2"/>
    <x v="6"/>
    <n v="2"/>
    <s v="July22021"/>
    <s v="Rony_Beyablo"/>
    <n v="0.9234"/>
    <x v="29"/>
    <x v="30"/>
    <s v="Q4"/>
    <x v="1"/>
    <s v="Good"/>
    <x v="1"/>
    <n v="8533685"/>
    <s v="E2E Centralized &amp; Qaulity Types "/>
    <x v="3"/>
    <n v="7200000"/>
    <x v="1"/>
    <n v="88.828158418599998"/>
  </r>
  <r>
    <x v="2"/>
    <x v="6"/>
    <n v="3"/>
    <s v="July32021"/>
    <s v="Adam_Hisham"/>
    <n v="0.91870000000000007"/>
    <x v="30"/>
    <x v="30"/>
    <s v="Q1"/>
    <x v="2"/>
    <s v="Good"/>
    <x v="2"/>
    <n v="853436"/>
    <s v="E2E Centralized &amp; Qaulity Types "/>
    <x v="4"/>
    <n v="7486881.75"/>
    <x v="1"/>
    <n v="90.322173177099998"/>
  </r>
  <r>
    <x v="2"/>
    <x v="7"/>
    <n v="1"/>
    <s v="August12021"/>
    <s v="Kenzi_Mohamd"/>
    <n v="0.9123"/>
    <x v="0"/>
    <x v="31"/>
    <s v="Q2"/>
    <x v="0"/>
    <s v="Good"/>
    <x v="0"/>
    <n v="853676"/>
    <s v="E2E Centralized &amp; Qaulity Types "/>
    <x v="5"/>
    <n v="33988817.960000001"/>
    <x v="3"/>
    <n v="128.09139818470001"/>
  </r>
  <r>
    <x v="2"/>
    <x v="7"/>
    <n v="2"/>
    <s v="August22021"/>
    <s v="Do_Elesawy"/>
    <n v="0.9012"/>
    <x v="1"/>
    <x v="31"/>
    <s v="Q3"/>
    <x v="1"/>
    <s v="Good"/>
    <x v="1"/>
    <n v="853686"/>
    <s v="E2E Centralized &amp; Qaulity Types "/>
    <x v="6"/>
    <n v="33988817.960000001"/>
    <x v="3"/>
    <n v="128.09139818470001"/>
  </r>
  <r>
    <x v="2"/>
    <x v="7"/>
    <n v="3"/>
    <s v="August32021"/>
    <s v="Jean_Ali"/>
    <n v="0.89760000000000006"/>
    <x v="2"/>
    <x v="31"/>
    <s v="Q4"/>
    <x v="2"/>
    <s v="Good"/>
    <x v="2"/>
    <n v="853685"/>
    <s v="E2E Centralized &amp; Qaulity Types "/>
    <x v="7"/>
    <n v="33988817.960000001"/>
    <x v="3"/>
    <n v="128.09139818470001"/>
  </r>
  <r>
    <x v="2"/>
    <x v="8"/>
    <n v="1"/>
    <s v="September12021"/>
    <s v="Rovan_Hossam"/>
    <n v="0.89419999999999999"/>
    <x v="3"/>
    <x v="32"/>
    <s v="Q1"/>
    <x v="0"/>
    <s v="Good"/>
    <x v="0"/>
    <n v="854656"/>
    <s v="Pen Colors &amp; Center"/>
    <x v="0"/>
    <n v="1133477"/>
    <x v="2"/>
    <n v="88"/>
  </r>
  <r>
    <x v="2"/>
    <x v="8"/>
    <n v="2"/>
    <s v="September22021"/>
    <s v="Rony_Beyablo"/>
    <n v="0.88760000000000006"/>
    <x v="4"/>
    <x v="32"/>
    <s v="Q2"/>
    <x v="1"/>
    <s v="Good"/>
    <x v="1"/>
    <n v="854652"/>
    <s v="Pen Colors &amp; Center"/>
    <x v="1"/>
    <n v="79863.78"/>
    <x v="3"/>
    <n v="128.09139818470001"/>
  </r>
  <r>
    <x v="2"/>
    <x v="8"/>
    <n v="3"/>
    <s v="September32021"/>
    <s v="Adam_Hisham"/>
    <n v="0.87890000000000001"/>
    <x v="5"/>
    <x v="32"/>
    <s v="Q3"/>
    <x v="2"/>
    <s v="Good"/>
    <x v="2"/>
    <n v="853878"/>
    <s v="Pen Colors &amp; Center"/>
    <x v="2"/>
    <n v="7900000"/>
    <x v="8"/>
    <n v="15"/>
  </r>
  <r>
    <x v="2"/>
    <x v="9"/>
    <n v="1"/>
    <s v="October12021"/>
    <s v="Kenzi_Mohamd"/>
    <n v="0.87340000000000007"/>
    <x v="6"/>
    <x v="33"/>
    <s v="Q4"/>
    <x v="1"/>
    <s v="Good"/>
    <x v="0"/>
    <n v="854526.73333333305"/>
    <s v="E2E Centralized &amp; Qaulity Types "/>
    <x v="5"/>
    <n v="-7989330.2200000295"/>
    <x v="17"/>
    <n v="42.0060932123138"/>
  </r>
  <r>
    <x v="2"/>
    <x v="9"/>
    <n v="2"/>
    <s v="October22021"/>
    <s v="Do_Elesawy"/>
    <n v="0.86580000000000001"/>
    <x v="7"/>
    <x v="33"/>
    <s v="Q1"/>
    <x v="2"/>
    <s v="Good"/>
    <x v="1"/>
    <n v="854666.13333333295"/>
    <s v="E2E Centralized &amp; Qaulity Types "/>
    <x v="6"/>
    <n v="-15561510.028571401"/>
    <x v="18"/>
    <n v="24.7047106663648"/>
  </r>
  <r>
    <x v="2"/>
    <x v="9"/>
    <n v="3"/>
    <s v="October32021"/>
    <s v="Jean_Ali"/>
    <n v="0.85670000000000002"/>
    <x v="8"/>
    <x v="33"/>
    <s v="Q2"/>
    <x v="0"/>
    <s v="Good"/>
    <x v="2"/>
    <n v="854805.53333333298"/>
    <s v="E2E Centralized &amp; Qaulity Types "/>
    <x v="7"/>
    <n v="-23133689.837142799"/>
    <x v="19"/>
    <n v="7.4033281204158099"/>
  </r>
  <r>
    <x v="2"/>
    <x v="10"/>
    <n v="1"/>
    <s v="November12021"/>
    <s v="Rovan_Hossam"/>
    <n v="0.82120000000000004"/>
    <x v="9"/>
    <x v="34"/>
    <s v="Q3"/>
    <x v="1"/>
    <s v="Good"/>
    <x v="0"/>
    <n v="854944.933333333"/>
    <s v="Pen Colors &amp; Center"/>
    <x v="0"/>
    <n v="-30705869.645714302"/>
    <x v="20"/>
    <n v="-9.8980544255321892"/>
  </r>
  <r>
    <x v="2"/>
    <x v="10"/>
    <n v="2"/>
    <s v="November22021"/>
    <s v="Rony_Beyablo"/>
    <n v="0.80330000000000001"/>
    <x v="10"/>
    <x v="34"/>
    <s v="Q4"/>
    <x v="2"/>
    <s v="Good"/>
    <x v="1"/>
    <n v="855084.33333333302"/>
    <s v="Pen Colors &amp; Center"/>
    <x v="1"/>
    <n v="-38278049.454285704"/>
    <x v="21"/>
    <n v="-27.199436971481202"/>
  </r>
  <r>
    <x v="2"/>
    <x v="10"/>
    <n v="3"/>
    <s v="November32021"/>
    <s v="Adam_Hisham"/>
    <n v="0.79209999999999992"/>
    <x v="11"/>
    <x v="34"/>
    <s v="Q1"/>
    <x v="0"/>
    <s v="Good"/>
    <x v="2"/>
    <n v="855223.73333333305"/>
    <s v="Pen Colors &amp; Center"/>
    <x v="2"/>
    <n v="-45850229.262857102"/>
    <x v="22"/>
    <n v="-44.5008195174292"/>
  </r>
  <r>
    <x v="2"/>
    <x v="11"/>
    <n v="1"/>
    <s v="December12021"/>
    <s v="Kenzi_Mohamd"/>
    <n v="0.78449999999999998"/>
    <x v="12"/>
    <x v="35"/>
    <s v="Q2"/>
    <x v="1"/>
    <s v="Good"/>
    <x v="0"/>
    <n v="855363.13333333295"/>
    <s v="E2E Centralized &amp; Qaulity Types "/>
    <x v="5"/>
    <n v="-53422409.0714285"/>
    <x v="23"/>
    <n v="-61.802202063378203"/>
  </r>
  <r>
    <x v="2"/>
    <x v="11"/>
    <n v="2"/>
    <s v="December22021"/>
    <s v="Do_Elesawy"/>
    <n v="0.78439999999999999"/>
    <x v="13"/>
    <x v="35"/>
    <s v="Q3"/>
    <x v="2"/>
    <s v="Good"/>
    <x v="1"/>
    <n v="855502.53333333298"/>
    <s v="E2E Centralized &amp; Qaulity Types "/>
    <x v="6"/>
    <n v="-60994588.880000003"/>
    <x v="24"/>
    <n v="-79.103584609326205"/>
  </r>
  <r>
    <x v="2"/>
    <x v="11"/>
    <n v="3"/>
    <s v="December32021"/>
    <s v="Jean_Ali"/>
    <n v="0.76430000000000009"/>
    <x v="14"/>
    <x v="35"/>
    <s v="Q4"/>
    <x v="0"/>
    <s v="Good"/>
    <x v="2"/>
    <n v="855641.933333333"/>
    <s v="E2E Centralized &amp; Qaulity Types "/>
    <x v="7"/>
    <n v="-68566768.688571393"/>
    <x v="25"/>
    <n v="-96.40496715527520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
  <r>
    <x v="0"/>
    <x v="0"/>
    <n v="1"/>
    <s v="January12019"/>
    <s v="Rovan_Hossam"/>
    <n v="0.95120000000000005"/>
    <n v="1"/>
    <x v="0"/>
    <s v="Q1"/>
    <s v="Primary school"/>
    <s v="Best"/>
    <s v="Teachers"/>
    <n v="856133"/>
    <s v="Code &amp; Messaging Second &amp; Solutions"/>
    <s v="Freshman Orientation"/>
    <n v="5500000"/>
    <n v="127.8014736521"/>
    <n v="110.35002679759999"/>
  </r>
  <r>
    <x v="0"/>
    <x v="0"/>
    <n v="2"/>
    <s v="January22019"/>
    <s v="Rony_Beyablo"/>
    <n v="0.94230000000000003"/>
    <n v="2"/>
    <x v="0"/>
    <s v="Q2"/>
    <s v="Preschool"/>
    <s v="Best"/>
    <s v="Students"/>
    <n v="885728"/>
    <s v="Code &amp; Messaging Second &amp; Solutions"/>
    <s v="Senior First Day Quad Takeover"/>
    <n v="6499999.0300000003"/>
    <n v="127.8014736521"/>
    <n v="120"/>
  </r>
  <r>
    <x v="0"/>
    <x v="0"/>
    <n v="3"/>
    <s v="January32019"/>
    <s v="Adam_Hisham"/>
    <n v="0.92879999999999996"/>
    <n v="3"/>
    <x v="0"/>
    <s v="Q3"/>
    <s v="Elementary School"/>
    <s v="Best"/>
    <s v="Parents"/>
    <n v="885686"/>
    <s v="Code &amp; Messaging Second &amp; Solutions"/>
    <s v="Back to School Dance (on the Quad)"/>
    <n v="6800000"/>
    <n v="127.8014736521"/>
    <n v="128.09139818470001"/>
  </r>
  <r>
    <x v="0"/>
    <x v="1"/>
    <n v="1"/>
    <s v="February12019"/>
    <s v="Kenzi_Mohamd"/>
    <n v="0.9123"/>
    <n v="4"/>
    <x v="1"/>
    <s v="Q4"/>
    <s v="Primary school"/>
    <s v="Best"/>
    <s v="Teachers"/>
    <n v="885735"/>
    <s v="Code &amp; Messaging Second &amp; Solutions"/>
    <s v="Freshman Elections"/>
    <n v="686152.68"/>
    <n v="90"/>
    <n v="88.828158418599998"/>
  </r>
  <r>
    <x v="0"/>
    <x v="1"/>
    <n v="2"/>
    <s v="February22019"/>
    <s v="Do_Elesawy"/>
    <n v="0.90560000000000007"/>
    <n v="5"/>
    <x v="1"/>
    <s v="Q1"/>
    <s v="Preschool"/>
    <s v="Best"/>
    <s v="Students"/>
    <n v="885752"/>
    <s v="Code &amp; Messaging Second &amp; Solutions"/>
    <s v="Fall Sports Rally"/>
    <n v="1694205.31"/>
    <n v="90"/>
    <n v="90.322173177099998"/>
  </r>
  <r>
    <x v="0"/>
    <x v="1"/>
    <n v="3"/>
    <s v="February32019"/>
    <s v="Jean_Ali"/>
    <n v="0.9012"/>
    <n v="6"/>
    <x v="1"/>
    <s v="Q2"/>
    <s v="Elementary School"/>
    <s v="Best"/>
    <s v="Parents"/>
    <n v="885436"/>
    <s v="Code &amp; Messaging Second &amp; Solutions"/>
    <s v="Valentines Grams by the Senior Classes"/>
    <n v="1998780.35"/>
    <n v="127.8014736521"/>
    <n v="127.8014736521"/>
  </r>
  <r>
    <x v="0"/>
    <x v="2"/>
    <n v="1"/>
    <s v="March12019"/>
    <s v="Rovan_Hossam"/>
    <n v="0.89419999999999999"/>
    <n v="7"/>
    <x v="2"/>
    <s v="Q3"/>
    <s v="Primary school"/>
    <s v="Good"/>
    <s v="Teachers"/>
    <n v="885456"/>
    <s v="Code &amp; Messaging Second &amp; Solutions"/>
    <s v="Spring Sports Rally"/>
    <n v="2799995"/>
    <n v="88"/>
    <n v="88"/>
  </r>
  <r>
    <x v="0"/>
    <x v="2"/>
    <n v="2"/>
    <s v="March22019"/>
    <s v="Rony_Beyablo"/>
    <n v="0.88760000000000006"/>
    <n v="8"/>
    <x v="2"/>
    <s v="Q4"/>
    <s v="Preschool"/>
    <s v="Good"/>
    <s v="Students"/>
    <n v="885456"/>
    <s v="Code &amp; Messaging Second &amp; Solutions"/>
    <s v="Elimination Game"/>
    <n v="2799995"/>
    <n v="90"/>
    <n v="90.322173177099998"/>
  </r>
  <r>
    <x v="0"/>
    <x v="2"/>
    <n v="3"/>
    <s v="March32019"/>
    <s v="Adam_Hisham"/>
    <n v="0.88760000000000006"/>
    <n v="9"/>
    <x v="2"/>
    <s v="Q1"/>
    <s v="Elementary School"/>
    <s v="Good"/>
    <s v="Parents"/>
    <n v="856133"/>
    <s v="Code &amp; Messaging Second &amp; Solutions"/>
    <s v="Freshman Orientation"/>
    <n v="5500000"/>
    <n v="144.6870986296"/>
    <n v="128.09139818470001"/>
  </r>
  <r>
    <x v="0"/>
    <x v="3"/>
    <n v="1"/>
    <s v="April12019"/>
    <s v="Kenzi_Mohamd"/>
    <n v="0.87890000000000001"/>
    <n v="10"/>
    <x v="3"/>
    <s v="Q2"/>
    <s v="Elementary School"/>
    <s v="Good"/>
    <s v="Teachers"/>
    <n v="885728"/>
    <s v="Code &amp; Messaging Second &amp; Solutions"/>
    <s v="Senior First Day Quad Takeover"/>
    <n v="40467"/>
    <n v="144.6870986296"/>
    <n v="128.09139818470001"/>
  </r>
  <r>
    <x v="0"/>
    <x v="3"/>
    <n v="2"/>
    <s v="April22019"/>
    <s v="Do_Elesawy"/>
    <n v="0.85670000000000002"/>
    <n v="11"/>
    <x v="3"/>
    <s v="Q3"/>
    <s v="Elementary School"/>
    <s v="Good"/>
    <s v="Students"/>
    <n v="885686"/>
    <s v="Code &amp; Messaging Second &amp; Solutions"/>
    <s v="Back to School Dance (on the Quad)"/>
    <n v="63512.73"/>
    <n v="144.6870986296"/>
    <n v="128.09139818470001"/>
  </r>
  <r>
    <x v="0"/>
    <x v="3"/>
    <n v="3"/>
    <s v="April32019"/>
    <s v="Jean_Ali"/>
    <n v="0.84909999999999997"/>
    <n v="12"/>
    <x v="3"/>
    <s v="Q4"/>
    <s v="Elementary School"/>
    <s v="Good"/>
    <s v="Parents"/>
    <n v="856858"/>
    <s v="Code &amp; Messaging Second &amp; Solutions"/>
    <s v="Freshman Elections"/>
    <n v="25925328.920000002"/>
    <n v="144.6870986296"/>
    <n v="128.09139818470001"/>
  </r>
  <r>
    <x v="0"/>
    <x v="4"/>
    <n v="1"/>
    <s v="May12019"/>
    <s v="Rovan_Hossam"/>
    <n v="0.83560000000000001"/>
    <n v="13"/>
    <x v="4"/>
    <s v="Q1"/>
    <s v="Elementary School"/>
    <s v="Good"/>
    <s v="Teachers"/>
    <n v="856182"/>
    <s v="Direct &amp; Boards Services &amp; Satisfactions "/>
    <s v="Fall Sports Rally"/>
    <n v="6315072.54"/>
    <n v="144.6870986296"/>
    <n v="128.09139818470001"/>
  </r>
  <r>
    <x v="0"/>
    <x v="4"/>
    <n v="2"/>
    <s v="May22019"/>
    <s v="Rony_Beyablo"/>
    <n v="0.82120000000000004"/>
    <n v="14"/>
    <x v="4"/>
    <s v="Q2"/>
    <s v="Elementary School"/>
    <s v="Good"/>
    <s v="Students"/>
    <n v="856182"/>
    <s v="Direct &amp; Boards Services &amp; Satisfactions "/>
    <s v="Valentines Grams by the Senior Classes"/>
    <n v="6315072.54"/>
    <n v="127.8014736521"/>
    <n v="120"/>
  </r>
  <r>
    <x v="0"/>
    <x v="4"/>
    <n v="3"/>
    <s v="May32019"/>
    <s v="Adam_Hisham"/>
    <n v="0.82109999999999994"/>
    <n v="15"/>
    <x v="4"/>
    <s v="Q3"/>
    <s v="Elementary School"/>
    <s v="Good"/>
    <s v="Parents"/>
    <n v="885726"/>
    <s v="Direct &amp; Boards Services &amp; Satisfactions "/>
    <s v="Spring Sports Rally"/>
    <n v="29998768.399999999"/>
    <n v="127.8014736521"/>
    <n v="128.09139818470001"/>
  </r>
  <r>
    <x v="0"/>
    <x v="5"/>
    <n v="1"/>
    <s v="June12019"/>
    <s v="Kenzi_Mohamd"/>
    <n v="0.79430000000000012"/>
    <n v="16"/>
    <x v="5"/>
    <s v="Q4"/>
    <s v="Elementary School"/>
    <s v="Good"/>
    <s v="Teachers"/>
    <n v="885855"/>
    <s v="Negotiation Assurance &amp; Papers "/>
    <s v="Elimination Game"/>
    <n v="3643444.04"/>
    <n v="90"/>
    <n v="90.322173177099998"/>
  </r>
  <r>
    <x v="0"/>
    <x v="5"/>
    <n v="2"/>
    <s v="June22019"/>
    <s v="Do_Elesawy"/>
    <n v="0.78449999999999998"/>
    <n v="17"/>
    <x v="5"/>
    <s v="Q1"/>
    <s v="Elementary School"/>
    <s v="Good"/>
    <s v="Students"/>
    <n v="856656"/>
    <s v="Negotiation Assurance &amp; Papers "/>
    <s v="Freshman Orientation"/>
    <n v="3947433.47"/>
    <n v="127.8014736521"/>
    <n v="127.8014736521"/>
  </r>
  <r>
    <x v="0"/>
    <x v="5"/>
    <n v="3"/>
    <s v="June32019"/>
    <s v="Jean_Ali"/>
    <n v="0.75319999999999998"/>
    <n v="18"/>
    <x v="5"/>
    <s v="Q1"/>
    <s v="Elementary School"/>
    <s v="Good"/>
    <s v="Parents"/>
    <n v="885741"/>
    <s v="Negotiation Assurance &amp; Papers "/>
    <s v="Senior First Day Quad Takeover"/>
    <n v="79863.78"/>
    <n v="90"/>
    <n v="88.828158418599998"/>
  </r>
  <r>
    <x v="0"/>
    <x v="6"/>
    <n v="1"/>
    <s v="July12019"/>
    <s v="Rovan_Hossam"/>
    <n v="0.94230000000000003"/>
    <n v="19"/>
    <x v="6"/>
    <s v="Q1"/>
    <s v="Elementary School"/>
    <s v="Good"/>
    <s v="Teachers"/>
    <n v="856856"/>
    <s v="Negotiation Assurance &amp; Papers "/>
    <s v="Back to School Dance (on the Quad)"/>
    <n v="55000000"/>
    <n v="75"/>
    <n v="38"/>
  </r>
  <r>
    <x v="0"/>
    <x v="6"/>
    <n v="2"/>
    <s v="July22019"/>
    <s v="Rony_Beyablo"/>
    <n v="0.93769999999999998"/>
    <n v="20"/>
    <x v="6"/>
    <s v="Q1"/>
    <s v="Elementary School"/>
    <s v="Good"/>
    <s v="Students"/>
    <n v="885873"/>
    <s v="Netflxo Barmon Systems"/>
    <s v="Freshman Elections"/>
    <n v="55000000"/>
    <n v="80"/>
    <n v="44"/>
  </r>
  <r>
    <x v="0"/>
    <x v="6"/>
    <n v="3"/>
    <s v="July32019"/>
    <s v="Adam_Hisham"/>
    <n v="0.91870000000000007"/>
    <n v="21"/>
    <x v="6"/>
    <s v="Q1"/>
    <s v="Elementary School"/>
    <s v="Good"/>
    <s v="Parents"/>
    <n v="885315"/>
    <s v="Netflxo Barmon Systems"/>
    <s v="Fall Sports Rally"/>
    <n v="55000000"/>
    <n v="90"/>
    <n v="88.828158418599998"/>
  </r>
  <r>
    <x v="0"/>
    <x v="7"/>
    <n v="1"/>
    <s v="August12019"/>
    <s v="Kenzi_Mohamd"/>
    <n v="0.9123"/>
    <n v="22"/>
    <x v="7"/>
    <s v="Q1"/>
    <s v="Elementary School"/>
    <s v="Good"/>
    <s v="Teachers"/>
    <n v="885363"/>
    <s v="Netflxo Barmon Systems"/>
    <s v="Valentines Grams by the Senior Classes"/>
    <n v="2901990"/>
    <n v="90"/>
    <n v="90.322173177099998"/>
  </r>
  <r>
    <x v="0"/>
    <x v="7"/>
    <n v="2"/>
    <s v="August22019"/>
    <s v="Do_Elesawy"/>
    <n v="0.90560000000000007"/>
    <n v="23"/>
    <x v="7"/>
    <s v="Q1"/>
    <s v="Elementary School"/>
    <s v="Good"/>
    <s v="Students"/>
    <n v="885363"/>
    <s v="Netflxo Barmon Systems"/>
    <s v="Spring Sports Rally"/>
    <n v="2901990"/>
    <n v="127.8014736521"/>
    <n v="127.8014736521"/>
  </r>
  <r>
    <x v="0"/>
    <x v="7"/>
    <n v="3"/>
    <s v="August32019"/>
    <s v="Jean_Ali"/>
    <n v="0.89989999999999992"/>
    <n v="24"/>
    <x v="7"/>
    <s v="Q4"/>
    <s v="Elementary School"/>
    <s v="Good"/>
    <s v="Parents"/>
    <n v="856856"/>
    <s v="Netflxo Barmon Systems"/>
    <s v="Elimination Game"/>
    <n v="40467"/>
    <n v="34"/>
    <n v="34"/>
  </r>
  <r>
    <x v="0"/>
    <x v="8"/>
    <n v="1"/>
    <s v="September12019"/>
    <s v="Rovan_Hossam"/>
    <n v="0.89760000000000006"/>
    <n v="25"/>
    <x v="8"/>
    <s v="Q1"/>
    <s v="Elementary School"/>
    <s v="Good"/>
    <s v="Teachers"/>
    <n v="856155"/>
    <s v="Pen Colors &amp; Center"/>
    <s v="Freshman Orientation"/>
    <n v="4493279"/>
    <n v="127.8014736521"/>
    <n v="120"/>
  </r>
  <r>
    <x v="0"/>
    <x v="8"/>
    <n v="2"/>
    <s v="September22019"/>
    <s v="Rony_Beyablo"/>
    <n v="0.89419999999999999"/>
    <n v="26"/>
    <x v="8"/>
    <s v="Q2"/>
    <s v="Elementary School"/>
    <s v="Good"/>
    <s v="Students"/>
    <n v="856216"/>
    <s v="Pen Colors &amp; Center"/>
    <s v="Senior First Day Quad Takeover"/>
    <n v="4604017"/>
    <n v="127.8014736521"/>
    <n v="128.09139818470001"/>
  </r>
  <r>
    <x v="0"/>
    <x v="8"/>
    <n v="3"/>
    <s v="September32019"/>
    <s v="Adam_Hisham"/>
    <n v="0.87890000000000001"/>
    <n v="27"/>
    <x v="8"/>
    <s v="Q3"/>
    <s v="Elementary School"/>
    <s v="Good"/>
    <s v="Parents"/>
    <n v="851256"/>
    <s v="Call Motions &amp; Insurance"/>
    <s v="Back to School Dance (on the Quad)"/>
    <n v="1860257.32"/>
    <n v="127.8014736521"/>
    <n v="120"/>
  </r>
  <r>
    <x v="0"/>
    <x v="9"/>
    <n v="1"/>
    <s v="October12019"/>
    <s v="Kenzi_Mohamd"/>
    <n v="0.87890000000000001"/>
    <n v="28"/>
    <x v="9"/>
    <s v="Q4"/>
    <s v="Primary school"/>
    <s v="Good"/>
    <s v="Teachers"/>
    <n v="855785"/>
    <s v="Call Motions &amp; Insurance"/>
    <s v="Freshman Elections"/>
    <n v="4583373.3499999996"/>
    <n v="127.8014736521"/>
    <n v="128.09139818470001"/>
  </r>
  <r>
    <x v="0"/>
    <x v="9"/>
    <n v="2"/>
    <s v="October22019"/>
    <s v="Do_Elesawy"/>
    <n v="0.87340000000000007"/>
    <n v="29"/>
    <x v="9"/>
    <s v="Q1"/>
    <s v="Preschool"/>
    <s v="Good"/>
    <s v="Students"/>
    <n v="851285"/>
    <s v="Call Motions &amp; Insurance"/>
    <s v="Fall Sports Rally"/>
    <n v="79863.78"/>
    <n v="90"/>
    <n v="90.322173177099998"/>
  </r>
  <r>
    <x v="0"/>
    <x v="9"/>
    <n v="3"/>
    <s v="October32019"/>
    <s v="Jean_Ali"/>
    <n v="0.86340000000000006"/>
    <n v="30"/>
    <x v="9"/>
    <s v="Q2"/>
    <s v="Elementary School"/>
    <s v="Good"/>
    <s v="Parents"/>
    <n v="851223"/>
    <s v="Call Motions &amp; Insurance"/>
    <s v="Valentines Grams by the Senior Classes"/>
    <n v="26000000"/>
    <n v="111"/>
    <n v="96.005330808600007"/>
  </r>
  <r>
    <x v="0"/>
    <x v="10"/>
    <n v="1"/>
    <s v="November12019"/>
    <s v="Rovan_Hossam"/>
    <n v="0.82120000000000004"/>
    <n v="31"/>
    <x v="10"/>
    <s v="Q3"/>
    <s v="Primary school"/>
    <s v="Good"/>
    <s v="Teachers"/>
    <n v="851666"/>
    <s v="Code &amp; Messaging Second &amp; Solutions"/>
    <s v="Spring Sports Rally"/>
    <n v="1349247.51"/>
    <n v="90"/>
    <n v="88.828158418599998"/>
  </r>
  <r>
    <x v="0"/>
    <x v="10"/>
    <n v="2"/>
    <s v="November22019"/>
    <s v="Rony_Beyablo"/>
    <n v="0.80330000000000001"/>
    <n v="1"/>
    <x v="10"/>
    <s v="Q4"/>
    <s v="Preschool"/>
    <s v="Good"/>
    <s v="Students"/>
    <n v="851237"/>
    <s v="Code &amp; Messaging Second &amp; Solutions"/>
    <s v="Elimination Game"/>
    <n v="2400000"/>
    <n v="34"/>
    <n v="34"/>
  </r>
  <r>
    <x v="0"/>
    <x v="10"/>
    <n v="3"/>
    <s v="November32019"/>
    <s v="Adam_Hisham"/>
    <n v="0.80330000000000001"/>
    <n v="2"/>
    <x v="10"/>
    <s v="Q4"/>
    <s v="Elementary School"/>
    <s v="Good"/>
    <s v="Parents"/>
    <n v="851237"/>
    <s v="Code &amp; Messaging Second &amp; Solutions"/>
    <s v="Freshman Orientation"/>
    <n v="2400000"/>
    <n v="90"/>
    <n v="88.828158418599998"/>
  </r>
  <r>
    <x v="0"/>
    <x v="11"/>
    <n v="1"/>
    <s v="December12019"/>
    <s v="Kenzi_Mohamd"/>
    <n v="0.79209999999999992"/>
    <n v="3"/>
    <x v="11"/>
    <s v="Q4"/>
    <s v="Primary school"/>
    <s v="Good"/>
    <s v="Teachers"/>
    <n v="852263"/>
    <s v="Data Collectors &amp; Call Informations"/>
    <s v="Senior First Day Quad Takeover"/>
    <n v="1987514"/>
    <n v="90"/>
    <n v="90.322173177099998"/>
  </r>
  <r>
    <x v="0"/>
    <x v="11"/>
    <n v="2"/>
    <s v="December22019"/>
    <s v="Do_Elesawy"/>
    <n v="0.78439999999999999"/>
    <n v="4"/>
    <x v="11"/>
    <s v="Q4"/>
    <s v="Preschool"/>
    <s v="Good"/>
    <s v="Students"/>
    <n v="853462"/>
    <s v="Data Collectors &amp; Call Informations"/>
    <s v="Back to School Dance (on the Quad)"/>
    <n v="58887868"/>
    <n v="30"/>
    <n v="15"/>
  </r>
  <r>
    <x v="0"/>
    <x v="11"/>
    <n v="3"/>
    <s v="December32019"/>
    <s v="Jean_Ali"/>
    <n v="0.75319999999999998"/>
    <n v="5"/>
    <x v="11"/>
    <s v="Q4"/>
    <s v="Elementary School"/>
    <s v="Good"/>
    <s v="Parents"/>
    <n v="851827"/>
    <s v="Negotiation Assurance &amp; Papers "/>
    <s v="Freshman Elections"/>
    <n v="9800000"/>
    <n v="144.6870986296"/>
    <n v="128.09139818470001"/>
  </r>
  <r>
    <x v="1"/>
    <x v="0"/>
    <n v="1"/>
    <s v="January12020"/>
    <s v="Rovan_Hossam"/>
    <n v="0.93769999999999998"/>
    <n v="6"/>
    <x v="12"/>
    <s v="Q4"/>
    <s v="Primary school"/>
    <s v="Good"/>
    <s v="Teachers"/>
    <s v="851256-"/>
    <s v="Negotiation Assurance &amp; Papers "/>
    <s v="Fall Sports Rally"/>
    <n v="45345345"/>
    <n v="144.6870986296"/>
    <n v="128.09139818470001"/>
  </r>
  <r>
    <x v="1"/>
    <x v="0"/>
    <n v="2"/>
    <s v="January22020"/>
    <s v="Rony_Beyablo"/>
    <n v="0.9234"/>
    <n v="7"/>
    <x v="12"/>
    <s v="Q4"/>
    <s v="Preschool"/>
    <s v="Good"/>
    <s v="Students"/>
    <n v="851215"/>
    <s v="Negotiation Assurance &amp; Papers "/>
    <s v="Valentines Grams by the Senior Classes"/>
    <n v="1051624"/>
    <n v="127.8014736521"/>
    <n v="120"/>
  </r>
  <r>
    <x v="1"/>
    <x v="0"/>
    <n v="3"/>
    <s v="January32020"/>
    <s v="Adam_Hisham"/>
    <n v="0.9234"/>
    <n v="8"/>
    <x v="12"/>
    <s v="Q3"/>
    <s v="Elementary School"/>
    <s v="Good"/>
    <s v="Parents"/>
    <n v="853362"/>
    <s v="Negotiation Assurance &amp; Papers "/>
    <s v="Spring Sports Rally"/>
    <n v="1542724.82"/>
    <n v="127.8014736521"/>
    <n v="128.09139818470001"/>
  </r>
  <r>
    <x v="1"/>
    <x v="1"/>
    <n v="1"/>
    <s v="February12020"/>
    <s v="Kenzi_Mohamd"/>
    <n v="0.91870000000000007"/>
    <n v="9"/>
    <x v="13"/>
    <s v="Q4"/>
    <s v="Primary school"/>
    <s v="Good"/>
    <s v="Teachers"/>
    <n v="851286"/>
    <s v="Negotiation Assurance &amp; Papers "/>
    <s v="Elimination Game"/>
    <n v="1804836.4"/>
    <n v="5"/>
    <n v="8"/>
  </r>
  <r>
    <x v="1"/>
    <x v="1"/>
    <n v="2"/>
    <s v="February22020"/>
    <s v="Do_Elesawy"/>
    <n v="0.9123"/>
    <n v="10"/>
    <x v="13"/>
    <s v="Q1"/>
    <s v="Preschool"/>
    <s v="Good"/>
    <s v="Students"/>
    <n v="851671"/>
    <s v="Negotiation Assurance &amp; Papers "/>
    <s v="Freshman Orientation"/>
    <n v="2000000"/>
    <n v="12"/>
    <n v="10"/>
  </r>
  <r>
    <x v="1"/>
    <x v="1"/>
    <n v="3"/>
    <s v="February32020"/>
    <s v="Jean_Ali"/>
    <n v="0.9012"/>
    <n v="11"/>
    <x v="13"/>
    <s v="Q2"/>
    <s v="Elementary School"/>
    <s v="Good"/>
    <s v="Parents"/>
    <n v="852728"/>
    <s v="Negotiation Assurance &amp; Papers "/>
    <s v="Senior First Day Quad Takeover"/>
    <n v="3571088.9180000001"/>
    <n v="90"/>
    <n v="88.828158418599998"/>
  </r>
  <r>
    <x v="1"/>
    <x v="2"/>
    <n v="1"/>
    <s v="March12020"/>
    <s v="Rovan_Hossam"/>
    <n v="0.89989999999999992"/>
    <n v="12"/>
    <x v="14"/>
    <s v="Q3"/>
    <s v="Primary school"/>
    <s v="Good"/>
    <s v="Teachers"/>
    <s v="851285-"/>
    <s v="Negotiation Assurance &amp; Papers "/>
    <s v="Back to School Dance (on the Quad)"/>
    <n v="4563133"/>
    <n v="34"/>
    <n v="34"/>
  </r>
  <r>
    <x v="1"/>
    <x v="2"/>
    <n v="2"/>
    <s v="March22020"/>
    <s v="Rony_Beyablo"/>
    <n v="0.89760000000000006"/>
    <n v="13"/>
    <x v="14"/>
    <s v="Q4"/>
    <s v="Preschool"/>
    <s v="Good"/>
    <s v="Students"/>
    <n v="851216"/>
    <s v="Negotiation Assurance &amp; Papers "/>
    <s v="Freshman Elections"/>
    <n v="4611537"/>
    <n v="88"/>
    <n v="88"/>
  </r>
  <r>
    <x v="1"/>
    <x v="2"/>
    <n v="3"/>
    <s v="March32020"/>
    <s v="Adam_Hisham"/>
    <n v="0.87340000000000007"/>
    <n v="14"/>
    <x v="14"/>
    <s v="Q1"/>
    <s v="Elementary School"/>
    <s v="Good"/>
    <s v="Parents"/>
    <n v="851184"/>
    <s v="Negotiation Assurance &amp; Papers "/>
    <s v="Fall Sports Rally"/>
    <n v="5494521.7300000004"/>
    <n v="90"/>
    <n v="90.322173177099998"/>
  </r>
  <r>
    <x v="1"/>
    <x v="3"/>
    <n v="1"/>
    <s v="April12020"/>
    <s v="Kenzi_Mohamd"/>
    <n v="0.86580000000000001"/>
    <n v="15"/>
    <x v="15"/>
    <s v="Q2"/>
    <s v="Primary school"/>
    <s v="Good"/>
    <s v="Teachers"/>
    <n v="851827"/>
    <s v="Negotiation Assurance &amp; Papers "/>
    <s v="Valentines Grams by the Senior Classes"/>
    <n v="5800000"/>
    <n v="144.6870986296"/>
    <n v="128.09139818470001"/>
  </r>
  <r>
    <x v="1"/>
    <x v="3"/>
    <n v="2"/>
    <s v="April22020"/>
    <s v="Do_Elesawy"/>
    <n v="0.86340000000000006"/>
    <n v="16"/>
    <x v="15"/>
    <s v="Q3"/>
    <s v="Preschool"/>
    <s v="Good"/>
    <s v="Students"/>
    <n v="858555"/>
    <s v="Pen Colors &amp; Center"/>
    <s v="Spring Sports Rally"/>
    <n v="1263106"/>
    <n v="90"/>
    <n v="88.828158418599998"/>
  </r>
  <r>
    <x v="1"/>
    <x v="3"/>
    <n v="3"/>
    <s v="April32020"/>
    <s v="Jean_Ali"/>
    <n v="0.80330000000000001"/>
    <n v="17"/>
    <x v="15"/>
    <s v="Q3"/>
    <s v="Elementary School"/>
    <s v="Good"/>
    <s v="Parents"/>
    <n v="858556"/>
    <s v="Pen Colors &amp; Center"/>
    <s v="Elimination Game"/>
    <n v="40467"/>
    <n v="90"/>
    <n v="90.322173177099998"/>
  </r>
  <r>
    <x v="1"/>
    <x v="4"/>
    <n v="1"/>
    <s v="May12020"/>
    <s v="Rovan_Hossam"/>
    <n v="0.79209999999999992"/>
    <n v="18"/>
    <x v="16"/>
    <s v="Q3"/>
    <s v="Primary school"/>
    <s v="Good"/>
    <s v="Teachers"/>
    <n v="851463"/>
    <s v="Pen Colors &amp; Center"/>
    <s v="Freshman Orientation"/>
    <n v="10638000"/>
    <n v="33"/>
    <n v="33"/>
  </r>
  <r>
    <x v="1"/>
    <x v="4"/>
    <n v="2"/>
    <s v="May22020"/>
    <s v="Rony_Beyablo"/>
    <n v="0.78449999999999998"/>
    <n v="19"/>
    <x v="16"/>
    <s v="Q3"/>
    <s v="Preschool"/>
    <s v="Good"/>
    <s v="Students"/>
    <n v="851456"/>
    <s v="Pen Colors &amp; Center"/>
    <s v="Senior First Day Quad Takeover"/>
    <n v="40467"/>
    <n v="101.18785901450001"/>
    <n v="78.696927969300006"/>
  </r>
  <r>
    <x v="1"/>
    <x v="4"/>
    <n v="3"/>
    <s v="May32020"/>
    <s v="Adam_Hisham"/>
    <n v="0.78439999999999999"/>
    <n v="20"/>
    <x v="16"/>
    <s v="Q3"/>
    <s v="Elementary School"/>
    <s v="Good"/>
    <s v="Parents"/>
    <n v="854467"/>
    <s v="Data Collectors &amp; Call Informations"/>
    <s v="Back to School Dance (on the Quad)"/>
    <n v="5781720"/>
    <n v="5"/>
    <n v="8"/>
  </r>
  <r>
    <x v="1"/>
    <x v="5"/>
    <n v="1"/>
    <s v="June12020"/>
    <s v="Kenzi_Mohamd"/>
    <n v="0.77650000000000008"/>
    <n v="21"/>
    <x v="17"/>
    <s v="Q3"/>
    <s v="Primary school"/>
    <s v="Good"/>
    <s v="Teachers"/>
    <n v="854236"/>
    <s v="Data Collectors &amp; Call Informations"/>
    <s v="Freshman Elections"/>
    <n v="7194422.9800000004"/>
    <n v="12"/>
    <n v="10"/>
  </r>
  <r>
    <x v="1"/>
    <x v="5"/>
    <n v="2"/>
    <s v="June22020"/>
    <s v="Do_Elesawy"/>
    <n v="0.76430000000000009"/>
    <n v="22"/>
    <x v="17"/>
    <s v="Q3"/>
    <s v="Preschool"/>
    <s v="Good"/>
    <s v="Students"/>
    <n v="854412"/>
    <s v="Data Collectors &amp; Call Informations"/>
    <s v="Fall Sports Rally"/>
    <n v="823709.66"/>
    <n v="90"/>
    <n v="88.828158418599998"/>
  </r>
  <r>
    <x v="1"/>
    <x v="5"/>
    <n v="3"/>
    <s v="June32020"/>
    <s v="Jean_Ali"/>
    <n v="0.76430000000000009"/>
    <n v="23"/>
    <x v="17"/>
    <s v="Q3"/>
    <s v="Elementary School"/>
    <s v="Good"/>
    <s v="Parents"/>
    <n v="854485"/>
    <s v="Data Collectors &amp; Call Informations"/>
    <s v="Valentines Grams by the Senior Classes"/>
    <n v="2367268.2000000002"/>
    <n v="127.8014736521"/>
    <n v="127.8014736521"/>
  </r>
  <r>
    <x v="1"/>
    <x v="6"/>
    <n v="1"/>
    <s v="July12020"/>
    <s v="Rovan_Hossam"/>
    <n v="0.95120000000000005"/>
    <n v="24"/>
    <x v="18"/>
    <s v="Q3"/>
    <s v="Primary school"/>
    <s v="Good"/>
    <s v="Teachers"/>
    <n v="854487"/>
    <s v="Data Collectors &amp; Call Informations"/>
    <s v="Spring Sports Rally"/>
    <n v="2622311.29"/>
    <n v="34"/>
    <n v="34"/>
  </r>
  <r>
    <x v="1"/>
    <x v="6"/>
    <n v="2"/>
    <s v="July22020"/>
    <s v="Rony_Beyablo"/>
    <n v="0.93769999999999998"/>
    <n v="25"/>
    <x v="18"/>
    <s v="Q3"/>
    <s v="Preschool"/>
    <s v="Good"/>
    <s v="Students"/>
    <n v="854488"/>
    <s v="Data Collectors &amp; Call Informations"/>
    <s v="Elimination Game"/>
    <n v="3074951"/>
    <n v="88"/>
    <n v="88"/>
  </r>
  <r>
    <x v="1"/>
    <x v="6"/>
    <n v="3"/>
    <s v="July32020"/>
    <s v="Adam_Hisham"/>
    <n v="0.92879999999999996"/>
    <n v="26"/>
    <x v="18"/>
    <s v="Q3"/>
    <s v="Preschool"/>
    <s v="Good"/>
    <s v="Parents"/>
    <n v="854485"/>
    <s v="Data Collectors &amp; Call Informations"/>
    <s v="Freshman Orientation"/>
    <n v="2367268.2000000002"/>
    <n v="90"/>
    <n v="88.828158418599998"/>
  </r>
  <r>
    <x v="1"/>
    <x v="7"/>
    <n v="1"/>
    <s v="August12020"/>
    <s v="Kenzi_Mohamd"/>
    <n v="0.9234"/>
    <n v="27"/>
    <x v="19"/>
    <s v="Q3"/>
    <s v="Preschool"/>
    <s v="Good"/>
    <s v="Teachers"/>
    <n v="854487"/>
    <s v="Data Collectors &amp; Call Informations"/>
    <s v="Senior First Day Quad Takeover"/>
    <n v="2622311.29"/>
    <n v="90"/>
    <n v="90.322173177099998"/>
  </r>
  <r>
    <x v="1"/>
    <x v="7"/>
    <n v="2"/>
    <s v="August22020"/>
    <s v="Do_Elesawy"/>
    <n v="0.90560000000000007"/>
    <n v="28"/>
    <x v="19"/>
    <s v="Q3"/>
    <s v="Preschool"/>
    <s v="Good"/>
    <s v="Students"/>
    <n v="854488"/>
    <s v="Data Collectors &amp; Call Informations"/>
    <s v="Back to School Dance (on the Quad)"/>
    <n v="3074951"/>
    <n v="144.6870986296"/>
    <n v="128.09139818470001"/>
  </r>
  <r>
    <x v="1"/>
    <x v="7"/>
    <n v="3"/>
    <s v="August32020"/>
    <s v="Jean_Ali"/>
    <n v="0.9012"/>
    <n v="29"/>
    <x v="19"/>
    <s v="Q4"/>
    <s v="Preschool"/>
    <s v="Good"/>
    <s v="Parents"/>
    <n v="854466"/>
    <s v="Data Collectors &amp; Call Informations"/>
    <s v="Freshman Elections"/>
    <n v="3835149"/>
    <n v="75"/>
    <n v="38"/>
  </r>
  <r>
    <x v="1"/>
    <x v="8"/>
    <n v="1"/>
    <s v="September12020"/>
    <s v="Rovan_Hossam"/>
    <n v="0.89989999999999992"/>
    <n v="30"/>
    <x v="20"/>
    <s v="Q1"/>
    <s v="Preschool"/>
    <s v="Good"/>
    <s v="Teachers"/>
    <n v="890675"/>
    <s v="Data Collectors &amp; Call Informations"/>
    <s v="Fall Sports Rally"/>
    <n v="3946768.2"/>
    <n v="80"/>
    <n v="44"/>
  </r>
  <r>
    <x v="1"/>
    <x v="8"/>
    <n v="2"/>
    <s v="September22020"/>
    <s v="Rony_Beyablo"/>
    <n v="0.88760000000000006"/>
    <n v="31"/>
    <x v="20"/>
    <s v="Q2"/>
    <s v="Preschool"/>
    <s v="Good"/>
    <s v="Students"/>
    <n v="854685"/>
    <s v="Data Collectors &amp; Call Informations"/>
    <s v="Valentines Grams by the Senior Classes"/>
    <n v="63512.73"/>
    <n v="90"/>
    <n v="88.828158418599998"/>
  </r>
  <r>
    <x v="1"/>
    <x v="8"/>
    <n v="3"/>
    <s v="September32020"/>
    <s v="Adam_Hisham"/>
    <n v="0.86340000000000006"/>
    <n v="1"/>
    <x v="20"/>
    <s v="Q3"/>
    <s v="Preschool"/>
    <s v="Good"/>
    <s v="Parents"/>
    <n v="854456"/>
    <s v="Data Collectors &amp; Call Informations"/>
    <s v="Spring Sports Rally"/>
    <n v="63512.73"/>
    <n v="90"/>
    <n v="90.322173177099998"/>
  </r>
  <r>
    <x v="1"/>
    <x v="9"/>
    <n v="1"/>
    <s v="October12020"/>
    <s v="Kenzi_Mohamd"/>
    <n v="0.85670000000000002"/>
    <n v="2"/>
    <x v="21"/>
    <s v="Q4"/>
    <s v="Preschool"/>
    <s v="Good"/>
    <s v="Teachers"/>
    <n v="854467"/>
    <s v="Data Collectors &amp; Call Informations"/>
    <s v="Elimination Game"/>
    <n v="5781720"/>
    <n v="127.8014736521"/>
    <n v="127.8014736521"/>
  </r>
  <r>
    <x v="1"/>
    <x v="9"/>
    <n v="2"/>
    <s v="October22020"/>
    <s v="Do_Elesawy"/>
    <n v="0.84909999999999997"/>
    <n v="3"/>
    <x v="21"/>
    <s v="Q1"/>
    <s v="Preschool"/>
    <s v="Good"/>
    <s v="Students"/>
    <n v="854236"/>
    <s v="Data Collectors &amp; Call Informations"/>
    <s v="Freshman Orientation"/>
    <n v="79863.78"/>
    <n v="34"/>
    <n v="34"/>
  </r>
  <r>
    <x v="1"/>
    <x v="9"/>
    <n v="3"/>
    <s v="October32020"/>
    <s v="Jean_Ali"/>
    <n v="0.83560000000000001"/>
    <n v="4"/>
    <x v="21"/>
    <s v="Q2"/>
    <s v="Preschool"/>
    <s v="Good"/>
    <s v="Parents"/>
    <n v="854484"/>
    <s v="Data Collectors &amp; Call Informations"/>
    <s v="Senior First Day Quad Takeover"/>
    <n v="8295952.3499999996"/>
    <n v="88"/>
    <n v="88"/>
  </r>
  <r>
    <x v="1"/>
    <x v="10"/>
    <n v="1"/>
    <s v="November12020"/>
    <s v="Rovan_Hossam"/>
    <n v="0.82109999999999994"/>
    <n v="5"/>
    <x v="22"/>
    <s v="Q3"/>
    <s v="Primary school"/>
    <s v="Good"/>
    <s v="Teachers"/>
    <n v="853466"/>
    <s v="Data Collectors &amp; Call Informations"/>
    <s v="Back to School Dance (on the Quad)"/>
    <n v="9000000"/>
    <n v="90"/>
    <n v="88.828158418599998"/>
  </r>
  <r>
    <x v="1"/>
    <x v="10"/>
    <n v="2"/>
    <s v="November22020"/>
    <s v="Rony_Beyablo"/>
    <n v="0.79430000000000012"/>
    <n v="6"/>
    <x v="22"/>
    <s v="Q4"/>
    <s v="Preschool"/>
    <s v="Good"/>
    <s v="Students"/>
    <n v="854486"/>
    <s v="Data Collectors &amp; Call Informations"/>
    <s v="Freshman Elections"/>
    <n v="9377688.7100000009"/>
    <n v="90"/>
    <n v="90.322173177099998"/>
  </r>
  <r>
    <x v="1"/>
    <x v="10"/>
    <n v="3"/>
    <s v="November32020"/>
    <s v="Adam_Hisham"/>
    <n v="0.78449999999999998"/>
    <n v="7"/>
    <x v="22"/>
    <s v="Q1"/>
    <s v="Elementary School"/>
    <s v="Good"/>
    <s v="Parents"/>
    <n v="854468"/>
    <s v="Data Collectors &amp; Call Informations"/>
    <s v="Fall Sports Rally"/>
    <n v="63512.73"/>
    <n v="144.6870986296"/>
    <n v="128.09139818470001"/>
  </r>
  <r>
    <x v="1"/>
    <x v="11"/>
    <n v="1"/>
    <s v="December12020"/>
    <s v="Kenzi_Mohamd"/>
    <n v="0.77650000000000008"/>
    <n v="8"/>
    <x v="23"/>
    <s v="Q2"/>
    <s v="Primary school"/>
    <s v="Good"/>
    <s v="Teachers"/>
    <n v="854416"/>
    <s v="Data Collectors &amp; Call Informations"/>
    <s v="Valentines Grams by the Senior Classes"/>
    <n v="14215911.1"/>
    <n v="127.8014736521"/>
    <n v="120"/>
  </r>
  <r>
    <x v="1"/>
    <x v="11"/>
    <n v="2"/>
    <s v="December22020"/>
    <s v="Do_Elesawy"/>
    <n v="0.76430000000000009"/>
    <n v="9"/>
    <x v="23"/>
    <s v="Q3"/>
    <s v="Preschool"/>
    <s v="Good"/>
    <s v="Students"/>
    <n v="854411"/>
    <s v="Data Collectors &amp; Call Informations"/>
    <s v="Spring Sports Rally"/>
    <n v="30512511.18"/>
    <n v="127.8014736521"/>
    <n v="128.09139818470001"/>
  </r>
  <r>
    <x v="1"/>
    <x v="11"/>
    <n v="3"/>
    <s v="December32020"/>
    <s v="Jean_Ali"/>
    <n v="0.75319999999999998"/>
    <n v="10"/>
    <x v="23"/>
    <s v="Q4"/>
    <s v="Primary school"/>
    <s v="Good"/>
    <s v="Parents"/>
    <n v="853661"/>
    <s v="E2E Centralized &amp; Qaulity Types "/>
    <s v="Elimination Game"/>
    <n v="33223.97"/>
    <n v="33"/>
    <n v="33"/>
  </r>
  <r>
    <x v="2"/>
    <x v="0"/>
    <n v="1"/>
    <s v="January12021"/>
    <s v="Rovan_Hossam"/>
    <n v="0.95120000000000005"/>
    <n v="11"/>
    <x v="24"/>
    <s v="Q1"/>
    <s v="Primary school"/>
    <s v="Good"/>
    <s v="Teachers"/>
    <n v="854336"/>
    <s v="E2E Centralized &amp; Qaulity Types "/>
    <s v="Freshman Orientation"/>
    <n v="5817011.46"/>
    <n v="101.18785901450001"/>
    <n v="78.696927969300006"/>
  </r>
  <r>
    <x v="2"/>
    <x v="0"/>
    <n v="2"/>
    <s v="January22021"/>
    <s v="Rony_Beyablo"/>
    <n v="0.93769999999999998"/>
    <n v="12"/>
    <x v="24"/>
    <s v="Q2"/>
    <s v="Primary school"/>
    <s v="Good"/>
    <s v="Students"/>
    <n v="8533685"/>
    <s v="E2E Centralized &amp; Qaulity Types "/>
    <s v="Senior First Day Quad Takeover"/>
    <n v="7200000"/>
    <n v="78"/>
    <n v="85"/>
  </r>
  <r>
    <x v="2"/>
    <x v="0"/>
    <n v="3"/>
    <s v="January32021"/>
    <s v="Adam_Hisham"/>
    <n v="0.92879999999999996"/>
    <n v="13"/>
    <x v="24"/>
    <s v="Q3"/>
    <s v="Primary school"/>
    <s v="Good"/>
    <s v="Parents"/>
    <n v="852857"/>
    <s v="E2E Centralized &amp; Qaulity Types "/>
    <s v="Back to School Dance (on the Quad)"/>
    <n v="63512.73"/>
    <n v="130"/>
    <n v="100"/>
  </r>
  <r>
    <x v="2"/>
    <x v="1"/>
    <n v="1"/>
    <s v="February12021"/>
    <s v="Kenzi_Mohamd"/>
    <n v="0.92879999999999996"/>
    <n v="14"/>
    <x v="25"/>
    <s v="Q4"/>
    <s v="Primary school"/>
    <s v="Good"/>
    <s v="Teachers"/>
    <n v="853262"/>
    <s v="E2E Centralized &amp; Qaulity Types "/>
    <s v="Freshman Elections"/>
    <n v="79863.78"/>
    <n v="140"/>
    <n v="100"/>
  </r>
  <r>
    <x v="2"/>
    <x v="1"/>
    <n v="2"/>
    <s v="February22021"/>
    <s v="Do_Elesawy"/>
    <n v="0.90560000000000007"/>
    <n v="15"/>
    <x v="25"/>
    <s v="Q1"/>
    <s v="Primary school"/>
    <s v="Good"/>
    <s v="Students"/>
    <n v="853862"/>
    <s v="E2E Centralized &amp; Qaulity Types "/>
    <s v="Fall Sports Rally"/>
    <n v="245833.35"/>
    <n v="33"/>
    <n v="33"/>
  </r>
  <r>
    <x v="2"/>
    <x v="1"/>
    <n v="3"/>
    <s v="February32021"/>
    <s v="Jean_Ali"/>
    <n v="0.89989999999999992"/>
    <n v="16"/>
    <x v="25"/>
    <s v="Q2"/>
    <s v="Primary school"/>
    <s v="Good"/>
    <s v="Parents"/>
    <n v="853263"/>
    <s v="E2E Centralized &amp; Qaulity Types "/>
    <s v="Valentines Grams by the Senior Classes"/>
    <n v="566867.78"/>
    <n v="197"/>
    <n v="144"/>
  </r>
  <r>
    <x v="2"/>
    <x v="2"/>
    <n v="1"/>
    <s v="March12021"/>
    <s v="Rovan_Hossam"/>
    <n v="0.89760000000000006"/>
    <n v="17"/>
    <x v="26"/>
    <s v="Q3"/>
    <s v="Primary school"/>
    <s v="Good"/>
    <s v="Teachers"/>
    <n v="853377"/>
    <s v="E2E Centralized &amp; Qaulity Types "/>
    <s v="Spring Sports Rally"/>
    <n v="1055772.18"/>
    <n v="127.8014736521"/>
    <n v="120"/>
  </r>
  <r>
    <x v="2"/>
    <x v="2"/>
    <n v="2"/>
    <s v="March22021"/>
    <s v="Rony_Beyablo"/>
    <n v="0.86580000000000001"/>
    <n v="18"/>
    <x v="26"/>
    <s v="Q4"/>
    <s v="Preschool"/>
    <s v="Good"/>
    <s v="Students"/>
    <n v="853145"/>
    <s v="E2E Centralized &amp; Qaulity Types "/>
    <s v="Elimination Game"/>
    <n v="1300000"/>
    <n v="127.8014736521"/>
    <n v="128.09139818470001"/>
  </r>
  <r>
    <x v="2"/>
    <x v="2"/>
    <n v="3"/>
    <s v="March32021"/>
    <s v="Adam_Hisham"/>
    <n v="0.86340000000000006"/>
    <n v="19"/>
    <x v="26"/>
    <s v="Q1"/>
    <s v="Elementary School"/>
    <s v="Good"/>
    <s v="Parents"/>
    <n v="853376"/>
    <s v="E2E Centralized &amp; Qaulity Types "/>
    <s v="Freshman Orientation"/>
    <n v="1542000.97"/>
    <n v="90"/>
    <n v="90.322173177099998"/>
  </r>
  <r>
    <x v="2"/>
    <x v="3"/>
    <n v="1"/>
    <s v="April12021"/>
    <s v="Kenzi_Mohamd"/>
    <n v="0.84909999999999997"/>
    <n v="20"/>
    <x v="27"/>
    <s v="Q2"/>
    <s v="Primary school"/>
    <s v="Good"/>
    <s v="Teachers"/>
    <n v="853264"/>
    <s v="E2E Centralized &amp; Qaulity Types "/>
    <s v="Senior First Day Quad Takeover"/>
    <n v="1694955.4"/>
    <n v="111"/>
    <n v="96.005330808600007"/>
  </r>
  <r>
    <x v="2"/>
    <x v="3"/>
    <n v="2"/>
    <s v="April22021"/>
    <s v="Do_Elesawy"/>
    <n v="0.84909999999999997"/>
    <n v="21"/>
    <x v="27"/>
    <s v="Q3"/>
    <s v="Preschool"/>
    <s v="Good"/>
    <s v="Students"/>
    <n v="853144"/>
    <s v="E2E Centralized &amp; Qaulity Types "/>
    <s v="Back to School Dance (on the Quad)"/>
    <n v="2357327"/>
    <n v="127.8014736521"/>
    <n v="110.35002679759999"/>
  </r>
  <r>
    <x v="2"/>
    <x v="3"/>
    <n v="3"/>
    <s v="April32021"/>
    <s v="Jean_Ali"/>
    <n v="0.83560000000000001"/>
    <n v="22"/>
    <x v="27"/>
    <s v="Q4"/>
    <s v="Elementary School"/>
    <s v="Good"/>
    <s v="Parents"/>
    <n v="853673"/>
    <s v="E2E Centralized &amp; Qaulity Types "/>
    <s v="Freshman Elections"/>
    <n v="2433987.2599999998"/>
    <n v="127.8014736521"/>
    <n v="120"/>
  </r>
  <r>
    <x v="2"/>
    <x v="4"/>
    <n v="1"/>
    <s v="May12021"/>
    <s v="Rovan_Hossam"/>
    <n v="0.82120000000000004"/>
    <n v="23"/>
    <x v="28"/>
    <s v="Q1"/>
    <s v="Primary school"/>
    <s v="Good"/>
    <s v="Teachers"/>
    <n v="853361"/>
    <s v="E2E Centralized &amp; Qaulity Types "/>
    <s v="Fall Sports Rally"/>
    <n v="2457274.66"/>
    <n v="127.8014736521"/>
    <n v="128.09139818470001"/>
  </r>
  <r>
    <x v="2"/>
    <x v="4"/>
    <n v="2"/>
    <s v="May22021"/>
    <s v="Rony_Beyablo"/>
    <n v="0.82109999999999994"/>
    <n v="24"/>
    <x v="28"/>
    <s v="Q2"/>
    <s v="Preschool"/>
    <s v="Good"/>
    <s v="Students"/>
    <n v="853142"/>
    <s v="E2E Centralized &amp; Qaulity Types "/>
    <s v="Valentines Grams by the Senior Classes"/>
    <n v="2801081.69"/>
    <n v="90"/>
    <n v="88.828158418599998"/>
  </r>
  <r>
    <x v="2"/>
    <x v="4"/>
    <n v="3"/>
    <s v="May32021"/>
    <s v="Adam_Hisham"/>
    <n v="0.79430000000000012"/>
    <n v="25"/>
    <x v="28"/>
    <s v="Q3"/>
    <s v="Elementary School"/>
    <s v="Good"/>
    <s v="Parents"/>
    <n v="853144"/>
    <s v="E2E Centralized &amp; Qaulity Types "/>
    <s v="Spring Sports Rally"/>
    <n v="2357327"/>
    <n v="90"/>
    <n v="88.828158418599998"/>
  </r>
  <r>
    <x v="2"/>
    <x v="5"/>
    <n v="1"/>
    <s v="June12021"/>
    <s v="Kenzi_Mohamd"/>
    <n v="0.79430000000000012"/>
    <n v="26"/>
    <x v="29"/>
    <s v="Q4"/>
    <s v="Primary school"/>
    <s v="Good"/>
    <s v="Teachers"/>
    <n v="853673"/>
    <s v="E2E Centralized &amp; Qaulity Types "/>
    <s v="Elimination Game"/>
    <n v="2433987.2599999998"/>
    <n v="90"/>
    <n v="90.322173177099998"/>
  </r>
  <r>
    <x v="2"/>
    <x v="5"/>
    <n v="2"/>
    <s v="June22021"/>
    <s v="Do_Elesawy"/>
    <n v="0.78439999999999999"/>
    <n v="27"/>
    <x v="29"/>
    <s v="Q1"/>
    <s v="Preschool"/>
    <s v="Good"/>
    <s v="Students"/>
    <n v="853361"/>
    <s v="E2E Centralized &amp; Qaulity Types "/>
    <s v="Freshman Orientation"/>
    <n v="2457274.66"/>
    <n v="127.8014736521"/>
    <n v="127.8014736521"/>
  </r>
  <r>
    <x v="2"/>
    <x v="5"/>
    <n v="3"/>
    <s v="June32021"/>
    <s v="Jean_Ali"/>
    <n v="0.77650000000000008"/>
    <n v="28"/>
    <x v="29"/>
    <s v="Q2"/>
    <s v="Elementary School"/>
    <s v="Good"/>
    <s v="Parents"/>
    <n v="853142"/>
    <s v="E2E Centralized &amp; Qaulity Types "/>
    <s v="Senior First Day Quad Takeover"/>
    <n v="2801081.69"/>
    <n v="34"/>
    <n v="34"/>
  </r>
  <r>
    <x v="2"/>
    <x v="6"/>
    <n v="1"/>
    <s v="July12021"/>
    <s v="Rovan_Hossam"/>
    <n v="0.94230000000000003"/>
    <n v="29"/>
    <x v="30"/>
    <s v="Q3"/>
    <s v="Primary school"/>
    <s v="Good"/>
    <s v="Teachers"/>
    <n v="854336"/>
    <s v="E2E Centralized &amp; Qaulity Types "/>
    <s v="Back to School Dance (on the Quad)"/>
    <n v="5817011.46"/>
    <n v="88"/>
    <n v="88"/>
  </r>
  <r>
    <x v="2"/>
    <x v="6"/>
    <n v="2"/>
    <s v="July22021"/>
    <s v="Rony_Beyablo"/>
    <n v="0.9234"/>
    <n v="30"/>
    <x v="30"/>
    <s v="Q4"/>
    <s v="Preschool"/>
    <s v="Good"/>
    <s v="Students"/>
    <n v="8533685"/>
    <s v="E2E Centralized &amp; Qaulity Types "/>
    <s v="Freshman Elections"/>
    <n v="7200000"/>
    <n v="90"/>
    <n v="88.828158418599998"/>
  </r>
  <r>
    <x v="2"/>
    <x v="6"/>
    <n v="3"/>
    <s v="July32021"/>
    <s v="Adam_Hisham"/>
    <n v="0.91870000000000007"/>
    <n v="31"/>
    <x v="30"/>
    <s v="Q1"/>
    <s v="Elementary School"/>
    <s v="Good"/>
    <s v="Parents"/>
    <n v="853436"/>
    <s v="E2E Centralized &amp; Qaulity Types "/>
    <s v="Fall Sports Rally"/>
    <n v="7486881.75"/>
    <n v="90"/>
    <n v="90.322173177099998"/>
  </r>
  <r>
    <x v="2"/>
    <x v="7"/>
    <n v="1"/>
    <s v="August12021"/>
    <s v="Kenzi_Mohamd"/>
    <n v="0.9123"/>
    <n v="1"/>
    <x v="31"/>
    <s v="Q2"/>
    <s v="Primary school"/>
    <s v="Good"/>
    <s v="Teachers"/>
    <n v="853676"/>
    <s v="E2E Centralized &amp; Qaulity Types "/>
    <s v="Valentines Grams by the Senior Classes"/>
    <n v="33988817.960000001"/>
    <n v="144.6870986296"/>
    <n v="128.09139818470001"/>
  </r>
  <r>
    <x v="2"/>
    <x v="7"/>
    <n v="2"/>
    <s v="August22021"/>
    <s v="Do_Elesawy"/>
    <n v="0.9012"/>
    <n v="2"/>
    <x v="31"/>
    <s v="Q3"/>
    <s v="Preschool"/>
    <s v="Good"/>
    <s v="Students"/>
    <n v="853686"/>
    <s v="E2E Centralized &amp; Qaulity Types "/>
    <s v="Spring Sports Rally"/>
    <n v="33988817.960000001"/>
    <n v="144.6870986296"/>
    <n v="128.09139818470001"/>
  </r>
  <r>
    <x v="2"/>
    <x v="7"/>
    <n v="3"/>
    <s v="August32021"/>
    <s v="Jean_Ali"/>
    <n v="0.89760000000000006"/>
    <n v="3"/>
    <x v="31"/>
    <s v="Q4"/>
    <s v="Elementary School"/>
    <s v="Good"/>
    <s v="Parents"/>
    <n v="853685"/>
    <s v="E2E Centralized &amp; Qaulity Types "/>
    <s v="Elimination Game"/>
    <n v="33988817.960000001"/>
    <n v="144.6870986296"/>
    <n v="128.09139818470001"/>
  </r>
  <r>
    <x v="2"/>
    <x v="8"/>
    <n v="1"/>
    <s v="September12021"/>
    <s v="Rovan_Hossam"/>
    <n v="0.89419999999999999"/>
    <n v="4"/>
    <x v="32"/>
    <s v="Q1"/>
    <s v="Primary school"/>
    <s v="Good"/>
    <s v="Teachers"/>
    <n v="854656"/>
    <s v="Pen Colors &amp; Center"/>
    <s v="Freshman Orientation"/>
    <n v="1133477"/>
    <n v="88"/>
    <n v="88"/>
  </r>
  <r>
    <x v="2"/>
    <x v="8"/>
    <n v="2"/>
    <s v="September22021"/>
    <s v="Rony_Beyablo"/>
    <n v="0.88760000000000006"/>
    <n v="5"/>
    <x v="32"/>
    <s v="Q2"/>
    <s v="Preschool"/>
    <s v="Good"/>
    <s v="Students"/>
    <n v="854652"/>
    <s v="Pen Colors &amp; Center"/>
    <s v="Senior First Day Quad Takeover"/>
    <n v="79863.78"/>
    <n v="144.6870986296"/>
    <n v="128.09139818470001"/>
  </r>
  <r>
    <x v="2"/>
    <x v="8"/>
    <n v="3"/>
    <s v="September32021"/>
    <s v="Adam_Hisham"/>
    <n v="0.87890000000000001"/>
    <n v="6"/>
    <x v="32"/>
    <s v="Q3"/>
    <s v="Elementary School"/>
    <s v="Good"/>
    <s v="Parents"/>
    <n v="853878"/>
    <s v="Pen Colors &amp; Center"/>
    <s v="Back to School Dance (on the Quad)"/>
    <n v="7900000"/>
    <n v="30"/>
    <n v="15"/>
  </r>
  <r>
    <x v="2"/>
    <x v="9"/>
    <n v="1"/>
    <s v="October12021"/>
    <s v="Kenzi_Mohamd"/>
    <n v="0.87340000000000007"/>
    <n v="7"/>
    <x v="33"/>
    <s v="Q4"/>
    <s v="Preschool"/>
    <s v="Good"/>
    <s v="Teachers"/>
    <n v="854526.73333333305"/>
    <s v="E2E Centralized &amp; Qaulity Types "/>
    <s v="Valentines Grams by the Senior Classes"/>
    <n v="-7989330.2200000295"/>
    <n v="53.112473241973198"/>
    <n v="42.0060932123138"/>
  </r>
  <r>
    <x v="2"/>
    <x v="9"/>
    <n v="2"/>
    <s v="October22021"/>
    <s v="Do_Elesawy"/>
    <n v="0.86580000000000001"/>
    <n v="8"/>
    <x v="33"/>
    <s v="Q1"/>
    <s v="Elementary School"/>
    <s v="Good"/>
    <s v="Students"/>
    <n v="854666.13333333295"/>
    <s v="E2E Centralized &amp; Qaulity Types "/>
    <s v="Spring Sports Rally"/>
    <n v="-15561510.028571401"/>
    <n v="35.108970619756199"/>
    <n v="24.7047106663648"/>
  </r>
  <r>
    <x v="2"/>
    <x v="9"/>
    <n v="3"/>
    <s v="October32021"/>
    <s v="Jean_Ali"/>
    <n v="0.85670000000000002"/>
    <n v="9"/>
    <x v="33"/>
    <s v="Q2"/>
    <s v="Primary school"/>
    <s v="Good"/>
    <s v="Parents"/>
    <n v="854805.53333333298"/>
    <s v="E2E Centralized &amp; Qaulity Types "/>
    <s v="Elimination Game"/>
    <n v="-23133689.837142799"/>
    <n v="17.105467997539201"/>
    <n v="7.4033281204158099"/>
  </r>
  <r>
    <x v="2"/>
    <x v="10"/>
    <n v="1"/>
    <s v="November12021"/>
    <s v="Rovan_Hossam"/>
    <n v="0.82120000000000004"/>
    <n v="10"/>
    <x v="34"/>
    <s v="Q3"/>
    <s v="Preschool"/>
    <s v="Good"/>
    <s v="Teachers"/>
    <n v="854944.933333333"/>
    <s v="Pen Colors &amp; Center"/>
    <s v="Freshman Orientation"/>
    <n v="-30705869.645714302"/>
    <n v="-0.89803462467779105"/>
    <n v="-9.8980544255321892"/>
  </r>
  <r>
    <x v="2"/>
    <x v="10"/>
    <n v="2"/>
    <s v="November22021"/>
    <s v="Rony_Beyablo"/>
    <n v="0.80330000000000001"/>
    <n v="11"/>
    <x v="34"/>
    <s v="Q4"/>
    <s v="Elementary School"/>
    <s v="Good"/>
    <s v="Students"/>
    <n v="855084.33333333302"/>
    <s v="Pen Colors &amp; Center"/>
    <s v="Senior First Day Quad Takeover"/>
    <n v="-38278049.454285704"/>
    <n v="-18.901537246894801"/>
    <n v="-27.199436971481202"/>
  </r>
  <r>
    <x v="2"/>
    <x v="10"/>
    <n v="3"/>
    <s v="November32021"/>
    <s v="Adam_Hisham"/>
    <n v="0.79209999999999992"/>
    <n v="12"/>
    <x v="34"/>
    <s v="Q1"/>
    <s v="Primary school"/>
    <s v="Good"/>
    <s v="Parents"/>
    <n v="855223.73333333305"/>
    <s v="Pen Colors &amp; Center"/>
    <s v="Back to School Dance (on the Quad)"/>
    <n v="-45850229.262857102"/>
    <n v="-36.905039869112798"/>
    <n v="-44.5008195174292"/>
  </r>
  <r>
    <x v="2"/>
    <x v="11"/>
    <n v="1"/>
    <s v="December12021"/>
    <s v="Kenzi_Mohamd"/>
    <n v="0.78449999999999998"/>
    <n v="13"/>
    <x v="35"/>
    <s v="Q2"/>
    <s v="Preschool"/>
    <s v="Good"/>
    <s v="Teachers"/>
    <n v="855363.13333333295"/>
    <s v="E2E Centralized &amp; Qaulity Types "/>
    <s v="Valentines Grams by the Senior Classes"/>
    <n v="-53422409.0714285"/>
    <n v="-54.908542491329797"/>
    <n v="-61.802202063378203"/>
  </r>
  <r>
    <x v="2"/>
    <x v="11"/>
    <n v="2"/>
    <s v="December22021"/>
    <s v="Do_Elesawy"/>
    <n v="0.78439999999999999"/>
    <n v="14"/>
    <x v="35"/>
    <s v="Q3"/>
    <s v="Elementary School"/>
    <s v="Good"/>
    <s v="Students"/>
    <n v="855502.53333333298"/>
    <s v="E2E Centralized &amp; Qaulity Types "/>
    <s v="Spring Sports Rally"/>
    <n v="-60994588.880000003"/>
    <n v="-72.912045113546796"/>
    <n v="-79.103584609326205"/>
  </r>
  <r>
    <x v="2"/>
    <x v="11"/>
    <n v="3"/>
    <s v="December32021"/>
    <s v="Jean_Ali"/>
    <n v="0.76430000000000009"/>
    <n v="15"/>
    <x v="35"/>
    <s v="Q4"/>
    <s v="Primary school"/>
    <s v="Good"/>
    <s v="Parents"/>
    <n v="855641.933333333"/>
    <s v="E2E Centralized &amp; Qaulity Types "/>
    <s v="Elimination Game"/>
    <n v="-68566768.688571393"/>
    <n v="-90.915547735763795"/>
    <n v="-96.4049671552752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203081-898C-49AC-84CA-4939CB1A38F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18">
    <pivotField showAll="0"/>
    <pivotField axis="axisRow" showAll="0">
      <items count="13">
        <item h="1" x="0"/>
        <item h="1" x="1"/>
        <item h="1" x="2"/>
        <item h="1" x="3"/>
        <item x="4"/>
        <item h="1" x="5"/>
        <item h="1" x="6"/>
        <item h="1" x="7"/>
        <item h="1" x="8"/>
        <item h="1" x="9"/>
        <item h="1" x="10"/>
        <item h="1" x="11"/>
        <item t="default"/>
      </items>
    </pivotField>
    <pivotField showAll="0"/>
    <pivotField showAll="0"/>
    <pivotField showAll="0"/>
    <pivotField numFmtId="10" showAll="0"/>
    <pivotField numFmtId="1" showAll="0"/>
    <pivotField numFmtId="167"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pivotField showAll="0"/>
    <pivotField showAll="0"/>
    <pivotField showAll="0"/>
    <pivotField showAll="0"/>
    <pivotField showAll="0"/>
    <pivotField showAll="0"/>
    <pivotField numFmtId="165" showAll="0"/>
    <pivotField numFmtId="165" showAll="0"/>
    <pivotField numFmtId="165" showAll="0"/>
  </pivotFields>
  <rowFields count="1">
    <field x="1"/>
  </rowFields>
  <rowItems count="2">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B887D6-35E2-4711-800E-F189672A2821}" name="PivotTable8"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S3:S4" firstHeaderRow="1" firstDataRow="1" firstDataCol="1"/>
  <pivotFields count="18">
    <pivotField axis="axisRow" showAll="0">
      <items count="4">
        <item h="1" x="0"/>
        <item h="1" x="1"/>
        <item x="2"/>
        <item t="default"/>
      </items>
    </pivotField>
    <pivotField showAll="0">
      <items count="13">
        <item h="1" x="0"/>
        <item h="1" x="1"/>
        <item h="1" x="2"/>
        <item h="1" x="3"/>
        <item x="4"/>
        <item h="1" x="5"/>
        <item h="1" x="6"/>
        <item h="1" x="7"/>
        <item h="1" x="8"/>
        <item h="1" x="9"/>
        <item h="1" x="10"/>
        <item h="1" x="11"/>
        <item t="default"/>
      </items>
    </pivotField>
    <pivotField showAll="0"/>
    <pivotField showAll="0"/>
    <pivotField showAll="0"/>
    <pivotField numFmtId="10" showAll="0"/>
    <pivotField numFmtId="1" showAll="0"/>
    <pivotField numFmtId="167"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pivotField showAll="0"/>
    <pivotField showAll="0"/>
    <pivotField showAll="0"/>
    <pivotField showAll="0"/>
    <pivotField showAll="0"/>
    <pivotField showAll="0"/>
    <pivotField numFmtId="165" showAll="0"/>
    <pivotField numFmtId="165" showAll="0"/>
    <pivotField numFmtId="165" showAll="0"/>
  </pivotFields>
  <rowFields count="1">
    <field x="0"/>
  </rowFields>
  <rowItems count="1">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B1B6B1-FBBA-4A4A-A532-D0BF37DA9E55}" name="PivotTable2"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M3:M11" firstHeaderRow="1" firstDataRow="1" firstDataCol="1"/>
  <pivotFields count="20">
    <pivotField numFmtId="1" showAll="0">
      <items count="4">
        <item x="0"/>
        <item x="1"/>
        <item x="2"/>
        <item t="default"/>
      </items>
    </pivotField>
    <pivotField showAll="0"/>
    <pivotField showAll="0"/>
    <pivotField showAll="0"/>
    <pivotField showAll="0"/>
    <pivotField numFmtId="166" showAll="0"/>
    <pivotField numFmtI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umFmtId="14" showAll="0">
      <items count="205">
        <item x="25"/>
        <item m="1" x="39"/>
        <item m="1" x="41"/>
        <item m="1" x="42"/>
        <item m="1" x="43"/>
        <item m="1" x="44"/>
        <item m="1" x="45"/>
        <item m="1" x="125"/>
        <item m="1" x="126"/>
        <item m="1" x="127"/>
        <item m="1" x="128"/>
        <item m="1" x="129"/>
        <item m="1" x="130"/>
        <item m="1" x="131"/>
        <item m="1" x="132"/>
        <item m="1" x="133"/>
        <item m="1" x="134"/>
        <item m="1" x="135"/>
        <item m="1" x="136"/>
        <item m="1" x="137"/>
        <item x="26"/>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2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x="28"/>
        <item m="1" x="197"/>
        <item m="1" x="198"/>
        <item m="1" x="199"/>
        <item m="1" x="200"/>
        <item m="1" x="201"/>
        <item m="1" x="36"/>
        <item m="1" x="37"/>
        <item m="1" x="38"/>
        <item m="1" x="40"/>
        <item m="1" x="203"/>
        <item m="1" x="202"/>
        <item m="1" x="46"/>
        <item m="1" x="47"/>
        <item m="1" x="48"/>
        <item m="1" x="49"/>
        <item m="1" x="50"/>
        <item m="1" x="51"/>
        <item m="1" x="52"/>
        <item m="1" x="53"/>
        <item m="1" x="54"/>
        <item m="1" x="55"/>
        <item m="1" x="56"/>
        <item m="1" x="57"/>
        <item m="1" x="58"/>
        <item m="1" x="59"/>
        <item m="1" x="60"/>
        <item x="18"/>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x="19"/>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x="8"/>
        <item m="1" x="121"/>
        <item m="1" x="122"/>
        <item m="1" x="123"/>
        <item m="1" x="124"/>
        <item x="0"/>
        <item x="1"/>
        <item x="2"/>
        <item x="3"/>
        <item x="4"/>
        <item x="5"/>
        <item x="6"/>
        <item x="7"/>
        <item x="9"/>
        <item x="10"/>
        <item x="11"/>
        <item x="12"/>
        <item x="13"/>
        <item x="14"/>
        <item x="15"/>
        <item x="16"/>
        <item x="17"/>
        <item x="20"/>
        <item x="21"/>
        <item x="22"/>
        <item x="23"/>
        <item x="24"/>
        <item x="29"/>
        <item x="30"/>
        <item x="31"/>
        <item x="32"/>
        <item x="33"/>
        <item x="34"/>
        <item x="35"/>
        <item t="default"/>
      </items>
    </pivotField>
    <pivotField showAll="0"/>
    <pivotField showAll="0"/>
    <pivotField showAll="0"/>
    <pivotField showAll="0"/>
    <pivotField showAll="0"/>
    <pivotField showAll="0"/>
    <pivotField axis="axisRow" showAll="0">
      <items count="9">
        <item x="2"/>
        <item x="7"/>
        <item x="4"/>
        <item x="3"/>
        <item x="0"/>
        <item x="1"/>
        <item x="6"/>
        <item x="5"/>
        <item t="default"/>
      </items>
    </pivotField>
    <pivotField numFmtId="165" showAll="0"/>
    <pivotField numFmtId="165" showAll="0"/>
    <pivotField numFmtId="165"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8">
    <i>
      <x/>
    </i>
    <i>
      <x v="1"/>
    </i>
    <i>
      <x v="2"/>
    </i>
    <i>
      <x v="3"/>
    </i>
    <i>
      <x v="4"/>
    </i>
    <i>
      <x v="5"/>
    </i>
    <i>
      <x v="6"/>
    </i>
    <i>
      <x v="7"/>
    </i>
  </rowItems>
  <colItems count="1">
    <i/>
  </colItems>
  <formats count="1">
    <format dxfId="27">
      <pivotArea outline="0" collapsedLevelsAreSubtotals="1" fieldPosition="0"/>
    </format>
  </formats>
  <pivotTableStyleInfo name="PivotStyleLight16" showRowHeaders="1" showColHeaders="1" showRowStripes="0" showColStripes="0" showLastColumn="1"/>
  <filters count="1">
    <filter fld="7" type="dateBetween" evalOrder="-1" id="486" name="Full Date">
      <autoFilter ref="A1">
        <filterColumn colId="0">
          <customFilters and="1">
            <customFilter operator="greaterThanOrEqual" val="43525"/>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447D1C-B4C6-4D78-90E3-B8EC4807E254}" name="PivotTable3"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G3:H6" firstHeaderRow="1" firstDataRow="1" firstDataCol="1"/>
  <pivotFields count="20">
    <pivotField numFmtId="1" showAll="0">
      <items count="4">
        <item x="0"/>
        <item x="1"/>
        <item x="2"/>
        <item t="default"/>
      </items>
    </pivotField>
    <pivotField showAll="0"/>
    <pivotField showAll="0"/>
    <pivotField showAll="0"/>
    <pivotField showAll="0"/>
    <pivotField numFmtId="166" showAll="0"/>
    <pivotField numFmtI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umFmtId="14" showAll="0">
      <items count="205">
        <item x="25"/>
        <item m="1" x="39"/>
        <item m="1" x="41"/>
        <item m="1" x="42"/>
        <item m="1" x="43"/>
        <item m="1" x="44"/>
        <item m="1" x="45"/>
        <item m="1" x="125"/>
        <item m="1" x="126"/>
        <item m="1" x="127"/>
        <item m="1" x="128"/>
        <item m="1" x="129"/>
        <item m="1" x="130"/>
        <item m="1" x="131"/>
        <item m="1" x="132"/>
        <item m="1" x="133"/>
        <item m="1" x="134"/>
        <item m="1" x="135"/>
        <item m="1" x="136"/>
        <item m="1" x="137"/>
        <item x="26"/>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2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x="28"/>
        <item m="1" x="197"/>
        <item m="1" x="198"/>
        <item m="1" x="199"/>
        <item m="1" x="200"/>
        <item m="1" x="201"/>
        <item m="1" x="36"/>
        <item m="1" x="37"/>
        <item m="1" x="38"/>
        <item m="1" x="40"/>
        <item m="1" x="203"/>
        <item m="1" x="202"/>
        <item m="1" x="46"/>
        <item m="1" x="47"/>
        <item m="1" x="48"/>
        <item m="1" x="49"/>
        <item m="1" x="50"/>
        <item m="1" x="51"/>
        <item m="1" x="52"/>
        <item m="1" x="53"/>
        <item m="1" x="54"/>
        <item m="1" x="55"/>
        <item m="1" x="56"/>
        <item m="1" x="57"/>
        <item m="1" x="58"/>
        <item m="1" x="59"/>
        <item m="1" x="60"/>
        <item x="18"/>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x="19"/>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x="8"/>
        <item m="1" x="121"/>
        <item m="1" x="122"/>
        <item m="1" x="123"/>
        <item m="1" x="124"/>
        <item x="0"/>
        <item x="1"/>
        <item x="2"/>
        <item x="3"/>
        <item x="4"/>
        <item x="5"/>
        <item x="6"/>
        <item x="7"/>
        <item x="9"/>
        <item x="10"/>
        <item x="11"/>
        <item x="12"/>
        <item x="13"/>
        <item x="14"/>
        <item x="15"/>
        <item x="16"/>
        <item x="17"/>
        <item x="20"/>
        <item x="21"/>
        <item x="22"/>
        <item x="23"/>
        <item x="24"/>
        <item x="29"/>
        <item x="30"/>
        <item x="31"/>
        <item x="32"/>
        <item x="33"/>
        <item x="34"/>
        <item x="35"/>
        <item t="default"/>
      </items>
    </pivotField>
    <pivotField showAll="0"/>
    <pivotField showAll="0"/>
    <pivotField showAll="0"/>
    <pivotField axis="axisRow" showAll="0">
      <items count="4">
        <item x="2"/>
        <item x="1"/>
        <item x="0"/>
        <item t="default"/>
      </items>
    </pivotField>
    <pivotField showAll="0"/>
    <pivotField showAll="0"/>
    <pivotField showAll="0"/>
    <pivotField numFmtId="165" showAll="0"/>
    <pivotField numFmtId="165" showAll="0"/>
    <pivotField dataField="1" numFmtId="165"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3">
    <i>
      <x/>
    </i>
    <i>
      <x v="1"/>
    </i>
    <i>
      <x v="2"/>
    </i>
  </rowItems>
  <colItems count="1">
    <i/>
  </colItems>
  <dataFields count="1">
    <dataField name="Sum of Acual" fld="17" baseField="0" baseItem="0" numFmtId="3"/>
  </dataFields>
  <formats count="1">
    <format dxfId="28">
      <pivotArea outline="0" collapsedLevelsAreSubtotals="1" fieldPosition="0"/>
    </format>
  </formats>
  <pivotTableStyleInfo name="PivotStyleLight16" showRowHeaders="1" showColHeaders="1" showRowStripes="0" showColStripes="0" showLastColumn="1"/>
  <filters count="1">
    <filter fld="7" type="dateBetween" evalOrder="-1" id="608" name="Full Date">
      <autoFilter ref="A1">
        <filterColumn colId="0">
          <customFilters and="1">
            <customFilter operator="greaterThanOrEqual" val="43525"/>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E0B81A-236C-4B46-999F-3F2F8BB708C0}" name="PivotTable1" cacheId="0"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C3:D7" firstHeaderRow="1" firstDataRow="1" firstDataCol="1" rowPageCount="1" colPageCount="1"/>
  <pivotFields count="20">
    <pivotField numFmtId="1" showAll="0">
      <items count="4">
        <item x="0"/>
        <item x="1"/>
        <item x="2"/>
        <item t="default"/>
      </items>
    </pivotField>
    <pivotField showAll="0"/>
    <pivotField showAll="0"/>
    <pivotField showAll="0"/>
    <pivotField showAll="0"/>
    <pivotField numFmtId="166" showAll="0"/>
    <pivotField numFmtI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umFmtId="14" showAll="0">
      <items count="205">
        <item x="25"/>
        <item m="1" x="39"/>
        <item m="1" x="41"/>
        <item m="1" x="42"/>
        <item m="1" x="43"/>
        <item m="1" x="44"/>
        <item m="1" x="45"/>
        <item m="1" x="125"/>
        <item m="1" x="126"/>
        <item m="1" x="127"/>
        <item m="1" x="128"/>
        <item m="1" x="129"/>
        <item m="1" x="130"/>
        <item m="1" x="131"/>
        <item m="1" x="132"/>
        <item m="1" x="133"/>
        <item m="1" x="134"/>
        <item m="1" x="135"/>
        <item m="1" x="136"/>
        <item m="1" x="137"/>
        <item x="26"/>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2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x="28"/>
        <item m="1" x="197"/>
        <item m="1" x="198"/>
        <item m="1" x="199"/>
        <item m="1" x="200"/>
        <item m="1" x="201"/>
        <item m="1" x="36"/>
        <item m="1" x="37"/>
        <item m="1" x="38"/>
        <item m="1" x="40"/>
        <item m="1" x="203"/>
        <item m="1" x="202"/>
        <item m="1" x="46"/>
        <item m="1" x="47"/>
        <item m="1" x="48"/>
        <item m="1" x="49"/>
        <item m="1" x="50"/>
        <item m="1" x="51"/>
        <item m="1" x="52"/>
        <item m="1" x="53"/>
        <item m="1" x="54"/>
        <item m="1" x="55"/>
        <item m="1" x="56"/>
        <item m="1" x="57"/>
        <item m="1" x="58"/>
        <item m="1" x="59"/>
        <item m="1" x="60"/>
        <item x="18"/>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x="19"/>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x="8"/>
        <item m="1" x="121"/>
        <item m="1" x="122"/>
        <item m="1" x="123"/>
        <item m="1" x="124"/>
        <item x="0"/>
        <item x="1"/>
        <item x="2"/>
        <item x="3"/>
        <item x="4"/>
        <item x="5"/>
        <item x="6"/>
        <item x="7"/>
        <item x="9"/>
        <item x="10"/>
        <item x="11"/>
        <item x="12"/>
        <item x="13"/>
        <item x="14"/>
        <item x="15"/>
        <item x="16"/>
        <item x="17"/>
        <item x="20"/>
        <item x="21"/>
        <item x="22"/>
        <item x="23"/>
        <item x="24"/>
        <item x="29"/>
        <item x="30"/>
        <item x="31"/>
        <item x="32"/>
        <item x="33"/>
        <item x="34"/>
        <item x="35"/>
        <item t="default"/>
      </items>
    </pivotField>
    <pivotField showAll="0"/>
    <pivotField axis="axisRow" dataField="1" showAll="0">
      <items count="4">
        <item sd="0" x="2"/>
        <item sd="0" x="1"/>
        <item sd="0" x="0"/>
        <item t="default"/>
      </items>
    </pivotField>
    <pivotField showAll="0"/>
    <pivotField showAll="0"/>
    <pivotField showAll="0"/>
    <pivotField showAll="0"/>
    <pivotField showAll="0"/>
    <pivotField numFmtId="165" showAll="0"/>
    <pivotField axis="axisPage" numFmtId="165" showAll="0">
      <items count="27">
        <item x="9"/>
        <item x="10"/>
        <item x="8"/>
        <item x="11"/>
        <item x="6"/>
        <item x="4"/>
        <item x="13"/>
        <item x="5"/>
        <item x="2"/>
        <item x="1"/>
        <item x="12"/>
        <item x="7"/>
        <item x="0"/>
        <item x="14"/>
        <item x="15"/>
        <item x="3"/>
        <item x="16"/>
        <item x="17"/>
        <item x="18"/>
        <item x="19"/>
        <item x="20"/>
        <item x="21"/>
        <item x="22"/>
        <item x="23"/>
        <item x="24"/>
        <item x="25"/>
        <item t="default"/>
      </items>
    </pivotField>
    <pivotField numFmtId="165"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4">
    <i>
      <x/>
    </i>
    <i>
      <x v="1"/>
    </i>
    <i>
      <x v="2"/>
    </i>
    <i t="grand">
      <x/>
    </i>
  </rowItems>
  <colItems count="1">
    <i/>
  </colItems>
  <pageFields count="1">
    <pageField fld="16" hier="-1"/>
  </pageFields>
  <dataFields count="1">
    <dataField name="Count of Educational stage" fld="9" subtotal="count" baseField="0" baseItem="0"/>
  </dataFields>
  <pivotTableStyleInfo name="PivotStyleLight16" showRowHeaders="1" showColHeaders="1" showRowStripes="0" showColStripes="0" showLastColumn="1"/>
  <filters count="1">
    <filter fld="7" type="dateBetween" evalOrder="-1" id="486" name="Full Date">
      <autoFilter ref="A1">
        <filterColumn colId="0">
          <customFilters and="1">
            <customFilter operator="greaterThanOrEqual" val="43525"/>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F1EC14-EB9A-4AFC-B07A-2D0420E1498A}"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9">
  <location ref="J3:K6" firstHeaderRow="1" firstDataRow="1" firstDataCol="1"/>
  <pivotFields count="20">
    <pivotField numFmtId="1" showAll="0">
      <items count="4">
        <item x="0"/>
        <item x="1"/>
        <item x="2"/>
        <item t="default"/>
      </items>
    </pivotField>
    <pivotField showAll="0"/>
    <pivotField showAll="0"/>
    <pivotField showAll="0"/>
    <pivotField showAll="0"/>
    <pivotField numFmtId="166" showAll="0"/>
    <pivotField numFmtI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umFmtId="14" showAll="0">
      <items count="205">
        <item x="25"/>
        <item m="1" x="39"/>
        <item m="1" x="41"/>
        <item m="1" x="42"/>
        <item m="1" x="43"/>
        <item m="1" x="44"/>
        <item m="1" x="45"/>
        <item m="1" x="125"/>
        <item m="1" x="126"/>
        <item m="1" x="127"/>
        <item m="1" x="128"/>
        <item m="1" x="129"/>
        <item m="1" x="130"/>
        <item m="1" x="131"/>
        <item m="1" x="132"/>
        <item m="1" x="133"/>
        <item m="1" x="134"/>
        <item m="1" x="135"/>
        <item m="1" x="136"/>
        <item m="1" x="137"/>
        <item x="26"/>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2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x="28"/>
        <item m="1" x="197"/>
        <item m="1" x="198"/>
        <item m="1" x="199"/>
        <item m="1" x="200"/>
        <item m="1" x="201"/>
        <item m="1" x="36"/>
        <item m="1" x="37"/>
        <item m="1" x="38"/>
        <item m="1" x="40"/>
        <item m="1" x="203"/>
        <item m="1" x="202"/>
        <item m="1" x="46"/>
        <item m="1" x="47"/>
        <item m="1" x="48"/>
        <item m="1" x="49"/>
        <item m="1" x="50"/>
        <item m="1" x="51"/>
        <item m="1" x="52"/>
        <item m="1" x="53"/>
        <item m="1" x="54"/>
        <item m="1" x="55"/>
        <item m="1" x="56"/>
        <item m="1" x="57"/>
        <item m="1" x="58"/>
        <item m="1" x="59"/>
        <item m="1" x="60"/>
        <item x="18"/>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x="19"/>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x="8"/>
        <item m="1" x="121"/>
        <item m="1" x="122"/>
        <item m="1" x="123"/>
        <item m="1" x="124"/>
        <item x="0"/>
        <item x="1"/>
        <item x="2"/>
        <item x="3"/>
        <item x="4"/>
        <item x="5"/>
        <item x="6"/>
        <item x="7"/>
        <item x="9"/>
        <item x="10"/>
        <item x="11"/>
        <item x="12"/>
        <item x="13"/>
        <item x="14"/>
        <item x="15"/>
        <item x="16"/>
        <item x="17"/>
        <item x="20"/>
        <item x="21"/>
        <item x="22"/>
        <item x="23"/>
        <item x="24"/>
        <item x="29"/>
        <item x="30"/>
        <item x="31"/>
        <item x="32"/>
        <item x="33"/>
        <item x="34"/>
        <item x="35"/>
        <item t="default"/>
      </items>
    </pivotField>
    <pivotField showAll="0"/>
    <pivotField axis="axisRow" showAll="0">
      <items count="4">
        <item x="2"/>
        <item x="1"/>
        <item x="0"/>
        <item t="default"/>
      </items>
    </pivotField>
    <pivotField showAll="0"/>
    <pivotField showAll="0"/>
    <pivotField showAll="0"/>
    <pivotField showAll="0"/>
    <pivotField showAll="0"/>
    <pivotField dataField="1" numFmtId="165" showAll="0"/>
    <pivotField numFmtId="165" showAll="0"/>
    <pivotField numFmtId="165"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3">
    <i>
      <x/>
    </i>
    <i>
      <x v="1"/>
    </i>
    <i>
      <x v="2"/>
    </i>
  </rowItems>
  <colItems count="1">
    <i/>
  </colItems>
  <dataFields count="1">
    <dataField name="Count of Projects Value" fld="15" subtotal="count" baseField="5" baseItem="1"/>
  </dataFields>
  <formats count="1">
    <format dxfId="29">
      <pivotArea outline="0" collapsedLevelsAreSubtotals="1" fieldPosition="0"/>
    </format>
  </formats>
  <chartFormats count="7">
    <chartFormat chart="7" format="1"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9" count="1" selected="0">
            <x v="0"/>
          </reference>
        </references>
      </pivotArea>
    </chartFormat>
    <chartFormat chart="12" format="9">
      <pivotArea type="data" outline="0" fieldPosition="0">
        <references count="2">
          <reference field="4294967294" count="1" selected="0">
            <x v="0"/>
          </reference>
          <reference field="9" count="1" selected="0">
            <x v="2"/>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2">
          <reference field="4294967294" count="1" selected="0">
            <x v="0"/>
          </reference>
          <reference field="9" count="1" selected="0">
            <x v="0"/>
          </reference>
        </references>
      </pivotArea>
    </chartFormat>
    <chartFormat chart="18" format="15">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153B02-F7C2-4407-AD05-934D12733D01}" name="PivotTable9"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U3:U4" firstHeaderRow="1" firstDataRow="1" firstDataCol="1"/>
  <pivotFields count="18">
    <pivotField showAll="0"/>
    <pivotField axis="axisRow" showAll="0">
      <items count="13">
        <item h="1" x="0"/>
        <item h="1" x="1"/>
        <item h="1" x="2"/>
        <item h="1" x="3"/>
        <item x="4"/>
        <item h="1" x="5"/>
        <item h="1" x="6"/>
        <item h="1" x="7"/>
        <item h="1" x="8"/>
        <item h="1" x="9"/>
        <item h="1" x="10"/>
        <item h="1" x="11"/>
        <item t="default"/>
      </items>
    </pivotField>
    <pivotField showAll="0"/>
    <pivotField showAll="0"/>
    <pivotField showAll="0"/>
    <pivotField numFmtId="10" showAll="0"/>
    <pivotField numFmtId="1" showAll="0"/>
    <pivotField numFmtId="167"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pivotField showAll="0"/>
    <pivotField showAll="0"/>
    <pivotField showAll="0"/>
    <pivotField showAll="0"/>
    <pivotField showAll="0"/>
    <pivotField showAll="0"/>
    <pivotField numFmtId="165" showAll="0"/>
    <pivotField numFmtId="165" showAll="0"/>
    <pivotField numFmtId="165" showAll="0"/>
  </pivotFields>
  <rowFields count="1">
    <field x="1"/>
  </rowFields>
  <rowItems count="1">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S1" xr10:uid="{FC707F24-B4A9-4EF1-A303-B05F758D0405}" sourceName="DAYS">
  <pivotTables>
    <pivotTable tabId="3" name="PivotTable4"/>
    <pivotTable tabId="3" name="PivotTable3"/>
    <pivotTable tabId="3" name="PivotTable2"/>
    <pivotTable tabId="3" name="PivotTable1"/>
  </pivotTables>
  <data>
    <tabular pivotCacheId="1718894773">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4E29BF0-A447-44F0-A7AE-D5690CC320D4}" sourceName="Year">
  <pivotTables>
    <pivotTable tabId="3" name="PivotTable1"/>
    <pivotTable tabId="3" name="PivotTable2"/>
    <pivotTable tabId="3" name="PivotTable3"/>
    <pivotTable tabId="3" name="PivotTable4"/>
  </pivotTables>
  <data>
    <tabular pivotCacheId="171889477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D7A16B64-DE29-4C7B-8E55-3C62DF074FE6}" sourceName="Month">
  <pivotTables>
    <pivotTable tabId="3" name="PivotTable9"/>
    <pivotTable tabId="3" name="PivotTable8"/>
    <pivotTable tabId="21" name="PivotTable1"/>
  </pivotTables>
  <data>
    <tabular pivotCacheId="376930222">
      <items count="12">
        <i x="0"/>
        <i x="1"/>
        <i x="2"/>
        <i x="3"/>
        <i x="4" s="1"/>
        <i x="5"/>
        <i x="6"/>
        <i x="7"/>
        <i x="8"/>
        <i x="9"/>
        <i x="10"/>
        <i x="1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5C5D021-8E8C-454F-9115-6D05C3DE063F}" sourceName="Year">
  <pivotTables>
    <pivotTable tabId="3" name="PivotTable8"/>
  </pivotTables>
  <data>
    <tabular pivotCacheId="376930222">
      <items count="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CD767E3-F675-402C-97D5-9DF0D5D22E2C}" cache="Slicer_Year1" caption="Year" rowHeight="336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S 2" xr10:uid="{E798C3B9-8306-45FC-B1A9-5340634B3C0B}" cache="Slicer_DAYS1" caption="DAYS" columnCount="8" showCaption="0" style="SlicerStyleLight6" rowHeight="274320"/>
  <slicer name="Year 1" xr10:uid="{8B8CC394-8BD0-488D-A2EE-7DF830C17F6D}" cache="Slicer_Year" caption="Year" columnCount="3" showCaption="0" style="SlicerStyleLight4" rowHeight="336550"/>
  <slicer name="Month 3" xr10:uid="{54F72CB9-819D-4391-ACDC-3960879095F4}" cache="Slicer_Month1" caption="Month" startItem="4" showCaption="0" style="SlicerStyleLight4"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6C0FD6-5F6A-4780-83E9-D9B5DDB243D2}" name="Table1" displayName="Table1" ref="A1:R109" totalsRowShown="0" headerRowDxfId="33" tableBorderDxfId="32">
  <autoFilter ref="A1:R109" xr:uid="{846C0FD6-5F6A-4780-83E9-D9B5DDB243D2}"/>
  <sortState xmlns:xlrd2="http://schemas.microsoft.com/office/spreadsheetml/2017/richdata2" ref="A2:R109">
    <sortCondition descending="1" ref="A1:A109"/>
  </sortState>
  <tableColumns count="18">
    <tableColumn id="1" xr3:uid="{AD66CE4D-9EC3-4BD7-AD5C-ADAD699D88BE}" name="Year" dataDxfId="26"/>
    <tableColumn id="2" xr3:uid="{B363CA27-F2CA-4679-9E06-46424CFA2515}" name="Month" dataDxfId="25"/>
    <tableColumn id="3" xr3:uid="{276A5BE8-70CF-49E9-9749-66F3B13E7C6F}" name="Rank" dataDxfId="24"/>
    <tableColumn id="4" xr3:uid="{0E2FD660-3C6E-45A5-A98F-436DCBF200BB}" name="CONCATENATE" dataDxfId="23">
      <calculatedColumnFormula>CONCATENATE(B2,C2,A2)</calculatedColumnFormula>
    </tableColumn>
    <tableColumn id="5" xr3:uid="{B59EF27A-D071-423B-9550-C817C2731498}" name="Students_Name" dataDxfId="22" dataCellStyle="Normal 3"/>
    <tableColumn id="6" xr3:uid="{9514D080-032C-41A0-B143-509384D94730}" name="PERSENTAGE" dataDxfId="21" dataCellStyle="Percent"/>
    <tableColumn id="7" xr3:uid="{CEE54EDE-A998-4083-B68F-8E898D5C6E55}" name="DAYS" dataDxfId="20" dataCellStyle="Percent"/>
    <tableColumn id="8" xr3:uid="{AB0C93CE-0842-45DD-A142-2C25EE2BF855}" name="FULL DATE" dataDxfId="19"/>
    <tableColumn id="9" xr3:uid="{7187397D-CB00-45CF-B280-83EB30554875}" name="Quarterly" dataDxfId="18" dataCellStyle="Normal 3"/>
    <tableColumn id="10" xr3:uid="{8DB69C7D-2BBC-4890-836D-209564420424}" name="Educational stage" dataDxfId="17" dataCellStyle="Normal 3"/>
    <tableColumn id="11" xr3:uid="{19E58BDC-FAF6-4640-AC9A-9B4D54CE65CA}" name="Best Students" dataDxfId="16" dataCellStyle="Percent"/>
    <tableColumn id="12" xr3:uid="{CA7CC475-3301-42CA-99A2-2FF06898D584}" name="Class" dataDxfId="15" dataCellStyle="Normal 3"/>
    <tableColumn id="13" xr3:uid="{CE49B2CD-97C6-481A-A4E7-9BD232B14EF0}" name="PO Number" dataDxfId="14" dataCellStyle="Normal 2 2"/>
    <tableColumn id="14" xr3:uid="{5F40F9D0-67A8-459B-90E5-199F283732F3}" name="Department Full Name" dataDxfId="13"/>
    <tableColumn id="15" xr3:uid="{3639FF88-75E0-4D9F-9DE1-6C0477A31549}" name="Project Shortname" dataDxfId="12" dataCellStyle="Normal 3"/>
    <tableColumn id="16" xr3:uid="{882CB9EB-2E8D-4A73-8F90-00BA37C0592C}" name="Projects Value" dataDxfId="11" dataCellStyle="Comma 2"/>
    <tableColumn id="17" xr3:uid="{1DAC2795-0305-4058-AC9F-53A2A380BF5C}" name="Target" dataDxfId="10" dataCellStyle="Comma"/>
    <tableColumn id="18" xr3:uid="{E2D82B9D-424D-427D-AD3E-74155E23C215}" name="Acual" dataDxfId="9"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62B3CA-BBC8-4007-971C-6C774D2B8DFC}" name="Table2" displayName="Table2" ref="A1:S34" totalsRowShown="0">
  <autoFilter ref="A1:S34" xr:uid="{1E62B3CA-BBC8-4007-971C-6C774D2B8DFC}"/>
  <tableColumns count="19">
    <tableColumn id="1" xr3:uid="{F498604C-1FFD-4E92-8020-95E5751345D8}" name="Year"/>
    <tableColumn id="2" xr3:uid="{7AFEDC6A-3712-4DDB-AA51-8E43FCEB26C7}" name="Day"/>
    <tableColumn id="3" xr3:uid="{D7712E02-EE4B-46BF-BE8F-0BBB6E9FD503}" name="Month"/>
    <tableColumn id="4" xr3:uid="{6F6205F9-0F6A-4A7F-94C7-30F4C1073242}" name="Full Date" dataDxfId="31"/>
    <tableColumn id="5" xr3:uid="{B2EABFB8-5E3E-43FF-98C6-EC07816B4703}" name="Quarterly"/>
    <tableColumn id="6" xr3:uid="{C3FFEE34-78B3-4E79-A306-C3A4DD000345}" name="Educational stage"/>
    <tableColumn id="19" xr3:uid="{CF08A446-F115-4B13-B4BD-B1A3D6F6C5DC}" name="TOP STUDENT FINDER"/>
    <tableColumn id="18" xr3:uid="{1FAF070C-E197-492F-9F48-9B4CCDD44675}" name="Column1"/>
    <tableColumn id="17" xr3:uid="{66CA47D5-970C-4E7E-A2E6-1EAAC1948CE1}" name="Column2"/>
    <tableColumn id="7" xr3:uid="{9D7411CC-CE3B-4221-AF33-A172A571E44A}" name="Students_Name"/>
    <tableColumn id="8" xr3:uid="{43895DAA-A19D-4D35-A0A1-3AB13F2AAEAB}" name="Top" dataDxfId="30" dataCellStyle="Percent"/>
    <tableColumn id="9" xr3:uid="{13BA70E3-372A-4042-8F16-A66C2E306CA8}" name="Best Students"/>
    <tableColumn id="10" xr3:uid="{C16451B2-4ACA-4190-8311-36A33E7100A1}" name="Class"/>
    <tableColumn id="11" xr3:uid="{E87E0A1F-7141-4AB6-AC31-0FFA6B90CF22}" name="PO Number"/>
    <tableColumn id="12" xr3:uid="{BB4E05A2-2862-4191-ABB7-925955C1FD2F}" name="Department Full Name"/>
    <tableColumn id="13" xr3:uid="{1F9C3DEA-2B98-4392-9056-210659ED343B}" name="Project Shortname"/>
    <tableColumn id="14" xr3:uid="{30536220-3823-4408-A21C-CD59082E3DD8}" name="Projects Value"/>
    <tableColumn id="15" xr3:uid="{C9235A40-564D-4A3A-B21F-AA3CC408A441}" name="Target"/>
    <tableColumn id="16" xr3:uid="{61E70743-2113-4C65-86E4-C7F6718F4382}" name="Acual"/>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4.xml"/><Relationship Id="rId7"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hyperlink" Target="mailto:amit@gmam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80A47-7BCA-4BBF-987B-B46491348013}">
  <sheetPr codeName="Sheet1"/>
  <dimension ref="A1"/>
  <sheetViews>
    <sheetView workbookViewId="0">
      <selection activeCell="A2" sqref="A2:D28"/>
    </sheetView>
  </sheetViews>
  <sheetFormatPr defaultRowHeight="2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3E5FD-CA46-47FF-8478-95AD51D262C1}">
  <sheetPr codeName="Sheet2"/>
  <dimension ref="A3:A5"/>
  <sheetViews>
    <sheetView workbookViewId="0">
      <selection activeCell="A16" sqref="A16"/>
    </sheetView>
  </sheetViews>
  <sheetFormatPr defaultRowHeight="21"/>
  <cols>
    <col min="1" max="1" width="11.1796875" bestFit="1" customWidth="1"/>
  </cols>
  <sheetData>
    <row r="3" spans="1:1">
      <c r="A3" s="6" t="s">
        <v>66</v>
      </c>
    </row>
    <row r="4" spans="1:1">
      <c r="A4" s="7" t="s">
        <v>18</v>
      </c>
    </row>
    <row r="5" spans="1:1">
      <c r="A5" s="7" t="s">
        <v>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23486-64C1-451E-8E7A-241323DC2EB3}">
  <sheetPr codeName="Sheet3">
    <tabColor rgb="FF00B050"/>
  </sheetPr>
  <dimension ref="A1:U109"/>
  <sheetViews>
    <sheetView zoomScale="70" zoomScaleNormal="70" workbookViewId="0">
      <selection activeCell="F5" sqref="F5"/>
    </sheetView>
  </sheetViews>
  <sheetFormatPr defaultColWidth="18.453125" defaultRowHeight="21"/>
  <cols>
    <col min="1" max="1" width="8.26953125" bestFit="1" customWidth="1"/>
    <col min="2" max="2" width="9.81640625" bestFit="1" customWidth="1"/>
    <col min="3" max="3" width="8.36328125" style="30" bestFit="1" customWidth="1"/>
    <col min="4" max="4" width="15.54296875" bestFit="1" customWidth="1"/>
    <col min="5" max="5" width="16.54296875" bestFit="1" customWidth="1"/>
    <col min="6" max="6" width="16.54296875" style="35" customWidth="1"/>
    <col min="7" max="7" width="14" style="34" customWidth="1"/>
    <col min="8" max="8" width="17.1796875" customWidth="1"/>
    <col min="9" max="9" width="11.90625" bestFit="1" customWidth="1"/>
    <col min="10" max="10" width="17.36328125" bestFit="1" customWidth="1"/>
    <col min="11" max="11" width="14.90625" bestFit="1" customWidth="1"/>
    <col min="12" max="12" width="8.36328125" bestFit="1" customWidth="1"/>
    <col min="13" max="13" width="13.453125" bestFit="1" customWidth="1"/>
    <col min="14" max="14" width="28.90625" bestFit="1" customWidth="1"/>
    <col min="15" max="15" width="29.54296875" bestFit="1" customWidth="1"/>
    <col min="16" max="16" width="15.1796875" bestFit="1" customWidth="1"/>
    <col min="17" max="17" width="9.54296875" bestFit="1" customWidth="1"/>
    <col min="18" max="18" width="8.81640625" bestFit="1" customWidth="1"/>
    <col min="19" max="19" width="12.08984375" customWidth="1"/>
    <col min="20" max="20" width="11.90625" bestFit="1" customWidth="1"/>
    <col min="21" max="21" width="9" bestFit="1" customWidth="1"/>
    <col min="22" max="25" width="14.6328125" customWidth="1"/>
  </cols>
  <sheetData>
    <row r="1" spans="1:21" s="27" customFormat="1" ht="33.75" customHeight="1">
      <c r="A1" s="37" t="s">
        <v>0</v>
      </c>
      <c r="B1" s="38" t="s">
        <v>2</v>
      </c>
      <c r="C1" s="38" t="s">
        <v>88</v>
      </c>
      <c r="D1" s="38" t="s">
        <v>89</v>
      </c>
      <c r="E1" s="38" t="s">
        <v>6</v>
      </c>
      <c r="F1" s="39" t="s">
        <v>90</v>
      </c>
      <c r="G1" s="40" t="s">
        <v>94</v>
      </c>
      <c r="H1" s="74" t="s">
        <v>95</v>
      </c>
      <c r="I1" s="38" t="s">
        <v>4</v>
      </c>
      <c r="J1" s="38" t="s">
        <v>5</v>
      </c>
      <c r="K1" s="38" t="s">
        <v>8</v>
      </c>
      <c r="L1" s="38" t="s">
        <v>9</v>
      </c>
      <c r="M1" s="38" t="s">
        <v>10</v>
      </c>
      <c r="N1" s="38" t="s">
        <v>11</v>
      </c>
      <c r="O1" s="38" t="s">
        <v>12</v>
      </c>
      <c r="P1" s="38" t="s">
        <v>13</v>
      </c>
      <c r="Q1" s="38" t="s">
        <v>14</v>
      </c>
      <c r="R1" s="38" t="s">
        <v>15</v>
      </c>
      <c r="T1" s="28"/>
      <c r="U1" s="29"/>
    </row>
    <row r="2" spans="1:21" s="24" customFormat="1">
      <c r="A2" s="75">
        <v>2021</v>
      </c>
      <c r="B2" s="75" t="s">
        <v>53</v>
      </c>
      <c r="C2" s="76">
        <v>1</v>
      </c>
      <c r="D2" s="75" t="str">
        <f t="shared" ref="D2:D33" si="0">CONCATENATE(B2,C2,A2)</f>
        <v>January12021</v>
      </c>
      <c r="E2" s="2" t="s">
        <v>21</v>
      </c>
      <c r="F2" s="77">
        <v>0.95120000000000005</v>
      </c>
      <c r="G2" s="78">
        <v>11</v>
      </c>
      <c r="H2" s="79">
        <v>44197</v>
      </c>
      <c r="I2" s="80" t="s">
        <v>19</v>
      </c>
      <c r="J2" s="80" t="s">
        <v>20</v>
      </c>
      <c r="K2" s="81" t="s">
        <v>49</v>
      </c>
      <c r="L2" s="80" t="s">
        <v>23</v>
      </c>
      <c r="M2" s="82">
        <v>854336</v>
      </c>
      <c r="N2" s="83" t="s">
        <v>65</v>
      </c>
      <c r="O2" s="84" t="s">
        <v>25</v>
      </c>
      <c r="P2" s="85">
        <v>5817011.46</v>
      </c>
      <c r="Q2" s="86">
        <v>101.18785901450001</v>
      </c>
      <c r="R2" s="86">
        <v>78.696927969300006</v>
      </c>
      <c r="T2" s="25"/>
      <c r="U2" s="26"/>
    </row>
    <row r="3" spans="1:21" s="24" customFormat="1">
      <c r="A3" s="87">
        <v>2021</v>
      </c>
      <c r="B3" s="87" t="s">
        <v>53</v>
      </c>
      <c r="C3" s="88">
        <v>2</v>
      </c>
      <c r="D3" s="87" t="str">
        <f t="shared" si="0"/>
        <v>January22021</v>
      </c>
      <c r="E3" s="2" t="s">
        <v>29</v>
      </c>
      <c r="F3" s="47">
        <v>0.93769999999999998</v>
      </c>
      <c r="G3" s="78">
        <v>12</v>
      </c>
      <c r="H3" s="79">
        <v>44197</v>
      </c>
      <c r="I3" s="2" t="s">
        <v>27</v>
      </c>
      <c r="J3" s="2" t="s">
        <v>20</v>
      </c>
      <c r="K3" s="89" t="s">
        <v>49</v>
      </c>
      <c r="L3" s="2" t="s">
        <v>30</v>
      </c>
      <c r="M3" s="90">
        <v>8533685</v>
      </c>
      <c r="N3" s="91" t="s">
        <v>65</v>
      </c>
      <c r="O3" s="92" t="s">
        <v>31</v>
      </c>
      <c r="P3" s="93">
        <v>7200000</v>
      </c>
      <c r="Q3" s="94">
        <v>78</v>
      </c>
      <c r="R3" s="94">
        <v>85</v>
      </c>
      <c r="T3" s="25"/>
      <c r="U3" s="26"/>
    </row>
    <row r="4" spans="1:21" s="24" customFormat="1">
      <c r="A4" s="75">
        <v>2021</v>
      </c>
      <c r="B4" s="75" t="s">
        <v>53</v>
      </c>
      <c r="C4" s="76">
        <v>3</v>
      </c>
      <c r="D4" s="75" t="str">
        <f t="shared" si="0"/>
        <v>January32021</v>
      </c>
      <c r="E4" s="2" t="s">
        <v>35</v>
      </c>
      <c r="F4" s="77">
        <v>0.92879999999999996</v>
      </c>
      <c r="G4" s="78">
        <v>13</v>
      </c>
      <c r="H4" s="79">
        <v>44197</v>
      </c>
      <c r="I4" s="80" t="s">
        <v>33</v>
      </c>
      <c r="J4" s="80" t="s">
        <v>20</v>
      </c>
      <c r="K4" s="81" t="s">
        <v>49</v>
      </c>
      <c r="L4" s="80" t="s">
        <v>36</v>
      </c>
      <c r="M4" s="82">
        <v>852857</v>
      </c>
      <c r="N4" s="83" t="s">
        <v>65</v>
      </c>
      <c r="O4" s="84" t="s">
        <v>37</v>
      </c>
      <c r="P4" s="85">
        <v>63512.73</v>
      </c>
      <c r="Q4" s="86">
        <v>130</v>
      </c>
      <c r="R4" s="86">
        <v>100</v>
      </c>
      <c r="T4" s="25"/>
      <c r="U4" s="26"/>
    </row>
    <row r="5" spans="1:21" s="48" customFormat="1">
      <c r="A5" s="95">
        <v>2021</v>
      </c>
      <c r="B5" s="95" t="s">
        <v>54</v>
      </c>
      <c r="C5" s="96">
        <v>1</v>
      </c>
      <c r="D5" s="95" t="str">
        <f t="shared" si="0"/>
        <v>February12021</v>
      </c>
      <c r="E5" s="2" t="s">
        <v>21</v>
      </c>
      <c r="F5" s="97">
        <v>0.92879999999999996</v>
      </c>
      <c r="G5" s="98">
        <v>14</v>
      </c>
      <c r="H5" s="99">
        <v>44228</v>
      </c>
      <c r="I5" s="100" t="s">
        <v>39</v>
      </c>
      <c r="J5" s="100" t="s">
        <v>20</v>
      </c>
      <c r="K5" s="101" t="s">
        <v>49</v>
      </c>
      <c r="L5" s="100" t="s">
        <v>23</v>
      </c>
      <c r="M5" s="102">
        <v>853262</v>
      </c>
      <c r="N5" s="103" t="s">
        <v>65</v>
      </c>
      <c r="O5" s="104" t="s">
        <v>41</v>
      </c>
      <c r="P5" s="105">
        <v>79863.78</v>
      </c>
      <c r="Q5" s="106">
        <v>140</v>
      </c>
      <c r="R5" s="106">
        <v>100</v>
      </c>
      <c r="T5" s="49"/>
      <c r="U5" s="50"/>
    </row>
    <row r="6" spans="1:21" s="48" customFormat="1">
      <c r="A6" s="95">
        <v>2021</v>
      </c>
      <c r="B6" s="95" t="s">
        <v>54</v>
      </c>
      <c r="C6" s="96">
        <v>2</v>
      </c>
      <c r="D6" s="95" t="str">
        <f t="shared" si="0"/>
        <v>February22021</v>
      </c>
      <c r="E6" s="2" t="s">
        <v>35</v>
      </c>
      <c r="F6" s="97">
        <v>0.90560000000000007</v>
      </c>
      <c r="G6" s="98">
        <v>15</v>
      </c>
      <c r="H6" s="99">
        <v>44228</v>
      </c>
      <c r="I6" s="100" t="s">
        <v>19</v>
      </c>
      <c r="J6" s="100" t="s">
        <v>20</v>
      </c>
      <c r="K6" s="101" t="s">
        <v>49</v>
      </c>
      <c r="L6" s="100" t="s">
        <v>30</v>
      </c>
      <c r="M6" s="102">
        <v>853862</v>
      </c>
      <c r="N6" s="103" t="s">
        <v>65</v>
      </c>
      <c r="O6" s="104" t="s">
        <v>44</v>
      </c>
      <c r="P6" s="105">
        <v>245833.35</v>
      </c>
      <c r="Q6" s="106">
        <v>33</v>
      </c>
      <c r="R6" s="106">
        <v>33</v>
      </c>
      <c r="T6" s="49"/>
      <c r="U6" s="50"/>
    </row>
    <row r="7" spans="1:21" s="48" customFormat="1">
      <c r="A7" s="95">
        <v>2021</v>
      </c>
      <c r="B7" s="95" t="s">
        <v>54</v>
      </c>
      <c r="C7" s="96">
        <v>3</v>
      </c>
      <c r="D7" s="95" t="str">
        <f t="shared" si="0"/>
        <v>February32021</v>
      </c>
      <c r="E7" s="2" t="s">
        <v>46</v>
      </c>
      <c r="F7" s="97">
        <v>0.89989999999999992</v>
      </c>
      <c r="G7" s="98">
        <v>16</v>
      </c>
      <c r="H7" s="99">
        <v>44228</v>
      </c>
      <c r="I7" s="100" t="s">
        <v>27</v>
      </c>
      <c r="J7" s="100" t="s">
        <v>20</v>
      </c>
      <c r="K7" s="101" t="s">
        <v>49</v>
      </c>
      <c r="L7" s="100" t="s">
        <v>36</v>
      </c>
      <c r="M7" s="102">
        <v>853263</v>
      </c>
      <c r="N7" s="103" t="s">
        <v>65</v>
      </c>
      <c r="O7" s="104" t="s">
        <v>47</v>
      </c>
      <c r="P7" s="105">
        <v>566867.78</v>
      </c>
      <c r="Q7" s="106">
        <v>197</v>
      </c>
      <c r="R7" s="106">
        <v>144</v>
      </c>
      <c r="T7" s="49"/>
      <c r="U7" s="50"/>
    </row>
    <row r="8" spans="1:21" s="24" customFormat="1">
      <c r="A8" s="75">
        <v>2021</v>
      </c>
      <c r="B8" s="75" t="s">
        <v>55</v>
      </c>
      <c r="C8" s="76">
        <v>1</v>
      </c>
      <c r="D8" s="75" t="str">
        <f t="shared" si="0"/>
        <v>March12021</v>
      </c>
      <c r="E8" s="2" t="s">
        <v>46</v>
      </c>
      <c r="F8" s="107">
        <v>0.89760000000000006</v>
      </c>
      <c r="G8" s="78">
        <v>17</v>
      </c>
      <c r="H8" s="79">
        <v>44256</v>
      </c>
      <c r="I8" s="80" t="s">
        <v>33</v>
      </c>
      <c r="J8" s="80" t="s">
        <v>20</v>
      </c>
      <c r="K8" s="81" t="s">
        <v>49</v>
      </c>
      <c r="L8" s="80" t="s">
        <v>23</v>
      </c>
      <c r="M8" s="82">
        <v>853377</v>
      </c>
      <c r="N8" s="83" t="s">
        <v>65</v>
      </c>
      <c r="O8" s="84" t="s">
        <v>50</v>
      </c>
      <c r="P8" s="85">
        <v>1055772.18</v>
      </c>
      <c r="Q8" s="86">
        <v>127.8014736521</v>
      </c>
      <c r="R8" s="86">
        <v>120</v>
      </c>
    </row>
    <row r="9" spans="1:21" s="24" customFormat="1">
      <c r="A9" s="87">
        <v>2021</v>
      </c>
      <c r="B9" s="87" t="s">
        <v>55</v>
      </c>
      <c r="C9" s="88">
        <v>2</v>
      </c>
      <c r="D9" s="87" t="str">
        <f t="shared" si="0"/>
        <v>March22021</v>
      </c>
      <c r="E9" s="2" t="s">
        <v>40</v>
      </c>
      <c r="F9" s="107">
        <v>0.86580000000000001</v>
      </c>
      <c r="G9" s="78">
        <v>18</v>
      </c>
      <c r="H9" s="79">
        <v>44256</v>
      </c>
      <c r="I9" s="2" t="s">
        <v>39</v>
      </c>
      <c r="J9" s="2" t="s">
        <v>28</v>
      </c>
      <c r="K9" s="89" t="s">
        <v>49</v>
      </c>
      <c r="L9" s="2" t="s">
        <v>30</v>
      </c>
      <c r="M9" s="90">
        <v>853145</v>
      </c>
      <c r="N9" s="91" t="s">
        <v>65</v>
      </c>
      <c r="O9" s="92" t="s">
        <v>52</v>
      </c>
      <c r="P9" s="93">
        <v>1300000</v>
      </c>
      <c r="Q9" s="94">
        <v>127.8014736521</v>
      </c>
      <c r="R9" s="94">
        <v>128.09139818470001</v>
      </c>
    </row>
    <row r="10" spans="1:21" s="24" customFormat="1">
      <c r="A10" s="75">
        <v>2021</v>
      </c>
      <c r="B10" s="75" t="s">
        <v>55</v>
      </c>
      <c r="C10" s="76">
        <v>3</v>
      </c>
      <c r="D10" s="75" t="str">
        <f t="shared" si="0"/>
        <v>March32021</v>
      </c>
      <c r="E10" s="2" t="s">
        <v>29</v>
      </c>
      <c r="F10" s="77">
        <v>0.86340000000000006</v>
      </c>
      <c r="G10" s="78">
        <v>19</v>
      </c>
      <c r="H10" s="79">
        <v>44256</v>
      </c>
      <c r="I10" s="80" t="s">
        <v>19</v>
      </c>
      <c r="J10" s="80" t="s">
        <v>34</v>
      </c>
      <c r="K10" s="81" t="s">
        <v>49</v>
      </c>
      <c r="L10" s="80" t="s">
        <v>36</v>
      </c>
      <c r="M10" s="82">
        <v>853376</v>
      </c>
      <c r="N10" s="83" t="s">
        <v>65</v>
      </c>
      <c r="O10" s="84" t="s">
        <v>25</v>
      </c>
      <c r="P10" s="85">
        <v>1542000.97</v>
      </c>
      <c r="Q10" s="86">
        <v>90</v>
      </c>
      <c r="R10" s="86">
        <v>90.322173177099998</v>
      </c>
    </row>
    <row r="11" spans="1:21" s="1" customFormat="1">
      <c r="A11" s="87">
        <v>2021</v>
      </c>
      <c r="B11" s="87" t="s">
        <v>56</v>
      </c>
      <c r="C11" s="88">
        <v>1</v>
      </c>
      <c r="D11" s="87" t="str">
        <f t="shared" si="0"/>
        <v>April12021</v>
      </c>
      <c r="E11" s="2" t="s">
        <v>29</v>
      </c>
      <c r="F11" s="47">
        <v>0.84909999999999997</v>
      </c>
      <c r="G11" s="78">
        <v>20</v>
      </c>
      <c r="H11" s="79">
        <v>44287</v>
      </c>
      <c r="I11" s="2" t="s">
        <v>27</v>
      </c>
      <c r="J11" s="2" t="s">
        <v>20</v>
      </c>
      <c r="K11" s="89" t="s">
        <v>49</v>
      </c>
      <c r="L11" s="2" t="s">
        <v>23</v>
      </c>
      <c r="M11" s="90">
        <v>853264</v>
      </c>
      <c r="N11" s="91" t="s">
        <v>65</v>
      </c>
      <c r="O11" s="92" t="s">
        <v>31</v>
      </c>
      <c r="P11" s="93">
        <v>1694955.4</v>
      </c>
      <c r="Q11" s="94">
        <v>111</v>
      </c>
      <c r="R11" s="94">
        <v>96.005330808600007</v>
      </c>
    </row>
    <row r="12" spans="1:21" s="1" customFormat="1">
      <c r="A12" s="75">
        <v>2021</v>
      </c>
      <c r="B12" s="75" t="s">
        <v>56</v>
      </c>
      <c r="C12" s="76">
        <v>2</v>
      </c>
      <c r="D12" s="75" t="str">
        <f t="shared" si="0"/>
        <v>April22021</v>
      </c>
      <c r="E12" s="2" t="s">
        <v>40</v>
      </c>
      <c r="F12" s="77">
        <v>0.84909999999999997</v>
      </c>
      <c r="G12" s="78">
        <v>21</v>
      </c>
      <c r="H12" s="79">
        <v>44287</v>
      </c>
      <c r="I12" s="80" t="s">
        <v>33</v>
      </c>
      <c r="J12" s="80" t="s">
        <v>28</v>
      </c>
      <c r="K12" s="81" t="s">
        <v>49</v>
      </c>
      <c r="L12" s="80" t="s">
        <v>30</v>
      </c>
      <c r="M12" s="82">
        <v>853144</v>
      </c>
      <c r="N12" s="83" t="s">
        <v>65</v>
      </c>
      <c r="O12" s="84" t="s">
        <v>37</v>
      </c>
      <c r="P12" s="85">
        <v>2357327</v>
      </c>
      <c r="Q12" s="86">
        <v>127.8014736521</v>
      </c>
      <c r="R12" s="86">
        <v>110.35002679759999</v>
      </c>
    </row>
    <row r="13" spans="1:21" s="1" customFormat="1">
      <c r="A13" s="87">
        <v>2021</v>
      </c>
      <c r="B13" s="87" t="s">
        <v>56</v>
      </c>
      <c r="C13" s="88">
        <v>3</v>
      </c>
      <c r="D13" s="87" t="str">
        <f t="shared" si="0"/>
        <v>April32021</v>
      </c>
      <c r="E13" s="80" t="s">
        <v>43</v>
      </c>
      <c r="F13" s="47">
        <v>0.83560000000000001</v>
      </c>
      <c r="G13" s="78">
        <v>22</v>
      </c>
      <c r="H13" s="79">
        <v>44287</v>
      </c>
      <c r="I13" s="2" t="s">
        <v>39</v>
      </c>
      <c r="J13" s="2" t="s">
        <v>34</v>
      </c>
      <c r="K13" s="89" t="s">
        <v>49</v>
      </c>
      <c r="L13" s="2" t="s">
        <v>36</v>
      </c>
      <c r="M13" s="90">
        <v>853673</v>
      </c>
      <c r="N13" s="91" t="s">
        <v>65</v>
      </c>
      <c r="O13" s="92" t="s">
        <v>41</v>
      </c>
      <c r="P13" s="93">
        <v>2433987.2599999998</v>
      </c>
      <c r="Q13" s="94">
        <v>127.8014736521</v>
      </c>
      <c r="R13" s="94">
        <v>120</v>
      </c>
    </row>
    <row r="14" spans="1:21" s="24" customFormat="1">
      <c r="A14" s="75">
        <v>2021</v>
      </c>
      <c r="B14" s="75" t="s">
        <v>18</v>
      </c>
      <c r="C14" s="76">
        <v>1</v>
      </c>
      <c r="D14" s="75" t="str">
        <f t="shared" si="0"/>
        <v>May12021</v>
      </c>
      <c r="E14" s="2" t="s">
        <v>21</v>
      </c>
      <c r="F14" s="77">
        <v>0.82120000000000004</v>
      </c>
      <c r="G14" s="78">
        <v>23</v>
      </c>
      <c r="H14" s="79">
        <v>44317</v>
      </c>
      <c r="I14" s="80" t="s">
        <v>19</v>
      </c>
      <c r="J14" s="80" t="s">
        <v>20</v>
      </c>
      <c r="K14" s="81" t="s">
        <v>49</v>
      </c>
      <c r="L14" s="80" t="s">
        <v>23</v>
      </c>
      <c r="M14" s="82">
        <v>853361</v>
      </c>
      <c r="N14" s="83" t="s">
        <v>65</v>
      </c>
      <c r="O14" s="84" t="s">
        <v>44</v>
      </c>
      <c r="P14" s="85">
        <v>2457274.66</v>
      </c>
      <c r="Q14" s="86">
        <v>127.8014736521</v>
      </c>
      <c r="R14" s="86">
        <v>128.09139818470001</v>
      </c>
    </row>
    <row r="15" spans="1:21" s="24" customFormat="1">
      <c r="A15" s="87">
        <v>2021</v>
      </c>
      <c r="B15" s="87" t="s">
        <v>18</v>
      </c>
      <c r="C15" s="88">
        <v>2</v>
      </c>
      <c r="D15" s="87" t="str">
        <f t="shared" si="0"/>
        <v>May22021</v>
      </c>
      <c r="E15" s="2" t="s">
        <v>29</v>
      </c>
      <c r="F15" s="47">
        <v>0.82109999999999994</v>
      </c>
      <c r="G15" s="78">
        <v>24</v>
      </c>
      <c r="H15" s="79">
        <v>44317</v>
      </c>
      <c r="I15" s="2" t="s">
        <v>27</v>
      </c>
      <c r="J15" s="2" t="s">
        <v>28</v>
      </c>
      <c r="K15" s="89" t="s">
        <v>49</v>
      </c>
      <c r="L15" s="2" t="s">
        <v>30</v>
      </c>
      <c r="M15" s="90">
        <v>853142</v>
      </c>
      <c r="N15" s="91" t="s">
        <v>65</v>
      </c>
      <c r="O15" s="92" t="s">
        <v>47</v>
      </c>
      <c r="P15" s="93">
        <v>2801081.69</v>
      </c>
      <c r="Q15" s="94">
        <v>90</v>
      </c>
      <c r="R15" s="94">
        <v>88.828158418599998</v>
      </c>
    </row>
    <row r="16" spans="1:21" s="24" customFormat="1">
      <c r="A16" s="75">
        <v>2021</v>
      </c>
      <c r="B16" s="75" t="s">
        <v>18</v>
      </c>
      <c r="C16" s="76">
        <v>3</v>
      </c>
      <c r="D16" s="75" t="str">
        <f t="shared" si="0"/>
        <v>May32021</v>
      </c>
      <c r="E16" s="2" t="s">
        <v>35</v>
      </c>
      <c r="F16" s="77">
        <v>0.79430000000000012</v>
      </c>
      <c r="G16" s="78">
        <v>25</v>
      </c>
      <c r="H16" s="79">
        <v>44317</v>
      </c>
      <c r="I16" s="80" t="s">
        <v>33</v>
      </c>
      <c r="J16" s="80" t="s">
        <v>34</v>
      </c>
      <c r="K16" s="81" t="s">
        <v>49</v>
      </c>
      <c r="L16" s="80" t="s">
        <v>36</v>
      </c>
      <c r="M16" s="82">
        <v>853144</v>
      </c>
      <c r="N16" s="83" t="s">
        <v>65</v>
      </c>
      <c r="O16" s="84" t="s">
        <v>50</v>
      </c>
      <c r="P16" s="85">
        <v>2357327</v>
      </c>
      <c r="Q16" s="86">
        <v>90</v>
      </c>
      <c r="R16" s="86">
        <v>88.828158418599998</v>
      </c>
    </row>
    <row r="17" spans="1:18" s="1" customFormat="1">
      <c r="A17" s="87">
        <v>2021</v>
      </c>
      <c r="B17" s="87" t="s">
        <v>26</v>
      </c>
      <c r="C17" s="88">
        <v>1</v>
      </c>
      <c r="D17" s="87" t="str">
        <f t="shared" si="0"/>
        <v>June12021</v>
      </c>
      <c r="E17" s="2" t="s">
        <v>46</v>
      </c>
      <c r="F17" s="47">
        <v>0.79430000000000012</v>
      </c>
      <c r="G17" s="78">
        <v>26</v>
      </c>
      <c r="H17" s="79">
        <v>44348</v>
      </c>
      <c r="I17" s="2" t="s">
        <v>39</v>
      </c>
      <c r="J17" s="2" t="s">
        <v>20</v>
      </c>
      <c r="K17" s="89" t="s">
        <v>49</v>
      </c>
      <c r="L17" s="2" t="s">
        <v>23</v>
      </c>
      <c r="M17" s="90">
        <v>853673</v>
      </c>
      <c r="N17" s="91" t="s">
        <v>65</v>
      </c>
      <c r="O17" s="92" t="s">
        <v>52</v>
      </c>
      <c r="P17" s="93">
        <v>2433987.2599999998</v>
      </c>
      <c r="Q17" s="94">
        <v>90</v>
      </c>
      <c r="R17" s="94">
        <v>90.322173177099998</v>
      </c>
    </row>
    <row r="18" spans="1:18" s="1" customFormat="1">
      <c r="A18" s="75">
        <v>2021</v>
      </c>
      <c r="B18" s="75" t="s">
        <v>26</v>
      </c>
      <c r="C18" s="76">
        <v>2</v>
      </c>
      <c r="D18" s="75" t="str">
        <f t="shared" si="0"/>
        <v>June22021</v>
      </c>
      <c r="E18" s="2" t="s">
        <v>40</v>
      </c>
      <c r="F18" s="77">
        <v>0.78439999999999999</v>
      </c>
      <c r="G18" s="78">
        <v>27</v>
      </c>
      <c r="H18" s="79">
        <v>44348</v>
      </c>
      <c r="I18" s="80" t="s">
        <v>19</v>
      </c>
      <c r="J18" s="80" t="s">
        <v>28</v>
      </c>
      <c r="K18" s="81" t="s">
        <v>49</v>
      </c>
      <c r="L18" s="80" t="s">
        <v>30</v>
      </c>
      <c r="M18" s="82">
        <v>853361</v>
      </c>
      <c r="N18" s="83" t="s">
        <v>65</v>
      </c>
      <c r="O18" s="84" t="s">
        <v>25</v>
      </c>
      <c r="P18" s="85">
        <v>2457274.66</v>
      </c>
      <c r="Q18" s="86">
        <v>127.8014736521</v>
      </c>
      <c r="R18" s="86">
        <v>127.8014736521</v>
      </c>
    </row>
    <row r="19" spans="1:18" s="1" customFormat="1">
      <c r="A19" s="87">
        <v>2021</v>
      </c>
      <c r="B19" s="87" t="s">
        <v>26</v>
      </c>
      <c r="C19" s="88">
        <v>3</v>
      </c>
      <c r="D19" s="87" t="str">
        <f t="shared" si="0"/>
        <v>June32021</v>
      </c>
      <c r="E19" s="2" t="s">
        <v>29</v>
      </c>
      <c r="F19" s="47">
        <v>0.77650000000000008</v>
      </c>
      <c r="G19" s="78">
        <v>28</v>
      </c>
      <c r="H19" s="79">
        <v>44348</v>
      </c>
      <c r="I19" s="2" t="s">
        <v>27</v>
      </c>
      <c r="J19" s="2" t="s">
        <v>34</v>
      </c>
      <c r="K19" s="89" t="s">
        <v>49</v>
      </c>
      <c r="L19" s="2" t="s">
        <v>36</v>
      </c>
      <c r="M19" s="90">
        <v>853142</v>
      </c>
      <c r="N19" s="91" t="s">
        <v>65</v>
      </c>
      <c r="O19" s="92" t="s">
        <v>31</v>
      </c>
      <c r="P19" s="93">
        <v>2801081.69</v>
      </c>
      <c r="Q19" s="94">
        <v>34</v>
      </c>
      <c r="R19" s="94">
        <v>34</v>
      </c>
    </row>
    <row r="20" spans="1:18" s="1" customFormat="1">
      <c r="A20" s="75">
        <v>2021</v>
      </c>
      <c r="B20" s="75" t="s">
        <v>32</v>
      </c>
      <c r="C20" s="76">
        <v>1</v>
      </c>
      <c r="D20" s="75" t="str">
        <f t="shared" si="0"/>
        <v>July12021</v>
      </c>
      <c r="E20" s="2" t="s">
        <v>21</v>
      </c>
      <c r="F20" s="77">
        <v>0.94230000000000003</v>
      </c>
      <c r="G20" s="78">
        <v>29</v>
      </c>
      <c r="H20" s="79">
        <v>44378</v>
      </c>
      <c r="I20" s="80" t="s">
        <v>33</v>
      </c>
      <c r="J20" s="80" t="s">
        <v>20</v>
      </c>
      <c r="K20" s="81" t="s">
        <v>49</v>
      </c>
      <c r="L20" s="80" t="s">
        <v>23</v>
      </c>
      <c r="M20" s="82">
        <v>854336</v>
      </c>
      <c r="N20" s="83" t="s">
        <v>65</v>
      </c>
      <c r="O20" s="84" t="s">
        <v>37</v>
      </c>
      <c r="P20" s="85">
        <v>5817011.46</v>
      </c>
      <c r="Q20" s="86">
        <v>88</v>
      </c>
      <c r="R20" s="86">
        <v>88</v>
      </c>
    </row>
    <row r="21" spans="1:18" s="1" customFormat="1">
      <c r="A21" s="87">
        <v>2021</v>
      </c>
      <c r="B21" s="87" t="s">
        <v>32</v>
      </c>
      <c r="C21" s="88">
        <v>2</v>
      </c>
      <c r="D21" s="87" t="str">
        <f t="shared" si="0"/>
        <v>July22021</v>
      </c>
      <c r="E21" s="2" t="s">
        <v>29</v>
      </c>
      <c r="F21" s="47">
        <v>0.9234</v>
      </c>
      <c r="G21" s="78">
        <v>30</v>
      </c>
      <c r="H21" s="79">
        <v>44378</v>
      </c>
      <c r="I21" s="2" t="s">
        <v>39</v>
      </c>
      <c r="J21" s="2" t="s">
        <v>28</v>
      </c>
      <c r="K21" s="89" t="s">
        <v>49</v>
      </c>
      <c r="L21" s="2" t="s">
        <v>30</v>
      </c>
      <c r="M21" s="90">
        <v>8533685</v>
      </c>
      <c r="N21" s="91" t="s">
        <v>65</v>
      </c>
      <c r="O21" s="92" t="s">
        <v>41</v>
      </c>
      <c r="P21" s="93">
        <v>7200000</v>
      </c>
      <c r="Q21" s="94">
        <v>90</v>
      </c>
      <c r="R21" s="94">
        <v>88.828158418599998</v>
      </c>
    </row>
    <row r="22" spans="1:18" s="1" customFormat="1">
      <c r="A22" s="75">
        <v>2021</v>
      </c>
      <c r="B22" s="75" t="s">
        <v>32</v>
      </c>
      <c r="C22" s="76">
        <v>3</v>
      </c>
      <c r="D22" s="75" t="str">
        <f t="shared" si="0"/>
        <v>July32021</v>
      </c>
      <c r="E22" s="2" t="s">
        <v>35</v>
      </c>
      <c r="F22" s="107">
        <v>0.91870000000000007</v>
      </c>
      <c r="G22" s="78">
        <v>31</v>
      </c>
      <c r="H22" s="79">
        <v>44378</v>
      </c>
      <c r="I22" s="80" t="s">
        <v>19</v>
      </c>
      <c r="J22" s="80" t="s">
        <v>34</v>
      </c>
      <c r="K22" s="81" t="s">
        <v>49</v>
      </c>
      <c r="L22" s="80" t="s">
        <v>36</v>
      </c>
      <c r="M22" s="82">
        <v>853436</v>
      </c>
      <c r="N22" s="83" t="s">
        <v>65</v>
      </c>
      <c r="O22" s="84" t="s">
        <v>44</v>
      </c>
      <c r="P22" s="85">
        <v>7486881.75</v>
      </c>
      <c r="Q22" s="86">
        <v>90</v>
      </c>
      <c r="R22" s="86">
        <v>90.322173177099998</v>
      </c>
    </row>
    <row r="23" spans="1:18" s="1" customFormat="1">
      <c r="A23" s="87">
        <v>2021</v>
      </c>
      <c r="B23" s="87" t="s">
        <v>38</v>
      </c>
      <c r="C23" s="88">
        <v>1</v>
      </c>
      <c r="D23" s="87" t="str">
        <f t="shared" si="0"/>
        <v>August12021</v>
      </c>
      <c r="E23" s="2" t="s">
        <v>46</v>
      </c>
      <c r="F23" s="47">
        <v>0.9123</v>
      </c>
      <c r="G23" s="78">
        <v>1</v>
      </c>
      <c r="H23" s="79">
        <v>44409</v>
      </c>
      <c r="I23" s="2" t="s">
        <v>27</v>
      </c>
      <c r="J23" s="2" t="s">
        <v>20</v>
      </c>
      <c r="K23" s="89" t="s">
        <v>49</v>
      </c>
      <c r="L23" s="2" t="s">
        <v>23</v>
      </c>
      <c r="M23" s="90">
        <v>853676</v>
      </c>
      <c r="N23" s="91" t="s">
        <v>65</v>
      </c>
      <c r="O23" s="92" t="s">
        <v>47</v>
      </c>
      <c r="P23" s="93">
        <v>33988817.960000001</v>
      </c>
      <c r="Q23" s="94">
        <v>144.6870986296</v>
      </c>
      <c r="R23" s="94">
        <v>128.09139818470001</v>
      </c>
    </row>
    <row r="24" spans="1:18" s="1" customFormat="1">
      <c r="A24" s="75">
        <v>2021</v>
      </c>
      <c r="B24" s="75" t="s">
        <v>38</v>
      </c>
      <c r="C24" s="76">
        <v>2</v>
      </c>
      <c r="D24" s="75" t="str">
        <f t="shared" si="0"/>
        <v>August22021</v>
      </c>
      <c r="E24" s="2" t="s">
        <v>40</v>
      </c>
      <c r="F24" s="77">
        <v>0.9012</v>
      </c>
      <c r="G24" s="78">
        <v>2</v>
      </c>
      <c r="H24" s="79">
        <v>44409</v>
      </c>
      <c r="I24" s="80" t="s">
        <v>33</v>
      </c>
      <c r="J24" s="80" t="s">
        <v>28</v>
      </c>
      <c r="K24" s="81" t="s">
        <v>49</v>
      </c>
      <c r="L24" s="80" t="s">
        <v>30</v>
      </c>
      <c r="M24" s="82">
        <v>853686</v>
      </c>
      <c r="N24" s="83" t="s">
        <v>65</v>
      </c>
      <c r="O24" s="84" t="s">
        <v>50</v>
      </c>
      <c r="P24" s="85">
        <v>33988817.960000001</v>
      </c>
      <c r="Q24" s="86">
        <v>144.6870986296</v>
      </c>
      <c r="R24" s="86">
        <v>128.09139818470001</v>
      </c>
    </row>
    <row r="25" spans="1:18" s="1" customFormat="1">
      <c r="A25" s="87">
        <v>2021</v>
      </c>
      <c r="B25" s="87" t="s">
        <v>38</v>
      </c>
      <c r="C25" s="88">
        <v>3</v>
      </c>
      <c r="D25" s="87" t="str">
        <f t="shared" si="0"/>
        <v>August32021</v>
      </c>
      <c r="E25" s="2" t="s">
        <v>29</v>
      </c>
      <c r="F25" s="47">
        <v>0.89760000000000006</v>
      </c>
      <c r="G25" s="78">
        <v>3</v>
      </c>
      <c r="H25" s="79">
        <v>44409</v>
      </c>
      <c r="I25" s="2" t="s">
        <v>39</v>
      </c>
      <c r="J25" s="2" t="s">
        <v>34</v>
      </c>
      <c r="K25" s="89" t="s">
        <v>49</v>
      </c>
      <c r="L25" s="2" t="s">
        <v>36</v>
      </c>
      <c r="M25" s="90">
        <v>853685</v>
      </c>
      <c r="N25" s="91" t="s">
        <v>65</v>
      </c>
      <c r="O25" s="92" t="s">
        <v>52</v>
      </c>
      <c r="P25" s="93">
        <v>33988817.960000001</v>
      </c>
      <c r="Q25" s="94">
        <v>144.6870986296</v>
      </c>
      <c r="R25" s="94">
        <v>128.09139818470001</v>
      </c>
    </row>
    <row r="26" spans="1:18" s="1" customFormat="1">
      <c r="A26" s="75">
        <v>2021</v>
      </c>
      <c r="B26" s="75" t="s">
        <v>42</v>
      </c>
      <c r="C26" s="76">
        <v>1</v>
      </c>
      <c r="D26" s="75" t="str">
        <f t="shared" si="0"/>
        <v>September12021</v>
      </c>
      <c r="E26" s="2" t="s">
        <v>21</v>
      </c>
      <c r="F26" s="77">
        <v>0.89419999999999999</v>
      </c>
      <c r="G26" s="78">
        <v>4</v>
      </c>
      <c r="H26" s="79">
        <v>44440</v>
      </c>
      <c r="I26" s="80" t="s">
        <v>19</v>
      </c>
      <c r="J26" s="80" t="s">
        <v>20</v>
      </c>
      <c r="K26" s="81" t="s">
        <v>49</v>
      </c>
      <c r="L26" s="80" t="s">
        <v>23</v>
      </c>
      <c r="M26" s="82">
        <v>854656</v>
      </c>
      <c r="N26" s="83" t="s">
        <v>60</v>
      </c>
      <c r="O26" s="84" t="s">
        <v>25</v>
      </c>
      <c r="P26" s="85">
        <v>1133477</v>
      </c>
      <c r="Q26" s="86">
        <v>88</v>
      </c>
      <c r="R26" s="86">
        <v>88</v>
      </c>
    </row>
    <row r="27" spans="1:18" s="1" customFormat="1">
      <c r="A27" s="87">
        <v>2021</v>
      </c>
      <c r="B27" s="87" t="s">
        <v>42</v>
      </c>
      <c r="C27" s="88">
        <v>2</v>
      </c>
      <c r="D27" s="87" t="str">
        <f t="shared" si="0"/>
        <v>September22021</v>
      </c>
      <c r="E27" s="2" t="s">
        <v>29</v>
      </c>
      <c r="F27" s="47">
        <v>0.88760000000000006</v>
      </c>
      <c r="G27" s="78">
        <v>5</v>
      </c>
      <c r="H27" s="79">
        <v>44440</v>
      </c>
      <c r="I27" s="2" t="s">
        <v>27</v>
      </c>
      <c r="J27" s="2" t="s">
        <v>28</v>
      </c>
      <c r="K27" s="89" t="s">
        <v>49</v>
      </c>
      <c r="L27" s="2" t="s">
        <v>30</v>
      </c>
      <c r="M27" s="90">
        <v>854652</v>
      </c>
      <c r="N27" s="91" t="s">
        <v>60</v>
      </c>
      <c r="O27" s="92" t="s">
        <v>31</v>
      </c>
      <c r="P27" s="93">
        <v>79863.78</v>
      </c>
      <c r="Q27" s="94">
        <v>144.6870986296</v>
      </c>
      <c r="R27" s="94">
        <v>128.09139818470001</v>
      </c>
    </row>
    <row r="28" spans="1:18" s="1" customFormat="1">
      <c r="A28" s="75">
        <v>2021</v>
      </c>
      <c r="B28" s="75" t="s">
        <v>42</v>
      </c>
      <c r="C28" s="76">
        <v>3</v>
      </c>
      <c r="D28" s="75" t="str">
        <f t="shared" si="0"/>
        <v>September32021</v>
      </c>
      <c r="E28" s="2" t="s">
        <v>35</v>
      </c>
      <c r="F28" s="77">
        <v>0.87890000000000001</v>
      </c>
      <c r="G28" s="78">
        <v>6</v>
      </c>
      <c r="H28" s="79">
        <v>44440</v>
      </c>
      <c r="I28" s="80" t="s">
        <v>33</v>
      </c>
      <c r="J28" s="80" t="s">
        <v>34</v>
      </c>
      <c r="K28" s="81" t="s">
        <v>49</v>
      </c>
      <c r="L28" s="80" t="s">
        <v>36</v>
      </c>
      <c r="M28" s="82">
        <v>853878</v>
      </c>
      <c r="N28" s="83" t="s">
        <v>60</v>
      </c>
      <c r="O28" s="84" t="s">
        <v>37</v>
      </c>
      <c r="P28" s="85">
        <v>7900000</v>
      </c>
      <c r="Q28" s="86">
        <v>30</v>
      </c>
      <c r="R28" s="86">
        <v>15</v>
      </c>
    </row>
    <row r="29" spans="1:18" s="1" customFormat="1">
      <c r="A29" s="87">
        <v>2021</v>
      </c>
      <c r="B29" s="87" t="s">
        <v>45</v>
      </c>
      <c r="C29" s="88">
        <v>1</v>
      </c>
      <c r="D29" s="87" t="str">
        <f t="shared" si="0"/>
        <v>October12021</v>
      </c>
      <c r="E29" s="2" t="s">
        <v>29</v>
      </c>
      <c r="F29" s="107">
        <v>0.87340000000000007</v>
      </c>
      <c r="G29" s="78">
        <v>7</v>
      </c>
      <c r="H29" s="79">
        <v>44470</v>
      </c>
      <c r="I29" s="2" t="s">
        <v>39</v>
      </c>
      <c r="J29" s="2" t="s">
        <v>28</v>
      </c>
      <c r="K29" s="89" t="s">
        <v>49</v>
      </c>
      <c r="L29" s="2" t="s">
        <v>23</v>
      </c>
      <c r="M29" s="90">
        <v>854526.73333333305</v>
      </c>
      <c r="N29" s="91" t="s">
        <v>65</v>
      </c>
      <c r="O29" s="92" t="s">
        <v>47</v>
      </c>
      <c r="P29" s="93">
        <v>-7989330.2200000295</v>
      </c>
      <c r="Q29" s="94">
        <v>53.112473241973198</v>
      </c>
      <c r="R29" s="94">
        <v>42.0060932123138</v>
      </c>
    </row>
    <row r="30" spans="1:18" s="1" customFormat="1">
      <c r="A30" s="75">
        <v>2021</v>
      </c>
      <c r="B30" s="75" t="s">
        <v>45</v>
      </c>
      <c r="C30" s="76">
        <v>2</v>
      </c>
      <c r="D30" s="75" t="str">
        <f t="shared" si="0"/>
        <v>October22021</v>
      </c>
      <c r="E30" s="2" t="s">
        <v>40</v>
      </c>
      <c r="F30" s="77">
        <v>0.86580000000000001</v>
      </c>
      <c r="G30" s="78">
        <v>8</v>
      </c>
      <c r="H30" s="79">
        <v>44470</v>
      </c>
      <c r="I30" s="80" t="s">
        <v>19</v>
      </c>
      <c r="J30" s="80" t="s">
        <v>34</v>
      </c>
      <c r="K30" s="81" t="s">
        <v>49</v>
      </c>
      <c r="L30" s="80" t="s">
        <v>30</v>
      </c>
      <c r="M30" s="82">
        <v>854666.13333333295</v>
      </c>
      <c r="N30" s="83" t="s">
        <v>65</v>
      </c>
      <c r="O30" s="84" t="s">
        <v>50</v>
      </c>
      <c r="P30" s="85">
        <v>-15561510.028571401</v>
      </c>
      <c r="Q30" s="86">
        <v>35.108970619756199</v>
      </c>
      <c r="R30" s="86">
        <v>24.7047106663648</v>
      </c>
    </row>
    <row r="31" spans="1:18" s="1" customFormat="1">
      <c r="A31" s="87">
        <v>2021</v>
      </c>
      <c r="B31" s="87" t="s">
        <v>45</v>
      </c>
      <c r="C31" s="88">
        <v>3</v>
      </c>
      <c r="D31" s="87" t="str">
        <f t="shared" si="0"/>
        <v>October32021</v>
      </c>
      <c r="E31" s="80" t="s">
        <v>43</v>
      </c>
      <c r="F31" s="47">
        <v>0.85670000000000002</v>
      </c>
      <c r="G31" s="78">
        <v>9</v>
      </c>
      <c r="H31" s="79">
        <v>44470</v>
      </c>
      <c r="I31" s="2" t="s">
        <v>27</v>
      </c>
      <c r="J31" s="2" t="s">
        <v>20</v>
      </c>
      <c r="K31" s="89" t="s">
        <v>49</v>
      </c>
      <c r="L31" s="2" t="s">
        <v>36</v>
      </c>
      <c r="M31" s="90">
        <v>854805.53333333298</v>
      </c>
      <c r="N31" s="91" t="s">
        <v>65</v>
      </c>
      <c r="O31" s="92" t="s">
        <v>52</v>
      </c>
      <c r="P31" s="93">
        <v>-23133689.837142799</v>
      </c>
      <c r="Q31" s="94">
        <v>17.105467997539201</v>
      </c>
      <c r="R31" s="94">
        <v>7.4033281204158099</v>
      </c>
    </row>
    <row r="32" spans="1:18" s="1" customFormat="1">
      <c r="A32" s="75">
        <v>2021</v>
      </c>
      <c r="B32" s="75" t="s">
        <v>48</v>
      </c>
      <c r="C32" s="76">
        <v>1</v>
      </c>
      <c r="D32" s="75" t="str">
        <f t="shared" si="0"/>
        <v>November12021</v>
      </c>
      <c r="E32" s="2" t="s">
        <v>46</v>
      </c>
      <c r="F32" s="77">
        <v>0.82120000000000004</v>
      </c>
      <c r="G32" s="78">
        <v>10</v>
      </c>
      <c r="H32" s="79">
        <v>44501</v>
      </c>
      <c r="I32" s="80" t="s">
        <v>33</v>
      </c>
      <c r="J32" s="80" t="s">
        <v>28</v>
      </c>
      <c r="K32" s="81" t="s">
        <v>49</v>
      </c>
      <c r="L32" s="80" t="s">
        <v>23</v>
      </c>
      <c r="M32" s="82">
        <v>854944.933333333</v>
      </c>
      <c r="N32" s="83" t="s">
        <v>60</v>
      </c>
      <c r="O32" s="84" t="s">
        <v>25</v>
      </c>
      <c r="P32" s="85">
        <v>-30705869.645714302</v>
      </c>
      <c r="Q32" s="86">
        <v>-0.89803462467779105</v>
      </c>
      <c r="R32" s="86">
        <v>-9.8980544255321892</v>
      </c>
    </row>
    <row r="33" spans="1:18" s="1" customFormat="1">
      <c r="A33" s="87">
        <v>2021</v>
      </c>
      <c r="B33" s="87" t="s">
        <v>48</v>
      </c>
      <c r="C33" s="88">
        <v>2</v>
      </c>
      <c r="D33" s="87" t="str">
        <f t="shared" si="0"/>
        <v>November22021</v>
      </c>
      <c r="E33" s="2" t="s">
        <v>40</v>
      </c>
      <c r="F33" s="47">
        <v>0.80330000000000001</v>
      </c>
      <c r="G33" s="78">
        <v>11</v>
      </c>
      <c r="H33" s="79">
        <v>44501</v>
      </c>
      <c r="I33" s="2" t="s">
        <v>39</v>
      </c>
      <c r="J33" s="2" t="s">
        <v>34</v>
      </c>
      <c r="K33" s="89" t="s">
        <v>49</v>
      </c>
      <c r="L33" s="2" t="s">
        <v>30</v>
      </c>
      <c r="M33" s="90">
        <v>855084.33333333302</v>
      </c>
      <c r="N33" s="91" t="s">
        <v>60</v>
      </c>
      <c r="O33" s="92" t="s">
        <v>31</v>
      </c>
      <c r="P33" s="93">
        <v>-38278049.454285704</v>
      </c>
      <c r="Q33" s="94">
        <v>-18.901537246894801</v>
      </c>
      <c r="R33" s="94">
        <v>-27.199436971481202</v>
      </c>
    </row>
    <row r="34" spans="1:18" s="1" customFormat="1">
      <c r="A34" s="75">
        <v>2021</v>
      </c>
      <c r="B34" s="75" t="s">
        <v>48</v>
      </c>
      <c r="C34" s="76">
        <v>3</v>
      </c>
      <c r="D34" s="75" t="str">
        <f t="shared" ref="D34:D65" si="1">CONCATENATE(B34,C34,A34)</f>
        <v>November32021</v>
      </c>
      <c r="E34" s="2" t="s">
        <v>29</v>
      </c>
      <c r="F34" s="77">
        <v>0.79209999999999992</v>
      </c>
      <c r="G34" s="78">
        <v>12</v>
      </c>
      <c r="H34" s="79">
        <v>44501</v>
      </c>
      <c r="I34" s="80" t="s">
        <v>19</v>
      </c>
      <c r="J34" s="80" t="s">
        <v>20</v>
      </c>
      <c r="K34" s="81" t="s">
        <v>49</v>
      </c>
      <c r="L34" s="80" t="s">
        <v>36</v>
      </c>
      <c r="M34" s="82">
        <v>855223.73333333305</v>
      </c>
      <c r="N34" s="83" t="s">
        <v>60</v>
      </c>
      <c r="O34" s="84" t="s">
        <v>37</v>
      </c>
      <c r="P34" s="85">
        <v>-45850229.262857102</v>
      </c>
      <c r="Q34" s="86">
        <v>-36.905039869112798</v>
      </c>
      <c r="R34" s="86">
        <v>-44.5008195174292</v>
      </c>
    </row>
    <row r="35" spans="1:18" s="1" customFormat="1">
      <c r="A35" s="87">
        <v>2021</v>
      </c>
      <c r="B35" s="87" t="s">
        <v>51</v>
      </c>
      <c r="C35" s="88">
        <v>1</v>
      </c>
      <c r="D35" s="87" t="str">
        <f t="shared" si="1"/>
        <v>December12021</v>
      </c>
      <c r="E35" s="2" t="s">
        <v>40</v>
      </c>
      <c r="F35" s="47">
        <v>0.78449999999999998</v>
      </c>
      <c r="G35" s="78">
        <v>13</v>
      </c>
      <c r="H35" s="79">
        <v>44531</v>
      </c>
      <c r="I35" s="2" t="s">
        <v>27</v>
      </c>
      <c r="J35" s="2" t="s">
        <v>28</v>
      </c>
      <c r="K35" s="89" t="s">
        <v>49</v>
      </c>
      <c r="L35" s="2" t="s">
        <v>23</v>
      </c>
      <c r="M35" s="90">
        <v>855363.13333333295</v>
      </c>
      <c r="N35" s="91" t="s">
        <v>65</v>
      </c>
      <c r="O35" s="92" t="s">
        <v>47</v>
      </c>
      <c r="P35" s="93">
        <v>-53422409.0714285</v>
      </c>
      <c r="Q35" s="94">
        <v>-54.908542491329797</v>
      </c>
      <c r="R35" s="94">
        <v>-61.802202063378203</v>
      </c>
    </row>
    <row r="36" spans="1:18" s="1" customFormat="1">
      <c r="A36" s="75">
        <v>2021</v>
      </c>
      <c r="B36" s="75" t="s">
        <v>51</v>
      </c>
      <c r="C36" s="76">
        <v>2</v>
      </c>
      <c r="D36" s="75" t="str">
        <f t="shared" si="1"/>
        <v>December22021</v>
      </c>
      <c r="E36" s="2" t="s">
        <v>43</v>
      </c>
      <c r="F36" s="77">
        <v>0.78439999999999999</v>
      </c>
      <c r="G36" s="78">
        <v>14</v>
      </c>
      <c r="H36" s="79">
        <v>44531</v>
      </c>
      <c r="I36" s="80" t="s">
        <v>33</v>
      </c>
      <c r="J36" s="80" t="s">
        <v>34</v>
      </c>
      <c r="K36" s="81" t="s">
        <v>49</v>
      </c>
      <c r="L36" s="80" t="s">
        <v>30</v>
      </c>
      <c r="M36" s="82">
        <v>855502.53333333298</v>
      </c>
      <c r="N36" s="83" t="s">
        <v>65</v>
      </c>
      <c r="O36" s="84" t="s">
        <v>50</v>
      </c>
      <c r="P36" s="85">
        <v>-60994588.880000003</v>
      </c>
      <c r="Q36" s="86">
        <v>-72.912045113546796</v>
      </c>
      <c r="R36" s="86">
        <v>-79.103584609326205</v>
      </c>
    </row>
    <row r="37" spans="1:18" s="1" customFormat="1">
      <c r="A37" s="87">
        <v>2021</v>
      </c>
      <c r="B37" s="87" t="s">
        <v>51</v>
      </c>
      <c r="C37" s="88">
        <v>3</v>
      </c>
      <c r="D37" s="87" t="str">
        <f t="shared" si="1"/>
        <v>December32021</v>
      </c>
      <c r="E37" s="2" t="s">
        <v>46</v>
      </c>
      <c r="F37" s="47">
        <v>0.76430000000000009</v>
      </c>
      <c r="G37" s="78">
        <v>15</v>
      </c>
      <c r="H37" s="79">
        <v>44531</v>
      </c>
      <c r="I37" s="2" t="s">
        <v>39</v>
      </c>
      <c r="J37" s="2" t="s">
        <v>20</v>
      </c>
      <c r="K37" s="89" t="s">
        <v>49</v>
      </c>
      <c r="L37" s="2" t="s">
        <v>36</v>
      </c>
      <c r="M37" s="90">
        <v>855641.933333333</v>
      </c>
      <c r="N37" s="91" t="s">
        <v>65</v>
      </c>
      <c r="O37" s="92" t="s">
        <v>52</v>
      </c>
      <c r="P37" s="93">
        <v>-68566768.688571393</v>
      </c>
      <c r="Q37" s="94">
        <v>-90.915547735763795</v>
      </c>
      <c r="R37" s="94">
        <v>-96.404967155275202</v>
      </c>
    </row>
    <row r="38" spans="1:18" s="1" customFormat="1">
      <c r="A38" s="75">
        <v>2020</v>
      </c>
      <c r="B38" s="75" t="s">
        <v>53</v>
      </c>
      <c r="C38" s="76">
        <v>1</v>
      </c>
      <c r="D38" s="108" t="str">
        <f t="shared" si="1"/>
        <v>January12020</v>
      </c>
      <c r="E38" s="2" t="s">
        <v>29</v>
      </c>
      <c r="F38" s="77">
        <v>0.93769999999999998</v>
      </c>
      <c r="G38" s="78">
        <v>6</v>
      </c>
      <c r="H38" s="79">
        <v>43831</v>
      </c>
      <c r="I38" s="80" t="s">
        <v>39</v>
      </c>
      <c r="J38" s="80" t="s">
        <v>20</v>
      </c>
      <c r="K38" s="81" t="s">
        <v>49</v>
      </c>
      <c r="L38" s="80" t="s">
        <v>23</v>
      </c>
      <c r="M38" s="82" t="s">
        <v>63</v>
      </c>
      <c r="N38" s="83" t="s">
        <v>58</v>
      </c>
      <c r="O38" s="84" t="s">
        <v>44</v>
      </c>
      <c r="P38" s="85">
        <v>45345345</v>
      </c>
      <c r="Q38" s="86">
        <v>144.6870986296</v>
      </c>
      <c r="R38" s="86">
        <v>128.09139818470001</v>
      </c>
    </row>
    <row r="39" spans="1:18" s="1" customFormat="1">
      <c r="A39" s="87">
        <v>2020</v>
      </c>
      <c r="B39" s="87" t="s">
        <v>53</v>
      </c>
      <c r="C39" s="88">
        <v>2</v>
      </c>
      <c r="D39" s="87" t="str">
        <f t="shared" si="1"/>
        <v>January22020</v>
      </c>
      <c r="E39" s="2" t="s">
        <v>40</v>
      </c>
      <c r="F39" s="47">
        <v>0.9234</v>
      </c>
      <c r="G39" s="78">
        <v>7</v>
      </c>
      <c r="H39" s="79">
        <v>43831</v>
      </c>
      <c r="I39" s="2" t="s">
        <v>39</v>
      </c>
      <c r="J39" s="2" t="s">
        <v>28</v>
      </c>
      <c r="K39" s="89" t="s">
        <v>49</v>
      </c>
      <c r="L39" s="2" t="s">
        <v>30</v>
      </c>
      <c r="M39" s="90">
        <v>851215</v>
      </c>
      <c r="N39" s="91" t="s">
        <v>58</v>
      </c>
      <c r="O39" s="92" t="s">
        <v>47</v>
      </c>
      <c r="P39" s="93">
        <v>1051624</v>
      </c>
      <c r="Q39" s="94">
        <v>127.8014736521</v>
      </c>
      <c r="R39" s="94">
        <v>120</v>
      </c>
    </row>
    <row r="40" spans="1:18" s="1" customFormat="1">
      <c r="A40" s="75">
        <v>2020</v>
      </c>
      <c r="B40" s="75" t="s">
        <v>53</v>
      </c>
      <c r="C40" s="76">
        <v>3</v>
      </c>
      <c r="D40" s="75" t="str">
        <f t="shared" si="1"/>
        <v>January32020</v>
      </c>
      <c r="E40" s="80" t="s">
        <v>43</v>
      </c>
      <c r="F40" s="77">
        <v>0.9234</v>
      </c>
      <c r="G40" s="78">
        <v>8</v>
      </c>
      <c r="H40" s="79">
        <v>43831</v>
      </c>
      <c r="I40" s="80" t="s">
        <v>33</v>
      </c>
      <c r="J40" s="80" t="s">
        <v>34</v>
      </c>
      <c r="K40" s="81" t="s">
        <v>49</v>
      </c>
      <c r="L40" s="80" t="s">
        <v>36</v>
      </c>
      <c r="M40" s="82">
        <v>853362</v>
      </c>
      <c r="N40" s="83" t="s">
        <v>58</v>
      </c>
      <c r="O40" s="84" t="s">
        <v>50</v>
      </c>
      <c r="P40" s="85">
        <v>1542724.82</v>
      </c>
      <c r="Q40" s="86">
        <v>127.8014736521</v>
      </c>
      <c r="R40" s="86">
        <v>128.09139818470001</v>
      </c>
    </row>
    <row r="41" spans="1:18" s="1" customFormat="1">
      <c r="A41" s="87">
        <v>2020</v>
      </c>
      <c r="B41" s="87" t="s">
        <v>54</v>
      </c>
      <c r="C41" s="88">
        <v>1</v>
      </c>
      <c r="D41" s="108" t="str">
        <f t="shared" si="1"/>
        <v>February12020</v>
      </c>
      <c r="E41" s="2" t="s">
        <v>40</v>
      </c>
      <c r="F41" s="47">
        <v>0.91870000000000007</v>
      </c>
      <c r="G41" s="78">
        <v>9</v>
      </c>
      <c r="H41" s="79">
        <v>43862</v>
      </c>
      <c r="I41" s="2" t="s">
        <v>39</v>
      </c>
      <c r="J41" s="2" t="s">
        <v>20</v>
      </c>
      <c r="K41" s="89" t="s">
        <v>49</v>
      </c>
      <c r="L41" s="2" t="s">
        <v>23</v>
      </c>
      <c r="M41" s="90">
        <v>851286</v>
      </c>
      <c r="N41" s="91" t="s">
        <v>58</v>
      </c>
      <c r="O41" s="92" t="s">
        <v>52</v>
      </c>
      <c r="P41" s="93">
        <v>1804836.4</v>
      </c>
      <c r="Q41" s="94">
        <v>5</v>
      </c>
      <c r="R41" s="94">
        <v>8</v>
      </c>
    </row>
    <row r="42" spans="1:18" s="1" customFormat="1">
      <c r="A42" s="75">
        <v>2020</v>
      </c>
      <c r="B42" s="75" t="s">
        <v>54</v>
      </c>
      <c r="C42" s="76">
        <v>2</v>
      </c>
      <c r="D42" s="75" t="str">
        <f t="shared" si="1"/>
        <v>February22020</v>
      </c>
      <c r="E42" s="2" t="s">
        <v>43</v>
      </c>
      <c r="F42" s="77">
        <v>0.9123</v>
      </c>
      <c r="G42" s="78">
        <v>10</v>
      </c>
      <c r="H42" s="79">
        <v>43862</v>
      </c>
      <c r="I42" s="80" t="s">
        <v>19</v>
      </c>
      <c r="J42" s="80" t="s">
        <v>28</v>
      </c>
      <c r="K42" s="81" t="s">
        <v>49</v>
      </c>
      <c r="L42" s="80" t="s">
        <v>30</v>
      </c>
      <c r="M42" s="82">
        <v>851671</v>
      </c>
      <c r="N42" s="83" t="s">
        <v>58</v>
      </c>
      <c r="O42" s="84" t="s">
        <v>25</v>
      </c>
      <c r="P42" s="85">
        <v>2000000</v>
      </c>
      <c r="Q42" s="86">
        <v>12</v>
      </c>
      <c r="R42" s="86">
        <v>10</v>
      </c>
    </row>
    <row r="43" spans="1:18" s="1" customFormat="1">
      <c r="A43" s="87">
        <v>2020</v>
      </c>
      <c r="B43" s="87" t="s">
        <v>54</v>
      </c>
      <c r="C43" s="88">
        <v>3</v>
      </c>
      <c r="D43" s="87" t="str">
        <f t="shared" si="1"/>
        <v>February32020</v>
      </c>
      <c r="E43" s="2" t="s">
        <v>46</v>
      </c>
      <c r="F43" s="47">
        <v>0.9012</v>
      </c>
      <c r="G43" s="78">
        <v>11</v>
      </c>
      <c r="H43" s="79">
        <v>43862</v>
      </c>
      <c r="I43" s="2" t="s">
        <v>27</v>
      </c>
      <c r="J43" s="2" t="s">
        <v>34</v>
      </c>
      <c r="K43" s="89" t="s">
        <v>49</v>
      </c>
      <c r="L43" s="2" t="s">
        <v>36</v>
      </c>
      <c r="M43" s="90">
        <v>852728</v>
      </c>
      <c r="N43" s="91" t="s">
        <v>58</v>
      </c>
      <c r="O43" s="92" t="s">
        <v>31</v>
      </c>
      <c r="P43" s="93">
        <v>3571088.9180000001</v>
      </c>
      <c r="Q43" s="94">
        <v>90</v>
      </c>
      <c r="R43" s="94">
        <v>88.828158418599998</v>
      </c>
    </row>
    <row r="44" spans="1:18" s="1" customFormat="1">
      <c r="A44" s="75">
        <v>2020</v>
      </c>
      <c r="B44" s="75" t="s">
        <v>55</v>
      </c>
      <c r="C44" s="76">
        <v>1</v>
      </c>
      <c r="D44" s="108" t="str">
        <f t="shared" si="1"/>
        <v>March12020</v>
      </c>
      <c r="E44" s="2" t="s">
        <v>21</v>
      </c>
      <c r="F44" s="77">
        <v>0.89989999999999992</v>
      </c>
      <c r="G44" s="78">
        <v>12</v>
      </c>
      <c r="H44" s="79">
        <v>43891</v>
      </c>
      <c r="I44" s="80" t="s">
        <v>33</v>
      </c>
      <c r="J44" s="80" t="s">
        <v>20</v>
      </c>
      <c r="K44" s="81" t="s">
        <v>49</v>
      </c>
      <c r="L44" s="80" t="s">
        <v>23</v>
      </c>
      <c r="M44" s="82" t="s">
        <v>64</v>
      </c>
      <c r="N44" s="83" t="s">
        <v>58</v>
      </c>
      <c r="O44" s="84" t="s">
        <v>37</v>
      </c>
      <c r="P44" s="85">
        <v>4563133</v>
      </c>
      <c r="Q44" s="86">
        <v>34</v>
      </c>
      <c r="R44" s="86">
        <v>34</v>
      </c>
    </row>
    <row r="45" spans="1:18" s="1" customFormat="1">
      <c r="A45" s="87">
        <v>2020</v>
      </c>
      <c r="B45" s="87" t="s">
        <v>55</v>
      </c>
      <c r="C45" s="88">
        <v>2</v>
      </c>
      <c r="D45" s="87" t="str">
        <f t="shared" si="1"/>
        <v>March22020</v>
      </c>
      <c r="E45" s="2" t="s">
        <v>29</v>
      </c>
      <c r="F45" s="47">
        <v>0.89760000000000006</v>
      </c>
      <c r="G45" s="78">
        <v>13</v>
      </c>
      <c r="H45" s="79">
        <v>43891</v>
      </c>
      <c r="I45" s="2" t="s">
        <v>39</v>
      </c>
      <c r="J45" s="2" t="s">
        <v>28</v>
      </c>
      <c r="K45" s="89" t="s">
        <v>49</v>
      </c>
      <c r="L45" s="2" t="s">
        <v>30</v>
      </c>
      <c r="M45" s="90">
        <v>851216</v>
      </c>
      <c r="N45" s="91" t="s">
        <v>58</v>
      </c>
      <c r="O45" s="92" t="s">
        <v>41</v>
      </c>
      <c r="P45" s="93">
        <v>4611537</v>
      </c>
      <c r="Q45" s="94">
        <v>88</v>
      </c>
      <c r="R45" s="94">
        <v>88</v>
      </c>
    </row>
    <row r="46" spans="1:18" s="1" customFormat="1">
      <c r="A46" s="75">
        <v>2020</v>
      </c>
      <c r="B46" s="75" t="s">
        <v>55</v>
      </c>
      <c r="C46" s="76">
        <v>3</v>
      </c>
      <c r="D46" s="75" t="str">
        <f t="shared" si="1"/>
        <v>March32020</v>
      </c>
      <c r="E46" s="2" t="s">
        <v>35</v>
      </c>
      <c r="F46" s="77">
        <v>0.87340000000000007</v>
      </c>
      <c r="G46" s="78">
        <v>14</v>
      </c>
      <c r="H46" s="79">
        <v>43891</v>
      </c>
      <c r="I46" s="80" t="s">
        <v>19</v>
      </c>
      <c r="J46" s="80" t="s">
        <v>34</v>
      </c>
      <c r="K46" s="81" t="s">
        <v>49</v>
      </c>
      <c r="L46" s="80" t="s">
        <v>36</v>
      </c>
      <c r="M46" s="82">
        <v>851184</v>
      </c>
      <c r="N46" s="83" t="s">
        <v>58</v>
      </c>
      <c r="O46" s="84" t="s">
        <v>44</v>
      </c>
      <c r="P46" s="85">
        <v>5494521.7300000004</v>
      </c>
      <c r="Q46" s="86">
        <v>90</v>
      </c>
      <c r="R46" s="86">
        <v>90.322173177099998</v>
      </c>
    </row>
    <row r="47" spans="1:18" s="1" customFormat="1">
      <c r="A47" s="87">
        <v>2020</v>
      </c>
      <c r="B47" s="87" t="s">
        <v>56</v>
      </c>
      <c r="C47" s="88">
        <v>1</v>
      </c>
      <c r="D47" s="87" t="str">
        <f t="shared" si="1"/>
        <v>April12020</v>
      </c>
      <c r="E47" s="2" t="s">
        <v>29</v>
      </c>
      <c r="F47" s="47">
        <v>0.86580000000000001</v>
      </c>
      <c r="G47" s="78">
        <v>15</v>
      </c>
      <c r="H47" s="79">
        <v>43922</v>
      </c>
      <c r="I47" s="2" t="s">
        <v>27</v>
      </c>
      <c r="J47" s="2" t="s">
        <v>20</v>
      </c>
      <c r="K47" s="89" t="s">
        <v>49</v>
      </c>
      <c r="L47" s="2" t="s">
        <v>23</v>
      </c>
      <c r="M47" s="90">
        <v>851827</v>
      </c>
      <c r="N47" s="91" t="s">
        <v>58</v>
      </c>
      <c r="O47" s="92" t="s">
        <v>47</v>
      </c>
      <c r="P47" s="93">
        <v>5800000</v>
      </c>
      <c r="Q47" s="94">
        <v>144.6870986296</v>
      </c>
      <c r="R47" s="94">
        <v>128.09139818470001</v>
      </c>
    </row>
    <row r="48" spans="1:18" s="1" customFormat="1">
      <c r="A48" s="75">
        <v>2020</v>
      </c>
      <c r="B48" s="75" t="s">
        <v>56</v>
      </c>
      <c r="C48" s="76">
        <v>2</v>
      </c>
      <c r="D48" s="75" t="str">
        <f t="shared" si="1"/>
        <v>April22020</v>
      </c>
      <c r="E48" s="2" t="s">
        <v>40</v>
      </c>
      <c r="F48" s="77">
        <v>0.86340000000000006</v>
      </c>
      <c r="G48" s="78">
        <v>16</v>
      </c>
      <c r="H48" s="79">
        <v>43922</v>
      </c>
      <c r="I48" s="80" t="s">
        <v>33</v>
      </c>
      <c r="J48" s="80" t="s">
        <v>28</v>
      </c>
      <c r="K48" s="81" t="s">
        <v>49</v>
      </c>
      <c r="L48" s="80" t="s">
        <v>30</v>
      </c>
      <c r="M48" s="82">
        <v>858555</v>
      </c>
      <c r="N48" s="83" t="s">
        <v>60</v>
      </c>
      <c r="O48" s="84" t="s">
        <v>50</v>
      </c>
      <c r="P48" s="85">
        <v>1263106</v>
      </c>
      <c r="Q48" s="86">
        <v>90</v>
      </c>
      <c r="R48" s="86">
        <v>88.828158418599998</v>
      </c>
    </row>
    <row r="49" spans="1:18" s="1" customFormat="1">
      <c r="A49" s="87">
        <v>2020</v>
      </c>
      <c r="B49" s="87" t="s">
        <v>56</v>
      </c>
      <c r="C49" s="88">
        <v>3</v>
      </c>
      <c r="D49" s="87" t="str">
        <f t="shared" si="1"/>
        <v>April32020</v>
      </c>
      <c r="E49" s="80" t="s">
        <v>43</v>
      </c>
      <c r="F49" s="47">
        <v>0.80330000000000001</v>
      </c>
      <c r="G49" s="78">
        <v>17</v>
      </c>
      <c r="H49" s="79">
        <v>43922</v>
      </c>
      <c r="I49" s="2" t="s">
        <v>33</v>
      </c>
      <c r="J49" s="2" t="s">
        <v>34</v>
      </c>
      <c r="K49" s="89" t="s">
        <v>49</v>
      </c>
      <c r="L49" s="2" t="s">
        <v>36</v>
      </c>
      <c r="M49" s="90">
        <v>858556</v>
      </c>
      <c r="N49" s="91" t="s">
        <v>60</v>
      </c>
      <c r="O49" s="92" t="s">
        <v>52</v>
      </c>
      <c r="P49" s="93">
        <v>40467</v>
      </c>
      <c r="Q49" s="94">
        <v>90</v>
      </c>
      <c r="R49" s="94">
        <v>90.322173177099998</v>
      </c>
    </row>
    <row r="50" spans="1:18" s="1" customFormat="1">
      <c r="A50" s="75">
        <v>2020</v>
      </c>
      <c r="B50" s="75" t="s">
        <v>18</v>
      </c>
      <c r="C50" s="76">
        <v>1</v>
      </c>
      <c r="D50" s="75" t="str">
        <f t="shared" si="1"/>
        <v>May12020</v>
      </c>
      <c r="E50" s="2" t="s">
        <v>21</v>
      </c>
      <c r="F50" s="77">
        <v>0.79209999999999992</v>
      </c>
      <c r="G50" s="78">
        <v>18</v>
      </c>
      <c r="H50" s="79">
        <v>43952</v>
      </c>
      <c r="I50" s="80" t="s">
        <v>33</v>
      </c>
      <c r="J50" s="80" t="s">
        <v>20</v>
      </c>
      <c r="K50" s="81" t="s">
        <v>49</v>
      </c>
      <c r="L50" s="80" t="s">
        <v>23</v>
      </c>
      <c r="M50" s="82">
        <v>851463</v>
      </c>
      <c r="N50" s="83" t="s">
        <v>60</v>
      </c>
      <c r="O50" s="84" t="s">
        <v>25</v>
      </c>
      <c r="P50" s="85">
        <v>10638000</v>
      </c>
      <c r="Q50" s="86">
        <v>33</v>
      </c>
      <c r="R50" s="86">
        <v>33</v>
      </c>
    </row>
    <row r="51" spans="1:18" s="1" customFormat="1">
      <c r="A51" s="87">
        <v>2020</v>
      </c>
      <c r="B51" s="87" t="s">
        <v>18</v>
      </c>
      <c r="C51" s="88">
        <v>2</v>
      </c>
      <c r="D51" s="87" t="str">
        <f t="shared" si="1"/>
        <v>May22020</v>
      </c>
      <c r="E51" s="2" t="s">
        <v>29</v>
      </c>
      <c r="F51" s="47">
        <v>0.78449999999999998</v>
      </c>
      <c r="G51" s="78">
        <v>19</v>
      </c>
      <c r="H51" s="79">
        <v>43952</v>
      </c>
      <c r="I51" s="2" t="s">
        <v>33</v>
      </c>
      <c r="J51" s="2" t="s">
        <v>28</v>
      </c>
      <c r="K51" s="89" t="s">
        <v>49</v>
      </c>
      <c r="L51" s="2" t="s">
        <v>30</v>
      </c>
      <c r="M51" s="90">
        <v>851456</v>
      </c>
      <c r="N51" s="91" t="s">
        <v>60</v>
      </c>
      <c r="O51" s="92" t="s">
        <v>31</v>
      </c>
      <c r="P51" s="93">
        <v>40467</v>
      </c>
      <c r="Q51" s="94">
        <v>101.18785901450001</v>
      </c>
      <c r="R51" s="94">
        <v>78.696927969300006</v>
      </c>
    </row>
    <row r="52" spans="1:18" s="1" customFormat="1">
      <c r="A52" s="75">
        <v>2020</v>
      </c>
      <c r="B52" s="75" t="s">
        <v>18</v>
      </c>
      <c r="C52" s="76">
        <v>3</v>
      </c>
      <c r="D52" s="75" t="str">
        <f t="shared" si="1"/>
        <v>May32020</v>
      </c>
      <c r="E52" s="2" t="s">
        <v>35</v>
      </c>
      <c r="F52" s="77">
        <v>0.78439999999999999</v>
      </c>
      <c r="G52" s="78">
        <v>20</v>
      </c>
      <c r="H52" s="79">
        <v>43952</v>
      </c>
      <c r="I52" s="80" t="s">
        <v>33</v>
      </c>
      <c r="J52" s="80" t="s">
        <v>34</v>
      </c>
      <c r="K52" s="81" t="s">
        <v>49</v>
      </c>
      <c r="L52" s="80" t="s">
        <v>36</v>
      </c>
      <c r="M52" s="82">
        <v>854467</v>
      </c>
      <c r="N52" s="83" t="s">
        <v>62</v>
      </c>
      <c r="O52" s="84" t="s">
        <v>37</v>
      </c>
      <c r="P52" s="85">
        <v>5781720</v>
      </c>
      <c r="Q52" s="86">
        <v>5</v>
      </c>
      <c r="R52" s="86">
        <v>8</v>
      </c>
    </row>
    <row r="53" spans="1:18" s="1" customFormat="1">
      <c r="A53" s="87">
        <v>2020</v>
      </c>
      <c r="B53" s="87" t="s">
        <v>26</v>
      </c>
      <c r="C53" s="88">
        <v>1</v>
      </c>
      <c r="D53" s="87" t="str">
        <f t="shared" si="1"/>
        <v>June12020</v>
      </c>
      <c r="E53" s="2" t="s">
        <v>29</v>
      </c>
      <c r="F53" s="47">
        <v>0.77650000000000008</v>
      </c>
      <c r="G53" s="78">
        <v>21</v>
      </c>
      <c r="H53" s="79">
        <v>43983</v>
      </c>
      <c r="I53" s="2" t="s">
        <v>33</v>
      </c>
      <c r="J53" s="2" t="s">
        <v>20</v>
      </c>
      <c r="K53" s="89" t="s">
        <v>49</v>
      </c>
      <c r="L53" s="2" t="s">
        <v>23</v>
      </c>
      <c r="M53" s="90">
        <v>854236</v>
      </c>
      <c r="N53" s="91" t="s">
        <v>62</v>
      </c>
      <c r="O53" s="92" t="s">
        <v>41</v>
      </c>
      <c r="P53" s="93">
        <v>7194422.9800000004</v>
      </c>
      <c r="Q53" s="94">
        <v>12</v>
      </c>
      <c r="R53" s="94">
        <v>10</v>
      </c>
    </row>
    <row r="54" spans="1:18" s="1" customFormat="1">
      <c r="A54" s="75">
        <v>2020</v>
      </c>
      <c r="B54" s="75" t="s">
        <v>26</v>
      </c>
      <c r="C54" s="76">
        <v>2</v>
      </c>
      <c r="D54" s="75" t="str">
        <f t="shared" si="1"/>
        <v>June22020</v>
      </c>
      <c r="E54" s="2" t="s">
        <v>40</v>
      </c>
      <c r="F54" s="77">
        <v>0.76430000000000009</v>
      </c>
      <c r="G54" s="78">
        <v>22</v>
      </c>
      <c r="H54" s="79">
        <v>43983</v>
      </c>
      <c r="I54" s="80" t="s">
        <v>33</v>
      </c>
      <c r="J54" s="80" t="s">
        <v>28</v>
      </c>
      <c r="K54" s="81" t="s">
        <v>49</v>
      </c>
      <c r="L54" s="80" t="s">
        <v>30</v>
      </c>
      <c r="M54" s="82">
        <v>854412</v>
      </c>
      <c r="N54" s="83" t="s">
        <v>62</v>
      </c>
      <c r="O54" s="84" t="s">
        <v>44</v>
      </c>
      <c r="P54" s="85">
        <v>823709.66</v>
      </c>
      <c r="Q54" s="86">
        <v>90</v>
      </c>
      <c r="R54" s="86">
        <v>88.828158418599998</v>
      </c>
    </row>
    <row r="55" spans="1:18" s="1" customFormat="1">
      <c r="A55" s="87">
        <v>2020</v>
      </c>
      <c r="B55" s="87" t="s">
        <v>26</v>
      </c>
      <c r="C55" s="88">
        <v>3</v>
      </c>
      <c r="D55" s="87" t="str">
        <f t="shared" si="1"/>
        <v>June32020</v>
      </c>
      <c r="E55" s="80" t="s">
        <v>43</v>
      </c>
      <c r="F55" s="47">
        <v>0.76430000000000009</v>
      </c>
      <c r="G55" s="78">
        <v>23</v>
      </c>
      <c r="H55" s="79">
        <v>43983</v>
      </c>
      <c r="I55" s="2" t="s">
        <v>33</v>
      </c>
      <c r="J55" s="2" t="s">
        <v>34</v>
      </c>
      <c r="K55" s="89" t="s">
        <v>49</v>
      </c>
      <c r="L55" s="2" t="s">
        <v>36</v>
      </c>
      <c r="M55" s="90">
        <v>854485</v>
      </c>
      <c r="N55" s="91" t="s">
        <v>62</v>
      </c>
      <c r="O55" s="92" t="s">
        <v>47</v>
      </c>
      <c r="P55" s="93">
        <v>2367268.2000000002</v>
      </c>
      <c r="Q55" s="94">
        <v>127.8014736521</v>
      </c>
      <c r="R55" s="94">
        <v>127.8014736521</v>
      </c>
    </row>
    <row r="56" spans="1:18" s="1" customFormat="1">
      <c r="A56" s="75">
        <v>2020</v>
      </c>
      <c r="B56" s="75" t="s">
        <v>32</v>
      </c>
      <c r="C56" s="76">
        <v>1</v>
      </c>
      <c r="D56" s="75" t="str">
        <f t="shared" si="1"/>
        <v>July12020</v>
      </c>
      <c r="E56" s="2" t="s">
        <v>21</v>
      </c>
      <c r="F56" s="77">
        <v>0.95120000000000005</v>
      </c>
      <c r="G56" s="78">
        <v>24</v>
      </c>
      <c r="H56" s="79">
        <v>44013</v>
      </c>
      <c r="I56" s="80" t="s">
        <v>33</v>
      </c>
      <c r="J56" s="80" t="s">
        <v>20</v>
      </c>
      <c r="K56" s="81" t="s">
        <v>49</v>
      </c>
      <c r="L56" s="80" t="s">
        <v>23</v>
      </c>
      <c r="M56" s="82">
        <v>854487</v>
      </c>
      <c r="N56" s="83" t="s">
        <v>62</v>
      </c>
      <c r="O56" s="84" t="s">
        <v>50</v>
      </c>
      <c r="P56" s="85">
        <v>2622311.29</v>
      </c>
      <c r="Q56" s="86">
        <v>34</v>
      </c>
      <c r="R56" s="86">
        <v>34</v>
      </c>
    </row>
    <row r="57" spans="1:18" s="1" customFormat="1">
      <c r="A57" s="87">
        <v>2020</v>
      </c>
      <c r="B57" s="87" t="s">
        <v>32</v>
      </c>
      <c r="C57" s="88">
        <v>2</v>
      </c>
      <c r="D57" s="87" t="str">
        <f t="shared" si="1"/>
        <v>July22020</v>
      </c>
      <c r="E57" s="2" t="s">
        <v>29</v>
      </c>
      <c r="F57" s="47">
        <v>0.93769999999999998</v>
      </c>
      <c r="G57" s="78">
        <v>25</v>
      </c>
      <c r="H57" s="79">
        <v>44013</v>
      </c>
      <c r="I57" s="2" t="s">
        <v>33</v>
      </c>
      <c r="J57" s="2" t="s">
        <v>28</v>
      </c>
      <c r="K57" s="89" t="s">
        <v>49</v>
      </c>
      <c r="L57" s="2" t="s">
        <v>30</v>
      </c>
      <c r="M57" s="90">
        <v>854488</v>
      </c>
      <c r="N57" s="91" t="s">
        <v>62</v>
      </c>
      <c r="O57" s="92" t="s">
        <v>52</v>
      </c>
      <c r="P57" s="93">
        <v>3074951</v>
      </c>
      <c r="Q57" s="94">
        <v>88</v>
      </c>
      <c r="R57" s="94">
        <v>88</v>
      </c>
    </row>
    <row r="58" spans="1:18" s="1" customFormat="1">
      <c r="A58" s="75">
        <v>2020</v>
      </c>
      <c r="B58" s="75" t="s">
        <v>32</v>
      </c>
      <c r="C58" s="76">
        <v>3</v>
      </c>
      <c r="D58" s="75" t="str">
        <f t="shared" si="1"/>
        <v>July32020</v>
      </c>
      <c r="E58" s="2" t="s">
        <v>35</v>
      </c>
      <c r="F58" s="77">
        <v>0.92879999999999996</v>
      </c>
      <c r="G58" s="78">
        <v>26</v>
      </c>
      <c r="H58" s="79">
        <v>44013</v>
      </c>
      <c r="I58" s="80" t="s">
        <v>33</v>
      </c>
      <c r="J58" s="80" t="s">
        <v>28</v>
      </c>
      <c r="K58" s="81" t="s">
        <v>49</v>
      </c>
      <c r="L58" s="80" t="s">
        <v>36</v>
      </c>
      <c r="M58" s="82">
        <v>854485</v>
      </c>
      <c r="N58" s="83" t="s">
        <v>62</v>
      </c>
      <c r="O58" s="84" t="s">
        <v>25</v>
      </c>
      <c r="P58" s="85">
        <v>2367268.2000000002</v>
      </c>
      <c r="Q58" s="86">
        <v>90</v>
      </c>
      <c r="R58" s="86">
        <v>88.828158418599998</v>
      </c>
    </row>
    <row r="59" spans="1:18" s="1" customFormat="1">
      <c r="A59" s="87">
        <v>2020</v>
      </c>
      <c r="B59" s="87" t="s">
        <v>38</v>
      </c>
      <c r="C59" s="88">
        <v>1</v>
      </c>
      <c r="D59" s="87" t="str">
        <f t="shared" si="1"/>
        <v>August12020</v>
      </c>
      <c r="E59" s="2" t="s">
        <v>40</v>
      </c>
      <c r="F59" s="47">
        <v>0.9234</v>
      </c>
      <c r="G59" s="78">
        <v>27</v>
      </c>
      <c r="H59" s="79">
        <v>44044</v>
      </c>
      <c r="I59" s="2" t="s">
        <v>33</v>
      </c>
      <c r="J59" s="2" t="s">
        <v>28</v>
      </c>
      <c r="K59" s="89" t="s">
        <v>49</v>
      </c>
      <c r="L59" s="2" t="s">
        <v>23</v>
      </c>
      <c r="M59" s="90">
        <v>854487</v>
      </c>
      <c r="N59" s="91" t="s">
        <v>62</v>
      </c>
      <c r="O59" s="92" t="s">
        <v>31</v>
      </c>
      <c r="P59" s="93">
        <v>2622311.29</v>
      </c>
      <c r="Q59" s="94">
        <v>90</v>
      </c>
      <c r="R59" s="94">
        <v>90.322173177099998</v>
      </c>
    </row>
    <row r="60" spans="1:18" s="1" customFormat="1">
      <c r="A60" s="75">
        <v>2020</v>
      </c>
      <c r="B60" s="75" t="s">
        <v>38</v>
      </c>
      <c r="C60" s="76">
        <v>2</v>
      </c>
      <c r="D60" s="75" t="str">
        <f t="shared" si="1"/>
        <v>August22020</v>
      </c>
      <c r="E60" s="2" t="s">
        <v>43</v>
      </c>
      <c r="F60" s="77">
        <v>0.90560000000000007</v>
      </c>
      <c r="G60" s="78">
        <v>28</v>
      </c>
      <c r="H60" s="79">
        <v>44044</v>
      </c>
      <c r="I60" s="80" t="s">
        <v>33</v>
      </c>
      <c r="J60" s="80" t="s">
        <v>28</v>
      </c>
      <c r="K60" s="81" t="s">
        <v>49</v>
      </c>
      <c r="L60" s="80" t="s">
        <v>30</v>
      </c>
      <c r="M60" s="82">
        <v>854488</v>
      </c>
      <c r="N60" s="83" t="s">
        <v>62</v>
      </c>
      <c r="O60" s="84" t="s">
        <v>37</v>
      </c>
      <c r="P60" s="85">
        <v>3074951</v>
      </c>
      <c r="Q60" s="86">
        <v>144.6870986296</v>
      </c>
      <c r="R60" s="86">
        <v>128.09139818470001</v>
      </c>
    </row>
    <row r="61" spans="1:18" s="1" customFormat="1">
      <c r="A61" s="87">
        <v>2020</v>
      </c>
      <c r="B61" s="87" t="s">
        <v>38</v>
      </c>
      <c r="C61" s="88">
        <v>3</v>
      </c>
      <c r="D61" s="87" t="str">
        <f t="shared" si="1"/>
        <v>August32020</v>
      </c>
      <c r="E61" s="2" t="s">
        <v>46</v>
      </c>
      <c r="F61" s="47">
        <v>0.9012</v>
      </c>
      <c r="G61" s="78">
        <v>29</v>
      </c>
      <c r="H61" s="79">
        <v>44044</v>
      </c>
      <c r="I61" s="2" t="s">
        <v>39</v>
      </c>
      <c r="J61" s="2" t="s">
        <v>28</v>
      </c>
      <c r="K61" s="89" t="s">
        <v>49</v>
      </c>
      <c r="L61" s="2" t="s">
        <v>36</v>
      </c>
      <c r="M61" s="90">
        <v>854466</v>
      </c>
      <c r="N61" s="91" t="s">
        <v>62</v>
      </c>
      <c r="O61" s="92" t="s">
        <v>41</v>
      </c>
      <c r="P61" s="93">
        <v>3835149</v>
      </c>
      <c r="Q61" s="94">
        <v>75</v>
      </c>
      <c r="R61" s="94">
        <v>38</v>
      </c>
    </row>
    <row r="62" spans="1:18" s="1" customFormat="1">
      <c r="A62" s="75">
        <v>2020</v>
      </c>
      <c r="B62" s="75" t="s">
        <v>42</v>
      </c>
      <c r="C62" s="76">
        <v>1</v>
      </c>
      <c r="D62" s="75" t="str">
        <f t="shared" si="1"/>
        <v>September12020</v>
      </c>
      <c r="E62" s="2" t="s">
        <v>21</v>
      </c>
      <c r="F62" s="77">
        <v>0.89989999999999992</v>
      </c>
      <c r="G62" s="78">
        <v>30</v>
      </c>
      <c r="H62" s="79">
        <v>44075</v>
      </c>
      <c r="I62" s="80" t="s">
        <v>19</v>
      </c>
      <c r="J62" s="80" t="s">
        <v>28</v>
      </c>
      <c r="K62" s="81" t="s">
        <v>49</v>
      </c>
      <c r="L62" s="80" t="s">
        <v>23</v>
      </c>
      <c r="M62" s="82">
        <v>890675</v>
      </c>
      <c r="N62" s="83" t="s">
        <v>62</v>
      </c>
      <c r="O62" s="84" t="s">
        <v>44</v>
      </c>
      <c r="P62" s="85">
        <v>3946768.2</v>
      </c>
      <c r="Q62" s="86">
        <v>80</v>
      </c>
      <c r="R62" s="86">
        <v>44</v>
      </c>
    </row>
    <row r="63" spans="1:18" s="1" customFormat="1">
      <c r="A63" s="87">
        <v>2020</v>
      </c>
      <c r="B63" s="87" t="s">
        <v>42</v>
      </c>
      <c r="C63" s="88">
        <v>2</v>
      </c>
      <c r="D63" s="87" t="str">
        <f t="shared" si="1"/>
        <v>September22020</v>
      </c>
      <c r="E63" s="2" t="s">
        <v>29</v>
      </c>
      <c r="F63" s="47">
        <v>0.88760000000000006</v>
      </c>
      <c r="G63" s="78">
        <v>31</v>
      </c>
      <c r="H63" s="79">
        <v>44075</v>
      </c>
      <c r="I63" s="2" t="s">
        <v>27</v>
      </c>
      <c r="J63" s="2" t="s">
        <v>28</v>
      </c>
      <c r="K63" s="89" t="s">
        <v>49</v>
      </c>
      <c r="L63" s="2" t="s">
        <v>30</v>
      </c>
      <c r="M63" s="90">
        <v>854685</v>
      </c>
      <c r="N63" s="91" t="s">
        <v>62</v>
      </c>
      <c r="O63" s="92" t="s">
        <v>47</v>
      </c>
      <c r="P63" s="93">
        <v>63512.73</v>
      </c>
      <c r="Q63" s="94">
        <v>90</v>
      </c>
      <c r="R63" s="94">
        <v>88.828158418599998</v>
      </c>
    </row>
    <row r="64" spans="1:18" s="1" customFormat="1">
      <c r="A64" s="75">
        <v>2020</v>
      </c>
      <c r="B64" s="75" t="s">
        <v>42</v>
      </c>
      <c r="C64" s="76">
        <v>3</v>
      </c>
      <c r="D64" s="75" t="str">
        <f t="shared" si="1"/>
        <v>September32020</v>
      </c>
      <c r="E64" s="2" t="s">
        <v>35</v>
      </c>
      <c r="F64" s="77">
        <v>0.86340000000000006</v>
      </c>
      <c r="G64" s="78">
        <v>1</v>
      </c>
      <c r="H64" s="79">
        <v>44075</v>
      </c>
      <c r="I64" s="80" t="s">
        <v>33</v>
      </c>
      <c r="J64" s="80" t="s">
        <v>28</v>
      </c>
      <c r="K64" s="81" t="s">
        <v>49</v>
      </c>
      <c r="L64" s="80" t="s">
        <v>36</v>
      </c>
      <c r="M64" s="82">
        <v>854456</v>
      </c>
      <c r="N64" s="83" t="s">
        <v>62</v>
      </c>
      <c r="O64" s="84" t="s">
        <v>50</v>
      </c>
      <c r="P64" s="85">
        <v>63512.73</v>
      </c>
      <c r="Q64" s="86">
        <v>90</v>
      </c>
      <c r="R64" s="86">
        <v>90.322173177099998</v>
      </c>
    </row>
    <row r="65" spans="1:18" s="1" customFormat="1">
      <c r="A65" s="87">
        <v>2020</v>
      </c>
      <c r="B65" s="87" t="s">
        <v>45</v>
      </c>
      <c r="C65" s="88">
        <v>1</v>
      </c>
      <c r="D65" s="108" t="str">
        <f t="shared" si="1"/>
        <v>October12020</v>
      </c>
      <c r="E65" s="2" t="s">
        <v>29</v>
      </c>
      <c r="F65" s="47">
        <v>0.85670000000000002</v>
      </c>
      <c r="G65" s="78">
        <v>2</v>
      </c>
      <c r="H65" s="79">
        <v>44105</v>
      </c>
      <c r="I65" s="2" t="s">
        <v>39</v>
      </c>
      <c r="J65" s="2" t="s">
        <v>28</v>
      </c>
      <c r="K65" s="89" t="s">
        <v>49</v>
      </c>
      <c r="L65" s="2" t="s">
        <v>23</v>
      </c>
      <c r="M65" s="90">
        <v>854467</v>
      </c>
      <c r="N65" s="91" t="s">
        <v>62</v>
      </c>
      <c r="O65" s="92" t="s">
        <v>52</v>
      </c>
      <c r="P65" s="93">
        <v>5781720</v>
      </c>
      <c r="Q65" s="94">
        <v>127.8014736521</v>
      </c>
      <c r="R65" s="94">
        <v>127.8014736521</v>
      </c>
    </row>
    <row r="66" spans="1:18" s="1" customFormat="1">
      <c r="A66" s="75">
        <v>2020</v>
      </c>
      <c r="B66" s="75" t="s">
        <v>45</v>
      </c>
      <c r="C66" s="76">
        <v>2</v>
      </c>
      <c r="D66" s="75" t="str">
        <f t="shared" ref="D66:D97" si="2">CONCATENATE(B66,C66,A66)</f>
        <v>October22020</v>
      </c>
      <c r="E66" s="2" t="s">
        <v>40</v>
      </c>
      <c r="F66" s="77">
        <v>0.84909999999999997</v>
      </c>
      <c r="G66" s="78">
        <v>3</v>
      </c>
      <c r="H66" s="79">
        <v>44105</v>
      </c>
      <c r="I66" s="80" t="s">
        <v>19</v>
      </c>
      <c r="J66" s="80" t="s">
        <v>28</v>
      </c>
      <c r="K66" s="81" t="s">
        <v>49</v>
      </c>
      <c r="L66" s="80" t="s">
        <v>30</v>
      </c>
      <c r="M66" s="82">
        <v>854236</v>
      </c>
      <c r="N66" s="83" t="s">
        <v>62</v>
      </c>
      <c r="O66" s="84" t="s">
        <v>25</v>
      </c>
      <c r="P66" s="85">
        <v>79863.78</v>
      </c>
      <c r="Q66" s="86">
        <v>34</v>
      </c>
      <c r="R66" s="86">
        <v>34</v>
      </c>
    </row>
    <row r="67" spans="1:18" s="1" customFormat="1">
      <c r="A67" s="87">
        <v>2020</v>
      </c>
      <c r="B67" s="87" t="s">
        <v>45</v>
      </c>
      <c r="C67" s="88">
        <v>3</v>
      </c>
      <c r="D67" s="87" t="str">
        <f t="shared" si="2"/>
        <v>October32020</v>
      </c>
      <c r="E67" s="80" t="s">
        <v>43</v>
      </c>
      <c r="F67" s="47">
        <v>0.83560000000000001</v>
      </c>
      <c r="G67" s="78">
        <v>4</v>
      </c>
      <c r="H67" s="79">
        <v>44105</v>
      </c>
      <c r="I67" s="2" t="s">
        <v>27</v>
      </c>
      <c r="J67" s="2" t="s">
        <v>28</v>
      </c>
      <c r="K67" s="89" t="s">
        <v>49</v>
      </c>
      <c r="L67" s="2" t="s">
        <v>36</v>
      </c>
      <c r="M67" s="90">
        <v>854484</v>
      </c>
      <c r="N67" s="91" t="s">
        <v>62</v>
      </c>
      <c r="O67" s="92" t="s">
        <v>31</v>
      </c>
      <c r="P67" s="93">
        <v>8295952.3499999996</v>
      </c>
      <c r="Q67" s="94">
        <v>88</v>
      </c>
      <c r="R67" s="94">
        <v>88</v>
      </c>
    </row>
    <row r="68" spans="1:18" s="1" customFormat="1">
      <c r="A68" s="75">
        <v>2020</v>
      </c>
      <c r="B68" s="75" t="s">
        <v>48</v>
      </c>
      <c r="C68" s="76">
        <v>1</v>
      </c>
      <c r="D68" s="108" t="str">
        <f t="shared" si="2"/>
        <v>November12020</v>
      </c>
      <c r="E68" s="2" t="s">
        <v>29</v>
      </c>
      <c r="F68" s="77">
        <v>0.82109999999999994</v>
      </c>
      <c r="G68" s="78">
        <v>5</v>
      </c>
      <c r="H68" s="79">
        <v>44136</v>
      </c>
      <c r="I68" s="80" t="s">
        <v>33</v>
      </c>
      <c r="J68" s="80" t="s">
        <v>20</v>
      </c>
      <c r="K68" s="81" t="s">
        <v>49</v>
      </c>
      <c r="L68" s="80" t="s">
        <v>23</v>
      </c>
      <c r="M68" s="82">
        <v>853466</v>
      </c>
      <c r="N68" s="83" t="s">
        <v>62</v>
      </c>
      <c r="O68" s="84" t="s">
        <v>37</v>
      </c>
      <c r="P68" s="85">
        <v>9000000</v>
      </c>
      <c r="Q68" s="86">
        <v>90</v>
      </c>
      <c r="R68" s="86">
        <v>88.828158418599998</v>
      </c>
    </row>
    <row r="69" spans="1:18" s="1" customFormat="1">
      <c r="A69" s="87">
        <v>2020</v>
      </c>
      <c r="B69" s="87" t="s">
        <v>48</v>
      </c>
      <c r="C69" s="88">
        <v>2</v>
      </c>
      <c r="D69" s="87" t="str">
        <f t="shared" si="2"/>
        <v>November22020</v>
      </c>
      <c r="E69" s="2" t="s">
        <v>40</v>
      </c>
      <c r="F69" s="47">
        <v>0.79430000000000012</v>
      </c>
      <c r="G69" s="78">
        <v>6</v>
      </c>
      <c r="H69" s="79">
        <v>44136</v>
      </c>
      <c r="I69" s="2" t="s">
        <v>39</v>
      </c>
      <c r="J69" s="2" t="s">
        <v>28</v>
      </c>
      <c r="K69" s="89" t="s">
        <v>49</v>
      </c>
      <c r="L69" s="2" t="s">
        <v>30</v>
      </c>
      <c r="M69" s="90">
        <v>854486</v>
      </c>
      <c r="N69" s="91" t="s">
        <v>62</v>
      </c>
      <c r="O69" s="92" t="s">
        <v>41</v>
      </c>
      <c r="P69" s="93">
        <v>9377688.7100000009</v>
      </c>
      <c r="Q69" s="94">
        <v>90</v>
      </c>
      <c r="R69" s="94">
        <v>90.322173177099998</v>
      </c>
    </row>
    <row r="70" spans="1:18" s="1" customFormat="1">
      <c r="A70" s="75">
        <v>2020</v>
      </c>
      <c r="B70" s="75" t="s">
        <v>48</v>
      </c>
      <c r="C70" s="76">
        <v>3</v>
      </c>
      <c r="D70" s="75" t="str">
        <f t="shared" si="2"/>
        <v>November32020</v>
      </c>
      <c r="E70" s="80" t="s">
        <v>43</v>
      </c>
      <c r="F70" s="77">
        <v>0.78449999999999998</v>
      </c>
      <c r="G70" s="78">
        <v>7</v>
      </c>
      <c r="H70" s="79">
        <v>44136</v>
      </c>
      <c r="I70" s="80" t="s">
        <v>19</v>
      </c>
      <c r="J70" s="80" t="s">
        <v>34</v>
      </c>
      <c r="K70" s="81" t="s">
        <v>49</v>
      </c>
      <c r="L70" s="80" t="s">
        <v>36</v>
      </c>
      <c r="M70" s="82">
        <v>854468</v>
      </c>
      <c r="N70" s="83" t="s">
        <v>62</v>
      </c>
      <c r="O70" s="84" t="s">
        <v>44</v>
      </c>
      <c r="P70" s="85">
        <v>63512.73</v>
      </c>
      <c r="Q70" s="86">
        <v>144.6870986296</v>
      </c>
      <c r="R70" s="86">
        <v>128.09139818470001</v>
      </c>
    </row>
    <row r="71" spans="1:18" s="1" customFormat="1">
      <c r="A71" s="87">
        <v>2020</v>
      </c>
      <c r="B71" s="87" t="s">
        <v>51</v>
      </c>
      <c r="C71" s="88">
        <v>1</v>
      </c>
      <c r="D71" s="108" t="str">
        <f t="shared" si="2"/>
        <v>December12020</v>
      </c>
      <c r="E71" s="2" t="s">
        <v>29</v>
      </c>
      <c r="F71" s="47">
        <v>0.77650000000000008</v>
      </c>
      <c r="G71" s="78">
        <v>8</v>
      </c>
      <c r="H71" s="79">
        <v>44166</v>
      </c>
      <c r="I71" s="2" t="s">
        <v>27</v>
      </c>
      <c r="J71" s="2" t="s">
        <v>20</v>
      </c>
      <c r="K71" s="89" t="s">
        <v>49</v>
      </c>
      <c r="L71" s="2" t="s">
        <v>23</v>
      </c>
      <c r="M71" s="90">
        <v>854416</v>
      </c>
      <c r="N71" s="91" t="s">
        <v>62</v>
      </c>
      <c r="O71" s="92" t="s">
        <v>47</v>
      </c>
      <c r="P71" s="93">
        <v>14215911.1</v>
      </c>
      <c r="Q71" s="94">
        <v>127.8014736521</v>
      </c>
      <c r="R71" s="94">
        <v>120</v>
      </c>
    </row>
    <row r="72" spans="1:18" s="1" customFormat="1">
      <c r="A72" s="75">
        <v>2020</v>
      </c>
      <c r="B72" s="75" t="s">
        <v>51</v>
      </c>
      <c r="C72" s="76">
        <v>2</v>
      </c>
      <c r="D72" s="75" t="str">
        <f t="shared" si="2"/>
        <v>December22020</v>
      </c>
      <c r="E72" s="2" t="s">
        <v>40</v>
      </c>
      <c r="F72" s="77">
        <v>0.76430000000000009</v>
      </c>
      <c r="G72" s="78">
        <v>9</v>
      </c>
      <c r="H72" s="79">
        <v>44166</v>
      </c>
      <c r="I72" s="80" t="s">
        <v>33</v>
      </c>
      <c r="J72" s="80" t="s">
        <v>28</v>
      </c>
      <c r="K72" s="81" t="s">
        <v>49</v>
      </c>
      <c r="L72" s="80" t="s">
        <v>30</v>
      </c>
      <c r="M72" s="82">
        <v>854411</v>
      </c>
      <c r="N72" s="83" t="s">
        <v>62</v>
      </c>
      <c r="O72" s="84" t="s">
        <v>50</v>
      </c>
      <c r="P72" s="85">
        <v>30512511.18</v>
      </c>
      <c r="Q72" s="86">
        <v>127.8014736521</v>
      </c>
      <c r="R72" s="86">
        <v>128.09139818470001</v>
      </c>
    </row>
    <row r="73" spans="1:18" s="1" customFormat="1">
      <c r="A73" s="87">
        <v>2020</v>
      </c>
      <c r="B73" s="87" t="s">
        <v>51</v>
      </c>
      <c r="C73" s="88">
        <v>3</v>
      </c>
      <c r="D73" s="87" t="str">
        <f t="shared" si="2"/>
        <v>December32020</v>
      </c>
      <c r="E73" s="80" t="s">
        <v>43</v>
      </c>
      <c r="F73" s="47">
        <v>0.75319999999999998</v>
      </c>
      <c r="G73" s="78">
        <v>10</v>
      </c>
      <c r="H73" s="79">
        <v>44166</v>
      </c>
      <c r="I73" s="2" t="s">
        <v>39</v>
      </c>
      <c r="J73" s="2" t="s">
        <v>20</v>
      </c>
      <c r="K73" s="89" t="s">
        <v>49</v>
      </c>
      <c r="L73" s="2" t="s">
        <v>36</v>
      </c>
      <c r="M73" s="90">
        <v>853661</v>
      </c>
      <c r="N73" s="91" t="s">
        <v>65</v>
      </c>
      <c r="O73" s="92" t="s">
        <v>52</v>
      </c>
      <c r="P73" s="93">
        <v>33223.97</v>
      </c>
      <c r="Q73" s="94">
        <v>33</v>
      </c>
      <c r="R73" s="94">
        <v>33</v>
      </c>
    </row>
    <row r="74" spans="1:18" s="1" customFormat="1">
      <c r="A74" s="108">
        <v>2019</v>
      </c>
      <c r="B74" s="108" t="s">
        <v>53</v>
      </c>
      <c r="C74" s="109">
        <v>1</v>
      </c>
      <c r="D74" s="108" t="str">
        <f t="shared" si="2"/>
        <v>January12019</v>
      </c>
      <c r="E74" s="2" t="s">
        <v>29</v>
      </c>
      <c r="F74" s="107">
        <v>0.95120000000000005</v>
      </c>
      <c r="G74" s="78">
        <v>1</v>
      </c>
      <c r="H74" s="79">
        <v>43466</v>
      </c>
      <c r="I74" s="110" t="s">
        <v>19</v>
      </c>
      <c r="J74" s="110" t="s">
        <v>20</v>
      </c>
      <c r="K74" s="111" t="s">
        <v>22</v>
      </c>
      <c r="L74" s="110" t="s">
        <v>23</v>
      </c>
      <c r="M74" s="112">
        <v>856133</v>
      </c>
      <c r="N74" s="113" t="s">
        <v>24</v>
      </c>
      <c r="O74" s="114" t="s">
        <v>25</v>
      </c>
      <c r="P74" s="115">
        <v>5500000</v>
      </c>
      <c r="Q74" s="116">
        <v>127.8014736521</v>
      </c>
      <c r="R74" s="116">
        <v>110.35002679759999</v>
      </c>
    </row>
    <row r="75" spans="1:18" s="1" customFormat="1">
      <c r="A75" s="108">
        <v>2019</v>
      </c>
      <c r="B75" s="108" t="s">
        <v>53</v>
      </c>
      <c r="C75" s="109">
        <v>2</v>
      </c>
      <c r="D75" s="108" t="str">
        <f t="shared" si="2"/>
        <v>January22019</v>
      </c>
      <c r="E75" s="2" t="s">
        <v>40</v>
      </c>
      <c r="F75" s="47">
        <v>0.94230000000000003</v>
      </c>
      <c r="G75" s="78">
        <v>2</v>
      </c>
      <c r="H75" s="79">
        <v>43466</v>
      </c>
      <c r="I75" s="110" t="s">
        <v>27</v>
      </c>
      <c r="J75" s="110" t="s">
        <v>28</v>
      </c>
      <c r="K75" s="111" t="s">
        <v>22</v>
      </c>
      <c r="L75" s="110" t="s">
        <v>30</v>
      </c>
      <c r="M75" s="112">
        <v>885728</v>
      </c>
      <c r="N75" s="113" t="s">
        <v>24</v>
      </c>
      <c r="O75" s="114" t="s">
        <v>31</v>
      </c>
      <c r="P75" s="115">
        <v>6499999.0300000003</v>
      </c>
      <c r="Q75" s="116">
        <v>127.8014736521</v>
      </c>
      <c r="R75" s="116">
        <v>120</v>
      </c>
    </row>
    <row r="76" spans="1:18" s="1" customFormat="1">
      <c r="A76" s="108">
        <v>2019</v>
      </c>
      <c r="B76" s="108" t="s">
        <v>53</v>
      </c>
      <c r="C76" s="109">
        <v>3</v>
      </c>
      <c r="D76" s="108" t="str">
        <f t="shared" si="2"/>
        <v>January32019</v>
      </c>
      <c r="E76" s="80" t="s">
        <v>43</v>
      </c>
      <c r="F76" s="107">
        <v>0.92879999999999996</v>
      </c>
      <c r="G76" s="78">
        <v>3</v>
      </c>
      <c r="H76" s="79">
        <v>43466</v>
      </c>
      <c r="I76" s="110" t="s">
        <v>33</v>
      </c>
      <c r="J76" s="110" t="s">
        <v>34</v>
      </c>
      <c r="K76" s="111" t="s">
        <v>22</v>
      </c>
      <c r="L76" s="110" t="s">
        <v>36</v>
      </c>
      <c r="M76" s="112">
        <v>885686</v>
      </c>
      <c r="N76" s="113" t="s">
        <v>24</v>
      </c>
      <c r="O76" s="114" t="s">
        <v>37</v>
      </c>
      <c r="P76" s="115">
        <v>6800000</v>
      </c>
      <c r="Q76" s="116">
        <v>127.8014736521</v>
      </c>
      <c r="R76" s="116">
        <v>128.09139818470001</v>
      </c>
    </row>
    <row r="77" spans="1:18" s="1" customFormat="1">
      <c r="A77" s="87">
        <v>2019</v>
      </c>
      <c r="B77" s="87" t="s">
        <v>54</v>
      </c>
      <c r="C77" s="88">
        <v>1</v>
      </c>
      <c r="D77" s="87" t="str">
        <f t="shared" si="2"/>
        <v>February12019</v>
      </c>
      <c r="E77" s="2" t="s">
        <v>40</v>
      </c>
      <c r="F77" s="47">
        <v>0.9123</v>
      </c>
      <c r="G77" s="78">
        <v>4</v>
      </c>
      <c r="H77" s="79">
        <v>43497</v>
      </c>
      <c r="I77" s="2" t="s">
        <v>39</v>
      </c>
      <c r="J77" s="2" t="s">
        <v>20</v>
      </c>
      <c r="K77" s="89" t="s">
        <v>22</v>
      </c>
      <c r="L77" s="2" t="s">
        <v>23</v>
      </c>
      <c r="M77" s="90">
        <v>885735</v>
      </c>
      <c r="N77" s="91" t="s">
        <v>24</v>
      </c>
      <c r="O77" s="92" t="s">
        <v>41</v>
      </c>
      <c r="P77" s="93">
        <v>686152.68</v>
      </c>
      <c r="Q77" s="94">
        <v>90</v>
      </c>
      <c r="R77" s="94">
        <v>88.828158418599998</v>
      </c>
    </row>
    <row r="78" spans="1:18" s="1" customFormat="1">
      <c r="A78" s="75">
        <v>2019</v>
      </c>
      <c r="B78" s="75" t="s">
        <v>54</v>
      </c>
      <c r="C78" s="76">
        <v>2</v>
      </c>
      <c r="D78" s="75" t="str">
        <f t="shared" si="2"/>
        <v>February22019</v>
      </c>
      <c r="E78" s="2" t="s">
        <v>43</v>
      </c>
      <c r="F78" s="107">
        <v>0.90560000000000007</v>
      </c>
      <c r="G78" s="78">
        <v>5</v>
      </c>
      <c r="H78" s="79">
        <v>43497</v>
      </c>
      <c r="I78" s="80" t="s">
        <v>19</v>
      </c>
      <c r="J78" s="80" t="s">
        <v>28</v>
      </c>
      <c r="K78" s="81" t="s">
        <v>22</v>
      </c>
      <c r="L78" s="80" t="s">
        <v>30</v>
      </c>
      <c r="M78" s="82">
        <v>885752</v>
      </c>
      <c r="N78" s="83" t="s">
        <v>24</v>
      </c>
      <c r="O78" s="84" t="s">
        <v>44</v>
      </c>
      <c r="P78" s="85">
        <v>1694205.31</v>
      </c>
      <c r="Q78" s="86">
        <v>90</v>
      </c>
      <c r="R78" s="86">
        <v>90.322173177099998</v>
      </c>
    </row>
    <row r="79" spans="1:18" s="1" customFormat="1">
      <c r="A79" s="87">
        <v>2019</v>
      </c>
      <c r="B79" s="87" t="s">
        <v>54</v>
      </c>
      <c r="C79" s="88">
        <v>3</v>
      </c>
      <c r="D79" s="87" t="str">
        <f t="shared" si="2"/>
        <v>February32019</v>
      </c>
      <c r="E79" s="2" t="s">
        <v>46</v>
      </c>
      <c r="F79" s="47">
        <v>0.9012</v>
      </c>
      <c r="G79" s="78">
        <v>6</v>
      </c>
      <c r="H79" s="79">
        <v>43497</v>
      </c>
      <c r="I79" s="2" t="s">
        <v>27</v>
      </c>
      <c r="J79" s="2" t="s">
        <v>34</v>
      </c>
      <c r="K79" s="89" t="s">
        <v>22</v>
      </c>
      <c r="L79" s="2" t="s">
        <v>36</v>
      </c>
      <c r="M79" s="90">
        <v>885436</v>
      </c>
      <c r="N79" s="91" t="s">
        <v>24</v>
      </c>
      <c r="O79" s="92" t="s">
        <v>47</v>
      </c>
      <c r="P79" s="93">
        <v>1998780.35</v>
      </c>
      <c r="Q79" s="94">
        <v>127.8014736521</v>
      </c>
      <c r="R79" s="94">
        <v>127.8014736521</v>
      </c>
    </row>
    <row r="80" spans="1:18" s="1" customFormat="1">
      <c r="A80" s="108">
        <v>2019</v>
      </c>
      <c r="B80" s="108" t="s">
        <v>55</v>
      </c>
      <c r="C80" s="109">
        <v>1</v>
      </c>
      <c r="D80" s="108" t="str">
        <f t="shared" si="2"/>
        <v>March12019</v>
      </c>
      <c r="E80" s="2" t="s">
        <v>21</v>
      </c>
      <c r="F80" s="107">
        <v>0.89419999999999999</v>
      </c>
      <c r="G80" s="78">
        <v>7</v>
      </c>
      <c r="H80" s="79">
        <v>43525</v>
      </c>
      <c r="I80" s="110" t="s">
        <v>33</v>
      </c>
      <c r="J80" s="110" t="s">
        <v>20</v>
      </c>
      <c r="K80" s="111" t="s">
        <v>49</v>
      </c>
      <c r="L80" s="110" t="s">
        <v>23</v>
      </c>
      <c r="M80" s="112">
        <v>885456</v>
      </c>
      <c r="N80" s="113" t="s">
        <v>24</v>
      </c>
      <c r="O80" s="114" t="s">
        <v>50</v>
      </c>
      <c r="P80" s="115">
        <v>2799995</v>
      </c>
      <c r="Q80" s="116">
        <v>88</v>
      </c>
      <c r="R80" s="116">
        <v>88</v>
      </c>
    </row>
    <row r="81" spans="1:18" s="1" customFormat="1">
      <c r="A81" s="108">
        <v>2019</v>
      </c>
      <c r="B81" s="108" t="s">
        <v>55</v>
      </c>
      <c r="C81" s="109">
        <v>2</v>
      </c>
      <c r="D81" s="108" t="str">
        <f t="shared" si="2"/>
        <v>March22019</v>
      </c>
      <c r="E81" s="2" t="s">
        <v>29</v>
      </c>
      <c r="F81" s="107">
        <v>0.88760000000000006</v>
      </c>
      <c r="G81" s="78">
        <v>8</v>
      </c>
      <c r="H81" s="79">
        <v>43525</v>
      </c>
      <c r="I81" s="110" t="s">
        <v>39</v>
      </c>
      <c r="J81" s="110" t="s">
        <v>28</v>
      </c>
      <c r="K81" s="111" t="s">
        <v>49</v>
      </c>
      <c r="L81" s="110" t="s">
        <v>30</v>
      </c>
      <c r="M81" s="112">
        <v>885456</v>
      </c>
      <c r="N81" s="113" t="s">
        <v>24</v>
      </c>
      <c r="O81" s="114" t="s">
        <v>52</v>
      </c>
      <c r="P81" s="115">
        <v>2799995</v>
      </c>
      <c r="Q81" s="116">
        <v>90</v>
      </c>
      <c r="R81" s="116">
        <v>90.322173177099998</v>
      </c>
    </row>
    <row r="82" spans="1:18" s="1" customFormat="1">
      <c r="A82" s="108">
        <v>2019</v>
      </c>
      <c r="B82" s="108" t="s">
        <v>55</v>
      </c>
      <c r="C82" s="109">
        <v>3</v>
      </c>
      <c r="D82" s="108" t="str">
        <f t="shared" si="2"/>
        <v>March32019</v>
      </c>
      <c r="E82" s="2" t="s">
        <v>35</v>
      </c>
      <c r="F82" s="107">
        <v>0.88760000000000006</v>
      </c>
      <c r="G82" s="78">
        <v>9</v>
      </c>
      <c r="H82" s="79">
        <v>43525</v>
      </c>
      <c r="I82" s="110" t="s">
        <v>19</v>
      </c>
      <c r="J82" s="110" t="s">
        <v>34</v>
      </c>
      <c r="K82" s="111" t="s">
        <v>49</v>
      </c>
      <c r="L82" s="110" t="s">
        <v>36</v>
      </c>
      <c r="M82" s="112">
        <v>856133</v>
      </c>
      <c r="N82" s="113" t="s">
        <v>24</v>
      </c>
      <c r="O82" s="114" t="s">
        <v>25</v>
      </c>
      <c r="P82" s="115">
        <v>5500000</v>
      </c>
      <c r="Q82" s="116">
        <v>144.6870986296</v>
      </c>
      <c r="R82" s="116">
        <v>128.09139818470001</v>
      </c>
    </row>
    <row r="83" spans="1:18" s="1" customFormat="1">
      <c r="A83" s="87">
        <v>2019</v>
      </c>
      <c r="B83" s="87" t="s">
        <v>56</v>
      </c>
      <c r="C83" s="88">
        <v>1</v>
      </c>
      <c r="D83" s="87" t="str">
        <f t="shared" si="2"/>
        <v>April12019</v>
      </c>
      <c r="E83" s="23" t="s">
        <v>21</v>
      </c>
      <c r="F83" s="107">
        <v>0.87890000000000001</v>
      </c>
      <c r="G83" s="78">
        <v>10</v>
      </c>
      <c r="H83" s="79">
        <v>43556</v>
      </c>
      <c r="I83" s="2" t="s">
        <v>27</v>
      </c>
      <c r="J83" s="2" t="s">
        <v>34</v>
      </c>
      <c r="K83" s="89" t="s">
        <v>49</v>
      </c>
      <c r="L83" s="2" t="s">
        <v>23</v>
      </c>
      <c r="M83" s="90">
        <v>885728</v>
      </c>
      <c r="N83" s="91" t="s">
        <v>24</v>
      </c>
      <c r="O83" s="92" t="s">
        <v>31</v>
      </c>
      <c r="P83" s="93">
        <v>40467</v>
      </c>
      <c r="Q83" s="94">
        <v>144.6870986296</v>
      </c>
      <c r="R83" s="94">
        <v>128.09139818470001</v>
      </c>
    </row>
    <row r="84" spans="1:18" s="1" customFormat="1">
      <c r="A84" s="75">
        <v>2019</v>
      </c>
      <c r="B84" s="75" t="s">
        <v>56</v>
      </c>
      <c r="C84" s="76">
        <v>2</v>
      </c>
      <c r="D84" s="75" t="str">
        <f t="shared" si="2"/>
        <v>April22019</v>
      </c>
      <c r="E84" s="23" t="s">
        <v>35</v>
      </c>
      <c r="F84" s="77">
        <v>0.85670000000000002</v>
      </c>
      <c r="G84" s="78">
        <v>11</v>
      </c>
      <c r="H84" s="79">
        <v>43556</v>
      </c>
      <c r="I84" s="80" t="s">
        <v>33</v>
      </c>
      <c r="J84" s="80" t="s">
        <v>34</v>
      </c>
      <c r="K84" s="81" t="s">
        <v>49</v>
      </c>
      <c r="L84" s="80" t="s">
        <v>30</v>
      </c>
      <c r="M84" s="82">
        <v>885686</v>
      </c>
      <c r="N84" s="83" t="s">
        <v>24</v>
      </c>
      <c r="O84" s="84" t="s">
        <v>37</v>
      </c>
      <c r="P84" s="85">
        <v>63512.73</v>
      </c>
      <c r="Q84" s="86">
        <v>144.6870986296</v>
      </c>
      <c r="R84" s="86">
        <v>128.09139818470001</v>
      </c>
    </row>
    <row r="85" spans="1:18" s="1" customFormat="1">
      <c r="A85" s="87">
        <v>2019</v>
      </c>
      <c r="B85" s="87" t="s">
        <v>56</v>
      </c>
      <c r="C85" s="88">
        <v>3</v>
      </c>
      <c r="D85" s="87" t="str">
        <f t="shared" si="2"/>
        <v>April32019</v>
      </c>
      <c r="E85" s="23" t="s">
        <v>46</v>
      </c>
      <c r="F85" s="47">
        <v>0.84909999999999997</v>
      </c>
      <c r="G85" s="78">
        <v>12</v>
      </c>
      <c r="H85" s="79">
        <v>43556</v>
      </c>
      <c r="I85" s="2" t="s">
        <v>39</v>
      </c>
      <c r="J85" s="2" t="s">
        <v>34</v>
      </c>
      <c r="K85" s="89" t="s">
        <v>49</v>
      </c>
      <c r="L85" s="2" t="s">
        <v>36</v>
      </c>
      <c r="M85" s="90">
        <v>856858</v>
      </c>
      <c r="N85" s="91" t="s">
        <v>24</v>
      </c>
      <c r="O85" s="92" t="s">
        <v>41</v>
      </c>
      <c r="P85" s="93">
        <v>25925328.920000002</v>
      </c>
      <c r="Q85" s="94">
        <v>144.6870986296</v>
      </c>
      <c r="R85" s="94">
        <v>128.09139818470001</v>
      </c>
    </row>
    <row r="86" spans="1:18" s="1" customFormat="1">
      <c r="A86" s="108">
        <v>2019</v>
      </c>
      <c r="B86" s="108" t="s">
        <v>18</v>
      </c>
      <c r="C86" s="109">
        <v>1</v>
      </c>
      <c r="D86" s="108" t="str">
        <f t="shared" si="2"/>
        <v>May12019</v>
      </c>
      <c r="E86" s="2" t="s">
        <v>21</v>
      </c>
      <c r="F86" s="107">
        <v>0.83560000000000001</v>
      </c>
      <c r="G86" s="78">
        <v>13</v>
      </c>
      <c r="H86" s="79">
        <v>43586</v>
      </c>
      <c r="I86" s="110" t="s">
        <v>19</v>
      </c>
      <c r="J86" s="110" t="s">
        <v>34</v>
      </c>
      <c r="K86" s="111" t="s">
        <v>49</v>
      </c>
      <c r="L86" s="110" t="s">
        <v>23</v>
      </c>
      <c r="M86" s="112">
        <v>856182</v>
      </c>
      <c r="N86" s="113" t="s">
        <v>57</v>
      </c>
      <c r="O86" s="114" t="s">
        <v>44</v>
      </c>
      <c r="P86" s="115">
        <v>6315072.54</v>
      </c>
      <c r="Q86" s="116">
        <v>144.6870986296</v>
      </c>
      <c r="R86" s="116">
        <v>128.09139818470001</v>
      </c>
    </row>
    <row r="87" spans="1:18" s="1" customFormat="1">
      <c r="A87" s="108">
        <v>2019</v>
      </c>
      <c r="B87" s="108" t="s">
        <v>18</v>
      </c>
      <c r="C87" s="109">
        <v>2</v>
      </c>
      <c r="D87" s="108" t="str">
        <f t="shared" si="2"/>
        <v>May22019</v>
      </c>
      <c r="E87" s="2" t="s">
        <v>29</v>
      </c>
      <c r="F87" s="107">
        <v>0.82120000000000004</v>
      </c>
      <c r="G87" s="78">
        <v>14</v>
      </c>
      <c r="H87" s="79">
        <v>43586</v>
      </c>
      <c r="I87" s="110" t="s">
        <v>27</v>
      </c>
      <c r="J87" s="110" t="s">
        <v>34</v>
      </c>
      <c r="K87" s="111" t="s">
        <v>49</v>
      </c>
      <c r="L87" s="110" t="s">
        <v>30</v>
      </c>
      <c r="M87" s="112">
        <v>856182</v>
      </c>
      <c r="N87" s="113" t="s">
        <v>57</v>
      </c>
      <c r="O87" s="114" t="s">
        <v>47</v>
      </c>
      <c r="P87" s="115">
        <v>6315072.54</v>
      </c>
      <c r="Q87" s="116">
        <v>127.8014736521</v>
      </c>
      <c r="R87" s="116">
        <v>120</v>
      </c>
    </row>
    <row r="88" spans="1:18" s="1" customFormat="1">
      <c r="A88" s="108">
        <v>2019</v>
      </c>
      <c r="B88" s="108" t="s">
        <v>18</v>
      </c>
      <c r="C88" s="109">
        <v>3</v>
      </c>
      <c r="D88" s="108" t="str">
        <f t="shared" si="2"/>
        <v>May32019</v>
      </c>
      <c r="E88" s="2" t="s">
        <v>35</v>
      </c>
      <c r="F88" s="107">
        <v>0.82109999999999994</v>
      </c>
      <c r="G88" s="78">
        <v>15</v>
      </c>
      <c r="H88" s="79">
        <v>43586</v>
      </c>
      <c r="I88" s="110" t="s">
        <v>33</v>
      </c>
      <c r="J88" s="110" t="s">
        <v>34</v>
      </c>
      <c r="K88" s="111" t="s">
        <v>49</v>
      </c>
      <c r="L88" s="110" t="s">
        <v>36</v>
      </c>
      <c r="M88" s="112">
        <v>885726</v>
      </c>
      <c r="N88" s="113" t="s">
        <v>57</v>
      </c>
      <c r="O88" s="114" t="s">
        <v>50</v>
      </c>
      <c r="P88" s="115">
        <v>29998768.399999999</v>
      </c>
      <c r="Q88" s="116">
        <v>127.8014736521</v>
      </c>
      <c r="R88" s="116">
        <v>128.09139818470001</v>
      </c>
    </row>
    <row r="89" spans="1:18" s="1" customFormat="1">
      <c r="A89" s="87">
        <v>2019</v>
      </c>
      <c r="B89" s="87" t="s">
        <v>26</v>
      </c>
      <c r="C89" s="88">
        <v>1</v>
      </c>
      <c r="D89" s="87" t="str">
        <f t="shared" si="2"/>
        <v>June12019</v>
      </c>
      <c r="E89" s="2" t="s">
        <v>29</v>
      </c>
      <c r="F89" s="47">
        <v>0.79430000000000012</v>
      </c>
      <c r="G89" s="78">
        <v>16</v>
      </c>
      <c r="H89" s="79">
        <v>43617</v>
      </c>
      <c r="I89" s="2" t="s">
        <v>39</v>
      </c>
      <c r="J89" s="2" t="s">
        <v>34</v>
      </c>
      <c r="K89" s="89" t="s">
        <v>49</v>
      </c>
      <c r="L89" s="2" t="s">
        <v>23</v>
      </c>
      <c r="M89" s="90">
        <v>885855</v>
      </c>
      <c r="N89" s="91" t="s">
        <v>58</v>
      </c>
      <c r="O89" s="92" t="s">
        <v>52</v>
      </c>
      <c r="P89" s="93">
        <v>3643444.04</v>
      </c>
      <c r="Q89" s="94">
        <v>90</v>
      </c>
      <c r="R89" s="94">
        <v>90.322173177099998</v>
      </c>
    </row>
    <row r="90" spans="1:18" s="1" customFormat="1">
      <c r="A90" s="75">
        <v>2019</v>
      </c>
      <c r="B90" s="75" t="s">
        <v>26</v>
      </c>
      <c r="C90" s="76">
        <v>2</v>
      </c>
      <c r="D90" s="75" t="str">
        <f t="shared" si="2"/>
        <v>June22019</v>
      </c>
      <c r="E90" s="2" t="s">
        <v>40</v>
      </c>
      <c r="F90" s="77">
        <v>0.78449999999999998</v>
      </c>
      <c r="G90" s="78">
        <v>17</v>
      </c>
      <c r="H90" s="79">
        <v>43617</v>
      </c>
      <c r="I90" s="80" t="s">
        <v>19</v>
      </c>
      <c r="J90" s="80" t="s">
        <v>34</v>
      </c>
      <c r="K90" s="81" t="s">
        <v>49</v>
      </c>
      <c r="L90" s="80" t="s">
        <v>30</v>
      </c>
      <c r="M90" s="82">
        <v>856656</v>
      </c>
      <c r="N90" s="83" t="s">
        <v>58</v>
      </c>
      <c r="O90" s="84" t="s">
        <v>25</v>
      </c>
      <c r="P90" s="85">
        <v>3947433.47</v>
      </c>
      <c r="Q90" s="86">
        <v>127.8014736521</v>
      </c>
      <c r="R90" s="86">
        <v>127.8014736521</v>
      </c>
    </row>
    <row r="91" spans="1:18" s="1" customFormat="1">
      <c r="A91" s="87">
        <v>2019</v>
      </c>
      <c r="B91" s="87" t="s">
        <v>26</v>
      </c>
      <c r="C91" s="88">
        <v>3</v>
      </c>
      <c r="D91" s="87" t="str">
        <f t="shared" si="2"/>
        <v>June32019</v>
      </c>
      <c r="E91" s="80" t="s">
        <v>43</v>
      </c>
      <c r="F91" s="47">
        <v>0.75319999999999998</v>
      </c>
      <c r="G91" s="78">
        <v>18</v>
      </c>
      <c r="H91" s="79">
        <v>43617</v>
      </c>
      <c r="I91" s="2" t="s">
        <v>19</v>
      </c>
      <c r="J91" s="2" t="s">
        <v>34</v>
      </c>
      <c r="K91" s="89" t="s">
        <v>49</v>
      </c>
      <c r="L91" s="2" t="s">
        <v>36</v>
      </c>
      <c r="M91" s="90">
        <v>885741</v>
      </c>
      <c r="N91" s="91" t="s">
        <v>58</v>
      </c>
      <c r="O91" s="92" t="s">
        <v>31</v>
      </c>
      <c r="P91" s="93">
        <v>79863.78</v>
      </c>
      <c r="Q91" s="94">
        <v>90</v>
      </c>
      <c r="R91" s="94">
        <v>88.828158418599998</v>
      </c>
    </row>
    <row r="92" spans="1:18" s="1" customFormat="1">
      <c r="A92" s="75">
        <v>2019</v>
      </c>
      <c r="B92" s="75" t="s">
        <v>32</v>
      </c>
      <c r="C92" s="76">
        <v>1</v>
      </c>
      <c r="D92" s="75" t="str">
        <f t="shared" si="2"/>
        <v>July12019</v>
      </c>
      <c r="E92" s="2" t="s">
        <v>21</v>
      </c>
      <c r="F92" s="77">
        <v>0.94230000000000003</v>
      </c>
      <c r="G92" s="78">
        <v>19</v>
      </c>
      <c r="H92" s="79">
        <v>43647</v>
      </c>
      <c r="I92" s="80" t="s">
        <v>19</v>
      </c>
      <c r="J92" s="80" t="s">
        <v>34</v>
      </c>
      <c r="K92" s="81" t="s">
        <v>49</v>
      </c>
      <c r="L92" s="80" t="s">
        <v>23</v>
      </c>
      <c r="M92" s="82">
        <v>856856</v>
      </c>
      <c r="N92" s="83" t="s">
        <v>58</v>
      </c>
      <c r="O92" s="84" t="s">
        <v>37</v>
      </c>
      <c r="P92" s="85">
        <v>55000000</v>
      </c>
      <c r="Q92" s="86">
        <v>75</v>
      </c>
      <c r="R92" s="86">
        <v>38</v>
      </c>
    </row>
    <row r="93" spans="1:18" s="1" customFormat="1">
      <c r="A93" s="87">
        <v>2019</v>
      </c>
      <c r="B93" s="87" t="s">
        <v>32</v>
      </c>
      <c r="C93" s="88">
        <v>2</v>
      </c>
      <c r="D93" s="87" t="str">
        <f t="shared" si="2"/>
        <v>July22019</v>
      </c>
      <c r="E93" s="2" t="s">
        <v>29</v>
      </c>
      <c r="F93" s="47">
        <v>0.93769999999999998</v>
      </c>
      <c r="G93" s="78">
        <v>20</v>
      </c>
      <c r="H93" s="79">
        <v>43647</v>
      </c>
      <c r="I93" s="2" t="s">
        <v>19</v>
      </c>
      <c r="J93" s="2" t="s">
        <v>34</v>
      </c>
      <c r="K93" s="89" t="s">
        <v>49</v>
      </c>
      <c r="L93" s="2" t="s">
        <v>30</v>
      </c>
      <c r="M93" s="90">
        <v>885873</v>
      </c>
      <c r="N93" s="91" t="s">
        <v>59</v>
      </c>
      <c r="O93" s="92" t="s">
        <v>41</v>
      </c>
      <c r="P93" s="93">
        <v>55000000</v>
      </c>
      <c r="Q93" s="94">
        <v>80</v>
      </c>
      <c r="R93" s="94">
        <v>44</v>
      </c>
    </row>
    <row r="94" spans="1:18" s="1" customFormat="1">
      <c r="A94" s="75">
        <v>2019</v>
      </c>
      <c r="B94" s="75" t="s">
        <v>32</v>
      </c>
      <c r="C94" s="76">
        <v>3</v>
      </c>
      <c r="D94" s="75" t="str">
        <f t="shared" si="2"/>
        <v>July32019</v>
      </c>
      <c r="E94" s="2" t="s">
        <v>35</v>
      </c>
      <c r="F94" s="77">
        <v>0.91870000000000007</v>
      </c>
      <c r="G94" s="78">
        <v>21</v>
      </c>
      <c r="H94" s="79">
        <v>43647</v>
      </c>
      <c r="I94" s="80" t="s">
        <v>19</v>
      </c>
      <c r="J94" s="80" t="s">
        <v>34</v>
      </c>
      <c r="K94" s="81" t="s">
        <v>49</v>
      </c>
      <c r="L94" s="80" t="s">
        <v>36</v>
      </c>
      <c r="M94" s="82">
        <v>885315</v>
      </c>
      <c r="N94" s="83" t="s">
        <v>59</v>
      </c>
      <c r="O94" s="84" t="s">
        <v>44</v>
      </c>
      <c r="P94" s="85">
        <v>55000000</v>
      </c>
      <c r="Q94" s="86">
        <v>90</v>
      </c>
      <c r="R94" s="86">
        <v>88.828158418599998</v>
      </c>
    </row>
    <row r="95" spans="1:18" s="1" customFormat="1">
      <c r="A95" s="87">
        <v>2019</v>
      </c>
      <c r="B95" s="87" t="s">
        <v>38</v>
      </c>
      <c r="C95" s="88">
        <v>1</v>
      </c>
      <c r="D95" s="87" t="str">
        <f t="shared" si="2"/>
        <v>August12019</v>
      </c>
      <c r="E95" s="2" t="s">
        <v>29</v>
      </c>
      <c r="F95" s="47">
        <v>0.9123</v>
      </c>
      <c r="G95" s="78">
        <v>22</v>
      </c>
      <c r="H95" s="79">
        <v>43678</v>
      </c>
      <c r="I95" s="2" t="s">
        <v>19</v>
      </c>
      <c r="J95" s="2" t="s">
        <v>34</v>
      </c>
      <c r="K95" s="89" t="s">
        <v>49</v>
      </c>
      <c r="L95" s="2" t="s">
        <v>23</v>
      </c>
      <c r="M95" s="90">
        <v>885363</v>
      </c>
      <c r="N95" s="91" t="s">
        <v>59</v>
      </c>
      <c r="O95" s="92" t="s">
        <v>47</v>
      </c>
      <c r="P95" s="93">
        <v>2901990</v>
      </c>
      <c r="Q95" s="94">
        <v>90</v>
      </c>
      <c r="R95" s="94">
        <v>90.322173177099998</v>
      </c>
    </row>
    <row r="96" spans="1:18" s="1" customFormat="1">
      <c r="A96" s="75">
        <v>2019</v>
      </c>
      <c r="B96" s="75" t="s">
        <v>38</v>
      </c>
      <c r="C96" s="76">
        <v>2</v>
      </c>
      <c r="D96" s="75" t="str">
        <f t="shared" si="2"/>
        <v>August22019</v>
      </c>
      <c r="E96" s="2" t="s">
        <v>40</v>
      </c>
      <c r="F96" s="77">
        <v>0.90560000000000007</v>
      </c>
      <c r="G96" s="78">
        <v>23</v>
      </c>
      <c r="H96" s="79">
        <v>43678</v>
      </c>
      <c r="I96" s="80" t="s">
        <v>19</v>
      </c>
      <c r="J96" s="80" t="s">
        <v>34</v>
      </c>
      <c r="K96" s="81" t="s">
        <v>49</v>
      </c>
      <c r="L96" s="80" t="s">
        <v>30</v>
      </c>
      <c r="M96" s="82">
        <v>885363</v>
      </c>
      <c r="N96" s="83" t="s">
        <v>59</v>
      </c>
      <c r="O96" s="84" t="s">
        <v>50</v>
      </c>
      <c r="P96" s="85">
        <v>2901990</v>
      </c>
      <c r="Q96" s="86">
        <v>127.8014736521</v>
      </c>
      <c r="R96" s="86">
        <v>127.8014736521</v>
      </c>
    </row>
    <row r="97" spans="1:18" s="1" customFormat="1">
      <c r="A97" s="87">
        <v>2019</v>
      </c>
      <c r="B97" s="87" t="s">
        <v>38</v>
      </c>
      <c r="C97" s="88">
        <v>3</v>
      </c>
      <c r="D97" s="87" t="str">
        <f t="shared" si="2"/>
        <v>August32019</v>
      </c>
      <c r="E97" s="80" t="s">
        <v>43</v>
      </c>
      <c r="F97" s="47">
        <v>0.89989999999999992</v>
      </c>
      <c r="G97" s="78">
        <v>24</v>
      </c>
      <c r="H97" s="79">
        <v>43678</v>
      </c>
      <c r="I97" s="2" t="s">
        <v>39</v>
      </c>
      <c r="J97" s="2" t="s">
        <v>34</v>
      </c>
      <c r="K97" s="89" t="s">
        <v>49</v>
      </c>
      <c r="L97" s="2" t="s">
        <v>36</v>
      </c>
      <c r="M97" s="90">
        <v>856856</v>
      </c>
      <c r="N97" s="91" t="s">
        <v>59</v>
      </c>
      <c r="O97" s="92" t="s">
        <v>52</v>
      </c>
      <c r="P97" s="93">
        <v>40467</v>
      </c>
      <c r="Q97" s="94">
        <v>34</v>
      </c>
      <c r="R97" s="94">
        <v>34</v>
      </c>
    </row>
    <row r="98" spans="1:18" s="1" customFormat="1">
      <c r="A98" s="75">
        <v>2019</v>
      </c>
      <c r="B98" s="75" t="s">
        <v>42</v>
      </c>
      <c r="C98" s="76">
        <v>1</v>
      </c>
      <c r="D98" s="75" t="str">
        <f t="shared" ref="D98:D109" si="3">CONCATENATE(B98,C98,A98)</f>
        <v>September12019</v>
      </c>
      <c r="E98" s="2" t="s">
        <v>21</v>
      </c>
      <c r="F98" s="77">
        <v>0.89760000000000006</v>
      </c>
      <c r="G98" s="78">
        <v>25</v>
      </c>
      <c r="H98" s="79">
        <v>43709</v>
      </c>
      <c r="I98" s="80" t="s">
        <v>19</v>
      </c>
      <c r="J98" s="80" t="s">
        <v>34</v>
      </c>
      <c r="K98" s="81" t="s">
        <v>49</v>
      </c>
      <c r="L98" s="80" t="s">
        <v>23</v>
      </c>
      <c r="M98" s="82">
        <v>856155</v>
      </c>
      <c r="N98" s="83" t="s">
        <v>60</v>
      </c>
      <c r="O98" s="84" t="s">
        <v>25</v>
      </c>
      <c r="P98" s="85">
        <v>4493279</v>
      </c>
      <c r="Q98" s="86">
        <v>127.8014736521</v>
      </c>
      <c r="R98" s="86">
        <v>120</v>
      </c>
    </row>
    <row r="99" spans="1:18" s="1" customFormat="1">
      <c r="A99" s="87">
        <v>2019</v>
      </c>
      <c r="B99" s="87" t="s">
        <v>42</v>
      </c>
      <c r="C99" s="88">
        <v>2</v>
      </c>
      <c r="D99" s="87" t="str">
        <f t="shared" si="3"/>
        <v>September22019</v>
      </c>
      <c r="E99" s="2" t="s">
        <v>29</v>
      </c>
      <c r="F99" s="47">
        <v>0.89419999999999999</v>
      </c>
      <c r="G99" s="78">
        <v>26</v>
      </c>
      <c r="H99" s="79">
        <v>43709</v>
      </c>
      <c r="I99" s="2" t="s">
        <v>27</v>
      </c>
      <c r="J99" s="2" t="s">
        <v>34</v>
      </c>
      <c r="K99" s="89" t="s">
        <v>49</v>
      </c>
      <c r="L99" s="2" t="s">
        <v>30</v>
      </c>
      <c r="M99" s="90">
        <v>856216</v>
      </c>
      <c r="N99" s="91" t="s">
        <v>60</v>
      </c>
      <c r="O99" s="92" t="s">
        <v>31</v>
      </c>
      <c r="P99" s="93">
        <v>4604017</v>
      </c>
      <c r="Q99" s="94">
        <v>127.8014736521</v>
      </c>
      <c r="R99" s="94">
        <v>128.09139818470001</v>
      </c>
    </row>
    <row r="100" spans="1:18" s="1" customFormat="1">
      <c r="A100" s="75">
        <v>2019</v>
      </c>
      <c r="B100" s="75" t="s">
        <v>42</v>
      </c>
      <c r="C100" s="76">
        <v>3</v>
      </c>
      <c r="D100" s="75" t="str">
        <f t="shared" si="3"/>
        <v>September32019</v>
      </c>
      <c r="E100" s="2" t="s">
        <v>35</v>
      </c>
      <c r="F100" s="77">
        <v>0.87890000000000001</v>
      </c>
      <c r="G100" s="78">
        <v>27</v>
      </c>
      <c r="H100" s="79">
        <v>43709</v>
      </c>
      <c r="I100" s="80" t="s">
        <v>33</v>
      </c>
      <c r="J100" s="80" t="s">
        <v>34</v>
      </c>
      <c r="K100" s="81" t="s">
        <v>49</v>
      </c>
      <c r="L100" s="80" t="s">
        <v>36</v>
      </c>
      <c r="M100" s="80">
        <v>851256</v>
      </c>
      <c r="N100" s="83" t="s">
        <v>61</v>
      </c>
      <c r="O100" s="84" t="s">
        <v>37</v>
      </c>
      <c r="P100" s="85">
        <v>1860257.32</v>
      </c>
      <c r="Q100" s="86">
        <v>127.8014736521</v>
      </c>
      <c r="R100" s="86">
        <v>120</v>
      </c>
    </row>
    <row r="101" spans="1:18" s="1" customFormat="1">
      <c r="A101" s="87">
        <v>2019</v>
      </c>
      <c r="B101" s="87" t="s">
        <v>45</v>
      </c>
      <c r="C101" s="88">
        <v>1</v>
      </c>
      <c r="D101" s="87" t="str">
        <f t="shared" si="3"/>
        <v>October12019</v>
      </c>
      <c r="E101" s="23" t="s">
        <v>21</v>
      </c>
      <c r="F101" s="47">
        <v>0.87890000000000001</v>
      </c>
      <c r="G101" s="78">
        <v>28</v>
      </c>
      <c r="H101" s="79">
        <v>43739</v>
      </c>
      <c r="I101" s="2" t="s">
        <v>39</v>
      </c>
      <c r="J101" s="2" t="s">
        <v>20</v>
      </c>
      <c r="K101" s="89" t="s">
        <v>49</v>
      </c>
      <c r="L101" s="2" t="s">
        <v>23</v>
      </c>
      <c r="M101" s="2">
        <v>855785</v>
      </c>
      <c r="N101" s="91" t="s">
        <v>61</v>
      </c>
      <c r="O101" s="92" t="s">
        <v>41</v>
      </c>
      <c r="P101" s="93">
        <v>4583373.3499999996</v>
      </c>
      <c r="Q101" s="94">
        <v>127.8014736521</v>
      </c>
      <c r="R101" s="94">
        <v>128.09139818470001</v>
      </c>
    </row>
    <row r="102" spans="1:18" s="1" customFormat="1">
      <c r="A102" s="75">
        <v>2019</v>
      </c>
      <c r="B102" s="75" t="s">
        <v>45</v>
      </c>
      <c r="C102" s="76">
        <v>2</v>
      </c>
      <c r="D102" s="75" t="str">
        <f t="shared" si="3"/>
        <v>October22019</v>
      </c>
      <c r="E102" s="23" t="s">
        <v>35</v>
      </c>
      <c r="F102" s="77">
        <v>0.87340000000000007</v>
      </c>
      <c r="G102" s="78">
        <v>29</v>
      </c>
      <c r="H102" s="79">
        <v>43739</v>
      </c>
      <c r="I102" s="80" t="s">
        <v>19</v>
      </c>
      <c r="J102" s="80" t="s">
        <v>28</v>
      </c>
      <c r="K102" s="81" t="s">
        <v>49</v>
      </c>
      <c r="L102" s="80" t="s">
        <v>30</v>
      </c>
      <c r="M102" s="80">
        <v>851285</v>
      </c>
      <c r="N102" s="83" t="s">
        <v>61</v>
      </c>
      <c r="O102" s="84" t="s">
        <v>44</v>
      </c>
      <c r="P102" s="85">
        <v>79863.78</v>
      </c>
      <c r="Q102" s="86">
        <v>90</v>
      </c>
      <c r="R102" s="86">
        <v>90.322173177099998</v>
      </c>
    </row>
    <row r="103" spans="1:18" s="1" customFormat="1">
      <c r="A103" s="87">
        <v>2019</v>
      </c>
      <c r="B103" s="87" t="s">
        <v>45</v>
      </c>
      <c r="C103" s="88">
        <v>3</v>
      </c>
      <c r="D103" s="87" t="str">
        <f t="shared" si="3"/>
        <v>October32019</v>
      </c>
      <c r="E103" s="23" t="s">
        <v>46</v>
      </c>
      <c r="F103" s="47">
        <v>0.86340000000000006</v>
      </c>
      <c r="G103" s="78">
        <v>30</v>
      </c>
      <c r="H103" s="79">
        <v>43739</v>
      </c>
      <c r="I103" s="2" t="s">
        <v>27</v>
      </c>
      <c r="J103" s="2" t="s">
        <v>34</v>
      </c>
      <c r="K103" s="89" t="s">
        <v>49</v>
      </c>
      <c r="L103" s="2" t="s">
        <v>36</v>
      </c>
      <c r="M103" s="90">
        <v>851223</v>
      </c>
      <c r="N103" s="91" t="s">
        <v>61</v>
      </c>
      <c r="O103" s="92" t="s">
        <v>47</v>
      </c>
      <c r="P103" s="93">
        <v>26000000</v>
      </c>
      <c r="Q103" s="94">
        <v>111</v>
      </c>
      <c r="R103" s="94">
        <v>96.005330808600007</v>
      </c>
    </row>
    <row r="104" spans="1:18" s="1" customFormat="1">
      <c r="A104" s="75">
        <v>2019</v>
      </c>
      <c r="B104" s="75" t="s">
        <v>48</v>
      </c>
      <c r="C104" s="76">
        <v>1</v>
      </c>
      <c r="D104" s="75" t="str">
        <f t="shared" si="3"/>
        <v>November12019</v>
      </c>
      <c r="E104" s="2" t="s">
        <v>21</v>
      </c>
      <c r="F104" s="77">
        <v>0.82120000000000004</v>
      </c>
      <c r="G104" s="78">
        <v>31</v>
      </c>
      <c r="H104" s="79">
        <v>43770</v>
      </c>
      <c r="I104" s="80" t="s">
        <v>33</v>
      </c>
      <c r="J104" s="80" t="s">
        <v>20</v>
      </c>
      <c r="K104" s="81" t="s">
        <v>49</v>
      </c>
      <c r="L104" s="80" t="s">
        <v>23</v>
      </c>
      <c r="M104" s="82">
        <v>851666</v>
      </c>
      <c r="N104" s="83" t="s">
        <v>24</v>
      </c>
      <c r="O104" s="84" t="s">
        <v>50</v>
      </c>
      <c r="P104" s="85">
        <v>1349247.51</v>
      </c>
      <c r="Q104" s="86">
        <v>90</v>
      </c>
      <c r="R104" s="86">
        <v>88.828158418599998</v>
      </c>
    </row>
    <row r="105" spans="1:18" s="1" customFormat="1">
      <c r="A105" s="87">
        <v>2019</v>
      </c>
      <c r="B105" s="87" t="s">
        <v>48</v>
      </c>
      <c r="C105" s="88">
        <v>2</v>
      </c>
      <c r="D105" s="87" t="str">
        <f t="shared" si="3"/>
        <v>November22019</v>
      </c>
      <c r="E105" s="2" t="s">
        <v>29</v>
      </c>
      <c r="F105" s="47">
        <v>0.80330000000000001</v>
      </c>
      <c r="G105" s="78">
        <v>1</v>
      </c>
      <c r="H105" s="79">
        <v>43770</v>
      </c>
      <c r="I105" s="2" t="s">
        <v>39</v>
      </c>
      <c r="J105" s="2" t="s">
        <v>28</v>
      </c>
      <c r="K105" s="89" t="s">
        <v>49</v>
      </c>
      <c r="L105" s="2" t="s">
        <v>30</v>
      </c>
      <c r="M105" s="90">
        <v>851237</v>
      </c>
      <c r="N105" s="91" t="s">
        <v>24</v>
      </c>
      <c r="O105" s="92" t="s">
        <v>52</v>
      </c>
      <c r="P105" s="93">
        <v>2400000</v>
      </c>
      <c r="Q105" s="94">
        <v>34</v>
      </c>
      <c r="R105" s="94">
        <v>34</v>
      </c>
    </row>
    <row r="106" spans="1:18" s="1" customFormat="1">
      <c r="A106" s="75">
        <v>2019</v>
      </c>
      <c r="B106" s="75" t="s">
        <v>48</v>
      </c>
      <c r="C106" s="76">
        <v>3</v>
      </c>
      <c r="D106" s="75" t="str">
        <f t="shared" si="3"/>
        <v>November32019</v>
      </c>
      <c r="E106" s="2" t="s">
        <v>35</v>
      </c>
      <c r="F106" s="77">
        <v>0.80330000000000001</v>
      </c>
      <c r="G106" s="78">
        <v>2</v>
      </c>
      <c r="H106" s="79">
        <v>43770</v>
      </c>
      <c r="I106" s="80" t="s">
        <v>39</v>
      </c>
      <c r="J106" s="80" t="s">
        <v>34</v>
      </c>
      <c r="K106" s="81" t="s">
        <v>49</v>
      </c>
      <c r="L106" s="80" t="s">
        <v>36</v>
      </c>
      <c r="M106" s="82">
        <v>851237</v>
      </c>
      <c r="N106" s="83" t="s">
        <v>24</v>
      </c>
      <c r="O106" s="84" t="s">
        <v>25</v>
      </c>
      <c r="P106" s="85">
        <v>2400000</v>
      </c>
      <c r="Q106" s="86">
        <v>90</v>
      </c>
      <c r="R106" s="86">
        <v>88.828158418599998</v>
      </c>
    </row>
    <row r="107" spans="1:18" s="1" customFormat="1">
      <c r="A107" s="87">
        <v>2019</v>
      </c>
      <c r="B107" s="87" t="s">
        <v>51</v>
      </c>
      <c r="C107" s="88">
        <v>1</v>
      </c>
      <c r="D107" s="87" t="str">
        <f t="shared" si="3"/>
        <v>December12019</v>
      </c>
      <c r="E107" s="2" t="s">
        <v>29</v>
      </c>
      <c r="F107" s="47">
        <v>0.79209999999999992</v>
      </c>
      <c r="G107" s="78">
        <v>3</v>
      </c>
      <c r="H107" s="79">
        <v>43800</v>
      </c>
      <c r="I107" s="2" t="s">
        <v>39</v>
      </c>
      <c r="J107" s="2" t="s">
        <v>20</v>
      </c>
      <c r="K107" s="89" t="s">
        <v>49</v>
      </c>
      <c r="L107" s="2" t="s">
        <v>23</v>
      </c>
      <c r="M107" s="90">
        <v>852263</v>
      </c>
      <c r="N107" s="91" t="s">
        <v>62</v>
      </c>
      <c r="O107" s="92" t="s">
        <v>31</v>
      </c>
      <c r="P107" s="93">
        <v>1987514</v>
      </c>
      <c r="Q107" s="94">
        <v>90</v>
      </c>
      <c r="R107" s="94">
        <v>90.322173177099998</v>
      </c>
    </row>
    <row r="108" spans="1:18" s="1" customFormat="1">
      <c r="A108" s="75">
        <v>2019</v>
      </c>
      <c r="B108" s="75" t="s">
        <v>51</v>
      </c>
      <c r="C108" s="76">
        <v>2</v>
      </c>
      <c r="D108" s="75" t="str">
        <f t="shared" si="3"/>
        <v>December22019</v>
      </c>
      <c r="E108" s="2" t="s">
        <v>40</v>
      </c>
      <c r="F108" s="77">
        <v>0.78439999999999999</v>
      </c>
      <c r="G108" s="78">
        <v>4</v>
      </c>
      <c r="H108" s="79">
        <v>43800</v>
      </c>
      <c r="I108" s="80" t="s">
        <v>39</v>
      </c>
      <c r="J108" s="80" t="s">
        <v>28</v>
      </c>
      <c r="K108" s="81" t="s">
        <v>49</v>
      </c>
      <c r="L108" s="80" t="s">
        <v>30</v>
      </c>
      <c r="M108" s="82">
        <v>853462</v>
      </c>
      <c r="N108" s="83" t="s">
        <v>62</v>
      </c>
      <c r="O108" s="84" t="s">
        <v>37</v>
      </c>
      <c r="P108" s="85">
        <v>58887868</v>
      </c>
      <c r="Q108" s="86">
        <v>30</v>
      </c>
      <c r="R108" s="86">
        <v>15</v>
      </c>
    </row>
    <row r="109" spans="1:18" s="1" customFormat="1">
      <c r="A109" s="87">
        <v>2019</v>
      </c>
      <c r="B109" s="87" t="s">
        <v>51</v>
      </c>
      <c r="C109" s="88">
        <v>3</v>
      </c>
      <c r="D109" s="87" t="str">
        <f t="shared" si="3"/>
        <v>December32019</v>
      </c>
      <c r="E109" s="80" t="s">
        <v>43</v>
      </c>
      <c r="F109" s="47">
        <v>0.75319999999999998</v>
      </c>
      <c r="G109" s="78">
        <v>5</v>
      </c>
      <c r="H109" s="79">
        <v>43800</v>
      </c>
      <c r="I109" s="2" t="s">
        <v>39</v>
      </c>
      <c r="J109" s="2" t="s">
        <v>34</v>
      </c>
      <c r="K109" s="89" t="s">
        <v>49</v>
      </c>
      <c r="L109" s="2" t="s">
        <v>36</v>
      </c>
      <c r="M109" s="90">
        <v>851827</v>
      </c>
      <c r="N109" s="91" t="s">
        <v>58</v>
      </c>
      <c r="O109" s="92" t="s">
        <v>41</v>
      </c>
      <c r="P109" s="93">
        <v>9800000</v>
      </c>
      <c r="Q109" s="94">
        <v>144.6870986296</v>
      </c>
      <c r="R109" s="94">
        <v>128.09139818470001</v>
      </c>
    </row>
  </sheetData>
  <sortState xmlns:xlrd2="http://schemas.microsoft.com/office/spreadsheetml/2017/richdata2" ref="E2:F109">
    <sortCondition ref="E2:E109"/>
  </sortState>
  <phoneticPr fontId="12" type="noConversion"/>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3C448-F6BF-4790-9CFD-5120D44B25DC}">
  <sheetPr codeName="Sheet4"/>
  <dimension ref="A1:AT108"/>
  <sheetViews>
    <sheetView topLeftCell="X1" zoomScale="70" zoomScaleNormal="70" workbookViewId="0">
      <selection activeCell="AT1" sqref="AT1:AT108"/>
    </sheetView>
  </sheetViews>
  <sheetFormatPr defaultRowHeight="21"/>
  <cols>
    <col min="4" max="4" width="9" customWidth="1"/>
    <col min="5" max="5" width="9.453125" customWidth="1"/>
    <col min="6" max="6" width="15.7265625" customWidth="1"/>
    <col min="7" max="7" width="21.26953125" customWidth="1"/>
    <col min="8" max="9" width="15.7265625" customWidth="1"/>
    <col min="10" max="10" width="14.54296875" customWidth="1"/>
    <col min="11" max="11" width="8.7265625" style="22"/>
    <col min="12" max="12" width="12.81640625" customWidth="1"/>
    <col min="14" max="14" width="11.1796875" customWidth="1"/>
    <col min="15" max="15" width="20" customWidth="1"/>
    <col min="16" max="16" width="16.6328125" customWidth="1"/>
    <col min="17" max="17" width="13.1796875" customWidth="1"/>
  </cols>
  <sheetData>
    <row r="1" spans="1:46">
      <c r="A1" t="s">
        <v>0</v>
      </c>
      <c r="B1" t="s">
        <v>1</v>
      </c>
      <c r="C1" t="s">
        <v>2</v>
      </c>
      <c r="D1" t="s">
        <v>3</v>
      </c>
      <c r="E1" t="s">
        <v>4</v>
      </c>
      <c r="F1" t="s">
        <v>5</v>
      </c>
      <c r="G1" t="s">
        <v>86</v>
      </c>
      <c r="H1" t="s">
        <v>85</v>
      </c>
      <c r="I1" t="s">
        <v>87</v>
      </c>
      <c r="J1" t="s">
        <v>6</v>
      </c>
      <c r="K1" s="22" t="s">
        <v>7</v>
      </c>
      <c r="L1" t="s">
        <v>8</v>
      </c>
      <c r="M1" t="s">
        <v>9</v>
      </c>
      <c r="N1" t="s">
        <v>10</v>
      </c>
      <c r="O1" t="s">
        <v>11</v>
      </c>
      <c r="P1" t="s">
        <v>12</v>
      </c>
      <c r="Q1" t="s">
        <v>13</v>
      </c>
      <c r="R1" t="s">
        <v>14</v>
      </c>
      <c r="S1" t="s">
        <v>15</v>
      </c>
      <c r="AT1" s="18" t="s">
        <v>21</v>
      </c>
    </row>
    <row r="2" spans="1:46">
      <c r="A2">
        <v>2019</v>
      </c>
      <c r="B2">
        <v>6</v>
      </c>
      <c r="C2" t="s">
        <v>32</v>
      </c>
      <c r="D2" s="10">
        <v>44508</v>
      </c>
      <c r="E2" t="s">
        <v>33</v>
      </c>
      <c r="F2" t="s">
        <v>34</v>
      </c>
      <c r="J2" t="s">
        <v>35</v>
      </c>
      <c r="K2" s="22">
        <v>96</v>
      </c>
      <c r="L2" t="s">
        <v>49</v>
      </c>
      <c r="M2" t="s">
        <v>36</v>
      </c>
      <c r="N2">
        <v>853878</v>
      </c>
      <c r="O2" t="s">
        <v>60</v>
      </c>
      <c r="P2" t="s">
        <v>37</v>
      </c>
      <c r="Q2">
        <v>7900000</v>
      </c>
      <c r="R2">
        <v>30</v>
      </c>
      <c r="S2">
        <v>15</v>
      </c>
      <c r="AT2" s="18" t="s">
        <v>29</v>
      </c>
    </row>
    <row r="3" spans="1:46">
      <c r="A3">
        <v>2019</v>
      </c>
      <c r="B3">
        <v>3</v>
      </c>
      <c r="C3" t="s">
        <v>56</v>
      </c>
      <c r="D3" s="10">
        <v>44321</v>
      </c>
      <c r="E3" t="s">
        <v>39</v>
      </c>
      <c r="F3" t="s">
        <v>34</v>
      </c>
      <c r="J3" t="s">
        <v>40</v>
      </c>
      <c r="K3" s="22">
        <v>93</v>
      </c>
      <c r="L3" t="s">
        <v>49</v>
      </c>
      <c r="M3" t="s">
        <v>36</v>
      </c>
      <c r="N3">
        <v>853685</v>
      </c>
      <c r="O3" t="s">
        <v>65</v>
      </c>
      <c r="P3" t="s">
        <v>52</v>
      </c>
      <c r="Q3">
        <v>33988817.960000001</v>
      </c>
      <c r="R3">
        <v>144.6870986296</v>
      </c>
      <c r="S3">
        <v>128.09139818470001</v>
      </c>
      <c r="AT3" s="18" t="s">
        <v>35</v>
      </c>
    </row>
    <row r="4" spans="1:46">
      <c r="A4">
        <v>2020</v>
      </c>
      <c r="B4">
        <v>3</v>
      </c>
      <c r="C4" t="s">
        <v>32</v>
      </c>
      <c r="D4" s="10">
        <v>44228</v>
      </c>
      <c r="E4" t="s">
        <v>33</v>
      </c>
      <c r="F4" t="s">
        <v>34</v>
      </c>
      <c r="J4" t="s">
        <v>35</v>
      </c>
      <c r="K4" s="22">
        <v>3</v>
      </c>
      <c r="L4" t="s">
        <v>22</v>
      </c>
      <c r="M4" t="s">
        <v>36</v>
      </c>
      <c r="N4">
        <v>885686</v>
      </c>
      <c r="O4" t="s">
        <v>24</v>
      </c>
      <c r="P4" t="s">
        <v>37</v>
      </c>
      <c r="Q4">
        <v>6800000</v>
      </c>
      <c r="R4">
        <v>127.8014736521</v>
      </c>
      <c r="S4">
        <v>128.09139818470001</v>
      </c>
      <c r="AT4" s="23" t="s">
        <v>40</v>
      </c>
    </row>
    <row r="5" spans="1:46">
      <c r="A5">
        <v>2019</v>
      </c>
      <c r="B5">
        <v>31</v>
      </c>
      <c r="C5" t="s">
        <v>53</v>
      </c>
      <c r="D5" s="10">
        <v>44318</v>
      </c>
      <c r="E5" t="s">
        <v>19</v>
      </c>
      <c r="F5" t="s">
        <v>34</v>
      </c>
      <c r="J5" t="s">
        <v>43</v>
      </c>
      <c r="K5" s="22">
        <v>90</v>
      </c>
      <c r="L5" t="s">
        <v>49</v>
      </c>
      <c r="M5" t="s">
        <v>36</v>
      </c>
      <c r="N5">
        <v>853436</v>
      </c>
      <c r="O5" t="s">
        <v>65</v>
      </c>
      <c r="P5" t="s">
        <v>44</v>
      </c>
      <c r="Q5">
        <v>7486881.75</v>
      </c>
      <c r="R5">
        <v>90</v>
      </c>
      <c r="S5">
        <v>90.322173177099998</v>
      </c>
      <c r="AT5" s="23" t="s">
        <v>43</v>
      </c>
    </row>
    <row r="6" spans="1:46">
      <c r="A6">
        <v>2019</v>
      </c>
      <c r="B6">
        <v>28</v>
      </c>
      <c r="C6" t="s">
        <v>45</v>
      </c>
      <c r="D6" s="10">
        <v>44315</v>
      </c>
      <c r="E6" t="s">
        <v>27</v>
      </c>
      <c r="F6" t="s">
        <v>34</v>
      </c>
      <c r="J6" t="s">
        <v>29</v>
      </c>
      <c r="K6" s="22">
        <v>87</v>
      </c>
      <c r="L6" t="s">
        <v>49</v>
      </c>
      <c r="M6" t="s">
        <v>36</v>
      </c>
      <c r="N6">
        <v>853142</v>
      </c>
      <c r="O6" t="s">
        <v>65</v>
      </c>
      <c r="P6" t="s">
        <v>31</v>
      </c>
      <c r="Q6">
        <v>2801081.69</v>
      </c>
      <c r="R6">
        <v>34</v>
      </c>
      <c r="S6">
        <v>34</v>
      </c>
      <c r="AT6" s="23" t="s">
        <v>46</v>
      </c>
    </row>
    <row r="7" spans="1:46">
      <c r="A7">
        <v>2020</v>
      </c>
      <c r="B7">
        <v>3</v>
      </c>
      <c r="C7" t="s">
        <v>45</v>
      </c>
      <c r="D7" s="10">
        <v>44228</v>
      </c>
      <c r="E7" t="s">
        <v>27</v>
      </c>
      <c r="F7" t="s">
        <v>34</v>
      </c>
      <c r="J7" t="s">
        <v>46</v>
      </c>
      <c r="K7" s="22">
        <v>3</v>
      </c>
      <c r="L7" t="s">
        <v>22</v>
      </c>
      <c r="M7" t="s">
        <v>36</v>
      </c>
      <c r="N7">
        <v>885436</v>
      </c>
      <c r="O7" t="s">
        <v>24</v>
      </c>
      <c r="P7" t="s">
        <v>47</v>
      </c>
      <c r="Q7">
        <v>1998780.35</v>
      </c>
      <c r="R7">
        <v>127.8014736521</v>
      </c>
      <c r="S7">
        <v>127.8014736521</v>
      </c>
      <c r="AT7" s="18" t="s">
        <v>21</v>
      </c>
    </row>
    <row r="8" spans="1:46">
      <c r="A8">
        <v>2019</v>
      </c>
      <c r="B8">
        <v>25</v>
      </c>
      <c r="C8" t="s">
        <v>32</v>
      </c>
      <c r="D8" s="10">
        <v>44312</v>
      </c>
      <c r="E8" t="s">
        <v>33</v>
      </c>
      <c r="F8" t="s">
        <v>34</v>
      </c>
      <c r="J8" t="s">
        <v>35</v>
      </c>
      <c r="K8" s="22">
        <v>84</v>
      </c>
      <c r="L8" t="s">
        <v>49</v>
      </c>
      <c r="M8" t="s">
        <v>36</v>
      </c>
      <c r="N8">
        <v>853144</v>
      </c>
      <c r="O8" t="s">
        <v>65</v>
      </c>
      <c r="P8" t="s">
        <v>50</v>
      </c>
      <c r="Q8">
        <v>2357327</v>
      </c>
      <c r="R8">
        <v>90</v>
      </c>
      <c r="S8">
        <v>88.828158418599998</v>
      </c>
      <c r="AT8" s="18" t="s">
        <v>29</v>
      </c>
    </row>
    <row r="9" spans="1:46">
      <c r="A9">
        <v>2019</v>
      </c>
      <c r="B9">
        <v>22</v>
      </c>
      <c r="C9" t="s">
        <v>56</v>
      </c>
      <c r="D9" s="10">
        <v>44309</v>
      </c>
      <c r="E9" t="s">
        <v>39</v>
      </c>
      <c r="F9" t="s">
        <v>34</v>
      </c>
      <c r="J9" t="s">
        <v>46</v>
      </c>
      <c r="K9" s="22">
        <v>81</v>
      </c>
      <c r="L9" t="s">
        <v>49</v>
      </c>
      <c r="M9" t="s">
        <v>36</v>
      </c>
      <c r="N9">
        <v>853673</v>
      </c>
      <c r="O9" t="s">
        <v>65</v>
      </c>
      <c r="P9" t="s">
        <v>41</v>
      </c>
      <c r="Q9">
        <v>2433987.2599999998</v>
      </c>
      <c r="R9">
        <v>127.8014736521</v>
      </c>
      <c r="S9">
        <v>120</v>
      </c>
      <c r="AT9" s="18" t="s">
        <v>35</v>
      </c>
    </row>
    <row r="10" spans="1:46">
      <c r="A10">
        <v>2020</v>
      </c>
      <c r="B10">
        <v>9</v>
      </c>
      <c r="C10" t="s">
        <v>53</v>
      </c>
      <c r="D10" s="10">
        <v>44415</v>
      </c>
      <c r="E10" t="s">
        <v>19</v>
      </c>
      <c r="F10" t="s">
        <v>34</v>
      </c>
      <c r="J10" t="s">
        <v>35</v>
      </c>
      <c r="K10" s="22">
        <v>6</v>
      </c>
      <c r="L10" t="s">
        <v>49</v>
      </c>
      <c r="M10" t="s">
        <v>36</v>
      </c>
      <c r="N10">
        <v>856133</v>
      </c>
      <c r="O10" t="s">
        <v>24</v>
      </c>
      <c r="P10" t="s">
        <v>25</v>
      </c>
      <c r="Q10">
        <v>5500000</v>
      </c>
      <c r="R10">
        <v>144.6870986296</v>
      </c>
      <c r="S10">
        <v>128.09139818470001</v>
      </c>
      <c r="AT10" s="23" t="s">
        <v>40</v>
      </c>
    </row>
    <row r="11" spans="1:46">
      <c r="A11">
        <v>2019</v>
      </c>
      <c r="B11">
        <v>19</v>
      </c>
      <c r="C11" t="s">
        <v>53</v>
      </c>
      <c r="D11" s="10">
        <v>44306</v>
      </c>
      <c r="E11" t="s">
        <v>19</v>
      </c>
      <c r="F11" t="s">
        <v>34</v>
      </c>
      <c r="J11" t="s">
        <v>35</v>
      </c>
      <c r="K11" s="22">
        <v>78</v>
      </c>
      <c r="L11" t="s">
        <v>49</v>
      </c>
      <c r="M11" t="s">
        <v>36</v>
      </c>
      <c r="N11">
        <v>853376</v>
      </c>
      <c r="O11" t="s">
        <v>65</v>
      </c>
      <c r="P11" t="s">
        <v>25</v>
      </c>
      <c r="Q11">
        <v>1542000.97</v>
      </c>
      <c r="R11">
        <v>90</v>
      </c>
      <c r="S11">
        <v>90.322173177099998</v>
      </c>
      <c r="AT11" s="23" t="s">
        <v>43</v>
      </c>
    </row>
    <row r="12" spans="1:46">
      <c r="A12">
        <v>2019</v>
      </c>
      <c r="B12">
        <v>16</v>
      </c>
      <c r="C12" t="s">
        <v>45</v>
      </c>
      <c r="D12" s="10">
        <v>44303</v>
      </c>
      <c r="E12" t="s">
        <v>27</v>
      </c>
      <c r="F12" t="s">
        <v>20</v>
      </c>
      <c r="J12" t="s">
        <v>46</v>
      </c>
      <c r="K12" s="22">
        <v>75</v>
      </c>
      <c r="L12" t="s">
        <v>49</v>
      </c>
      <c r="M12" t="s">
        <v>36</v>
      </c>
      <c r="N12">
        <v>853263</v>
      </c>
      <c r="O12" t="s">
        <v>65</v>
      </c>
      <c r="P12" t="s">
        <v>47</v>
      </c>
      <c r="Q12">
        <v>566867.78</v>
      </c>
      <c r="R12">
        <v>197</v>
      </c>
      <c r="S12">
        <v>144</v>
      </c>
      <c r="AT12" s="23" t="s">
        <v>46</v>
      </c>
    </row>
    <row r="13" spans="1:46">
      <c r="A13">
        <v>2020</v>
      </c>
      <c r="B13">
        <v>12</v>
      </c>
      <c r="C13" t="s">
        <v>56</v>
      </c>
      <c r="D13" s="10">
        <v>44479</v>
      </c>
      <c r="E13" t="s">
        <v>39</v>
      </c>
      <c r="F13" t="s">
        <v>34</v>
      </c>
      <c r="J13" t="s">
        <v>46</v>
      </c>
      <c r="K13" s="22">
        <v>9</v>
      </c>
      <c r="L13" t="s">
        <v>49</v>
      </c>
      <c r="M13" t="s">
        <v>36</v>
      </c>
      <c r="N13">
        <v>856858</v>
      </c>
      <c r="O13" t="s">
        <v>24</v>
      </c>
      <c r="P13" t="s">
        <v>41</v>
      </c>
      <c r="Q13">
        <v>25925328.920000002</v>
      </c>
      <c r="R13">
        <v>144.6870986296</v>
      </c>
      <c r="S13">
        <v>128.09139818470001</v>
      </c>
      <c r="AT13" s="23" t="s">
        <v>21</v>
      </c>
    </row>
    <row r="14" spans="1:46">
      <c r="A14">
        <v>2019</v>
      </c>
      <c r="B14">
        <v>13</v>
      </c>
      <c r="C14" t="s">
        <v>32</v>
      </c>
      <c r="D14" s="10">
        <v>44300</v>
      </c>
      <c r="E14" t="s">
        <v>33</v>
      </c>
      <c r="F14" t="s">
        <v>20</v>
      </c>
      <c r="J14" t="s">
        <v>35</v>
      </c>
      <c r="K14" s="22">
        <v>72</v>
      </c>
      <c r="L14" t="s">
        <v>49</v>
      </c>
      <c r="M14" t="s">
        <v>36</v>
      </c>
      <c r="N14">
        <v>852857</v>
      </c>
      <c r="O14" t="s">
        <v>65</v>
      </c>
      <c r="P14" t="s">
        <v>37</v>
      </c>
      <c r="Q14">
        <v>63512.73</v>
      </c>
      <c r="R14">
        <v>130</v>
      </c>
      <c r="S14">
        <v>100</v>
      </c>
      <c r="AT14" s="23" t="s">
        <v>29</v>
      </c>
    </row>
    <row r="15" spans="1:46">
      <c r="A15">
        <v>2019</v>
      </c>
      <c r="B15">
        <v>10</v>
      </c>
      <c r="C15" t="s">
        <v>56</v>
      </c>
      <c r="D15" s="10">
        <v>44297</v>
      </c>
      <c r="E15" t="s">
        <v>39</v>
      </c>
      <c r="F15" t="s">
        <v>20</v>
      </c>
      <c r="J15" t="s">
        <v>46</v>
      </c>
      <c r="K15" s="22">
        <v>69</v>
      </c>
      <c r="L15" t="s">
        <v>49</v>
      </c>
      <c r="M15" t="s">
        <v>36</v>
      </c>
      <c r="N15">
        <v>853661</v>
      </c>
      <c r="O15" t="s">
        <v>65</v>
      </c>
      <c r="P15" t="s">
        <v>52</v>
      </c>
      <c r="Q15">
        <v>33223.97</v>
      </c>
      <c r="R15">
        <v>33</v>
      </c>
      <c r="S15">
        <v>33</v>
      </c>
      <c r="AT15" s="23" t="s">
        <v>35</v>
      </c>
    </row>
    <row r="16" spans="1:46">
      <c r="A16">
        <v>2020</v>
      </c>
      <c r="B16">
        <v>15</v>
      </c>
      <c r="C16" t="s">
        <v>32</v>
      </c>
      <c r="D16" s="10">
        <v>44240</v>
      </c>
      <c r="E16" t="s">
        <v>33</v>
      </c>
      <c r="F16" t="s">
        <v>34</v>
      </c>
      <c r="J16" t="s">
        <v>35</v>
      </c>
      <c r="K16" s="22">
        <v>12</v>
      </c>
      <c r="L16" t="s">
        <v>49</v>
      </c>
      <c r="M16" t="s">
        <v>36</v>
      </c>
      <c r="N16">
        <v>885726</v>
      </c>
      <c r="O16" t="s">
        <v>57</v>
      </c>
      <c r="P16" t="s">
        <v>50</v>
      </c>
      <c r="Q16">
        <v>29998768.399999999</v>
      </c>
      <c r="R16">
        <v>127.8014736521</v>
      </c>
      <c r="S16">
        <v>128.09139818470001</v>
      </c>
      <c r="AT16" s="23" t="s">
        <v>40</v>
      </c>
    </row>
    <row r="17" spans="1:46">
      <c r="A17">
        <v>2019</v>
      </c>
      <c r="B17">
        <v>7</v>
      </c>
      <c r="C17" t="s">
        <v>53</v>
      </c>
      <c r="D17" s="10">
        <v>44294</v>
      </c>
      <c r="E17" t="s">
        <v>19</v>
      </c>
      <c r="F17" t="s">
        <v>34</v>
      </c>
      <c r="J17" t="s">
        <v>35</v>
      </c>
      <c r="K17" s="22">
        <v>66</v>
      </c>
      <c r="L17" t="s">
        <v>49</v>
      </c>
      <c r="M17" t="s">
        <v>36</v>
      </c>
      <c r="N17">
        <v>854468</v>
      </c>
      <c r="O17" t="s">
        <v>62</v>
      </c>
      <c r="P17" t="s">
        <v>44</v>
      </c>
      <c r="Q17">
        <v>63512.73</v>
      </c>
      <c r="R17">
        <v>144.6870986296</v>
      </c>
      <c r="S17">
        <v>128.09139818470001</v>
      </c>
      <c r="AT17" s="23" t="s">
        <v>43</v>
      </c>
    </row>
    <row r="18" spans="1:46">
      <c r="A18">
        <v>2019</v>
      </c>
      <c r="B18">
        <v>4</v>
      </c>
      <c r="C18" t="s">
        <v>45</v>
      </c>
      <c r="D18" s="10">
        <v>44291</v>
      </c>
      <c r="E18" t="s">
        <v>27</v>
      </c>
      <c r="F18" t="s">
        <v>28</v>
      </c>
      <c r="J18" t="s">
        <v>46</v>
      </c>
      <c r="K18" s="22">
        <v>63</v>
      </c>
      <c r="L18" t="s">
        <v>49</v>
      </c>
      <c r="M18" t="s">
        <v>36</v>
      </c>
      <c r="N18">
        <v>854484</v>
      </c>
      <c r="O18" t="s">
        <v>62</v>
      </c>
      <c r="P18" t="s">
        <v>31</v>
      </c>
      <c r="Q18">
        <v>8295952.3499999996</v>
      </c>
      <c r="R18">
        <v>88</v>
      </c>
      <c r="S18">
        <v>88</v>
      </c>
      <c r="AT18" s="23" t="s">
        <v>46</v>
      </c>
    </row>
    <row r="19" spans="1:46">
      <c r="A19">
        <v>2020</v>
      </c>
      <c r="B19">
        <v>18</v>
      </c>
      <c r="C19" t="s">
        <v>45</v>
      </c>
      <c r="D19" s="10">
        <v>44243</v>
      </c>
      <c r="E19" t="s">
        <v>19</v>
      </c>
      <c r="F19" t="s">
        <v>34</v>
      </c>
      <c r="J19" t="s">
        <v>46</v>
      </c>
      <c r="K19" s="22">
        <v>15</v>
      </c>
      <c r="L19" t="s">
        <v>49</v>
      </c>
      <c r="M19" t="s">
        <v>36</v>
      </c>
      <c r="N19">
        <v>885741</v>
      </c>
      <c r="O19" t="s">
        <v>58</v>
      </c>
      <c r="P19" t="s">
        <v>31</v>
      </c>
      <c r="Q19">
        <v>79863.78</v>
      </c>
      <c r="R19">
        <v>90</v>
      </c>
      <c r="S19">
        <v>88.828158418599998</v>
      </c>
      <c r="AT19" s="23" t="s">
        <v>21</v>
      </c>
    </row>
    <row r="20" spans="1:46">
      <c r="A20">
        <v>2019</v>
      </c>
      <c r="B20">
        <v>1</v>
      </c>
      <c r="C20" t="s">
        <v>32</v>
      </c>
      <c r="D20" s="10">
        <v>44288</v>
      </c>
      <c r="E20" t="s">
        <v>33</v>
      </c>
      <c r="F20" t="s">
        <v>28</v>
      </c>
      <c r="J20" t="s">
        <v>35</v>
      </c>
      <c r="K20" s="22">
        <v>60</v>
      </c>
      <c r="L20" t="s">
        <v>49</v>
      </c>
      <c r="M20" t="s">
        <v>36</v>
      </c>
      <c r="N20">
        <v>854456</v>
      </c>
      <c r="O20" t="s">
        <v>62</v>
      </c>
      <c r="P20" t="s">
        <v>50</v>
      </c>
      <c r="Q20">
        <v>63512.73</v>
      </c>
      <c r="R20">
        <v>90</v>
      </c>
      <c r="S20">
        <v>90.322173177099998</v>
      </c>
      <c r="AT20" s="23" t="s">
        <v>29</v>
      </c>
    </row>
    <row r="21" spans="1:46">
      <c r="A21">
        <v>2019</v>
      </c>
      <c r="B21">
        <v>29</v>
      </c>
      <c r="C21" t="s">
        <v>56</v>
      </c>
      <c r="D21" s="10">
        <v>44285</v>
      </c>
      <c r="E21" t="s">
        <v>39</v>
      </c>
      <c r="F21" t="s">
        <v>28</v>
      </c>
      <c r="J21" t="s">
        <v>46</v>
      </c>
      <c r="K21" s="22">
        <v>57</v>
      </c>
      <c r="L21" t="s">
        <v>49</v>
      </c>
      <c r="M21" t="s">
        <v>36</v>
      </c>
      <c r="N21">
        <v>854466</v>
      </c>
      <c r="O21" t="s">
        <v>62</v>
      </c>
      <c r="P21" t="s">
        <v>41</v>
      </c>
      <c r="Q21">
        <v>3835149</v>
      </c>
      <c r="R21">
        <v>75</v>
      </c>
      <c r="S21">
        <v>38</v>
      </c>
      <c r="AT21" s="23" t="s">
        <v>35</v>
      </c>
    </row>
    <row r="22" spans="1:46">
      <c r="A22">
        <v>2020</v>
      </c>
      <c r="B22">
        <v>21</v>
      </c>
      <c r="C22" t="s">
        <v>53</v>
      </c>
      <c r="D22" s="10">
        <v>44246</v>
      </c>
      <c r="E22" t="s">
        <v>19</v>
      </c>
      <c r="F22" t="s">
        <v>34</v>
      </c>
      <c r="J22" t="s">
        <v>35</v>
      </c>
      <c r="K22" s="22">
        <v>18</v>
      </c>
      <c r="L22" t="s">
        <v>49</v>
      </c>
      <c r="M22" t="s">
        <v>36</v>
      </c>
      <c r="N22">
        <v>885315</v>
      </c>
      <c r="O22" t="s">
        <v>59</v>
      </c>
      <c r="P22" t="s">
        <v>44</v>
      </c>
      <c r="Q22">
        <v>55000000</v>
      </c>
      <c r="R22">
        <v>90</v>
      </c>
      <c r="S22">
        <v>88.828158418599998</v>
      </c>
      <c r="AT22" s="23" t="s">
        <v>40</v>
      </c>
    </row>
    <row r="23" spans="1:46">
      <c r="A23">
        <v>2019</v>
      </c>
      <c r="B23">
        <v>26</v>
      </c>
      <c r="C23" t="s">
        <v>53</v>
      </c>
      <c r="D23" s="10">
        <v>44282</v>
      </c>
      <c r="E23" t="s">
        <v>33</v>
      </c>
      <c r="F23" t="s">
        <v>28</v>
      </c>
      <c r="J23" t="s">
        <v>35</v>
      </c>
      <c r="K23" s="22">
        <v>54</v>
      </c>
      <c r="L23" t="s">
        <v>49</v>
      </c>
      <c r="M23" t="s">
        <v>36</v>
      </c>
      <c r="N23">
        <v>854485</v>
      </c>
      <c r="O23" t="s">
        <v>62</v>
      </c>
      <c r="P23" t="s">
        <v>25</v>
      </c>
      <c r="Q23">
        <v>2367268.2000000002</v>
      </c>
      <c r="R23">
        <v>90</v>
      </c>
      <c r="S23">
        <v>88.828158418599998</v>
      </c>
      <c r="AT23" s="23" t="s">
        <v>43</v>
      </c>
    </row>
    <row r="24" spans="1:46">
      <c r="A24">
        <v>2019</v>
      </c>
      <c r="B24">
        <v>23</v>
      </c>
      <c r="C24" t="s">
        <v>45</v>
      </c>
      <c r="D24" s="10">
        <v>44279</v>
      </c>
      <c r="E24" t="s">
        <v>33</v>
      </c>
      <c r="F24" t="s">
        <v>34</v>
      </c>
      <c r="J24" t="s">
        <v>46</v>
      </c>
      <c r="K24" s="22">
        <v>51</v>
      </c>
      <c r="L24" t="s">
        <v>49</v>
      </c>
      <c r="M24" t="s">
        <v>36</v>
      </c>
      <c r="N24">
        <v>854485</v>
      </c>
      <c r="O24" t="s">
        <v>62</v>
      </c>
      <c r="P24" t="s">
        <v>47</v>
      </c>
      <c r="Q24">
        <v>2367268.2000000002</v>
      </c>
      <c r="R24">
        <v>127.8014736521</v>
      </c>
      <c r="S24">
        <v>127.8014736521</v>
      </c>
      <c r="AT24" s="23" t="s">
        <v>46</v>
      </c>
    </row>
    <row r="25" spans="1:46">
      <c r="A25">
        <v>2020</v>
      </c>
      <c r="B25">
        <v>24</v>
      </c>
      <c r="C25" t="s">
        <v>56</v>
      </c>
      <c r="D25" s="10">
        <v>44249</v>
      </c>
      <c r="E25" t="s">
        <v>39</v>
      </c>
      <c r="F25" t="s">
        <v>34</v>
      </c>
      <c r="J25" t="s">
        <v>46</v>
      </c>
      <c r="K25" s="22">
        <v>21</v>
      </c>
      <c r="L25" t="s">
        <v>49</v>
      </c>
      <c r="M25" t="s">
        <v>36</v>
      </c>
      <c r="N25">
        <v>856856</v>
      </c>
      <c r="O25" t="s">
        <v>59</v>
      </c>
      <c r="P25" t="s">
        <v>52</v>
      </c>
      <c r="Q25">
        <v>40467</v>
      </c>
      <c r="R25">
        <v>34</v>
      </c>
      <c r="S25">
        <v>34</v>
      </c>
      <c r="AT25" s="23" t="s">
        <v>21</v>
      </c>
    </row>
    <row r="26" spans="1:46">
      <c r="A26">
        <v>2019</v>
      </c>
      <c r="B26">
        <v>20</v>
      </c>
      <c r="C26" t="s">
        <v>32</v>
      </c>
      <c r="D26" s="10">
        <v>44276</v>
      </c>
      <c r="E26" t="s">
        <v>33</v>
      </c>
      <c r="F26" t="s">
        <v>34</v>
      </c>
      <c r="J26" t="s">
        <v>35</v>
      </c>
      <c r="K26" s="22">
        <v>48</v>
      </c>
      <c r="L26" t="s">
        <v>49</v>
      </c>
      <c r="M26" t="s">
        <v>36</v>
      </c>
      <c r="N26">
        <v>854467</v>
      </c>
      <c r="O26" t="s">
        <v>62</v>
      </c>
      <c r="P26" t="s">
        <v>37</v>
      </c>
      <c r="Q26">
        <v>5781720</v>
      </c>
      <c r="R26">
        <v>5</v>
      </c>
      <c r="S26">
        <v>8</v>
      </c>
      <c r="AT26" s="23" t="s">
        <v>29</v>
      </c>
    </row>
    <row r="27" spans="1:46">
      <c r="A27">
        <v>2021</v>
      </c>
      <c r="B27">
        <v>17</v>
      </c>
      <c r="C27" t="s">
        <v>56</v>
      </c>
      <c r="D27" s="10">
        <v>44273</v>
      </c>
      <c r="E27" t="s">
        <v>33</v>
      </c>
      <c r="F27" t="s">
        <v>34</v>
      </c>
      <c r="J27" t="s">
        <v>46</v>
      </c>
      <c r="K27" s="22">
        <v>45</v>
      </c>
      <c r="L27" t="s">
        <v>49</v>
      </c>
      <c r="M27" t="s">
        <v>36</v>
      </c>
      <c r="N27">
        <v>858556</v>
      </c>
      <c r="O27" t="s">
        <v>60</v>
      </c>
      <c r="P27" t="s">
        <v>52</v>
      </c>
      <c r="Q27">
        <v>40467</v>
      </c>
      <c r="R27">
        <v>90</v>
      </c>
      <c r="S27">
        <v>90.322173177099998</v>
      </c>
      <c r="AT27" s="23" t="s">
        <v>35</v>
      </c>
    </row>
    <row r="28" spans="1:46">
      <c r="A28">
        <v>2020</v>
      </c>
      <c r="B28">
        <v>27</v>
      </c>
      <c r="C28" t="s">
        <v>32</v>
      </c>
      <c r="D28" s="10">
        <v>44252</v>
      </c>
      <c r="E28" t="s">
        <v>33</v>
      </c>
      <c r="F28" t="s">
        <v>34</v>
      </c>
      <c r="J28" t="s">
        <v>35</v>
      </c>
      <c r="K28" s="22">
        <v>24</v>
      </c>
      <c r="L28" t="s">
        <v>49</v>
      </c>
      <c r="M28" t="s">
        <v>36</v>
      </c>
      <c r="N28">
        <v>851256</v>
      </c>
      <c r="O28" t="s">
        <v>61</v>
      </c>
      <c r="P28" t="s">
        <v>37</v>
      </c>
      <c r="Q28">
        <v>1860257.32</v>
      </c>
      <c r="R28">
        <v>127.8014736521</v>
      </c>
      <c r="S28">
        <v>120</v>
      </c>
      <c r="AT28" s="23" t="s">
        <v>40</v>
      </c>
    </row>
    <row r="29" spans="1:46">
      <c r="A29">
        <v>2021</v>
      </c>
      <c r="B29">
        <v>14</v>
      </c>
      <c r="C29" t="s">
        <v>53</v>
      </c>
      <c r="D29" s="10">
        <v>44270</v>
      </c>
      <c r="E29" t="s">
        <v>19</v>
      </c>
      <c r="F29" t="s">
        <v>34</v>
      </c>
      <c r="J29" t="s">
        <v>35</v>
      </c>
      <c r="K29" s="22">
        <v>42</v>
      </c>
      <c r="L29" t="s">
        <v>49</v>
      </c>
      <c r="M29" t="s">
        <v>36</v>
      </c>
      <c r="N29">
        <v>851184</v>
      </c>
      <c r="O29" t="s">
        <v>58</v>
      </c>
      <c r="P29" t="s">
        <v>44</v>
      </c>
      <c r="Q29">
        <v>5494521.7300000004</v>
      </c>
      <c r="R29">
        <v>90</v>
      </c>
      <c r="S29">
        <v>90.322173177099998</v>
      </c>
      <c r="AT29" s="23" t="s">
        <v>43</v>
      </c>
    </row>
    <row r="30" spans="1:46">
      <c r="A30">
        <v>2021</v>
      </c>
      <c r="B30">
        <v>11</v>
      </c>
      <c r="C30" t="s">
        <v>45</v>
      </c>
      <c r="D30" s="10">
        <v>44267</v>
      </c>
      <c r="E30" t="s">
        <v>27</v>
      </c>
      <c r="F30" t="s">
        <v>34</v>
      </c>
      <c r="J30" t="s">
        <v>46</v>
      </c>
      <c r="K30" s="22">
        <v>39</v>
      </c>
      <c r="L30" t="s">
        <v>49</v>
      </c>
      <c r="M30" t="s">
        <v>36</v>
      </c>
      <c r="N30">
        <v>852728</v>
      </c>
      <c r="O30" t="s">
        <v>58</v>
      </c>
      <c r="P30" t="s">
        <v>31</v>
      </c>
      <c r="Q30">
        <v>3571088.9180000001</v>
      </c>
      <c r="R30">
        <v>90</v>
      </c>
      <c r="S30">
        <v>88.828158418599998</v>
      </c>
      <c r="AT30" s="23" t="s">
        <v>46</v>
      </c>
    </row>
    <row r="31" spans="1:46">
      <c r="A31">
        <v>2021</v>
      </c>
      <c r="B31">
        <v>30</v>
      </c>
      <c r="C31" t="s">
        <v>45</v>
      </c>
      <c r="D31" s="10">
        <v>44255</v>
      </c>
      <c r="E31" t="s">
        <v>27</v>
      </c>
      <c r="F31" t="s">
        <v>34</v>
      </c>
      <c r="J31" t="s">
        <v>46</v>
      </c>
      <c r="K31" s="22">
        <v>27</v>
      </c>
      <c r="L31" t="s">
        <v>49</v>
      </c>
      <c r="M31" t="s">
        <v>36</v>
      </c>
      <c r="N31">
        <v>851223</v>
      </c>
      <c r="O31" t="s">
        <v>61</v>
      </c>
      <c r="P31" t="s">
        <v>47</v>
      </c>
      <c r="Q31">
        <v>26000000</v>
      </c>
      <c r="R31">
        <v>111</v>
      </c>
      <c r="S31">
        <v>96.005330808600007</v>
      </c>
      <c r="AT31" s="23" t="s">
        <v>21</v>
      </c>
    </row>
    <row r="32" spans="1:46">
      <c r="A32">
        <v>2021</v>
      </c>
      <c r="B32">
        <v>8</v>
      </c>
      <c r="C32" t="s">
        <v>32</v>
      </c>
      <c r="D32" s="10">
        <v>44264</v>
      </c>
      <c r="E32" t="s">
        <v>33</v>
      </c>
      <c r="F32" t="s">
        <v>34</v>
      </c>
      <c r="J32" t="s">
        <v>35</v>
      </c>
      <c r="K32" s="22">
        <v>36</v>
      </c>
      <c r="L32" t="s">
        <v>49</v>
      </c>
      <c r="M32" t="s">
        <v>36</v>
      </c>
      <c r="N32">
        <v>853362</v>
      </c>
      <c r="O32" t="s">
        <v>58</v>
      </c>
      <c r="P32" t="s">
        <v>50</v>
      </c>
      <c r="Q32">
        <v>1542724.82</v>
      </c>
      <c r="R32">
        <v>127.8014736521</v>
      </c>
      <c r="S32">
        <v>128.09139818470001</v>
      </c>
      <c r="AT32" s="23" t="s">
        <v>29</v>
      </c>
    </row>
    <row r="33" spans="1:46">
      <c r="A33">
        <v>2021</v>
      </c>
      <c r="B33">
        <v>5</v>
      </c>
      <c r="C33" t="s">
        <v>56</v>
      </c>
      <c r="D33" s="10">
        <v>44261</v>
      </c>
      <c r="E33" t="s">
        <v>39</v>
      </c>
      <c r="F33" t="s">
        <v>34</v>
      </c>
      <c r="J33" t="s">
        <v>46</v>
      </c>
      <c r="K33" s="22">
        <v>33</v>
      </c>
      <c r="L33" t="s">
        <v>49</v>
      </c>
      <c r="M33" t="s">
        <v>36</v>
      </c>
      <c r="N33">
        <v>851827</v>
      </c>
      <c r="O33" t="s">
        <v>58</v>
      </c>
      <c r="P33" t="s">
        <v>41</v>
      </c>
      <c r="Q33">
        <v>9800000</v>
      </c>
      <c r="R33">
        <v>144.6870986296</v>
      </c>
      <c r="S33">
        <v>128.09139818470001</v>
      </c>
      <c r="AT33" s="23" t="s">
        <v>35</v>
      </c>
    </row>
    <row r="34" spans="1:46">
      <c r="A34">
        <v>2021</v>
      </c>
      <c r="B34">
        <v>2</v>
      </c>
      <c r="C34" t="s">
        <v>53</v>
      </c>
      <c r="D34" s="10">
        <v>44258</v>
      </c>
      <c r="E34" t="s">
        <v>39</v>
      </c>
      <c r="F34" t="s">
        <v>34</v>
      </c>
      <c r="J34" t="s">
        <v>35</v>
      </c>
      <c r="K34" s="22">
        <v>30</v>
      </c>
      <c r="L34" t="s">
        <v>49</v>
      </c>
      <c r="M34" t="s">
        <v>36</v>
      </c>
      <c r="N34">
        <v>851237</v>
      </c>
      <c r="O34" t="s">
        <v>24</v>
      </c>
      <c r="P34" t="s">
        <v>25</v>
      </c>
      <c r="Q34">
        <v>2400000</v>
      </c>
      <c r="R34">
        <v>90</v>
      </c>
      <c r="S34">
        <v>88.828158418599998</v>
      </c>
      <c r="AT34" s="23" t="s">
        <v>40</v>
      </c>
    </row>
    <row r="35" spans="1:46">
      <c r="AT35" s="23" t="s">
        <v>43</v>
      </c>
    </row>
    <row r="36" spans="1:46">
      <c r="AT36" s="23" t="s">
        <v>46</v>
      </c>
    </row>
    <row r="37" spans="1:46">
      <c r="AT37" s="23" t="s">
        <v>21</v>
      </c>
    </row>
    <row r="38" spans="1:46">
      <c r="AT38" s="23" t="s">
        <v>29</v>
      </c>
    </row>
    <row r="39" spans="1:46">
      <c r="AT39" s="23" t="s">
        <v>35</v>
      </c>
    </row>
    <row r="40" spans="1:46">
      <c r="AT40" s="23" t="s">
        <v>40</v>
      </c>
    </row>
    <row r="41" spans="1:46">
      <c r="AT41" s="23" t="s">
        <v>43</v>
      </c>
    </row>
    <row r="42" spans="1:46">
      <c r="AT42" s="23" t="s">
        <v>46</v>
      </c>
    </row>
    <row r="43" spans="1:46">
      <c r="AT43" s="23" t="s">
        <v>21</v>
      </c>
    </row>
    <row r="44" spans="1:46">
      <c r="AT44" s="23" t="s">
        <v>29</v>
      </c>
    </row>
    <row r="45" spans="1:46">
      <c r="AT45" s="23" t="s">
        <v>35</v>
      </c>
    </row>
    <row r="46" spans="1:46">
      <c r="AT46" s="23" t="s">
        <v>40</v>
      </c>
    </row>
    <row r="47" spans="1:46">
      <c r="AT47" s="23" t="s">
        <v>43</v>
      </c>
    </row>
    <row r="48" spans="1:46">
      <c r="AT48" s="23" t="s">
        <v>46</v>
      </c>
    </row>
    <row r="49" spans="46:46">
      <c r="AT49" s="23" t="s">
        <v>21</v>
      </c>
    </row>
    <row r="50" spans="46:46">
      <c r="AT50" s="23" t="s">
        <v>29</v>
      </c>
    </row>
    <row r="51" spans="46:46">
      <c r="AT51" s="23" t="s">
        <v>35</v>
      </c>
    </row>
    <row r="52" spans="46:46">
      <c r="AT52" s="23" t="s">
        <v>40</v>
      </c>
    </row>
    <row r="53" spans="46:46">
      <c r="AT53" s="23" t="s">
        <v>43</v>
      </c>
    </row>
    <row r="54" spans="46:46">
      <c r="AT54" s="23" t="s">
        <v>46</v>
      </c>
    </row>
    <row r="55" spans="46:46">
      <c r="AT55" s="23" t="s">
        <v>21</v>
      </c>
    </row>
    <row r="56" spans="46:46">
      <c r="AT56" s="23" t="s">
        <v>29</v>
      </c>
    </row>
    <row r="57" spans="46:46">
      <c r="AT57" s="23" t="s">
        <v>35</v>
      </c>
    </row>
    <row r="58" spans="46:46">
      <c r="AT58" s="23" t="s">
        <v>40</v>
      </c>
    </row>
    <row r="59" spans="46:46">
      <c r="AT59" s="23" t="s">
        <v>43</v>
      </c>
    </row>
    <row r="60" spans="46:46">
      <c r="AT60" s="23" t="s">
        <v>46</v>
      </c>
    </row>
    <row r="61" spans="46:46">
      <c r="AT61" s="23" t="s">
        <v>21</v>
      </c>
    </row>
    <row r="62" spans="46:46">
      <c r="AT62" s="23" t="s">
        <v>29</v>
      </c>
    </row>
    <row r="63" spans="46:46">
      <c r="AT63" s="23" t="s">
        <v>35</v>
      </c>
    </row>
    <row r="64" spans="46:46">
      <c r="AT64" s="23" t="s">
        <v>40</v>
      </c>
    </row>
    <row r="65" spans="46:46">
      <c r="AT65" s="23" t="s">
        <v>43</v>
      </c>
    </row>
    <row r="66" spans="46:46">
      <c r="AT66" s="23" t="s">
        <v>46</v>
      </c>
    </row>
    <row r="67" spans="46:46">
      <c r="AT67" s="23" t="s">
        <v>21</v>
      </c>
    </row>
    <row r="68" spans="46:46">
      <c r="AT68" s="23" t="s">
        <v>29</v>
      </c>
    </row>
    <row r="69" spans="46:46">
      <c r="AT69" s="23" t="s">
        <v>35</v>
      </c>
    </row>
    <row r="70" spans="46:46">
      <c r="AT70" s="23" t="s">
        <v>40</v>
      </c>
    </row>
    <row r="71" spans="46:46">
      <c r="AT71" s="23" t="s">
        <v>43</v>
      </c>
    </row>
    <row r="72" spans="46:46">
      <c r="AT72" s="23" t="s">
        <v>46</v>
      </c>
    </row>
    <row r="73" spans="46:46">
      <c r="AT73" s="23" t="s">
        <v>21</v>
      </c>
    </row>
    <row r="74" spans="46:46">
      <c r="AT74" s="23" t="s">
        <v>29</v>
      </c>
    </row>
    <row r="75" spans="46:46">
      <c r="AT75" s="23" t="s">
        <v>35</v>
      </c>
    </row>
    <row r="76" spans="46:46">
      <c r="AT76" s="23" t="s">
        <v>40</v>
      </c>
    </row>
    <row r="77" spans="46:46">
      <c r="AT77" s="23" t="s">
        <v>43</v>
      </c>
    </row>
    <row r="78" spans="46:46">
      <c r="AT78" s="23" t="s">
        <v>46</v>
      </c>
    </row>
    <row r="79" spans="46:46">
      <c r="AT79" s="23" t="s">
        <v>21</v>
      </c>
    </row>
    <row r="80" spans="46:46">
      <c r="AT80" s="23" t="s">
        <v>29</v>
      </c>
    </row>
    <row r="81" spans="46:46">
      <c r="AT81" s="23" t="s">
        <v>35</v>
      </c>
    </row>
    <row r="82" spans="46:46">
      <c r="AT82" s="23" t="s">
        <v>40</v>
      </c>
    </row>
    <row r="83" spans="46:46">
      <c r="AT83" s="23" t="s">
        <v>43</v>
      </c>
    </row>
    <row r="84" spans="46:46">
      <c r="AT84" s="23" t="s">
        <v>46</v>
      </c>
    </row>
    <row r="85" spans="46:46">
      <c r="AT85" s="23" t="s">
        <v>21</v>
      </c>
    </row>
    <row r="86" spans="46:46">
      <c r="AT86" s="23" t="s">
        <v>29</v>
      </c>
    </row>
    <row r="87" spans="46:46">
      <c r="AT87" s="23" t="s">
        <v>35</v>
      </c>
    </row>
    <row r="88" spans="46:46">
      <c r="AT88" s="23" t="s">
        <v>40</v>
      </c>
    </row>
    <row r="89" spans="46:46">
      <c r="AT89" s="23" t="s">
        <v>43</v>
      </c>
    </row>
    <row r="90" spans="46:46">
      <c r="AT90" s="23" t="s">
        <v>46</v>
      </c>
    </row>
    <row r="91" spans="46:46">
      <c r="AT91" s="23" t="s">
        <v>21</v>
      </c>
    </row>
    <row r="92" spans="46:46">
      <c r="AT92" s="23" t="s">
        <v>29</v>
      </c>
    </row>
    <row r="93" spans="46:46">
      <c r="AT93" s="23" t="s">
        <v>35</v>
      </c>
    </row>
    <row r="94" spans="46:46">
      <c r="AT94" s="23" t="s">
        <v>40</v>
      </c>
    </row>
    <row r="95" spans="46:46">
      <c r="AT95" s="23" t="s">
        <v>43</v>
      </c>
    </row>
    <row r="96" spans="46:46">
      <c r="AT96" s="23" t="s">
        <v>46</v>
      </c>
    </row>
    <row r="97" spans="46:46">
      <c r="AT97" s="23" t="s">
        <v>21</v>
      </c>
    </row>
    <row r="98" spans="46:46">
      <c r="AT98" s="23" t="s">
        <v>29</v>
      </c>
    </row>
    <row r="99" spans="46:46">
      <c r="AT99" s="23" t="s">
        <v>35</v>
      </c>
    </row>
    <row r="100" spans="46:46">
      <c r="AT100" s="23" t="s">
        <v>40</v>
      </c>
    </row>
    <row r="101" spans="46:46">
      <c r="AT101" s="23" t="s">
        <v>43</v>
      </c>
    </row>
    <row r="102" spans="46:46">
      <c r="AT102" s="23" t="s">
        <v>46</v>
      </c>
    </row>
    <row r="103" spans="46:46">
      <c r="AT103" s="23" t="s">
        <v>21</v>
      </c>
    </row>
    <row r="104" spans="46:46">
      <c r="AT104" s="23" t="s">
        <v>29</v>
      </c>
    </row>
    <row r="105" spans="46:46">
      <c r="AT105" s="23" t="s">
        <v>35</v>
      </c>
    </row>
    <row r="106" spans="46:46">
      <c r="AT106" s="23" t="s">
        <v>40</v>
      </c>
    </row>
    <row r="107" spans="46:46">
      <c r="AT107" s="23" t="s">
        <v>43</v>
      </c>
    </row>
    <row r="108" spans="46:46">
      <c r="AT108" s="23" t="s">
        <v>46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F8997-28E7-4D56-AA5D-38D6EEF543A4}">
  <sheetPr codeName="Sheet5"/>
  <dimension ref="A1"/>
  <sheetViews>
    <sheetView topLeftCell="A2" workbookViewId="0">
      <selection activeCell="D16" sqref="D15:D16"/>
    </sheetView>
  </sheetViews>
  <sheetFormatPr defaultRowHeight="21"/>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7EFA-0871-4A77-B7EC-4BA517A7486E}">
  <sheetPr codeName="Sheet6">
    <tabColor theme="7" tint="0.39997558519241921"/>
  </sheetPr>
  <dimension ref="B1:U16"/>
  <sheetViews>
    <sheetView topLeftCell="I3" zoomScale="70" zoomScaleNormal="70" workbookViewId="0">
      <selection activeCell="O6" sqref="O6"/>
    </sheetView>
  </sheetViews>
  <sheetFormatPr defaultRowHeight="21"/>
  <cols>
    <col min="1" max="1" width="6.90625" customWidth="1"/>
    <col min="2" max="2" width="14.90625" customWidth="1"/>
    <col min="3" max="3" width="11.90625" bestFit="1" customWidth="1"/>
    <col min="4" max="4" width="12.453125" customWidth="1"/>
    <col min="12" max="12" width="2.6328125" customWidth="1"/>
    <col min="13" max="13" width="14.54296875" customWidth="1"/>
    <col min="14" max="14" width="12.7265625" customWidth="1"/>
    <col min="17" max="17" width="17" customWidth="1"/>
    <col min="18" max="18" width="25.90625" customWidth="1"/>
    <col min="19" max="19" width="23.6328125" customWidth="1"/>
    <col min="20" max="20" width="15.36328125" customWidth="1"/>
  </cols>
  <sheetData>
    <row r="1" spans="2:21" ht="63" customHeight="1">
      <c r="B1" s="17" t="s">
        <v>76</v>
      </c>
      <c r="C1" s="117" t="s">
        <v>16</v>
      </c>
      <c r="D1" s="17" t="s">
        <v>75</v>
      </c>
      <c r="M1" s="11" t="s">
        <v>16</v>
      </c>
      <c r="N1" s="12" t="s">
        <v>17</v>
      </c>
      <c r="P1" s="20" t="s">
        <v>77</v>
      </c>
      <c r="Q1" s="20" t="s">
        <v>78</v>
      </c>
      <c r="R1" s="20" t="s">
        <v>79</v>
      </c>
      <c r="S1" s="32" t="s">
        <v>92</v>
      </c>
      <c r="T1" s="20" t="s">
        <v>93</v>
      </c>
    </row>
    <row r="2" spans="2:21" ht="78" customHeight="1">
      <c r="B2" s="2" t="s">
        <v>35</v>
      </c>
      <c r="C2" s="2" t="s">
        <v>98</v>
      </c>
      <c r="D2" s="118"/>
      <c r="M2" s="13" t="s">
        <v>21</v>
      </c>
      <c r="N2" s="14">
        <v>0.99880000000000002</v>
      </c>
      <c r="P2" s="21" t="s">
        <v>80</v>
      </c>
      <c r="Q2" s="18" t="str">
        <f>'PIVOT TABLES'!Y4</f>
        <v>Rovan_Hossam</v>
      </c>
      <c r="R2" s="46">
        <f>'PIVOT TABLES'!Z4</f>
        <v>0.82120000000000004</v>
      </c>
      <c r="S2" s="23" t="str">
        <f>VLOOKUP(Q2,$B$1:$C$7,2,0)</f>
        <v>Rovani Hossam</v>
      </c>
      <c r="T2" s="47">
        <f>VLOOKUP('PIVOT TABLES'!X4,Table1[[CONCATENATE]:[PERSENTAGE]],3,0)</f>
        <v>0.82120000000000004</v>
      </c>
    </row>
    <row r="3" spans="2:21" ht="63" customHeight="1">
      <c r="B3" s="2" t="s">
        <v>43</v>
      </c>
      <c r="C3" s="2" t="s">
        <v>72</v>
      </c>
      <c r="D3" s="118"/>
      <c r="M3" s="13" t="s">
        <v>29</v>
      </c>
      <c r="N3" s="14">
        <v>0.98170000000000002</v>
      </c>
      <c r="P3" s="21" t="s">
        <v>81</v>
      </c>
      <c r="Q3" s="18" t="str">
        <f>'PIVOT TABLES'!Y5</f>
        <v>Rony_Beyablo</v>
      </c>
      <c r="R3" s="46">
        <f>'PIVOT TABLES'!Z5</f>
        <v>0.82109999999999994</v>
      </c>
      <c r="S3" s="23" t="str">
        <f t="shared" ref="S3:S4" si="0">VLOOKUP(Q3,$B$1:$C$7,2,0)</f>
        <v>Eema Beyablo</v>
      </c>
      <c r="T3" s="47">
        <f>VLOOKUP('PIVOT TABLES'!X5,Table1[[CONCATENATE]:[PERSENTAGE]],3,0)</f>
        <v>0.82109999999999994</v>
      </c>
    </row>
    <row r="4" spans="2:21" ht="63" customHeight="1">
      <c r="B4" s="2" t="s">
        <v>46</v>
      </c>
      <c r="C4" s="2" t="s">
        <v>73</v>
      </c>
      <c r="D4" s="118"/>
      <c r="M4" s="13" t="s">
        <v>35</v>
      </c>
      <c r="N4" s="14">
        <v>0.97319999999999995</v>
      </c>
      <c r="P4" s="21" t="s">
        <v>82</v>
      </c>
      <c r="Q4" s="18" t="str">
        <f>'PIVOT TABLES'!Y6</f>
        <v>Adam_Hisham</v>
      </c>
      <c r="R4" s="46">
        <f>'PIVOT TABLES'!Z6</f>
        <v>0.79430000000000012</v>
      </c>
      <c r="S4" s="23" t="str">
        <f t="shared" si="0"/>
        <v>Minal Hisham</v>
      </c>
      <c r="T4" s="47">
        <f>VLOOKUP('PIVOT TABLES'!X6,Table1[[CONCATENATE]:[PERSENTAGE]],3,0)</f>
        <v>0.79430000000000012</v>
      </c>
      <c r="U4" t="s">
        <v>21</v>
      </c>
    </row>
    <row r="5" spans="2:21" ht="76.5" customHeight="1">
      <c r="B5" s="2" t="s">
        <v>40</v>
      </c>
      <c r="C5" s="2" t="s">
        <v>74</v>
      </c>
      <c r="D5" s="118"/>
      <c r="M5" s="13" t="s">
        <v>40</v>
      </c>
      <c r="N5" s="14">
        <v>0.99399999999999999</v>
      </c>
      <c r="U5" t="s">
        <v>29</v>
      </c>
    </row>
    <row r="6" spans="2:21" ht="74.25" customHeight="1">
      <c r="B6" s="2" t="s">
        <v>29</v>
      </c>
      <c r="C6" s="2" t="s">
        <v>97</v>
      </c>
      <c r="D6" s="118"/>
      <c r="M6" s="13" t="s">
        <v>43</v>
      </c>
      <c r="N6" s="14">
        <v>0.97919999999999996</v>
      </c>
      <c r="P6" t="s">
        <v>91</v>
      </c>
      <c r="U6" t="s">
        <v>35</v>
      </c>
    </row>
    <row r="7" spans="2:21" ht="114.75" customHeight="1">
      <c r="B7" s="2" t="s">
        <v>21</v>
      </c>
      <c r="C7" s="2" t="s">
        <v>96</v>
      </c>
      <c r="D7" s="119"/>
      <c r="M7" s="15" t="s">
        <v>46</v>
      </c>
      <c r="N7" s="16">
        <v>0.98280000000000001</v>
      </c>
      <c r="U7" t="s">
        <v>40</v>
      </c>
    </row>
    <row r="8" spans="2:21" ht="50.25" customHeight="1">
      <c r="M8" s="1"/>
      <c r="N8" s="1"/>
      <c r="U8" t="s">
        <v>43</v>
      </c>
    </row>
    <row r="9" spans="2:21" ht="50.25" customHeight="1">
      <c r="U9" t="s">
        <v>46</v>
      </c>
    </row>
    <row r="10" spans="2:21" ht="50.25" customHeight="1"/>
    <row r="11" spans="2:21" ht="50.25" customHeight="1"/>
    <row r="12" spans="2:21" ht="50.25" customHeight="1"/>
    <row r="13" spans="2:21" ht="50.25" customHeight="1"/>
    <row r="14" spans="2:21" ht="50.25" customHeight="1"/>
    <row r="15" spans="2:21" ht="50.25" customHeight="1"/>
    <row r="16" spans="2:21" ht="50.25" customHeight="1"/>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86EF4-E110-4539-9D09-C7495BBDB0AD}">
  <sheetPr codeName="Sheet7">
    <tabColor rgb="FF92D050"/>
  </sheetPr>
  <dimension ref="C1:AD17"/>
  <sheetViews>
    <sheetView topLeftCell="O1" zoomScale="85" zoomScaleNormal="85" workbookViewId="0">
      <selection activeCell="S4" sqref="S4"/>
    </sheetView>
  </sheetViews>
  <sheetFormatPr defaultRowHeight="21"/>
  <cols>
    <col min="3" max="3" width="15.36328125" bestFit="1" customWidth="1"/>
    <col min="4" max="5" width="22" bestFit="1" customWidth="1"/>
    <col min="7" max="8" width="11.6328125" bestFit="1" customWidth="1"/>
    <col min="10" max="10" width="15.6328125" bestFit="1" customWidth="1"/>
    <col min="11" max="11" width="20.1796875" bestFit="1" customWidth="1"/>
    <col min="12" max="12" width="11.453125" bestFit="1" customWidth="1"/>
    <col min="13" max="13" width="31.7265625" bestFit="1" customWidth="1"/>
    <col min="14" max="14" width="11.26953125" bestFit="1" customWidth="1"/>
    <col min="19" max="19" width="11.6328125" bestFit="1" customWidth="1"/>
    <col min="20" max="20" width="10.6328125" bestFit="1" customWidth="1"/>
    <col min="21" max="21" width="11.6328125" bestFit="1" customWidth="1"/>
    <col min="22" max="22" width="10.6328125" bestFit="1" customWidth="1"/>
    <col min="24" max="24" width="15.1796875" customWidth="1"/>
    <col min="25" max="25" width="13.36328125" customWidth="1"/>
    <col min="30" max="30" width="11.54296875" bestFit="1" customWidth="1"/>
    <col min="31" max="31" width="10.90625" bestFit="1" customWidth="1"/>
    <col min="32" max="32" width="10.36328125" bestFit="1" customWidth="1"/>
  </cols>
  <sheetData>
    <row r="1" spans="3:30">
      <c r="C1" s="6" t="s">
        <v>14</v>
      </c>
      <c r="D1" t="s">
        <v>69</v>
      </c>
    </row>
    <row r="3" spans="3:30">
      <c r="C3" s="6" t="s">
        <v>66</v>
      </c>
      <c r="D3" t="s">
        <v>68</v>
      </c>
      <c r="G3" s="6" t="s">
        <v>66</v>
      </c>
      <c r="H3" t="s">
        <v>70</v>
      </c>
      <c r="J3" s="6" t="s">
        <v>66</v>
      </c>
      <c r="K3" t="s">
        <v>71</v>
      </c>
      <c r="M3" s="6" t="s">
        <v>66</v>
      </c>
      <c r="S3" s="6" t="s">
        <v>66</v>
      </c>
      <c r="U3" s="6" t="s">
        <v>66</v>
      </c>
      <c r="W3" t="s">
        <v>77</v>
      </c>
      <c r="X3" s="19" t="s">
        <v>83</v>
      </c>
      <c r="Y3" s="19" t="s">
        <v>84</v>
      </c>
      <c r="Z3" s="31" t="s">
        <v>79</v>
      </c>
      <c r="AC3" s="36"/>
      <c r="AD3" s="36"/>
    </row>
    <row r="4" spans="3:30">
      <c r="C4" s="7" t="s">
        <v>34</v>
      </c>
      <c r="D4" s="8">
        <v>41</v>
      </c>
      <c r="G4" s="7" t="s">
        <v>36</v>
      </c>
      <c r="H4" s="9">
        <v>2961.4168214352117</v>
      </c>
      <c r="J4" s="7" t="s">
        <v>34</v>
      </c>
      <c r="K4" s="9">
        <v>41</v>
      </c>
      <c r="M4" s="7" t="s">
        <v>37</v>
      </c>
      <c r="O4" t="str">
        <f>M4</f>
        <v>Back to School Dance (on the Quad)</v>
      </c>
      <c r="S4" s="7">
        <v>2021</v>
      </c>
      <c r="U4" s="7" t="s">
        <v>18</v>
      </c>
      <c r="W4">
        <v>1</v>
      </c>
      <c r="X4" t="str">
        <f>_xlfn.CONCAT($U$4,W4,$S$4)</f>
        <v>May12021</v>
      </c>
      <c r="Y4" t="str">
        <f>VLOOKUP(X4,Table1[[CONCATENATE]:[Students_Name]],2,0)</f>
        <v>Rovan_Hossam</v>
      </c>
      <c r="Z4" s="33">
        <f>VLOOKUP(X4,Table1[[CONCATENATE]:[PERSENTAGE]],3,0)</f>
        <v>0.82120000000000004</v>
      </c>
      <c r="AC4" s="7"/>
      <c r="AD4" s="8"/>
    </row>
    <row r="5" spans="3:30">
      <c r="C5" s="7" t="s">
        <v>28</v>
      </c>
      <c r="D5" s="8">
        <v>35</v>
      </c>
      <c r="G5" s="7" t="s">
        <v>30</v>
      </c>
      <c r="H5" s="9">
        <v>2983.9223369030583</v>
      </c>
      <c r="I5" s="9"/>
      <c r="J5" s="7" t="s">
        <v>28</v>
      </c>
      <c r="K5" s="9">
        <v>35</v>
      </c>
      <c r="M5" s="7" t="s">
        <v>52</v>
      </c>
      <c r="O5" t="str">
        <f t="shared" ref="O5:O6" si="0">M5</f>
        <v>Elimination Game</v>
      </c>
      <c r="W5">
        <v>2</v>
      </c>
      <c r="X5" t="str">
        <f>_xlfn.CONCAT($U$4,W5,$S$4)</f>
        <v>May22021</v>
      </c>
      <c r="Y5" t="str">
        <f>VLOOKUP('PIVOT TABLES'!X5,'Main Table'!$D$2:$E$109,2,0)</f>
        <v>Rony_Beyablo</v>
      </c>
      <c r="Z5" s="33">
        <f>VLOOKUP(X5,Table1[[CONCATENATE]:[PERSENTAGE]],3,0)</f>
        <v>0.82109999999999994</v>
      </c>
      <c r="AC5" s="7"/>
      <c r="AD5" s="8"/>
    </row>
    <row r="6" spans="3:30">
      <c r="C6" s="7" t="s">
        <v>20</v>
      </c>
      <c r="D6" s="8">
        <v>32</v>
      </c>
      <c r="G6" s="7" t="s">
        <v>23</v>
      </c>
      <c r="H6" s="9">
        <v>2922.8947243852035</v>
      </c>
      <c r="J6" s="7" t="s">
        <v>20</v>
      </c>
      <c r="K6" s="9">
        <v>32</v>
      </c>
      <c r="M6" s="7" t="s">
        <v>44</v>
      </c>
      <c r="O6" t="str">
        <f t="shared" si="0"/>
        <v>Fall Sports Rally</v>
      </c>
      <c r="W6">
        <v>3</v>
      </c>
      <c r="X6" t="str">
        <f>_xlfn.CONCAT($U$4,W6,$S$4)</f>
        <v>May32021</v>
      </c>
      <c r="Y6" t="str">
        <f>VLOOKUP('PIVOT TABLES'!X6,'Main Table'!$D$2:$E$109,2,0)</f>
        <v>Adam_Hisham</v>
      </c>
      <c r="Z6" s="33">
        <f>VLOOKUP(X6,Table1[[CONCATENATE]:[PERSENTAGE]],3,0)</f>
        <v>0.79430000000000012</v>
      </c>
      <c r="AC6" s="41"/>
      <c r="AD6" s="42"/>
    </row>
    <row r="7" spans="3:30">
      <c r="C7" s="7" t="s">
        <v>67</v>
      </c>
      <c r="D7" s="8">
        <v>108</v>
      </c>
      <c r="E7">
        <f>GETPIVOTDATA("Educational stage",$C$3)</f>
        <v>108</v>
      </c>
      <c r="M7" s="7" t="s">
        <v>41</v>
      </c>
      <c r="O7" t="str">
        <f>M7</f>
        <v>Freshman Elections</v>
      </c>
    </row>
    <row r="8" spans="3:30">
      <c r="M8" s="7" t="s">
        <v>25</v>
      </c>
      <c r="Y8" s="45" t="s">
        <v>46</v>
      </c>
    </row>
    <row r="9" spans="3:30">
      <c r="M9" s="7" t="s">
        <v>31</v>
      </c>
      <c r="Y9" s="44" t="s">
        <v>40</v>
      </c>
    </row>
    <row r="10" spans="3:30">
      <c r="M10" s="7" t="s">
        <v>50</v>
      </c>
      <c r="Y10" s="44" t="s">
        <v>29</v>
      </c>
    </row>
    <row r="11" spans="3:30">
      <c r="M11" s="7" t="s">
        <v>47</v>
      </c>
    </row>
    <row r="12" spans="3:30">
      <c r="Y12" s="43" t="s">
        <v>21</v>
      </c>
    </row>
    <row r="13" spans="3:30">
      <c r="Y13" s="44" t="s">
        <v>29</v>
      </c>
    </row>
    <row r="14" spans="3:30">
      <c r="Y14" s="43" t="s">
        <v>35</v>
      </c>
    </row>
    <row r="15" spans="3:30">
      <c r="Y15" s="44" t="s">
        <v>40</v>
      </c>
    </row>
    <row r="16" spans="3:30">
      <c r="Y16" s="43" t="s">
        <v>43</v>
      </c>
    </row>
    <row r="17" spans="25:25">
      <c r="Y17" s="45" t="s">
        <v>46</v>
      </c>
    </row>
  </sheetData>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42F97-9B76-43D5-B299-1A9463002F77}">
  <sheetPr codeName="Sheet8">
    <tabColor theme="3" tint="0.59999389629810485"/>
  </sheetPr>
  <dimension ref="I1:R25"/>
  <sheetViews>
    <sheetView showGridLines="0" showRowColHeaders="0" tabSelected="1" zoomScale="70" zoomScaleNormal="70" workbookViewId="0">
      <selection activeCell="R17" sqref="R17"/>
    </sheetView>
  </sheetViews>
  <sheetFormatPr defaultRowHeight="21"/>
  <cols>
    <col min="1" max="16384" width="8.7265625" style="3"/>
  </cols>
  <sheetData>
    <row r="1" spans="9:18">
      <c r="I1" s="3" t="s">
        <v>111</v>
      </c>
    </row>
    <row r="3" spans="9:18">
      <c r="Q3"/>
      <c r="R3"/>
    </row>
    <row r="4" spans="9:18">
      <c r="Q4"/>
      <c r="R4"/>
    </row>
    <row r="5" spans="9:18">
      <c r="Q5"/>
      <c r="R5"/>
    </row>
    <row r="6" spans="9:18">
      <c r="Q6"/>
      <c r="R6"/>
    </row>
    <row r="7" spans="9:18">
      <c r="Q7"/>
      <c r="R7"/>
    </row>
    <row r="8" spans="9:18">
      <c r="Q8"/>
      <c r="R8"/>
    </row>
    <row r="9" spans="9:18">
      <c r="Q9"/>
      <c r="R9"/>
    </row>
    <row r="10" spans="9:18">
      <c r="Q10"/>
      <c r="R10"/>
    </row>
    <row r="11" spans="9:18">
      <c r="Q11"/>
      <c r="R11"/>
    </row>
    <row r="12" spans="9:18">
      <c r="Q12"/>
      <c r="R12"/>
    </row>
    <row r="13" spans="9:18">
      <c r="Q13"/>
      <c r="R13"/>
    </row>
    <row r="14" spans="9:18">
      <c r="Q14"/>
      <c r="R14"/>
    </row>
    <row r="15" spans="9:18">
      <c r="Q15"/>
      <c r="R15"/>
    </row>
    <row r="16" spans="9:18">
      <c r="Q16"/>
      <c r="R16"/>
    </row>
    <row r="17" spans="11:18">
      <c r="Q17"/>
      <c r="R17"/>
    </row>
    <row r="18" spans="11:18">
      <c r="Q18"/>
      <c r="R18"/>
    </row>
    <row r="19" spans="11:18">
      <c r="Q19"/>
      <c r="R19"/>
    </row>
    <row r="20" spans="11:18">
      <c r="Q20"/>
      <c r="R20"/>
    </row>
    <row r="21" spans="11:18" customFormat="1"/>
    <row r="22" spans="11:18">
      <c r="Q22"/>
      <c r="R22"/>
    </row>
    <row r="23" spans="11:18">
      <c r="Q23"/>
      <c r="R23"/>
    </row>
    <row r="25" spans="11:18">
      <c r="K25" s="5"/>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124E0-B4E4-4A6D-A93F-FD7CBDAD9838}">
  <sheetPr codeName="Sheet9">
    <tabColor theme="3" tint="0.59999389629810485"/>
  </sheetPr>
  <dimension ref="K3:R25"/>
  <sheetViews>
    <sheetView showGridLines="0" showRowColHeaders="0" zoomScale="70" zoomScaleNormal="70" workbookViewId="0"/>
  </sheetViews>
  <sheetFormatPr defaultRowHeight="21"/>
  <cols>
    <col min="1" max="16384" width="8.7265625" style="3"/>
  </cols>
  <sheetData>
    <row r="3" spans="17:18">
      <c r="Q3"/>
      <c r="R3"/>
    </row>
    <row r="4" spans="17:18">
      <c r="Q4"/>
      <c r="R4"/>
    </row>
    <row r="5" spans="17:18">
      <c r="Q5"/>
      <c r="R5"/>
    </row>
    <row r="6" spans="17:18">
      <c r="Q6"/>
      <c r="R6"/>
    </row>
    <row r="7" spans="17:18">
      <c r="Q7"/>
      <c r="R7"/>
    </row>
    <row r="8" spans="17:18">
      <c r="Q8"/>
      <c r="R8"/>
    </row>
    <row r="9" spans="17:18">
      <c r="Q9"/>
      <c r="R9"/>
    </row>
    <row r="10" spans="17:18">
      <c r="Q10"/>
      <c r="R10"/>
    </row>
    <row r="11" spans="17:18">
      <c r="Q11"/>
      <c r="R11"/>
    </row>
    <row r="12" spans="17:18">
      <c r="Q12"/>
      <c r="R12"/>
    </row>
    <row r="13" spans="17:18">
      <c r="Q13"/>
      <c r="R13"/>
    </row>
    <row r="14" spans="17:18">
      <c r="Q14"/>
      <c r="R14"/>
    </row>
    <row r="15" spans="17:18">
      <c r="Q15"/>
      <c r="R15"/>
    </row>
    <row r="16" spans="17:18">
      <c r="Q16"/>
      <c r="R16"/>
    </row>
    <row r="17" spans="11:18">
      <c r="Q17"/>
      <c r="R17"/>
    </row>
    <row r="18" spans="11:18">
      <c r="Q18"/>
      <c r="R18"/>
    </row>
    <row r="19" spans="11:18">
      <c r="Q19"/>
      <c r="R19"/>
    </row>
    <row r="20" spans="11:18">
      <c r="Q20"/>
      <c r="R20"/>
    </row>
    <row r="21" spans="11:18" customFormat="1"/>
    <row r="25" spans="11:18">
      <c r="K25" s="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C3C42-D1D0-49B7-A103-AD2B564F18E9}">
  <sheetPr codeName="Sheet10">
    <tabColor theme="3" tint="0.59999389629810485"/>
  </sheetPr>
  <dimension ref="K3:DE26"/>
  <sheetViews>
    <sheetView showGridLines="0" showRowColHeaders="0" zoomScale="70" zoomScaleNormal="70" workbookViewId="0"/>
  </sheetViews>
  <sheetFormatPr defaultRowHeight="21"/>
  <cols>
    <col min="1" max="15" width="8.7265625" style="3"/>
    <col min="19" max="16384" width="8.7265625" style="3"/>
  </cols>
  <sheetData>
    <row r="3" spans="19:109">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row>
    <row r="4" spans="19:109">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row>
    <row r="5" spans="19:109">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row>
    <row r="6" spans="19:109">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row>
    <row r="7" spans="19:109">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row>
    <row r="8" spans="19:109">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row>
    <row r="9" spans="19:10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row>
    <row r="10" spans="19:109">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row>
    <row r="11" spans="19:109">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row>
    <row r="12" spans="19:109">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row>
    <row r="13" spans="19:109">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row>
    <row r="14" spans="19:10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row>
    <row r="15" spans="19:109">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row>
    <row r="16" spans="19:109">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row>
    <row r="17" spans="11:109">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row>
    <row r="18" spans="11:109">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row>
    <row r="19" spans="11:10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row>
    <row r="20" spans="11:109" customFormat="1"/>
    <row r="21" spans="11:109" customFormat="1"/>
    <row r="22" spans="11:109">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row>
    <row r="23" spans="11:109">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row>
    <row r="24" spans="11:109">
      <c r="K24" s="5"/>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row>
    <row r="25" spans="11:109">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row>
    <row r="26" spans="11:109">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D97B2-1CF1-4F0C-A651-D9F4372A2E5E}">
  <sheetPr codeName="Sheet11">
    <tabColor theme="3" tint="0.59999389629810485"/>
  </sheetPr>
  <dimension ref="D3:P24"/>
  <sheetViews>
    <sheetView showGridLines="0" showRowColHeaders="0" zoomScale="70" zoomScaleNormal="70" workbookViewId="0"/>
  </sheetViews>
  <sheetFormatPr defaultRowHeight="21"/>
  <cols>
    <col min="1" max="16384" width="8.7265625" style="3"/>
  </cols>
  <sheetData>
    <row r="3" spans="4:16" customFormat="1">
      <c r="D3" s="3"/>
      <c r="E3" s="3"/>
      <c r="F3" s="3"/>
      <c r="G3" s="3"/>
      <c r="H3" s="3"/>
      <c r="I3" s="3"/>
      <c r="J3" s="3"/>
      <c r="K3" s="3"/>
      <c r="L3" s="3"/>
      <c r="M3" s="3"/>
      <c r="N3" s="3"/>
      <c r="O3" s="3"/>
      <c r="P3" s="3"/>
    </row>
    <row r="4" spans="4:16" customFormat="1">
      <c r="D4" s="3"/>
      <c r="E4" s="3"/>
      <c r="F4" s="3"/>
      <c r="G4" s="3"/>
      <c r="H4" s="3"/>
      <c r="I4" s="3"/>
      <c r="J4" s="3"/>
      <c r="K4" s="3"/>
      <c r="L4" s="3"/>
      <c r="M4" s="3"/>
      <c r="N4" s="3"/>
      <c r="O4" s="3"/>
      <c r="P4" s="3"/>
    </row>
    <row r="5" spans="4:16" customFormat="1">
      <c r="D5" s="3"/>
      <c r="E5" s="3"/>
      <c r="F5" s="3"/>
      <c r="G5" s="3"/>
      <c r="H5" s="3"/>
      <c r="I5" s="3"/>
      <c r="J5" s="3"/>
      <c r="K5" s="3"/>
      <c r="L5" s="3"/>
      <c r="M5" s="3"/>
      <c r="N5" s="3"/>
      <c r="O5" s="3"/>
      <c r="P5" s="3"/>
    </row>
    <row r="6" spans="4:16" customFormat="1">
      <c r="D6" s="3"/>
      <c r="E6" s="3"/>
      <c r="F6" s="3"/>
      <c r="G6" s="3"/>
      <c r="H6" s="3"/>
      <c r="I6" s="3"/>
      <c r="J6" s="3"/>
      <c r="K6" s="3"/>
      <c r="L6" s="3"/>
      <c r="M6" s="3"/>
      <c r="N6" s="3"/>
      <c r="O6" s="3"/>
      <c r="P6" s="3"/>
    </row>
    <row r="7" spans="4:16" customFormat="1">
      <c r="D7" s="3"/>
      <c r="E7" s="3"/>
      <c r="F7" s="3"/>
      <c r="G7" s="3"/>
      <c r="H7" s="3"/>
      <c r="I7" s="3"/>
      <c r="J7" s="3"/>
      <c r="K7" s="3"/>
      <c r="L7" s="3"/>
      <c r="M7" s="3"/>
      <c r="N7" s="3"/>
      <c r="O7" s="3"/>
      <c r="P7" s="3"/>
    </row>
    <row r="8" spans="4:16" customFormat="1">
      <c r="D8" s="3"/>
      <c r="E8" s="3"/>
      <c r="F8" s="3"/>
      <c r="G8" s="3"/>
      <c r="H8" s="3"/>
      <c r="I8" s="3"/>
      <c r="J8" s="3"/>
      <c r="K8" s="3"/>
      <c r="L8" s="3"/>
      <c r="M8" s="3"/>
      <c r="N8" s="3"/>
      <c r="O8" s="3"/>
      <c r="P8" s="3"/>
    </row>
    <row r="9" spans="4:16" customFormat="1">
      <c r="D9" s="3"/>
      <c r="E9" s="3"/>
      <c r="F9" s="3"/>
      <c r="G9" s="3"/>
      <c r="H9" s="3"/>
      <c r="I9" s="3"/>
      <c r="J9" s="3"/>
      <c r="K9" s="3"/>
      <c r="L9" s="3"/>
      <c r="M9" s="3"/>
      <c r="N9" s="3"/>
      <c r="O9" s="3"/>
      <c r="P9" s="3"/>
    </row>
    <row r="10" spans="4:16" customFormat="1">
      <c r="D10" s="3"/>
      <c r="E10" s="3"/>
      <c r="F10" s="3"/>
      <c r="G10" s="3"/>
      <c r="H10" s="3"/>
      <c r="I10" s="3"/>
      <c r="J10" s="3"/>
      <c r="K10" s="3"/>
      <c r="L10" s="3"/>
      <c r="M10" s="3"/>
      <c r="N10" s="3"/>
      <c r="O10" s="3"/>
      <c r="P10" s="3"/>
    </row>
    <row r="11" spans="4:16" customFormat="1">
      <c r="D11" s="3"/>
      <c r="E11" s="3"/>
      <c r="F11" s="3"/>
      <c r="G11" s="3"/>
      <c r="H11" s="3"/>
      <c r="I11" s="3"/>
      <c r="J11" s="3"/>
      <c r="K11" s="3"/>
      <c r="L11" s="3"/>
      <c r="M11" s="3"/>
      <c r="N11" s="3"/>
      <c r="O11" s="3"/>
      <c r="P11" s="3"/>
    </row>
    <row r="12" spans="4:16" customFormat="1">
      <c r="D12" s="3"/>
      <c r="E12" s="3"/>
      <c r="F12" s="3"/>
      <c r="G12" s="3"/>
      <c r="H12" s="3"/>
      <c r="I12" s="3"/>
      <c r="J12" s="3"/>
      <c r="K12" s="3"/>
      <c r="L12" s="3"/>
      <c r="M12" s="3"/>
      <c r="N12" s="3"/>
      <c r="O12" s="3"/>
      <c r="P12" s="3"/>
    </row>
    <row r="13" spans="4:16" customFormat="1">
      <c r="D13" s="3"/>
      <c r="E13" s="3"/>
      <c r="F13" s="3"/>
      <c r="G13" s="3"/>
      <c r="H13" s="3"/>
      <c r="I13" s="3"/>
      <c r="J13" s="3"/>
      <c r="K13" s="3"/>
      <c r="L13" s="3"/>
      <c r="M13" s="3"/>
      <c r="N13" s="3"/>
      <c r="O13" s="3"/>
      <c r="P13" s="3"/>
    </row>
    <row r="14" spans="4:16" customFormat="1">
      <c r="D14" s="3"/>
      <c r="E14" s="3"/>
      <c r="F14" s="3"/>
      <c r="G14" s="3"/>
      <c r="H14" s="3"/>
      <c r="I14" s="3"/>
      <c r="J14" s="3"/>
      <c r="K14" s="3"/>
      <c r="L14" s="3"/>
      <c r="M14" s="3"/>
      <c r="N14" s="3"/>
      <c r="O14" s="3"/>
      <c r="P14" s="3"/>
    </row>
    <row r="15" spans="4:16" customFormat="1">
      <c r="D15" s="3"/>
      <c r="E15" s="3"/>
      <c r="F15" s="3"/>
      <c r="G15" s="3"/>
      <c r="H15" s="3"/>
      <c r="I15" s="3"/>
      <c r="J15" s="3"/>
      <c r="K15" s="3"/>
      <c r="L15" s="3"/>
      <c r="M15" s="3"/>
      <c r="N15" s="3"/>
      <c r="O15" s="3"/>
      <c r="P15" s="3"/>
    </row>
    <row r="16" spans="4:16" customFormat="1">
      <c r="D16" s="3"/>
      <c r="E16" s="3"/>
      <c r="F16" s="3"/>
      <c r="G16" s="3"/>
      <c r="H16" s="3"/>
      <c r="I16" s="3"/>
      <c r="J16" s="3"/>
      <c r="K16" s="3"/>
      <c r="L16" s="3"/>
      <c r="M16" s="3"/>
      <c r="N16" s="3"/>
      <c r="O16" s="3"/>
      <c r="P16" s="3"/>
    </row>
    <row r="17" spans="4:16" customFormat="1">
      <c r="D17" s="3"/>
      <c r="E17" s="3"/>
      <c r="F17" s="3"/>
      <c r="G17" s="3"/>
      <c r="H17" s="3"/>
      <c r="I17" s="3"/>
      <c r="J17" s="3"/>
      <c r="K17" s="3"/>
      <c r="L17" s="3"/>
      <c r="M17" s="3"/>
      <c r="N17" s="3"/>
      <c r="O17" s="3"/>
      <c r="P17" s="3"/>
    </row>
    <row r="18" spans="4:16" customFormat="1">
      <c r="D18" s="3"/>
      <c r="E18" s="3"/>
      <c r="F18" s="3"/>
      <c r="G18" s="3"/>
      <c r="H18" s="3"/>
      <c r="I18" s="3"/>
      <c r="J18" s="3"/>
      <c r="K18" s="3"/>
      <c r="L18" s="3"/>
      <c r="M18" s="3"/>
      <c r="N18" s="3"/>
      <c r="O18" s="3"/>
      <c r="P18" s="3"/>
    </row>
    <row r="19" spans="4:16" customFormat="1">
      <c r="D19" s="3"/>
      <c r="E19" s="3"/>
      <c r="F19" s="3"/>
      <c r="G19" s="3"/>
      <c r="H19" s="3"/>
      <c r="I19" s="3"/>
      <c r="J19" s="3"/>
      <c r="K19" s="3"/>
      <c r="L19" s="3"/>
      <c r="M19" s="3"/>
      <c r="N19" s="3"/>
      <c r="O19" s="3"/>
      <c r="P19" s="3"/>
    </row>
    <row r="20" spans="4:16" customFormat="1">
      <c r="D20" s="4"/>
      <c r="E20" s="3"/>
      <c r="F20" s="3"/>
      <c r="G20" s="3"/>
      <c r="H20" s="3"/>
      <c r="I20" s="3"/>
      <c r="J20" s="3"/>
      <c r="K20" s="3"/>
      <c r="L20" s="3"/>
      <c r="M20" s="3"/>
      <c r="N20" s="3"/>
      <c r="O20" s="3"/>
      <c r="P20" s="3"/>
    </row>
    <row r="21" spans="4:16" customFormat="1">
      <c r="D21" s="3"/>
      <c r="E21" s="3"/>
      <c r="F21" s="3"/>
      <c r="G21" s="3"/>
      <c r="H21" s="3"/>
      <c r="I21" s="3"/>
      <c r="J21" s="3"/>
      <c r="K21" s="3"/>
      <c r="L21" s="3"/>
      <c r="M21" s="3"/>
      <c r="N21" s="3"/>
      <c r="O21" s="3"/>
      <c r="P21" s="3"/>
    </row>
    <row r="22" spans="4:16" customFormat="1">
      <c r="D22" s="3"/>
      <c r="E22" s="3"/>
      <c r="F22" s="3"/>
      <c r="G22" s="3"/>
      <c r="H22" s="3"/>
      <c r="I22" s="3"/>
      <c r="J22" s="3"/>
      <c r="K22" s="3"/>
      <c r="L22" s="3"/>
      <c r="M22" s="3"/>
      <c r="N22" s="3"/>
      <c r="O22" s="3"/>
      <c r="P22" s="3"/>
    </row>
    <row r="23" spans="4:16" customFormat="1">
      <c r="D23" s="3"/>
      <c r="E23" s="3"/>
      <c r="F23" s="3"/>
      <c r="G23" s="3"/>
      <c r="H23" s="3"/>
      <c r="I23" s="3"/>
      <c r="J23" s="3"/>
      <c r="K23" s="3"/>
      <c r="L23" s="3"/>
      <c r="M23" s="3"/>
      <c r="N23" s="3"/>
      <c r="O23" s="3"/>
      <c r="P23" s="3"/>
    </row>
    <row r="24" spans="4:16" customFormat="1">
      <c r="D24" s="3"/>
      <c r="E24" s="3"/>
      <c r="F24" s="3"/>
      <c r="G24" s="3"/>
      <c r="H24" s="3"/>
      <c r="I24" s="3"/>
      <c r="J24" s="3"/>
      <c r="K24" s="5"/>
      <c r="L24" s="3"/>
      <c r="M24" s="3"/>
      <c r="N24" s="3"/>
      <c r="O24" s="3"/>
      <c r="P24" s="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CEBA0-AA3D-4E12-9B92-AC9E13ED7B3B}">
  <sheetPr codeName="Sheet13">
    <tabColor theme="3" tint="0.59999389629810485"/>
  </sheetPr>
  <dimension ref="D4:R25"/>
  <sheetViews>
    <sheetView showGridLines="0" showRowColHeaders="0" zoomScale="70" zoomScaleNormal="70" workbookViewId="0"/>
  </sheetViews>
  <sheetFormatPr defaultRowHeight="21"/>
  <cols>
    <col min="1" max="16" width="8.7265625" style="3"/>
    <col min="19" max="16384" width="8.7265625" style="3"/>
  </cols>
  <sheetData>
    <row r="4" spans="4:16" customFormat="1">
      <c r="D4" s="3"/>
      <c r="E4" s="3"/>
      <c r="F4" s="3"/>
      <c r="G4" s="3"/>
      <c r="H4" s="3"/>
      <c r="I4" s="3"/>
      <c r="J4" s="3"/>
      <c r="K4" s="3"/>
      <c r="L4" s="3"/>
      <c r="M4" s="3"/>
      <c r="N4" s="3"/>
      <c r="O4" s="3"/>
      <c r="P4" s="3"/>
    </row>
    <row r="5" spans="4:16" customFormat="1">
      <c r="D5" s="3"/>
      <c r="E5" s="3"/>
      <c r="F5" s="3"/>
      <c r="G5" s="3"/>
      <c r="H5" s="3"/>
      <c r="I5" s="3"/>
      <c r="J5" s="3"/>
      <c r="K5" s="3"/>
      <c r="L5" s="3"/>
      <c r="M5" s="3"/>
      <c r="N5" s="3"/>
      <c r="O5" s="3"/>
      <c r="P5" s="3"/>
    </row>
    <row r="6" spans="4:16" customFormat="1">
      <c r="D6" s="3"/>
      <c r="E6" s="3"/>
      <c r="F6" s="3"/>
      <c r="G6" s="3"/>
      <c r="H6" s="3"/>
      <c r="I6" s="3"/>
      <c r="J6" s="3"/>
      <c r="K6" s="3"/>
      <c r="L6" s="3"/>
      <c r="M6" s="3"/>
      <c r="N6" s="3"/>
      <c r="O6" s="3"/>
      <c r="P6" s="3"/>
    </row>
    <row r="7" spans="4:16" customFormat="1">
      <c r="D7" s="3"/>
      <c r="E7" s="3"/>
      <c r="F7" s="3"/>
      <c r="G7" s="3"/>
      <c r="H7" s="3"/>
      <c r="I7" s="3"/>
      <c r="J7" s="3"/>
      <c r="K7" s="3"/>
      <c r="L7" s="3"/>
      <c r="M7" s="3"/>
      <c r="N7" s="3"/>
      <c r="O7" s="3"/>
      <c r="P7" s="3"/>
    </row>
    <row r="8" spans="4:16" customFormat="1">
      <c r="D8" s="3"/>
      <c r="E8" s="3"/>
      <c r="F8" s="3"/>
      <c r="G8" s="3"/>
      <c r="H8" s="3"/>
      <c r="I8" s="3"/>
      <c r="J8" s="3"/>
      <c r="K8" s="3"/>
      <c r="L8" s="3"/>
      <c r="M8" s="3"/>
      <c r="N8" s="3"/>
      <c r="O8" s="3"/>
      <c r="P8" s="3"/>
    </row>
    <row r="9" spans="4:16" customFormat="1">
      <c r="D9" s="3"/>
      <c r="E9" s="3"/>
      <c r="F9" s="3"/>
      <c r="G9" s="3"/>
      <c r="H9" s="3"/>
      <c r="I9" s="3"/>
      <c r="J9" s="3"/>
      <c r="K9" s="3"/>
      <c r="L9" s="3"/>
      <c r="M9" s="3"/>
      <c r="N9" s="3"/>
      <c r="O9" s="3"/>
      <c r="P9" s="3"/>
    </row>
    <row r="10" spans="4:16" customFormat="1">
      <c r="D10" s="3"/>
      <c r="E10" s="3"/>
      <c r="F10" s="3"/>
      <c r="G10" s="3"/>
      <c r="H10" s="3"/>
      <c r="I10" s="3"/>
      <c r="J10" s="3"/>
      <c r="K10" s="3"/>
      <c r="L10" s="3"/>
      <c r="M10" s="3"/>
      <c r="N10" s="3"/>
      <c r="O10" s="3"/>
      <c r="P10" s="3"/>
    </row>
    <row r="11" spans="4:16" customFormat="1">
      <c r="D11" s="3"/>
      <c r="E11" s="3"/>
      <c r="F11" s="3"/>
      <c r="G11" s="3"/>
      <c r="H11" s="3"/>
      <c r="I11" s="3"/>
      <c r="J11" s="3"/>
      <c r="K11" s="3"/>
      <c r="L11" s="3"/>
      <c r="M11" s="3"/>
      <c r="N11" s="3"/>
      <c r="O11" s="3"/>
      <c r="P11" s="3"/>
    </row>
    <row r="12" spans="4:16" customFormat="1">
      <c r="D12" s="3"/>
      <c r="E12" s="3"/>
      <c r="F12" s="3"/>
      <c r="G12" s="3"/>
      <c r="H12" s="3"/>
      <c r="I12" s="3"/>
      <c r="J12" s="3"/>
      <c r="K12" s="3"/>
      <c r="L12" s="3"/>
      <c r="M12" s="3"/>
      <c r="N12" s="3"/>
      <c r="O12" s="3"/>
      <c r="P12" s="3"/>
    </row>
    <row r="13" spans="4:16" customFormat="1">
      <c r="D13" s="3"/>
      <c r="E13" s="3"/>
      <c r="F13" s="3"/>
      <c r="G13" s="3"/>
      <c r="H13" s="3"/>
      <c r="I13" s="3"/>
      <c r="J13" s="3"/>
      <c r="K13" s="3"/>
      <c r="L13" s="3"/>
      <c r="M13" s="3"/>
      <c r="N13" s="3"/>
      <c r="O13" s="3"/>
      <c r="P13" s="3"/>
    </row>
    <row r="14" spans="4:16" customFormat="1">
      <c r="D14" s="3"/>
      <c r="E14" s="3"/>
      <c r="F14" s="3"/>
      <c r="G14" s="3"/>
      <c r="H14" s="3"/>
      <c r="I14" s="3"/>
      <c r="J14" s="3"/>
      <c r="K14" s="3"/>
      <c r="L14" s="3"/>
      <c r="M14" s="3"/>
      <c r="N14" s="3"/>
      <c r="O14" s="3"/>
      <c r="P14" s="3"/>
    </row>
    <row r="15" spans="4:16" customFormat="1">
      <c r="D15" s="3"/>
      <c r="E15" s="3"/>
      <c r="F15" s="3"/>
      <c r="G15" s="3"/>
      <c r="H15" s="3"/>
      <c r="I15" s="3"/>
      <c r="J15" s="3"/>
      <c r="K15" s="3"/>
      <c r="L15" s="3"/>
      <c r="M15" s="3"/>
      <c r="N15" s="3"/>
      <c r="O15" s="3"/>
      <c r="P15" s="3"/>
    </row>
    <row r="16" spans="4:16" customFormat="1">
      <c r="D16" s="3"/>
      <c r="E16" s="3"/>
      <c r="F16" s="3"/>
      <c r="G16" s="3"/>
      <c r="H16" s="3"/>
      <c r="I16" s="3"/>
      <c r="J16" s="3"/>
      <c r="K16" s="3"/>
      <c r="L16" s="3"/>
      <c r="M16" s="3"/>
      <c r="N16" s="3"/>
      <c r="O16" s="3"/>
      <c r="P16" s="3"/>
    </row>
    <row r="17" spans="4:16" customFormat="1">
      <c r="D17" s="3"/>
      <c r="E17" s="3"/>
      <c r="F17" s="3"/>
      <c r="G17" s="3"/>
      <c r="H17" s="3"/>
      <c r="I17" s="3"/>
      <c r="J17" s="3"/>
      <c r="K17" s="3"/>
      <c r="L17" s="3"/>
      <c r="M17" s="3"/>
      <c r="N17" s="3"/>
      <c r="O17" s="3"/>
      <c r="P17" s="3"/>
    </row>
    <row r="18" spans="4:16" customFormat="1">
      <c r="D18" s="3"/>
      <c r="E18" s="3"/>
      <c r="F18" s="3"/>
      <c r="G18" s="3"/>
      <c r="H18" s="3"/>
      <c r="I18" s="3"/>
      <c r="J18" s="3"/>
      <c r="K18" s="3"/>
      <c r="L18" s="3"/>
      <c r="M18" s="3"/>
      <c r="N18" s="3"/>
      <c r="O18" s="3"/>
      <c r="P18" s="3"/>
    </row>
    <row r="19" spans="4:16" customFormat="1">
      <c r="D19" s="3"/>
      <c r="E19" s="3"/>
      <c r="F19" s="3"/>
      <c r="G19" s="3"/>
      <c r="H19" s="3"/>
      <c r="I19" s="3"/>
      <c r="J19" s="3"/>
      <c r="K19" s="3"/>
      <c r="L19" s="3"/>
      <c r="M19" s="3"/>
      <c r="N19" s="3"/>
      <c r="O19" s="3"/>
      <c r="P19" s="3"/>
    </row>
    <row r="20" spans="4:16" customFormat="1">
      <c r="D20" s="3"/>
      <c r="E20" s="3"/>
      <c r="F20" s="3"/>
      <c r="G20" s="3"/>
      <c r="H20" s="3"/>
      <c r="I20" s="3"/>
      <c r="J20" s="3"/>
      <c r="K20" s="3"/>
      <c r="L20" s="3"/>
      <c r="M20" s="3"/>
      <c r="N20" s="3"/>
      <c r="O20" s="3"/>
      <c r="P20" s="3"/>
    </row>
    <row r="21" spans="4:16" customFormat="1">
      <c r="D21" s="4"/>
      <c r="E21" s="3"/>
      <c r="F21" s="3"/>
      <c r="G21" s="3"/>
      <c r="H21" s="3"/>
      <c r="I21" s="3"/>
      <c r="J21" s="3"/>
      <c r="K21" s="3"/>
      <c r="L21" s="3"/>
      <c r="M21" s="3"/>
      <c r="N21" s="3"/>
      <c r="O21" s="3"/>
      <c r="P21" s="3"/>
    </row>
    <row r="22" spans="4:16" customFormat="1">
      <c r="D22" s="3"/>
      <c r="E22" s="3"/>
      <c r="F22" s="3"/>
      <c r="G22" s="3"/>
      <c r="H22" s="3"/>
      <c r="I22" s="3"/>
      <c r="J22" s="3"/>
      <c r="K22" s="3"/>
      <c r="L22" s="3"/>
      <c r="M22" s="3"/>
      <c r="N22" s="3"/>
      <c r="O22" s="3"/>
      <c r="P22" s="3"/>
    </row>
    <row r="23" spans="4:16" customFormat="1">
      <c r="D23" s="3"/>
      <c r="E23" s="3"/>
      <c r="F23" s="3"/>
      <c r="G23" s="3"/>
      <c r="H23" s="3"/>
      <c r="I23" s="3"/>
      <c r="J23" s="3"/>
      <c r="K23" s="3"/>
      <c r="L23" s="3"/>
      <c r="M23" s="3"/>
      <c r="N23" s="3"/>
      <c r="O23" s="3"/>
      <c r="P23" s="3"/>
    </row>
    <row r="24" spans="4:16" customFormat="1">
      <c r="D24" s="3"/>
      <c r="E24" s="3"/>
      <c r="F24" s="3"/>
      <c r="G24" s="3"/>
      <c r="H24" s="3"/>
      <c r="I24" s="3"/>
      <c r="J24" s="3"/>
      <c r="K24" s="3"/>
      <c r="L24" s="3"/>
      <c r="M24" s="3"/>
      <c r="N24" s="3"/>
      <c r="O24" s="3"/>
      <c r="P24" s="3"/>
    </row>
    <row r="25" spans="4:16" customFormat="1">
      <c r="D25" s="3"/>
      <c r="E25" s="3"/>
      <c r="F25" s="3"/>
      <c r="G25" s="3"/>
      <c r="H25" s="3"/>
      <c r="I25" s="3"/>
      <c r="J25" s="3"/>
      <c r="K25" s="5"/>
      <c r="L25" s="3"/>
      <c r="M25" s="3"/>
      <c r="N25" s="3"/>
      <c r="O25" s="3"/>
      <c r="P25" s="3"/>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9CC2E-83CA-47DF-AE81-E3FA3032BDC4}">
  <sheetPr codeName="Sheet14">
    <tabColor theme="3" tint="0.59999389629810485"/>
  </sheetPr>
  <dimension ref="D1:R26"/>
  <sheetViews>
    <sheetView showGridLines="0" showRowColHeaders="0" zoomScale="70" zoomScaleNormal="70" workbookViewId="0">
      <selection activeCell="A2" sqref="A2"/>
    </sheetView>
  </sheetViews>
  <sheetFormatPr defaultRowHeight="21"/>
  <cols>
    <col min="4" max="8" width="8.7265625" style="3"/>
    <col min="9" max="9" width="10.7265625" style="3" customWidth="1"/>
    <col min="10" max="10" width="14.26953125" style="3" customWidth="1"/>
    <col min="11" max="16" width="8.7265625" style="3"/>
    <col min="17" max="17" width="8.7265625" style="59"/>
  </cols>
  <sheetData>
    <row r="1" spans="6:17">
      <c r="Q1"/>
    </row>
    <row r="2" spans="6:17">
      <c r="Q2"/>
    </row>
    <row r="3" spans="6:17">
      <c r="F3" s="56"/>
      <c r="G3" s="56"/>
      <c r="H3" s="56"/>
      <c r="I3" s="56"/>
      <c r="J3" s="56"/>
      <c r="K3" s="56"/>
      <c r="L3" s="56"/>
      <c r="M3" s="56"/>
      <c r="N3" s="56"/>
      <c r="O3" s="56"/>
      <c r="P3" s="56"/>
      <c r="Q3"/>
    </row>
    <row r="4" spans="6:17">
      <c r="F4" s="55"/>
      <c r="G4" s="56"/>
      <c r="H4" s="56"/>
      <c r="I4" s="56"/>
      <c r="J4" s="56"/>
      <c r="K4" s="56"/>
      <c r="L4" s="56"/>
      <c r="M4" s="56"/>
      <c r="N4" s="56"/>
      <c r="O4" s="56"/>
      <c r="P4" s="56"/>
      <c r="Q4" s="56"/>
    </row>
    <row r="5" spans="6:17">
      <c r="F5" s="55"/>
      <c r="G5" s="56"/>
      <c r="H5" s="56"/>
      <c r="I5" s="56"/>
      <c r="J5" s="56"/>
      <c r="K5" s="56"/>
      <c r="L5" s="56"/>
      <c r="M5" s="56"/>
      <c r="N5" s="56"/>
      <c r="O5" s="56"/>
      <c r="P5" s="56"/>
      <c r="Q5" s="56"/>
    </row>
    <row r="6" spans="6:17">
      <c r="F6" s="55"/>
      <c r="G6" s="56"/>
      <c r="H6" s="56"/>
      <c r="I6" s="56"/>
      <c r="J6" s="56"/>
      <c r="K6" s="56"/>
      <c r="L6" s="56"/>
      <c r="M6" s="56"/>
      <c r="N6" s="56"/>
      <c r="O6" s="56"/>
      <c r="P6" s="56"/>
      <c r="Q6" s="56"/>
    </row>
    <row r="7" spans="6:17">
      <c r="F7" s="55"/>
      <c r="G7" s="56"/>
      <c r="H7" s="56"/>
      <c r="I7" s="56"/>
      <c r="J7" s="56"/>
      <c r="K7" s="56"/>
      <c r="L7" s="56"/>
      <c r="M7" s="56"/>
      <c r="N7" s="56"/>
      <c r="O7" s="56"/>
      <c r="P7" s="56"/>
      <c r="Q7" s="56"/>
    </row>
    <row r="8" spans="6:17">
      <c r="F8" s="55"/>
      <c r="G8" s="56"/>
      <c r="H8" s="56"/>
      <c r="I8" s="56"/>
      <c r="J8" s="56"/>
      <c r="K8" s="56"/>
      <c r="L8" s="56"/>
      <c r="M8" s="56"/>
      <c r="N8" s="56"/>
      <c r="O8" s="56"/>
      <c r="P8" s="56"/>
      <c r="Q8" s="56"/>
    </row>
    <row r="9" spans="6:17">
      <c r="F9" s="55"/>
      <c r="G9" s="56"/>
      <c r="H9" s="52"/>
      <c r="I9" s="53"/>
      <c r="J9" s="53"/>
      <c r="K9" s="53"/>
      <c r="L9" s="54"/>
      <c r="M9" s="56"/>
      <c r="N9" s="56"/>
      <c r="O9" s="56"/>
      <c r="P9" s="56"/>
      <c r="Q9" s="56"/>
    </row>
    <row r="10" spans="6:17">
      <c r="F10" s="55"/>
      <c r="G10" s="56"/>
      <c r="H10" s="55"/>
      <c r="I10" s="56"/>
      <c r="J10" s="51"/>
      <c r="K10" s="56"/>
      <c r="L10" s="57"/>
      <c r="M10" s="56"/>
      <c r="N10" s="56"/>
      <c r="O10" s="56"/>
      <c r="P10" s="56"/>
      <c r="Q10" s="56"/>
    </row>
    <row r="11" spans="6:17">
      <c r="F11" s="55"/>
      <c r="G11" s="56"/>
      <c r="H11" s="55"/>
      <c r="I11" s="63" t="s">
        <v>99</v>
      </c>
      <c r="J11" s="67"/>
      <c r="K11" s="68"/>
      <c r="L11" s="57"/>
      <c r="M11" s="56"/>
      <c r="N11" s="56"/>
      <c r="O11" s="56"/>
      <c r="P11" s="56"/>
      <c r="Q11" s="56"/>
    </row>
    <row r="12" spans="6:17">
      <c r="F12" s="55"/>
      <c r="G12" s="56"/>
      <c r="H12" s="55"/>
      <c r="I12" s="63" t="s">
        <v>102</v>
      </c>
      <c r="J12" s="67"/>
      <c r="K12" s="68"/>
      <c r="L12" s="57"/>
      <c r="M12" s="56"/>
      <c r="N12" s="56"/>
      <c r="O12" s="56"/>
      <c r="P12" s="56"/>
      <c r="Q12" s="56"/>
    </row>
    <row r="13" spans="6:17">
      <c r="F13" s="55"/>
      <c r="G13" s="56"/>
      <c r="H13" s="55"/>
      <c r="I13" s="63" t="s">
        <v>101</v>
      </c>
      <c r="J13" s="65"/>
      <c r="K13" s="66"/>
      <c r="L13" s="57"/>
      <c r="M13" s="56"/>
      <c r="N13" s="56"/>
      <c r="O13" s="56"/>
      <c r="P13" s="56"/>
      <c r="Q13" s="56"/>
    </row>
    <row r="14" spans="6:17">
      <c r="F14" s="55"/>
      <c r="G14" s="56"/>
      <c r="H14" s="55"/>
      <c r="I14" s="63" t="s">
        <v>100</v>
      </c>
      <c r="J14" s="67"/>
      <c r="K14" s="68"/>
      <c r="L14" s="57"/>
      <c r="M14" s="56"/>
      <c r="N14" s="56"/>
      <c r="O14" s="56"/>
      <c r="P14" s="56"/>
      <c r="Q14" s="56"/>
    </row>
    <row r="15" spans="6:17">
      <c r="F15" s="55"/>
      <c r="G15" s="57"/>
      <c r="H15" s="55"/>
      <c r="I15" s="63"/>
      <c r="J15" s="63"/>
      <c r="K15" s="63"/>
      <c r="L15" s="57"/>
      <c r="M15" s="56"/>
      <c r="N15" s="56"/>
      <c r="O15" s="56"/>
      <c r="P15" s="56"/>
      <c r="Q15" s="56"/>
    </row>
    <row r="16" spans="6:17">
      <c r="F16" s="55"/>
      <c r="G16" s="57"/>
      <c r="H16" s="55"/>
      <c r="I16" s="56"/>
      <c r="J16" s="51"/>
      <c r="K16" s="56"/>
      <c r="L16" s="57"/>
      <c r="M16" s="56"/>
      <c r="N16" s="56"/>
      <c r="O16" s="56"/>
      <c r="P16" s="56"/>
      <c r="Q16" s="56"/>
    </row>
    <row r="17" spans="4:18">
      <c r="F17" s="55"/>
      <c r="G17" s="57"/>
      <c r="H17" s="51"/>
      <c r="I17" s="56"/>
      <c r="J17" s="56"/>
      <c r="K17" s="56"/>
      <c r="L17" s="57"/>
      <c r="M17" s="56"/>
      <c r="N17" s="56"/>
      <c r="O17" s="56"/>
      <c r="P17" s="56"/>
      <c r="Q17" s="56"/>
    </row>
    <row r="18" spans="4:18">
      <c r="F18" s="55"/>
      <c r="G18" s="57"/>
      <c r="H18" s="55"/>
      <c r="I18" s="56"/>
      <c r="J18" s="56"/>
      <c r="K18" s="56"/>
      <c r="L18" s="57"/>
      <c r="M18" s="56"/>
      <c r="N18" s="56"/>
      <c r="O18" s="56"/>
      <c r="P18" s="56"/>
      <c r="Q18" s="56"/>
    </row>
    <row r="19" spans="4:18" ht="21.75" thickBot="1">
      <c r="F19" s="55"/>
      <c r="G19" s="56"/>
      <c r="H19" s="61"/>
      <c r="I19" s="60"/>
      <c r="J19" s="60"/>
      <c r="K19" s="60"/>
      <c r="L19" s="62"/>
      <c r="M19" s="56"/>
      <c r="N19" s="56"/>
      <c r="O19" s="56"/>
      <c r="P19" s="56"/>
      <c r="Q19" s="56"/>
    </row>
    <row r="20" spans="4:18">
      <c r="D20" s="4"/>
      <c r="F20" s="55"/>
      <c r="G20" s="56"/>
      <c r="H20" s="56"/>
      <c r="I20" s="56"/>
      <c r="J20" s="56"/>
      <c r="K20" s="56"/>
      <c r="L20" s="56"/>
      <c r="M20" s="56"/>
      <c r="N20" s="56"/>
      <c r="O20" s="56"/>
      <c r="P20" s="56"/>
      <c r="Q20" s="56"/>
    </row>
    <row r="21" spans="4:18">
      <c r="F21" s="55"/>
      <c r="G21" s="56"/>
      <c r="H21" s="56"/>
      <c r="I21" s="56"/>
      <c r="J21" s="56"/>
      <c r="K21" s="56"/>
      <c r="L21" s="56"/>
      <c r="M21" s="56"/>
      <c r="N21" s="56"/>
      <c r="O21" s="56"/>
      <c r="P21" s="56"/>
      <c r="Q21" s="56"/>
    </row>
    <row r="22" spans="4:18">
      <c r="F22" s="55"/>
      <c r="G22" s="56"/>
      <c r="H22" s="56"/>
      <c r="I22" s="56"/>
      <c r="J22" s="56"/>
      <c r="K22" s="56"/>
      <c r="L22" s="56"/>
      <c r="M22" s="56"/>
      <c r="N22" s="56"/>
      <c r="O22" s="56"/>
      <c r="P22" s="56"/>
      <c r="Q22" s="56"/>
    </row>
    <row r="23" spans="4:18">
      <c r="F23" s="55"/>
      <c r="G23" s="56"/>
      <c r="H23" s="56"/>
      <c r="I23" s="56"/>
      <c r="J23" s="56"/>
      <c r="K23" s="56"/>
      <c r="L23" s="56"/>
      <c r="M23" s="56"/>
      <c r="N23" s="56"/>
      <c r="O23" s="56"/>
      <c r="P23" s="56"/>
      <c r="Q23" s="56"/>
    </row>
    <row r="24" spans="4:18">
      <c r="F24" s="55"/>
      <c r="G24" s="56"/>
      <c r="H24" s="56"/>
      <c r="I24" s="56"/>
      <c r="J24" s="56"/>
      <c r="K24" s="58"/>
      <c r="L24" s="56"/>
      <c r="M24" s="56"/>
      <c r="N24" s="56"/>
      <c r="O24" s="56"/>
      <c r="P24" s="56"/>
      <c r="Q24" s="56"/>
    </row>
    <row r="25" spans="4:18">
      <c r="F25" s="56"/>
      <c r="G25" s="56"/>
      <c r="H25" s="56"/>
      <c r="I25" s="56"/>
      <c r="J25" s="56"/>
      <c r="K25" s="56"/>
      <c r="L25" s="56"/>
      <c r="M25" s="56"/>
      <c r="N25" s="56"/>
      <c r="O25" s="56"/>
      <c r="P25" s="56"/>
      <c r="Q25"/>
      <c r="R25" s="59"/>
    </row>
    <row r="26" spans="4:18">
      <c r="F26"/>
    </row>
  </sheetData>
  <mergeCells count="4">
    <mergeCell ref="J13:K13"/>
    <mergeCell ref="J11:K11"/>
    <mergeCell ref="J12:K12"/>
    <mergeCell ref="J14:K14"/>
  </mergeCells>
  <dataValidations count="2">
    <dataValidation type="list" allowBlank="1" showInputMessage="1" showErrorMessage="1" sqref="J12" xr:uid="{802E92AE-6CDE-4FA7-898B-76D7EBB79E46}">
      <formula1>"MALE,FEMALE"</formula1>
    </dataValidation>
    <dataValidation type="textLength" allowBlank="1" showInputMessage="1" showErrorMessage="1" errorTitle="INVAID CONTACT NUMBER" error="PLSE INPUT VAILD CONTACT NUMBER_x000a_" sqref="J16 J14" xr:uid="{635E1C70-1536-4493-9117-1B37D7094305}">
      <formula1>10</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defaultSize="0" print="0" autoFill="0" autoPict="0" macro="[0]!Macro4">
                <anchor moveWithCells="1" sizeWithCells="1">
                  <from>
                    <xdr:col>8</xdr:col>
                    <xdr:colOff>657225</xdr:colOff>
                    <xdr:row>15</xdr:row>
                    <xdr:rowOff>66675</xdr:rowOff>
                  </from>
                  <to>
                    <xdr:col>10</xdr:col>
                    <xdr:colOff>209550</xdr:colOff>
                    <xdr:row>16</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271E-10A7-47F4-9284-0A2F076A25BE}">
  <sheetPr codeName="Sheet12">
    <tabColor theme="3" tint="0.59999389629810485"/>
  </sheetPr>
  <dimension ref="A1:D7"/>
  <sheetViews>
    <sheetView zoomScaleNormal="100" workbookViewId="0">
      <selection activeCell="E7" sqref="E7"/>
    </sheetView>
  </sheetViews>
  <sheetFormatPr defaultRowHeight="21"/>
  <cols>
    <col min="1" max="1" width="7.7265625" bestFit="1" customWidth="1"/>
    <col min="2" max="2" width="9.1796875" bestFit="1" customWidth="1"/>
    <col min="3" max="3" width="15.90625" bestFit="1" customWidth="1"/>
    <col min="4" max="4" width="12.90625" bestFit="1" customWidth="1"/>
  </cols>
  <sheetData>
    <row r="1" spans="1:4" s="64" customFormat="1" ht="26.25">
      <c r="A1" s="69" t="s">
        <v>99</v>
      </c>
      <c r="B1" s="69" t="s">
        <v>102</v>
      </c>
      <c r="C1" s="69" t="s">
        <v>101</v>
      </c>
      <c r="D1" s="69" t="s">
        <v>100</v>
      </c>
    </row>
    <row r="2" spans="1:4">
      <c r="A2" s="70" t="s">
        <v>103</v>
      </c>
      <c r="B2" s="70" t="s">
        <v>104</v>
      </c>
      <c r="C2" s="71" t="s">
        <v>105</v>
      </c>
      <c r="D2" s="70">
        <v>9999999999</v>
      </c>
    </row>
    <row r="3" spans="1:4">
      <c r="A3" s="72"/>
      <c r="B3" s="72"/>
      <c r="C3" s="73"/>
      <c r="D3" s="72"/>
    </row>
    <row r="4" spans="1:4">
      <c r="A4" s="70" t="s">
        <v>106</v>
      </c>
      <c r="B4" s="70" t="s">
        <v>107</v>
      </c>
      <c r="C4" s="71" t="s">
        <v>108</v>
      </c>
      <c r="D4" s="70">
        <v>8888888888</v>
      </c>
    </row>
    <row r="5" spans="1:4">
      <c r="A5" s="72"/>
      <c r="B5" s="72"/>
      <c r="C5" s="73"/>
      <c r="D5" s="72"/>
    </row>
    <row r="6" spans="1:4">
      <c r="A6" s="70" t="s">
        <v>109</v>
      </c>
      <c r="B6" s="70" t="s">
        <v>107</v>
      </c>
      <c r="C6" s="71" t="s">
        <v>110</v>
      </c>
      <c r="D6" s="70">
        <v>4365754323</v>
      </c>
    </row>
    <row r="7" spans="1:4">
      <c r="A7" s="70"/>
      <c r="B7" s="70"/>
      <c r="C7" s="71"/>
      <c r="D7" s="70"/>
    </row>
  </sheetData>
  <mergeCells count="12">
    <mergeCell ref="A6:A7"/>
    <mergeCell ref="B6:B7"/>
    <mergeCell ref="C6:C7"/>
    <mergeCell ref="D6:D7"/>
    <mergeCell ref="A2:A3"/>
    <mergeCell ref="B2:B3"/>
    <mergeCell ref="C2:C3"/>
    <mergeCell ref="D2:D3"/>
    <mergeCell ref="A4:A5"/>
    <mergeCell ref="B4:B5"/>
    <mergeCell ref="C4:C5"/>
    <mergeCell ref="D4:D5"/>
  </mergeCells>
  <dataValidations count="2">
    <dataValidation type="textLength" allowBlank="1" showInputMessage="1" showErrorMessage="1" errorTitle="INVAID CONTACT NUMBER" error="PLSE INPUT VAILD CONTACT NUMBER_x000a_" sqref="D2 D4 D6" xr:uid="{A3342B2A-4E70-480B-8978-411A7B176E6C}">
      <formula1>10</formula1>
      <formula2>10</formula2>
    </dataValidation>
    <dataValidation type="list" allowBlank="1" showInputMessage="1" showErrorMessage="1" sqref="B2 B4 B6" xr:uid="{E54EF7C3-671E-4612-B8CD-7AAC9F534A2E}">
      <formula1>"MALE,FEMALE"</formula1>
    </dataValidation>
  </dataValidations>
  <hyperlinks>
    <hyperlink ref="C6" r:id="rId1" xr:uid="{4851405E-5569-41A0-A102-DD843F651669}"/>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92ABD-8110-477B-ADBF-3EF78E671ADD}">
  <sheetPr codeName="Sheet15">
    <tabColor theme="3" tint="0.59999389629810485"/>
  </sheetPr>
  <dimension ref="A1"/>
  <sheetViews>
    <sheetView zoomScaleNormal="100" workbookViewId="0">
      <selection activeCell="K8" sqref="K8"/>
    </sheetView>
  </sheetViews>
  <sheetFormatPr defaultRowHeight="21"/>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9D6D31-B93C-4EA3-973C-04ED38098A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Sheet3</vt:lpstr>
      <vt:lpstr>Sheet4</vt:lpstr>
      <vt:lpstr>Main Table</vt:lpstr>
      <vt:lpstr>Sheet1</vt:lpstr>
      <vt:lpstr>Sheet2</vt:lpstr>
      <vt:lpstr>Dynamic Images</vt:lpstr>
      <vt:lpstr>PIVOT TABLES</vt:lpstr>
      <vt:lpstr>Dashbords</vt:lpstr>
      <vt:lpstr>Student</vt:lpstr>
      <vt:lpstr>EVENT</vt:lpstr>
      <vt:lpstr>Teacher</vt:lpstr>
      <vt:lpstr>Parents</vt:lpstr>
      <vt:lpstr>Contact_Us</vt:lpstr>
      <vt:lpstr>x</vt:lpstr>
      <vt:lpstr>Assistance</vt:lpstr>
      <vt:lpstr>Adam_Hisham</vt:lpstr>
      <vt:lpstr>Do_Elesawy</vt:lpstr>
      <vt:lpstr>Jean_Ali</vt:lpstr>
      <vt:lpstr>Kenzi_Mohamd</vt:lpstr>
      <vt:lpstr>Rony_Beyablo</vt:lpstr>
      <vt:lpstr>Rovan_Hossam</vt:lpstr>
    </vt:vector>
  </TitlesOfParts>
  <Manager>www.other-levels.com</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School Management Dashboard - Dynamic photos changer for top students</dc:title>
  <dc:subject/>
  <dc:creator>www.other-levels.com</dc:creator>
  <cp:keywords/>
  <dc:description>Copyright © 2022 Other Level's. All rights reserved
"Any illegal reproduction of this content in any form will result in immediate action against the person concerned."</dc:description>
  <cp:lastModifiedBy>Amit Pachpute</cp:lastModifiedBy>
  <cp:lastPrinted>2025-01-27T14:05:42Z</cp:lastPrinted>
  <dcterms:created xsi:type="dcterms:W3CDTF">2021-08-19T20:01:20Z</dcterms:created>
  <dcterms:modified xsi:type="dcterms:W3CDTF">2025-02-18T16:05:00Z</dcterms:modified>
  <cp:category/>
</cp:coreProperties>
</file>