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\FRTB-Apr 2026-Delta,Vega, Curvature, all risk classes\FRTB SA\output\"/>
    </mc:Choice>
  </mc:AlternateContent>
  <xr:revisionPtr revIDLastSave="0" documentId="13_ncr:1_{CE724F47-9B66-4A4A-BF34-EBEB29FB01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8" sheetId="8" r:id="rId8"/>
    <sheet name="9" sheetId="9" r:id="rId9"/>
  </sheets>
  <calcPr calcId="191029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6" l="1"/>
  <c r="H19" i="6"/>
  <c r="H18" i="6"/>
  <c r="H17" i="6"/>
  <c r="I46" i="5"/>
  <c r="H46" i="5"/>
  <c r="G46" i="5"/>
  <c r="F46" i="5"/>
  <c r="E46" i="5"/>
  <c r="D46" i="5"/>
  <c r="C46" i="5"/>
  <c r="B46" i="5"/>
  <c r="I45" i="5"/>
  <c r="H45" i="5"/>
  <c r="G45" i="5"/>
  <c r="F45" i="5"/>
  <c r="E45" i="5"/>
  <c r="D45" i="5"/>
  <c r="C45" i="5"/>
  <c r="B45" i="5"/>
  <c r="I44" i="5"/>
  <c r="H44" i="5"/>
  <c r="G44" i="5"/>
  <c r="F44" i="5"/>
  <c r="E44" i="5"/>
  <c r="D44" i="5"/>
  <c r="C44" i="5"/>
  <c r="B44" i="5"/>
  <c r="I43" i="5"/>
  <c r="H43" i="5"/>
  <c r="G43" i="5"/>
  <c r="F43" i="5"/>
  <c r="E43" i="5"/>
  <c r="D43" i="5"/>
  <c r="C43" i="5"/>
  <c r="B43" i="5"/>
  <c r="I42" i="5"/>
  <c r="H42" i="5"/>
  <c r="G42" i="5"/>
  <c r="F42" i="5"/>
  <c r="E42" i="5"/>
  <c r="D42" i="5"/>
  <c r="C42" i="5"/>
  <c r="B42" i="5"/>
  <c r="I41" i="5"/>
  <c r="H41" i="5"/>
  <c r="G41" i="5"/>
  <c r="F41" i="5"/>
  <c r="E41" i="5"/>
  <c r="D41" i="5"/>
  <c r="C41" i="5"/>
  <c r="B41" i="5"/>
  <c r="I40" i="5"/>
  <c r="H40" i="5"/>
  <c r="G40" i="5"/>
  <c r="F40" i="5"/>
  <c r="E40" i="5"/>
  <c r="D40" i="5"/>
  <c r="C40" i="5"/>
  <c r="B40" i="5"/>
  <c r="I39" i="5"/>
  <c r="H39" i="5"/>
  <c r="G39" i="5"/>
  <c r="F39" i="5"/>
  <c r="E39" i="5"/>
  <c r="D39" i="5"/>
  <c r="C39" i="5"/>
  <c r="B39" i="5"/>
  <c r="I33" i="5"/>
  <c r="H33" i="5"/>
  <c r="G33" i="5"/>
  <c r="F33" i="5"/>
  <c r="E33" i="5"/>
  <c r="D33" i="5"/>
  <c r="C33" i="5"/>
  <c r="B33" i="5"/>
  <c r="I32" i="5"/>
  <c r="H32" i="5"/>
  <c r="G32" i="5"/>
  <c r="F32" i="5"/>
  <c r="E32" i="5"/>
  <c r="D32" i="5"/>
  <c r="C32" i="5"/>
  <c r="B32" i="5"/>
  <c r="I31" i="5"/>
  <c r="H31" i="5"/>
  <c r="G31" i="5"/>
  <c r="F31" i="5"/>
  <c r="E31" i="5"/>
  <c r="D31" i="5"/>
  <c r="C31" i="5"/>
  <c r="B31" i="5"/>
  <c r="I30" i="5"/>
  <c r="H30" i="5"/>
  <c r="G30" i="5"/>
  <c r="F30" i="5"/>
  <c r="E30" i="5"/>
  <c r="D30" i="5"/>
  <c r="C30" i="5"/>
  <c r="B30" i="5"/>
  <c r="I29" i="5"/>
  <c r="H29" i="5"/>
  <c r="G29" i="5"/>
  <c r="F29" i="5"/>
  <c r="E29" i="5"/>
  <c r="D29" i="5"/>
  <c r="C29" i="5"/>
  <c r="B29" i="5"/>
  <c r="I28" i="5"/>
  <c r="H28" i="5"/>
  <c r="G28" i="5"/>
  <c r="F28" i="5"/>
  <c r="E28" i="5"/>
  <c r="D28" i="5"/>
  <c r="C28" i="5"/>
  <c r="B28" i="5"/>
  <c r="I27" i="5"/>
  <c r="H27" i="5"/>
  <c r="G27" i="5"/>
  <c r="F27" i="5"/>
  <c r="E27" i="5"/>
  <c r="D27" i="5"/>
  <c r="C27" i="5"/>
  <c r="B27" i="5"/>
  <c r="I26" i="5"/>
  <c r="H26" i="5"/>
  <c r="G26" i="5"/>
  <c r="F26" i="5"/>
  <c r="E26" i="5"/>
  <c r="D26" i="5"/>
  <c r="C26" i="5"/>
  <c r="B26" i="5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<sst xmlns="http://schemas.openxmlformats.org/spreadsheetml/2006/main" count="617" uniqueCount="140">
  <si>
    <t>Validated</t>
  </si>
  <si>
    <t>Commodity bucket 2 risk charge i.e. intrabucket aggregation</t>
  </si>
  <si>
    <t>test</t>
  </si>
  <si>
    <t>name</t>
  </si>
  <si>
    <t>ws</t>
  </si>
  <si>
    <t>SQUARED</t>
  </si>
  <si>
    <t>Brent_Crude_Oil</t>
  </si>
  <si>
    <t>Low_Sulphur_Gas_Oil</t>
  </si>
  <si>
    <t>RBOB_Gasoline</t>
  </si>
  <si>
    <t>ULS_Diesel</t>
  </si>
  <si>
    <t>WTI_Crude_Oil</t>
  </si>
  <si>
    <t>GIRR</t>
  </si>
  <si>
    <t>GIRR Delta USD</t>
  </si>
  <si>
    <t>Row Labels</t>
  </si>
  <si>
    <t>Sum of ws</t>
  </si>
  <si>
    <t>(blank)</t>
  </si>
  <si>
    <t>Grand Total</t>
  </si>
  <si>
    <t>GIRR Vega USD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</si>
  <si>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GIRR Vega tenors.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</si>
  <si>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Option maturity tenors1,3,5Y</t>
    </r>
  </si>
  <si>
    <r>
      <t>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ptos"/>
        <family val="2"/>
      </rPr>
      <t>Underlying maturity tenors 0.5, 1, 3Y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</si>
  <si>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Option maturity correlation where Tk and Tl are option maturity tenors: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</si>
  <si>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Underlying maturity correlation where Tk and Tl are Underlying maturitiy tenors: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</si>
  <si>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Correlation between option maturity and underlying maturity, so you need to multiply numbers in steps 2 and 3 to arrive at step 4</t>
    </r>
  </si>
  <si>
    <t>Correlation Output from Gemini</t>
  </si>
  <si>
    <t>Sensitivities:</t>
  </si>
  <si>
    <t>Risk factor</t>
  </si>
  <si>
    <t>VEGA_GIRR_USD_1.0Y_1.0Y</t>
  </si>
  <si>
    <t>VEGA_GIRR_USD_1.0Y_3.0Y</t>
  </si>
  <si>
    <t>VEGA_GIRR_USD_3.0Y_0.5Y</t>
  </si>
  <si>
    <t>VEGA_GIRR_USD_3.0Y_1.0Y</t>
  </si>
  <si>
    <t>VEGA_GIRR_USD_3.0Y_3.0Y</t>
  </si>
  <si>
    <t>VEGA_GIRR_USD_5.0Y_0.5Y</t>
  </si>
  <si>
    <t>VEGA_GIRR_USD_5.0Y_1.0Y</t>
  </si>
  <si>
    <t>VEGA_GIRR_USD_5.0Y_3.0Y</t>
  </si>
  <si>
    <t>My Kb</t>
  </si>
  <si>
    <t>Low, medium and High correlation s have been tested</t>
  </si>
  <si>
    <t>Also Vega sensitivities were picked correctly in stage 2</t>
  </si>
  <si>
    <t>GIRR vega all Correlations</t>
  </si>
  <si>
    <t>Bucket: GIRR | USD   (n_factors=8)</t>
  </si>
  <si>
    <t>Medium Correlations test pass</t>
  </si>
  <si>
    <t>Medium Rho</t>
  </si>
  <si>
    <t>Calculate High Correlation</t>
  </si>
  <si>
    <t>High Correlations test pass</t>
  </si>
  <si>
    <t>Calculate Low correlation</t>
  </si>
  <si>
    <t>Low Correlations test pass</t>
  </si>
  <si>
    <t>risk_class</t>
  </si>
  <si>
    <t>bucket_id</t>
  </si>
  <si>
    <t>risk_factor_key</t>
  </si>
  <si>
    <t>position_id</t>
  </si>
  <si>
    <t>security</t>
  </si>
  <si>
    <t>column</t>
  </si>
  <si>
    <t>up_dn</t>
  </si>
  <si>
    <t>cvr_value</t>
  </si>
  <si>
    <t>EQUITY</t>
  </si>
  <si>
    <t>('EQUITY', 12, 'SPX')</t>
  </si>
  <si>
    <t>SPX 7100 Call Apr-26</t>
  </si>
  <si>
    <t>CURV_EQ_12_SPX_DN</t>
  </si>
  <si>
    <t>DN</t>
  </si>
  <si>
    <t>CURV_EQ_12_SPX_UP</t>
  </si>
  <si>
    <t>UP</t>
  </si>
  <si>
    <t>SPX 7175 Call Mar-27</t>
  </si>
  <si>
    <t>SPX 7180 Call Mar-26</t>
  </si>
  <si>
    <t>SPX 7110 Call Mar-26</t>
  </si>
  <si>
    <t>USD</t>
  </si>
  <si>
    <t>('GIRR', 'USD')</t>
  </si>
  <si>
    <t>Pfizer 2030 Callable Bond</t>
  </si>
  <si>
    <t>CURV_GIRR_USD_DN</t>
  </si>
  <si>
    <t>CURV_GIRR_USD_UP</t>
  </si>
  <si>
    <t>Chevron 2029 Callable Bond</t>
  </si>
  <si>
    <t>Boeing 2030 Callable Bond</t>
  </si>
  <si>
    <t>negative</t>
  </si>
  <si>
    <t>positive</t>
  </si>
  <si>
    <t>Equity</t>
  </si>
  <si>
    <t>GIRR and Equity Curvature Risk charge</t>
  </si>
  <si>
    <t>n_buckets</t>
  </si>
  <si>
    <t>charge</t>
  </si>
  <si>
    <t>scenario</t>
  </si>
  <si>
    <t>medium</t>
  </si>
  <si>
    <t>n_distinct_factors</t>
  </si>
  <si>
    <t>n_position_rows</t>
  </si>
  <si>
    <t>Kb</t>
  </si>
  <si>
    <t>Sb</t>
  </si>
  <si>
    <t>side</t>
  </si>
  <si>
    <t>GIRR Medium risk charge</t>
  </si>
  <si>
    <t>kind</t>
  </si>
  <si>
    <t>mode</t>
  </si>
  <si>
    <t>delta</t>
  </si>
  <si>
    <t>GBP</t>
  </si>
  <si>
    <t>pairwise</t>
  </si>
  <si>
    <t>sum_Kb2_sqrt</t>
  </si>
  <si>
    <t>alt_s_floor_used</t>
  </si>
  <si>
    <t>COMMODITY</t>
  </si>
  <si>
    <t>CSR_NONSEC</t>
  </si>
  <si>
    <t>CSR_SEC_NONCTP</t>
  </si>
  <si>
    <t>FX</t>
  </si>
  <si>
    <t>vega</t>
  </si>
  <si>
    <t>GIRR , calculation of Sb</t>
  </si>
  <si>
    <t>Final-Sum of all risk classes</t>
  </si>
  <si>
    <t>high</t>
  </si>
  <si>
    <t>Curvature</t>
  </si>
  <si>
    <t>low</t>
  </si>
  <si>
    <t>Total</t>
  </si>
  <si>
    <t>curvature</t>
  </si>
  <si>
    <t>total</t>
  </si>
  <si>
    <t>FRTB_SA_CAPITAL (max)</t>
  </si>
  <si>
    <t>Sensitivities and RWs correctly captured</t>
  </si>
  <si>
    <t>WS correct</t>
  </si>
  <si>
    <t>Correlations look correct. Seem to follow the multiplication guidelines of tranche, tenor</t>
  </si>
  <si>
    <t>tenor</t>
  </si>
  <si>
    <t>RMBS-2023-1-A (Senior)</t>
  </si>
  <si>
    <t>CSR_SEC_NONCTP_4_0.5Y  [CMBS-2024-RE1-A1 (Senior)]</t>
  </si>
  <si>
    <t>CMBS-2024-RE1-A1 (Senior)</t>
  </si>
  <si>
    <t>CSR_SEC_NONCTP_4_0.5Y  [CMBS-2024-RE1-A2]</t>
  </si>
  <si>
    <t>CMBS-2024-RE1-A2</t>
  </si>
  <si>
    <t>CSR_SEC_NONCTP_4_1.0Y  [CMBS-2024-RE1-A1 (Senior)]</t>
  </si>
  <si>
    <t>CSR_SEC_NONCTP_4_1.0Y  [CMBS-2024-RE1-A2]</t>
  </si>
  <si>
    <t>CSR_SEC_NONCTP_4_3.0Y  [CMBS-2024-RE1-A1 (Senior)]</t>
  </si>
  <si>
    <t>CSR_SEC_NONCTP_4_3.0Y  [CMBS-2024-RE1-A2]</t>
  </si>
  <si>
    <t>CSR_SEC_NONCTP_4_5.0Y  [CMBS-2024-RE1-A1 (Senior)]</t>
  </si>
  <si>
    <t>CSR_SEC_NONCTP_4_5.0Y  [CMBS-2024-RE1-A2]</t>
  </si>
  <si>
    <t>CSR_SEC_NONCTP_4_10.0Y  [CMBS-2024-RE1-A1 (Senior)]</t>
  </si>
  <si>
    <t>CSR_SEC_NONCTP_4_10.0Y  [CMBS-2024-RE1-A2]</t>
  </si>
  <si>
    <t>ABCP MultiSeller 2025</t>
  </si>
  <si>
    <t>CC-ABS-2024-A (Senior)</t>
  </si>
  <si>
    <t>AUTO-2024-1-A (Senior)</t>
  </si>
  <si>
    <t>CLO-2019-LVG-A (Senior)</t>
  </si>
  <si>
    <t>RMBS-2023-1-M (Mezz)</t>
  </si>
  <si>
    <t>RMBS-2023-1-B (Short Mezz)</t>
  </si>
  <si>
    <t>CMBS-2024-RE1-B (Mezz)</t>
  </si>
  <si>
    <t>CC-ABS-2024-B (Mezz)</t>
  </si>
  <si>
    <t>CC-ABS-2024-C (Junior)</t>
  </si>
  <si>
    <t>AUTO-2024-1-B (Short Mezz)</t>
  </si>
  <si>
    <t>CLO-2023-LVG-B (Mezz)</t>
  </si>
  <si>
    <t>CLO-2023-LVG-C (Mezz)</t>
  </si>
  <si>
    <t>Bucket 4 charge is correct</t>
  </si>
  <si>
    <t>n_factors</t>
  </si>
  <si>
    <t>Kb squared</t>
  </si>
  <si>
    <t>Total Medium SCR_Non CTP is correct , aggregating all buckets correctly</t>
  </si>
  <si>
    <t>CSR securitization Delta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</si>
</sst>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_-;\-* #,##0.000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"/>
      <family val="2"/>
    </font>
    <font>
      <sz val="7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0" fontId="0" fillId="0" borderId="0" xfId="0" applyAlignment="1">
      <alignment horizontal="left"/>
    </xf>
    <xf numFmtId="0" fontId="0" fillId="0" borderId="0" xfId="0" pivotButton="1"/>
    <xf numFmtId="0" fontId="3" fillId="0" borderId="0" xfId="0" applyFont="1" applyAlignment="1">
      <alignment horizontal="left" vertical="center" indent="4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7" fillId="0" borderId="0" xfId="0" applyFont="1"/>
    <xf numFmtId="0" fontId="0" fillId="2" borderId="0" xfId="0" applyFill="1"/>
    <xf numFmtId="43" fontId="2" fillId="0" borderId="1" xfId="1" applyFont="1" applyBorder="1" applyAlignment="1">
      <alignment horizontal="center" vertical="top"/>
    </xf>
    <xf numFmtId="43" fontId="0" fillId="0" borderId="0" xfId="1" applyFont="1"/>
    <xf numFmtId="43" fontId="0" fillId="3" borderId="0" xfId="1" applyFont="1" applyFill="1"/>
    <xf numFmtId="0" fontId="0" fillId="4" borderId="0" xfId="0" applyFill="1"/>
    <xf numFmtId="43" fontId="0" fillId="4" borderId="0" xfId="1" applyFont="1" applyFill="1"/>
    <xf numFmtId="43" fontId="0" fillId="5" borderId="0" xfId="1" applyFont="1" applyFill="1"/>
    <xf numFmtId="0" fontId="2" fillId="0" borderId="6" xfId="0" applyFont="1" applyFill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43" fontId="0" fillId="6" borderId="0" xfId="1" applyFont="1" applyFill="1"/>
    <xf numFmtId="0" fontId="0" fillId="6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23</xdr:col>
      <xdr:colOff>324462</xdr:colOff>
      <xdr:row>38</xdr:row>
      <xdr:rowOff>76526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9DA436-F04C-49CA-9620-985407F4B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36600"/>
          <a:ext cx="11906862" cy="63376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16</xdr:col>
      <xdr:colOff>57654</xdr:colOff>
      <xdr:row>79</xdr:row>
      <xdr:rowOff>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BB1754-5869-468B-B5EB-221882079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02600"/>
          <a:ext cx="9811254" cy="6445581"/>
        </a:xfrm>
        <a:prstGeom prst="rect">
          <a:avLst/>
        </a:prstGeom>
      </xdr:spPr>
    </xdr:pic>
    <xdr:clientData/>
  </xdr:twoCellAnchor>
  <xdr:twoCellAnchor>
    <xdr:from>
      <xdr:col>0</xdr:col>
      <xdr:colOff>273050</xdr:colOff>
      <xdr:row>81</xdr:row>
      <xdr:rowOff>0</xdr:rowOff>
    </xdr:from>
    <xdr:to>
      <xdr:col>8</xdr:col>
      <xdr:colOff>63500</xdr:colOff>
      <xdr:row>103</xdr:row>
      <xdr:rowOff>69850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8387C35-3BAF-4E40-A145-FBF56470579D}"/>
            </a:ext>
          </a:extLst>
        </xdr:cNvPr>
        <xdr:cNvSpPr txBox="1"/>
      </xdr:nvSpPr>
      <xdr:spPr>
        <a:xfrm>
          <a:off x="273050" y="14916150"/>
          <a:ext cx="4667250" cy="412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# -*- coding: utf-8 -*-</a:t>
          </a:r>
        </a:p>
        <a:p>
          <a:r>
            <a:rPr lang="en-GB" sz="1100"/>
            <a:t>"""</a:t>
          </a:r>
        </a:p>
        <a:p>
          <a:r>
            <a:rPr lang="en-GB" sz="1100"/>
            <a:t>Created on Fri Apr 24 21:14:19 2026</a:t>
          </a:r>
        </a:p>
        <a:p>
          <a:endParaRPr lang="en-GB" sz="1100"/>
        </a:p>
        <a:p>
          <a:r>
            <a:rPr lang="en-GB" sz="1100"/>
            <a:t>@author: amits</a:t>
          </a:r>
        </a:p>
        <a:p>
          <a:r>
            <a:rPr lang="en-GB" sz="1100"/>
            <a:t>"""</a:t>
          </a:r>
        </a:p>
        <a:p>
          <a:endParaRPr lang="en-GB" sz="1100"/>
        </a:p>
        <a:p>
          <a:r>
            <a:rPr lang="en-GB" sz="1100"/>
            <a:t>import numpy as np</a:t>
          </a:r>
        </a:p>
        <a:p>
          <a:endParaRPr lang="en-GB" sz="1100"/>
        </a:p>
        <a:p>
          <a:r>
            <a:rPr lang="en-GB" sz="1100"/>
            <a:t>ws = np.array([1463035.0, 505855.0, 377072.5, 383652.5, 1161965.0])</a:t>
          </a:r>
        </a:p>
        <a:p>
          <a:r>
            <a:rPr lang="en-GB" sz="1100"/>
            <a:t>rho = 0.95</a:t>
          </a:r>
        </a:p>
        <a:p>
          <a:endParaRPr lang="en-GB" sz="1100"/>
        </a:p>
        <a:p>
          <a:r>
            <a:rPr lang="en-GB" sz="1100"/>
            <a:t># Efficient matrix multiplication for K = sqrt(ws' * Corr * ws)</a:t>
          </a:r>
        </a:p>
        <a:p>
          <a:r>
            <a:rPr lang="en-GB" sz="1100"/>
            <a:t>corr_matrix = np.full((len(ws), len(ws)), rho)</a:t>
          </a:r>
        </a:p>
        <a:p>
          <a:r>
            <a:rPr lang="en-GB" sz="1100"/>
            <a:t>np.fill_diagonal(corr_matrix, 1.0)</a:t>
          </a:r>
        </a:p>
        <a:p>
          <a:endParaRPr lang="en-GB" sz="1100"/>
        </a:p>
        <a:p>
          <a:r>
            <a:rPr lang="en-GB" sz="1100"/>
            <a:t>variance = ws @ corr_matrix @ ws</a:t>
          </a:r>
        </a:p>
        <a:p>
          <a:r>
            <a:rPr lang="en-GB" sz="1100"/>
            <a:t>k_charge = np.sqrt(variance)</a:t>
          </a:r>
        </a:p>
        <a:p>
          <a:endParaRPr lang="en-GB" sz="1100"/>
        </a:p>
        <a:p>
          <a:r>
            <a:rPr lang="en-GB" sz="1100"/>
            <a:t>print(f"Aggregated Commodity Risk: {k_charge:,.2f}")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5</xdr:row>
      <xdr:rowOff>57150</xdr:rowOff>
    </xdr:from>
    <xdr:to>
      <xdr:col>12</xdr:col>
      <xdr:colOff>88900</xdr:colOff>
      <xdr:row>48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9F2829-8987-43F5-A1E3-37DE9A55F45D}"/>
            </a:ext>
          </a:extLst>
        </xdr:cNvPr>
        <xdr:cNvSpPr txBox="1"/>
      </xdr:nvSpPr>
      <xdr:spPr>
        <a:xfrm>
          <a:off x="4267200" y="977900"/>
          <a:ext cx="5149850" cy="796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# -*- coding: utf-8 -*-</a:t>
          </a:r>
        </a:p>
        <a:p>
          <a:r>
            <a:rPr lang="en-GB" sz="1100"/>
            <a:t>"""</a:t>
          </a:r>
        </a:p>
        <a:p>
          <a:r>
            <a:rPr lang="en-GB" sz="1100"/>
            <a:t>Created on Fri Apr 24 21:29:13 2026</a:t>
          </a:r>
        </a:p>
        <a:p>
          <a:endParaRPr lang="en-GB" sz="1100"/>
        </a:p>
        <a:p>
          <a:r>
            <a:rPr lang="en-GB" sz="1100"/>
            <a:t>@author: amits</a:t>
          </a:r>
        </a:p>
        <a:p>
          <a:r>
            <a:rPr lang="en-GB" sz="1100"/>
            <a:t>"""</a:t>
          </a:r>
        </a:p>
        <a:p>
          <a:endParaRPr lang="en-GB" sz="1100"/>
        </a:p>
        <a:p>
          <a:r>
            <a:rPr lang="en-GB" sz="1100"/>
            <a:t>import numpy as np</a:t>
          </a:r>
        </a:p>
        <a:p>
          <a:endParaRPr lang="en-GB" sz="1100"/>
        </a:p>
        <a:p>
          <a:r>
            <a:rPr lang="en-GB" sz="1100"/>
            <a:t># 1. Define the Tenors and Weighted Sensitivities (WS) from your image</a:t>
          </a:r>
        </a:p>
        <a:p>
          <a:r>
            <a:rPr lang="en-GB" sz="1100"/>
            <a:t>tenors = ['0.25', '0.5', '1', '2', '3', '5', '10']</a:t>
          </a:r>
        </a:p>
        <a:p>
          <a:r>
            <a:rPr lang="en-GB" sz="1100"/>
            <a:t>ws = np.array([</a:t>
          </a:r>
        </a:p>
        <a:p>
          <a:r>
            <a:rPr lang="en-GB" sz="1100"/>
            <a:t>    -76641.72984,</a:t>
          </a:r>
        </a:p>
        <a:p>
          <a:r>
            <a:rPr lang="en-GB" sz="1100"/>
            <a:t>    -1728351.158,</a:t>
          </a:r>
        </a:p>
        <a:p>
          <a:r>
            <a:rPr lang="en-GB" sz="1100"/>
            <a:t>    -974974.2244,</a:t>
          </a:r>
        </a:p>
        <a:p>
          <a:r>
            <a:rPr lang="en-GB" sz="1100"/>
            <a:t>    -2386544.221,</a:t>
          </a:r>
        </a:p>
        <a:p>
          <a:r>
            <a:rPr lang="en-GB" sz="1100"/>
            <a:t>    -6569708.461,</a:t>
          </a:r>
        </a:p>
        <a:p>
          <a:r>
            <a:rPr lang="en-GB" sz="1100"/>
            <a:t>    -3925490.871,</a:t>
          </a:r>
        </a:p>
        <a:p>
          <a:r>
            <a:rPr lang="en-GB" sz="1100"/>
            <a:t>    -3595784.262</a:t>
          </a:r>
        </a:p>
        <a:p>
          <a:r>
            <a:rPr lang="en-GB" sz="1100"/>
            <a:t>])</a:t>
          </a:r>
        </a:p>
        <a:p>
          <a:endParaRPr lang="en-GB" sz="1100"/>
        </a:p>
        <a:p>
          <a:r>
            <a:rPr lang="en-GB" sz="1100"/>
            <a:t># 2. Define the Delta GIRR Correlation Matrix (rho) from your image</a:t>
          </a:r>
        </a:p>
        <a:p>
          <a:r>
            <a:rPr lang="en-GB" sz="1100"/>
            <a:t># Format: [0.25, 0.5, 1, 2, 3, 5, 10]</a:t>
          </a:r>
        </a:p>
        <a:p>
          <a:r>
            <a:rPr lang="en-GB" sz="1100"/>
            <a:t>rho = np.array([</a:t>
          </a:r>
        </a:p>
        <a:p>
          <a:r>
            <a:rPr lang="en-GB" sz="1100"/>
            <a:t>    [1.000, 0.970, 0.914, 0.811, 0.719, 0.566, 0.400], # 0.25Y</a:t>
          </a:r>
        </a:p>
        <a:p>
          <a:r>
            <a:rPr lang="en-GB" sz="1100"/>
            <a:t>    [0.970, 1.000, 0.970, 0.914, 0.861, 0.763, 0.566], # 0.5Y</a:t>
          </a:r>
        </a:p>
        <a:p>
          <a:r>
            <a:rPr lang="en-GB" sz="1100"/>
            <a:t>    [0.914, 0.970, 1.000, 0.970, 0.942, 0.887, 0.763], # 1Y</a:t>
          </a:r>
        </a:p>
        <a:p>
          <a:r>
            <a:rPr lang="en-GB" sz="1100"/>
            <a:t>    [0.811, 0.914, 0.970, 1.000, 0.985, 0.956, 0.887], # 2Y</a:t>
          </a:r>
        </a:p>
        <a:p>
          <a:r>
            <a:rPr lang="en-GB" sz="1100"/>
            <a:t>    [0.719, 0.861, 0.942, 0.985, 1.000, 0.980, 0.932], # 3Y</a:t>
          </a:r>
        </a:p>
        <a:p>
          <a:r>
            <a:rPr lang="en-GB" sz="1100"/>
            <a:t>    [0.566, 0.763, 0.887, 0.956, 0.980, 1.000, 0.970], # 5Y</a:t>
          </a:r>
        </a:p>
        <a:p>
          <a:r>
            <a:rPr lang="en-GB" sz="1100"/>
            <a:t>    [0.400, 0.566, 0.763, 0.887, 0.932, 0.970, 1.000]  # 10Y</a:t>
          </a:r>
        </a:p>
        <a:p>
          <a:r>
            <a:rPr lang="en-GB" sz="1100"/>
            <a:t>])</a:t>
          </a:r>
        </a:p>
        <a:p>
          <a:endParaRPr lang="en-GB" sz="1100"/>
        </a:p>
        <a:p>
          <a:r>
            <a:rPr lang="en-GB" sz="1100"/>
            <a:t># 3. Aggregation Formula: K = sqrt( sum(WS_k^2) + sum(sum(rho_kl * WS_k * WS_l)) )</a:t>
          </a:r>
        </a:p>
        <a:p>
          <a:r>
            <a:rPr lang="en-GB" sz="1100"/>
            <a:t># This is equivalent to sqrt( WS_vector_transpose * Correlation_Matrix * WS_vector )</a:t>
          </a:r>
        </a:p>
        <a:p>
          <a:r>
            <a:rPr lang="en-GB" sz="1100"/>
            <a:t>variance = ws @ rho @ ws</a:t>
          </a:r>
        </a:p>
        <a:p>
          <a:r>
            <a:rPr lang="en-GB" sz="1100"/>
            <a:t>kb_charge = np.sqrt(max(0, variance))</a:t>
          </a:r>
        </a:p>
        <a:p>
          <a:endParaRPr lang="en-GB" sz="1100"/>
        </a:p>
        <a:p>
          <a:r>
            <a:rPr lang="en-GB" sz="1100"/>
            <a:t>print(f"--- GIRR USD Bucket Aggregation ---")</a:t>
          </a:r>
        </a:p>
        <a:p>
          <a:r>
            <a:rPr lang="en-GB" sz="1100"/>
            <a:t>print(f"Sum of absolute WS:  {np.sum(np.abs(ws)):,.2f}")</a:t>
          </a:r>
        </a:p>
        <a:p>
          <a:r>
            <a:rPr lang="en-GB" sz="1100"/>
            <a:t>print(f"Bucket Charge (Kb): {kb_charge:,.2f}")</a:t>
          </a:r>
        </a:p>
      </xdr:txBody>
    </xdr:sp>
    <xdr:clientData/>
  </xdr:twoCellAnchor>
  <xdr:twoCellAnchor editAs="oneCell">
    <xdr:from>
      <xdr:col>0</xdr:col>
      <xdr:colOff>63500</xdr:colOff>
      <xdr:row>49</xdr:row>
      <xdr:rowOff>114300</xdr:rowOff>
    </xdr:from>
    <xdr:to>
      <xdr:col>16</xdr:col>
      <xdr:colOff>356220</xdr:colOff>
      <xdr:row>86</xdr:row>
      <xdr:rowOff>25746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758D74-A45F-494D-81D6-349716C41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9137650"/>
          <a:ext cx="12059270" cy="672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13</xdr:col>
      <xdr:colOff>489486</xdr:colOff>
      <xdr:row>99</xdr:row>
      <xdr:rowOff>152512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82FFDD-715F-4355-A57D-EAD189113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05200"/>
          <a:ext cx="10427236" cy="21781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0</xdr:row>
      <xdr:rowOff>114300</xdr:rowOff>
    </xdr:from>
    <xdr:to>
      <xdr:col>15</xdr:col>
      <xdr:colOff>215900</xdr:colOff>
      <xdr:row>4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2ABEA-380F-877C-B2B3-E7092956E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114300"/>
          <a:ext cx="29972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266700</xdr:colOff>
      <xdr:row>5</xdr:row>
      <xdr:rowOff>196850</xdr:rowOff>
    </xdr:from>
    <xdr:to>
      <xdr:col>15</xdr:col>
      <xdr:colOff>311150</xdr:colOff>
      <xdr:row>10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023203-C120-E7EF-154C-9022A7466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1212850"/>
          <a:ext cx="309245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4</xdr:col>
      <xdr:colOff>400050</xdr:colOff>
      <xdr:row>14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CF8656-0DE5-14B2-99BD-5E990AAA8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0300"/>
          <a:ext cx="28384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9</xdr:col>
      <xdr:colOff>241300</xdr:colOff>
      <xdr:row>20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D5EF52-1A45-CA86-C40D-3BF110FCA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0850"/>
          <a:ext cx="572770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8</xdr:col>
      <xdr:colOff>177800</xdr:colOff>
      <xdr:row>38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F0937F-902D-FF8A-D0D4-ABC1DAB34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73850"/>
          <a:ext cx="5054600" cy="94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438150</xdr:colOff>
      <xdr:row>23</xdr:row>
      <xdr:rowOff>146050</xdr:rowOff>
    </xdr:from>
    <xdr:to>
      <xdr:col>14</xdr:col>
      <xdr:colOff>69850</xdr:colOff>
      <xdr:row>32</xdr:row>
      <xdr:rowOff>196850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62DC0E-9B64-2C07-A477-8CC7CDF7C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4699000"/>
          <a:ext cx="5727700" cy="176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495300</xdr:colOff>
      <xdr:row>49</xdr:row>
      <xdr:rowOff>82550</xdr:rowOff>
    </xdr:from>
    <xdr:to>
      <xdr:col>10</xdr:col>
      <xdr:colOff>127000</xdr:colOff>
      <xdr:row>60</xdr:row>
      <xdr:rowOff>63500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749D1C02-5BD7-FF5F-CBEF-DD0B2661C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9613900"/>
          <a:ext cx="5727700" cy="200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35</xdr:row>
      <xdr:rowOff>292100</xdr:rowOff>
    </xdr:from>
    <xdr:to>
      <xdr:col>10</xdr:col>
      <xdr:colOff>400177</xdr:colOff>
      <xdr:row>37</xdr:row>
      <xdr:rowOff>146067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5D6199-A608-41D4-B819-A8DA614B6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9550" y="58261250"/>
          <a:ext cx="2476627" cy="3302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6</xdr:col>
      <xdr:colOff>1505339</xdr:colOff>
      <xdr:row>92</xdr:row>
      <xdr:rowOff>31960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455FA-C1D6-E018-7265-90EEBDA5A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338050"/>
          <a:ext cx="7563239" cy="40832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4</xdr:col>
      <xdr:colOff>571778</xdr:colOff>
      <xdr:row>126</xdr:row>
      <xdr:rowOff>171762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2E237C-607D-D478-D9A6-C685F3385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6757650"/>
          <a:ext cx="5410478" cy="60645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6</xdr:col>
      <xdr:colOff>165451</xdr:colOff>
      <xdr:row>145</xdr:row>
      <xdr:rowOff>44594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9B841E-15C4-B288-1D5D-A0D4A7F9E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387050"/>
          <a:ext cx="6832951" cy="280684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hase1_weighted_sensitivities_test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Sharma" refreshedDate="46136.893436458333" createdVersion="8" refreshedVersion="8" minRefreshableVersion="3" recordCount="212" xr:uid="{3C07B3CD-1EEC-47C2-80AC-A9255B58DAE1}">
  <cacheSource type="worksheet">
    <worksheetSource ref="A1:S1048576" sheet="girr usd" r:id="rId2"/>
  </cacheSource>
  <cacheFields count="19">
    <cacheField name="id" numFmtId="0">
      <sharedItems containsString="0" containsBlank="1" containsNumber="1" containsInteger="1" minValue="1" maxValue="58"/>
    </cacheField>
    <cacheField name="security" numFmtId="0">
      <sharedItems containsBlank="1"/>
    </cacheField>
    <cacheField name="instrument_type" numFmtId="0">
      <sharedItems containsBlank="1"/>
    </cacheField>
    <cacheField name="sensitivity_definition" numFmtId="0">
      <sharedItems containsBlank="1"/>
    </cacheField>
    <cacheField name="column" numFmtId="0">
      <sharedItems containsBlank="1"/>
    </cacheField>
    <cacheField name="kind" numFmtId="0">
      <sharedItems containsBlank="1"/>
    </cacheField>
    <cacheField name="risk_class" numFmtId="0">
      <sharedItems containsBlank="1"/>
    </cacheField>
    <cacheField name="bucket" numFmtId="0">
      <sharedItems containsNonDate="0" containsString="0" containsBlank="1"/>
    </cacheField>
    <cacheField name="ccy" numFmtId="0">
      <sharedItems containsBlank="1"/>
    </cacheField>
    <cacheField name="name" numFmtId="0">
      <sharedItems containsNonDate="0" containsString="0" containsBlank="1"/>
    </cacheField>
    <cacheField name="tenor" numFmtId="0">
      <sharedItems containsString="0" containsBlank="1" containsNumber="1" minValue="0.25" maxValue="10" count="8">
        <n v="0.25"/>
        <n v="0.5"/>
        <n v="1"/>
        <n v="2"/>
        <n v="3"/>
        <n v="5"/>
        <n v="10"/>
        <m/>
      </sharedItems>
    </cacheField>
    <cacheField name="under_tenor" numFmtId="0">
      <sharedItems containsNonDate="0" containsString="0" containsBlank="1"/>
    </cacheField>
    <cacheField name="up_dn" numFmtId="0">
      <sharedItems containsNonDate="0" containsString="0" containsBlank="1"/>
    </cacheField>
    <cacheField name="value" numFmtId="0">
      <sharedItems containsString="0" containsBlank="1" containsNumber="1" minValue="-384148289.91383308" maxValue="15034949.631811401"/>
    </cacheField>
    <cacheField name="rw_base" numFmtId="0">
      <sharedItems containsString="0" containsBlank="1" containsNumber="1" minValue="1.0999999999999999E-2" maxValue="1.7000000000000001E-2"/>
    </cacheField>
    <cacheField name="divisor" numFmtId="0">
      <sharedItems containsString="0" containsBlank="1" containsNumber="1" minValue="1.4142135623730949" maxValue="1.4142135623730949"/>
    </cacheField>
    <cacheField name="divisor_reference" numFmtId="0">
      <sharedItems containsBlank="1"/>
    </cacheField>
    <cacheField name="rw" numFmtId="0">
      <sharedItems containsString="0" containsBlank="1" containsNumber="1" minValue="7.778174593052023E-3" maxValue="1.202081528017131E-2"/>
    </cacheField>
    <cacheField name="ws" numFmtId="0">
      <sharedItems containsString="0" containsBlank="1" containsNumber="1" minValue="-2987972.4685721588" maxValue="170101.03743123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n v="2"/>
    <s v="US Treasury 4.125% 2029"/>
    <s v="GOV_BOND"/>
    <s v="PV01: bump risk-free rate +1bp per tenor [MAR21.19]"/>
    <s v="GIRR_USD_0.25Y"/>
    <s v="delta"/>
    <s v="GIRR"/>
    <m/>
    <s v="USD"/>
    <m/>
    <x v="0"/>
    <m/>
    <m/>
    <n v="-10508.36685166701"/>
    <n v="1.7000000000000001E-2"/>
    <n v="1.4142135623730949"/>
    <s v="MAR21.44 specified ccy"/>
    <n v="1.202081528017131E-2"/>
    <n v="-126.3191368201645"/>
  </r>
  <r>
    <n v="3"/>
    <s v="Apple 2027 Bond"/>
    <s v="CORP_BOND"/>
    <s v="GIRR PV01 [MAR21.19] + CSR CS01 [MAR21.20]"/>
    <s v="GIRR_USD_0.25Y"/>
    <s v="delta"/>
    <s v="GIRR"/>
    <m/>
    <s v="USD"/>
    <m/>
    <x v="0"/>
    <m/>
    <m/>
    <n v="-3246.6619853153129"/>
    <n v="1.7000000000000001E-2"/>
    <n v="1.4142135623730949"/>
    <s v="MAR21.44 specified ccy"/>
    <n v="1.202081528017131E-2"/>
    <n v="-39.027524002629633"/>
  </r>
  <r>
    <n v="4"/>
    <s v="Microsoft 2028 Bond"/>
    <s v="CORP_BOND"/>
    <s v="GIRR PV01 [MAR21.19] + CSR CS01 [MAR21.20]"/>
    <s v="GIRR_USD_0.25Y"/>
    <s v="delta"/>
    <s v="GIRR"/>
    <m/>
    <s v="USD"/>
    <m/>
    <x v="0"/>
    <m/>
    <m/>
    <n v="-253.53334245892259"/>
    <n v="1.7000000000000001E-2"/>
    <n v="1.4142135623730949"/>
    <s v="MAR21.44 specified ccy"/>
    <n v="1.202081528017131E-2"/>
    <n v="-3.047677477063123"/>
  </r>
  <r>
    <n v="5"/>
    <s v="JPMorgan 2026 Bond"/>
    <s v="CORP_BOND"/>
    <s v="GIRR PV01 [MAR21.19] + CSR CS01 [MAR21.20]"/>
    <s v="GIRR_USD_0.25Y"/>
    <s v="delta"/>
    <s v="GIRR"/>
    <m/>
    <s v="USD"/>
    <m/>
    <x v="0"/>
    <m/>
    <m/>
    <n v="-170606.3212611184"/>
    <n v="1.7000000000000001E-2"/>
    <n v="1.4142135623730949"/>
    <s v="MAR21.44 specified ccy"/>
    <n v="1.202081528017131E-2"/>
    <n v="-2050.827073509467"/>
  </r>
  <r>
    <n v="6"/>
    <s v="Verizon 2029 Bond"/>
    <s v="CORP_BOND"/>
    <s v="GIRR PV01 [MAR21.19] + CSR CS01 [MAR21.20]"/>
    <s v="GIRR_USD_0.25Y"/>
    <s v="delta"/>
    <s v="GIRR"/>
    <m/>
    <s v="USD"/>
    <m/>
    <x v="0"/>
    <m/>
    <m/>
    <n v="-7864.2400100079612"/>
    <n v="1.7000000000000001E-2"/>
    <n v="1.4142135623730949"/>
    <s v="MAR21.44 specified ccy"/>
    <n v="1.202081528017131E-2"/>
    <n v="-94.534576479238282"/>
  </r>
  <r>
    <n v="7"/>
    <s v="Pfizer 2030 Callable Bond"/>
    <s v="CALLABLE_BOND"/>
    <s v="Callable: tree-based GIRR PV01 + CSR CS01 + Vega(HW) + Curvature(±1.7%) [MAR21.19,20,25,5]"/>
    <s v="GIRR_USD_0.25Y"/>
    <s v="delta"/>
    <s v="GIRR"/>
    <m/>
    <s v="USD"/>
    <m/>
    <x v="0"/>
    <m/>
    <m/>
    <n v="-1740.910802993767"/>
    <n v="1.7000000000000001E-2"/>
    <n v="1.4142135623730949"/>
    <s v="MAR21.44 specified ccy"/>
    <n v="1.202081528017131E-2"/>
    <n v="-20.92716718204278"/>
  </r>
  <r>
    <n v="8"/>
    <s v="Walmart 2027 Bond"/>
    <s v="CORP_BOND"/>
    <s v="GIRR PV01 [MAR21.19] + CSR CS01 [MAR21.20]"/>
    <s v="GIRR_USD_0.25Y"/>
    <s v="delta"/>
    <s v="GIRR"/>
    <m/>
    <s v="USD"/>
    <m/>
    <x v="0"/>
    <m/>
    <m/>
    <n v="-2541.9825664130258"/>
    <n v="1.7000000000000001E-2"/>
    <n v="1.4142135623730949"/>
    <s v="MAR21.44 specified ccy"/>
    <n v="1.202081528017131E-2"/>
    <n v="-30.55670287626678"/>
  </r>
  <r>
    <n v="9"/>
    <s v="Chevron 2029 Callable Bond"/>
    <s v="CALLABLE_BOND"/>
    <s v="Callable: tree-based GIRR PV01 + CSR CS01 + Vega(HW) + Curvature(±1.7%) [MAR21.19,20,25,5]"/>
    <s v="GIRR_USD_0.25Y"/>
    <s v="delta"/>
    <s v="GIRR"/>
    <m/>
    <s v="USD"/>
    <m/>
    <x v="0"/>
    <m/>
    <m/>
    <n v="-2025.2088618804009"/>
    <n v="1.7000000000000001E-2"/>
    <n v="1.4142135623730949"/>
    <s v="MAR21.44 specified ccy"/>
    <n v="1.202081528017131E-2"/>
    <n v="-24.34466163243027"/>
  </r>
  <r>
    <n v="10"/>
    <s v="Caterpillar 2028 Bond"/>
    <s v="CORP_BOND"/>
    <s v="GIRR PV01 [MAR21.19] + CSR CS01 [MAR21.20]"/>
    <s v="GIRR_USD_0.25Y"/>
    <s v="delta"/>
    <s v="GIRR"/>
    <m/>
    <s v="USD"/>
    <m/>
    <x v="0"/>
    <m/>
    <m/>
    <n v="-2525.1057890613988"/>
    <n v="1.7000000000000001E-2"/>
    <n v="1.4142135623730949"/>
    <s v="MAR21.44 specified ccy"/>
    <n v="1.202081528017131E-2"/>
    <n v="-30.3538302531983"/>
  </r>
  <r>
    <n v="11"/>
    <s v="Boeing 2030 Callable Bond"/>
    <s v="CALLABLE_BOND"/>
    <s v="Callable: tree-based GIRR PV01 + CSR CS01 + Vega(HW) + Curvature(±1.7%) [MAR21.19,20,25,5]"/>
    <s v="GIRR_USD_0.25Y"/>
    <s v="delta"/>
    <s v="GIRR"/>
    <m/>
    <s v="USD"/>
    <m/>
    <x v="0"/>
    <m/>
    <m/>
    <n v="-2938.4130637595258"/>
    <n v="1.7000000000000001E-2"/>
    <n v="1.4142135623730949"/>
    <s v="MAR21.44 specified ccy"/>
    <n v="1.202081528017131E-2"/>
    <n v="-35.322120656295503"/>
  </r>
  <r>
    <n v="12"/>
    <s v="Procter &amp; Gamble 2034 Bond"/>
    <s v="CORP_BOND"/>
    <s v="GIRR PV01 [MAR21.19] + CSR CS01 [MAR21.20]"/>
    <s v="GIRR_USD_0.25Y"/>
    <s v="delta"/>
    <s v="GIRR"/>
    <m/>
    <s v="USD"/>
    <m/>
    <x v="0"/>
    <m/>
    <m/>
    <n v="-2062.8233771162741"/>
    <n v="1.7000000000000001E-2"/>
    <n v="1.4142135623730949"/>
    <s v="MAR21.44 specified ccy"/>
    <n v="1.202081528017131E-2"/>
    <n v="-24.796818771933889"/>
  </r>
  <r>
    <n v="13"/>
    <s v="Johnson &amp; Johnson 2027 Bond"/>
    <s v="CORP_BOND"/>
    <s v="GIRR PV01 [MAR21.19] + CSR CS01 [MAR21.20]"/>
    <s v="GIRR_USD_0.25Y"/>
    <s v="delta"/>
    <s v="GIRR"/>
    <m/>
    <s v="USD"/>
    <m/>
    <x v="0"/>
    <m/>
    <m/>
    <n v="-1784.4606872472471"/>
    <n v="1.7000000000000001E-2"/>
    <n v="1.4142135623730949"/>
    <s v="MAR21.44 specified ccy"/>
    <n v="1.202081528017131E-2"/>
    <n v="-21.450672296126701"/>
  </r>
  <r>
    <n v="14"/>
    <s v="Oracle 2028 Bond"/>
    <s v="CORP_BOND"/>
    <s v="GIRR PV01 [MAR21.19] + CSR CS01 [MAR21.20]"/>
    <s v="GIRR_USD_0.25Y"/>
    <s v="delta"/>
    <s v="GIRR"/>
    <m/>
    <s v="USD"/>
    <m/>
    <x v="0"/>
    <m/>
    <m/>
    <n v="-1833.855063239298"/>
    <n v="1.7000000000000001E-2"/>
    <n v="1.4142135623730949"/>
    <s v="MAR21.44 specified ccy"/>
    <n v="1.202081528017131E-2"/>
    <n v="-22.044432965806479"/>
  </r>
  <r>
    <n v="15"/>
    <s v="Intel 2029 Bond"/>
    <s v="CORP_BOND"/>
    <s v="GIRR PV01 [MAR21.19] + CSR CS01 [MAR21.20]"/>
    <s v="GIRR_USD_0.25Y"/>
    <s v="delta"/>
    <s v="GIRR"/>
    <m/>
    <s v="USD"/>
    <m/>
    <x v="0"/>
    <m/>
    <m/>
    <n v="-1595.840181835229"/>
    <n v="1.7000000000000001E-2"/>
    <n v="1.4142135623730949"/>
    <s v="MAR21.44 specified ccy"/>
    <n v="1.202081528017131E-2"/>
    <n v="-19.183300042516279"/>
  </r>
  <r>
    <n v="16"/>
    <s v="Union Pacific 2030 Bond"/>
    <s v="CORP_BOND"/>
    <s v="GIRR PV01 [MAR21.19] + CSR CS01 [MAR21.20]"/>
    <s v="GIRR_USD_0.25Y"/>
    <s v="delta"/>
    <s v="GIRR"/>
    <m/>
    <s v="USD"/>
    <m/>
    <x v="0"/>
    <m/>
    <m/>
    <n v="-2474.0593374303899"/>
    <n v="1.7000000000000001E-2"/>
    <n v="1.4142135623730949"/>
    <s v="MAR21.44 specified ccy"/>
    <n v="1.202081528017131E-2"/>
    <n v="-29.74021028743374"/>
  </r>
  <r>
    <n v="17"/>
    <s v="Goldman Sachs 2026 Bond"/>
    <s v="CORP_BOND"/>
    <s v="GIRR PV01 [MAR21.19] + CSR CS01 [MAR21.20]"/>
    <s v="GIRR_USD_0.25Y"/>
    <s v="delta"/>
    <s v="GIRR"/>
    <m/>
    <s v="USD"/>
    <m/>
    <x v="0"/>
    <m/>
    <m/>
    <n v="-3115.6726797689771"/>
    <n v="1.7000000000000001E-2"/>
    <n v="1.4142135623730949"/>
    <s v="MAR21.44 specified ccy"/>
    <n v="1.202081528017131E-2"/>
    <n v="-37.452925756979212"/>
  </r>
  <r>
    <n v="18"/>
    <s v="ExxonMobil 2027 Bond"/>
    <s v="CORP_BOND"/>
    <s v="GIRR PV01 [MAR21.19] + CSR CS01 [MAR21.20]"/>
    <s v="GIRR_USD_0.25Y"/>
    <s v="delta"/>
    <s v="GIRR"/>
    <m/>
    <s v="USD"/>
    <m/>
    <x v="0"/>
    <m/>
    <m/>
    <n v="-3623.861249650417"/>
    <n v="1.7000000000000001E-2"/>
    <n v="1.4142135623730949"/>
    <s v="MAR21.44 specified ccy"/>
    <n v="1.202081528017131E-2"/>
    <n v="-43.561766683018433"/>
  </r>
  <r>
    <n v="19"/>
    <s v="Netflix 2029 Bond"/>
    <s v="CORP_BOND"/>
    <s v="GIRR PV01 [MAR21.19] + CSR CS01 [MAR21.20]"/>
    <s v="GIRR_USD_0.25Y"/>
    <s v="delta"/>
    <s v="GIRR"/>
    <m/>
    <s v="USD"/>
    <m/>
    <x v="0"/>
    <m/>
    <m/>
    <n v="-7450.2534679368182"/>
    <n v="1.7000000000000001E-2"/>
    <n v="1.4142135623730949"/>
    <s v="MAR21.44 specified ccy"/>
    <n v="1.202081528017131E-2"/>
    <n v="-89.558120728524202"/>
  </r>
  <r>
    <n v="20"/>
    <s v="Visa 2028 Bond"/>
    <s v="CORP_BOND"/>
    <s v="GIRR PV01 [MAR21.19] + CSR CS01 [MAR21.20]"/>
    <s v="GIRR_USD_0.25Y"/>
    <s v="delta"/>
    <s v="GIRR"/>
    <m/>
    <s v="USD"/>
    <m/>
    <x v="0"/>
    <m/>
    <m/>
    <n v="-3303.474141318929"/>
    <n v="1.7000000000000001E-2"/>
    <n v="1.4142135623730949"/>
    <s v="MAR21.44 specified ccy"/>
    <n v="1.202081528017131E-2"/>
    <n v="-39.710452435617377"/>
  </r>
  <r>
    <n v="21"/>
    <s v="Amgen 2027 Bond"/>
    <s v="CORP_BOND"/>
    <s v="GIRR PV01 [MAR21.19] + CSR CS01 [MAR21.20]"/>
    <s v="GIRR_USD_0.25Y"/>
    <s v="delta"/>
    <s v="GIRR"/>
    <m/>
    <s v="USD"/>
    <m/>
    <x v="0"/>
    <m/>
    <m/>
    <n v="-1105.908805982381"/>
    <n v="1.7000000000000001E-2"/>
    <n v="1.4142135623730949"/>
    <s v="MAR21.44 specified ccy"/>
    <n v="1.202081528017131E-2"/>
    <n v="-13.29392547342901"/>
  </r>
  <r>
    <n v="22"/>
    <s v="3M 2030 Bond"/>
    <s v="CORP_BOND"/>
    <s v="GIRR PV01 [MAR21.19] + CSR CS01 [MAR21.20]"/>
    <s v="GIRR_USD_0.25Y"/>
    <s v="delta"/>
    <s v="GIRR"/>
    <m/>
    <s v="USD"/>
    <m/>
    <x v="0"/>
    <m/>
    <m/>
    <n v="-838.74030246988696"/>
    <n v="1.7000000000000001E-2"/>
    <n v="1.4142135623730949"/>
    <s v="MAR21.44 specified ccy"/>
    <n v="1.202081528017131E-2"/>
    <n v="-10.08234224402552"/>
  </r>
  <r>
    <n v="37"/>
    <s v="RMBS-2023-1-A (Senior)"/>
    <s v="SECURITISATION"/>
    <s v="Tranche CS01 + GIRR PV01 (SOFR bumped, spread fixed) [MAR21.10(1),19,20]"/>
    <s v="GIRR_USD_0.25Y"/>
    <s v="delta"/>
    <s v="GIRR"/>
    <m/>
    <s v="USD"/>
    <m/>
    <x v="0"/>
    <m/>
    <m/>
    <n v="-357702.48033106333"/>
    <n v="1.7000000000000001E-2"/>
    <n v="1.4142135623730949"/>
    <s v="MAR21.44 specified ccy"/>
    <n v="1.202081528017131E-2"/>
    <n v="-4299.8754413188244"/>
  </r>
  <r>
    <n v="38"/>
    <s v="RMBS-2023-1-M (Mezz)"/>
    <s v="SECURITISATION"/>
    <s v="Tranche CS01 + GIRR PV01 (SOFR bumped, spread fixed) [MAR21.10(1),19,20]"/>
    <s v="GIRR_USD_0.25Y"/>
    <s v="delta"/>
    <s v="GIRR"/>
    <m/>
    <s v="USD"/>
    <m/>
    <x v="0"/>
    <m/>
    <m/>
    <n v="-106776.99826657771"/>
    <n v="1.7000000000000001E-2"/>
    <n v="1.4142135623730949"/>
    <s v="MAR21.44 specified ccy"/>
    <n v="1.202081528017131E-2"/>
    <n v="-1283.5465723337029"/>
  </r>
  <r>
    <n v="39"/>
    <s v="RMBS-2023-1-B (Short Mezz)"/>
    <s v="SECURITISATION"/>
    <s v="Tranche CS01 + GIRR PV01 (SOFR bumped, spread fixed) [MAR21.10(1),19,20]"/>
    <s v="GIRR_USD_0.25Y"/>
    <s v="delta"/>
    <s v="GIRR"/>
    <m/>
    <s v="USD"/>
    <m/>
    <x v="0"/>
    <m/>
    <m/>
    <n v="35592.332761734717"/>
    <n v="1.7000000000000001E-2"/>
    <n v="1.4142135623730949"/>
    <s v="MAR21.44 specified ccy"/>
    <n v="1.202081528017131E-2"/>
    <n v="427.84885751920262"/>
  </r>
  <r>
    <n v="40"/>
    <s v="CMBS-2024-RE1-A1 (Senior)"/>
    <s v="SECURITISATION"/>
    <s v="Tranche CS01 + GIRR PV01 (SOFR bumped, spread fixed) [MAR21.10(1),19,20]"/>
    <s v="GIRR_USD_0.25Y"/>
    <s v="delta"/>
    <s v="GIRR"/>
    <m/>
    <s v="USD"/>
    <m/>
    <x v="0"/>
    <m/>
    <m/>
    <n v="-297614.85606431961"/>
    <n v="1.7000000000000001E-2"/>
    <n v="1.4142135623730949"/>
    <s v="MAR21.44 specified ccy"/>
    <n v="1.202081528017131E-2"/>
    <n v="-3577.5732093839579"/>
  </r>
  <r>
    <n v="41"/>
    <s v="CMBS-2024-RE1-A2"/>
    <s v="SECURITISATION"/>
    <s v="Tranche CS01 + GIRR PV01 (SOFR bumped, spread fixed) [MAR21.10(1),19,20]"/>
    <s v="GIRR_USD_0.25Y"/>
    <s v="delta"/>
    <s v="GIRR"/>
    <m/>
    <s v="USD"/>
    <m/>
    <x v="0"/>
    <m/>
    <m/>
    <n v="-23763.628974556919"/>
    <n v="1.7000000000000001E-2"/>
    <n v="1.4142135623730949"/>
    <s v="MAR21.44 specified ccy"/>
    <n v="1.202081528017131E-2"/>
    <n v="-285.65819428967552"/>
  </r>
  <r>
    <n v="42"/>
    <s v="CMBS-2024-RE1-B (Mezz)"/>
    <s v="SECURITISATION"/>
    <s v="Tranche CS01 + GIRR PV01 (SOFR bumped, spread fixed) [MAR21.10(1),19,20]"/>
    <s v="GIRR_USD_0.25Y"/>
    <s v="delta"/>
    <s v="GIRR"/>
    <m/>
    <s v="USD"/>
    <m/>
    <x v="0"/>
    <m/>
    <m/>
    <n v="-44406.426716595888"/>
    <n v="1.7000000000000001E-2"/>
    <n v="1.4142135623730949"/>
    <s v="MAR21.44 specified ccy"/>
    <n v="1.202081528017131E-2"/>
    <n v="-533.80145281266334"/>
  </r>
  <r>
    <n v="43"/>
    <s v="CLO-2019-LVG-A (Senior)"/>
    <s v="SECURITISATION"/>
    <s v="Tranche CS01 + GIRR PV01 (SOFR bumped, spread fixed) [MAR21.10(1),19,20]"/>
    <s v="GIRR_USD_0.25Y"/>
    <s v="delta"/>
    <s v="GIRR"/>
    <m/>
    <s v="USD"/>
    <m/>
    <x v="0"/>
    <m/>
    <m/>
    <n v="-2747809.217870235"/>
    <n v="1.7000000000000001E-2"/>
    <n v="1.4142135623730949"/>
    <s v="MAR21.44 specified ccy"/>
    <n v="1.202081528017131E-2"/>
    <n v="-33030.9070331701"/>
  </r>
  <r>
    <n v="44"/>
    <s v="CLO-2023-LVG-B (Mezz)"/>
    <s v="SECURITISATION"/>
    <s v="Tranche CS01 + GIRR PV01 (SOFR bumped, spread fixed) [MAR21.10(1),19,20]"/>
    <s v="GIRR_USD_0.25Y"/>
    <s v="delta"/>
    <s v="GIRR"/>
    <m/>
    <s v="USD"/>
    <m/>
    <x v="0"/>
    <m/>
    <m/>
    <n v="-127647.4183797836"/>
    <n v="1.7000000000000001E-2"/>
    <n v="1.4142135623730949"/>
    <s v="MAR21.44 specified ccy"/>
    <n v="1.202081528017131E-2"/>
    <n v="-1534.4260373341231"/>
  </r>
  <r>
    <n v="45"/>
    <s v="CLO-2023-LVG-C (Mezz)"/>
    <s v="SECURITISATION"/>
    <s v="Tranche CS01 + GIRR PV01 (SOFR bumped, spread fixed) [MAR21.10(1),19,20]"/>
    <s v="GIRR_USD_0.25Y"/>
    <s v="delta"/>
    <s v="GIRR"/>
    <m/>
    <s v="USD"/>
    <m/>
    <x v="0"/>
    <m/>
    <m/>
    <n v="-56732.185930013657"/>
    <n v="1.7000000000000001E-2"/>
    <n v="1.4142135623730949"/>
    <s v="MAR21.44 specified ccy"/>
    <n v="1.202081528017131E-2"/>
    <n v="-681.96712750502797"/>
  </r>
  <r>
    <n v="46"/>
    <s v="ABCP MultiSeller 2025"/>
    <s v="SECURITISATION"/>
    <s v="Tranche CS01 + GIRR PV01 (SOFR bumped, spread fixed) [MAR21.10(1),19,20]"/>
    <s v="GIRR_USD_0.25Y"/>
    <s v="delta"/>
    <s v="GIRR"/>
    <m/>
    <s v="USD"/>
    <m/>
    <x v="0"/>
    <m/>
    <m/>
    <n v="-894803.73084545135"/>
    <n v="1.7000000000000001E-2"/>
    <n v="1.4142135623730949"/>
    <s v="MAR21.44 specified ccy"/>
    <n v="1.202081528017131E-2"/>
    <n v="-10756.270360501299"/>
  </r>
  <r>
    <n v="47"/>
    <s v="CC-ABS-2024-A (Senior)"/>
    <s v="SECURITISATION"/>
    <s v="Tranche CS01 + GIRR PV01 (SOFR bumped, spread fixed) [MAR21.10(1),19,20]"/>
    <s v="GIRR_USD_0.25Y"/>
    <s v="delta"/>
    <s v="GIRR"/>
    <m/>
    <s v="USD"/>
    <m/>
    <x v="0"/>
    <m/>
    <m/>
    <n v="-452566.81084632868"/>
    <n v="1.7000000000000001E-2"/>
    <n v="1.4142135623730949"/>
    <s v="MAR21.44 specified ccy"/>
    <n v="1.202081528017131E-2"/>
    <n v="-5440.2220351199467"/>
  </r>
  <r>
    <n v="48"/>
    <s v="CC-ABS-2024-B (Mezz)"/>
    <s v="SECURITISATION"/>
    <s v="Tranche CS01 + GIRR PV01 (SOFR bumped, spread fixed) [MAR21.10(1),19,20]"/>
    <s v="GIRR_USD_0.25Y"/>
    <s v="delta"/>
    <s v="GIRR"/>
    <m/>
    <s v="USD"/>
    <m/>
    <x v="0"/>
    <m/>
    <m/>
    <n v="-60287.59703040123"/>
    <n v="1.7000000000000001E-2"/>
    <n v="1.4142135623730949"/>
    <s v="MAR21.44 specified ccy"/>
    <n v="1.202081528017131E-2"/>
    <n v="-724.70606758785766"/>
  </r>
  <r>
    <n v="49"/>
    <s v="CC-ABS-2024-C (Junior)"/>
    <s v="SECURITISATION"/>
    <s v="Tranche CS01 + GIRR PV01 (SOFR bumped, spread fixed) [MAR21.10(1),19,20]"/>
    <s v="GIRR_USD_0.25Y"/>
    <s v="delta"/>
    <s v="GIRR"/>
    <m/>
    <s v="USD"/>
    <m/>
    <x v="0"/>
    <m/>
    <m/>
    <n v="-33046.831749379628"/>
    <n v="1.7000000000000001E-2"/>
    <n v="1.4142135623730949"/>
    <s v="MAR21.44 specified ccy"/>
    <n v="1.202081528017131E-2"/>
    <n v="-397.24986005419311"/>
  </r>
  <r>
    <n v="50"/>
    <s v="AUTO-2024-1-A (Senior)"/>
    <s v="SECURITISATION"/>
    <s v="Tranche CS01 + GIRR PV01 (SOFR bumped, spread fixed) [MAR21.10(1),19,20]"/>
    <s v="GIRR_USD_0.25Y"/>
    <s v="delta"/>
    <s v="GIRR"/>
    <m/>
    <s v="USD"/>
    <m/>
    <x v="0"/>
    <m/>
    <m/>
    <n v="-1305942.093282938"/>
    <n v="1.7000000000000001E-2"/>
    <n v="1.4142135623730949"/>
    <s v="MAR21.44 specified ccy"/>
    <n v="1.202081528017131E-2"/>
    <n v="-15698.48866995445"/>
  </r>
  <r>
    <n v="51"/>
    <s v="AUTO-2024-1-B (Short Mezz)"/>
    <s v="SECURITISATION"/>
    <s v="Tranche CS01 + GIRR PV01 (SOFR bumped, spread fixed) [MAR21.10(1),19,20]"/>
    <s v="GIRR_USD_0.25Y"/>
    <s v="delta"/>
    <s v="GIRR"/>
    <m/>
    <s v="USD"/>
    <m/>
    <x v="0"/>
    <m/>
    <m/>
    <n v="195466.23170375821"/>
    <n v="1.7000000000000001E-2"/>
    <n v="1.4142135623730949"/>
    <s v="MAR21.44 specified ccy"/>
    <n v="1.202081528017131E-2"/>
    <n v="2349.663464822042"/>
  </r>
  <r>
    <n v="53"/>
    <s v="TRS on BCOM Commodity Index-Barclays-Leg2"/>
    <s v="COMMODITY_TRS_SOFR"/>
    <s v="SOFR floating leg PV01 at 0.25Y tenor [MAR21.19]"/>
    <s v="GIRR_USD_0.25Y"/>
    <s v="delta"/>
    <s v="GIRR"/>
    <m/>
    <s v="USD"/>
    <m/>
    <x v="0"/>
    <m/>
    <m/>
    <n v="88110.064382362907"/>
    <n v="1.7000000000000001E-2"/>
    <n v="1.4142135623730949"/>
    <s v="MAR21.44 specified ccy"/>
    <n v="1.202081528017131E-2"/>
    <n v="1059.154808264386"/>
  </r>
  <r>
    <n v="55"/>
    <s v="TRS on BCOM Commodity Index- GS-Leg2"/>
    <s v="COMMODITY_TRS_SOFR"/>
    <s v="SOFR floating leg PV01 at 0.25Y tenor [MAR21.19]"/>
    <s v="GIRR_USD_0.25Y"/>
    <s v="delta"/>
    <s v="GIRR"/>
    <m/>
    <s v="USD"/>
    <m/>
    <x v="0"/>
    <m/>
    <m/>
    <n v="52520.508965869791"/>
    <n v="1.7000000000000001E-2"/>
    <n v="1.4142135623730949"/>
    <s v="MAR21.44 specified ccy"/>
    <n v="1.202081528017131E-2"/>
    <n v="631.33933669930184"/>
  </r>
  <r>
    <n v="57"/>
    <s v="TRS on BCOM Commodity Index- JPM-Leg2"/>
    <s v="COMMODITY_TRS_SOFR"/>
    <s v="SOFR floating leg PV01 at 0.25Y tenor [MAR21.19]"/>
    <s v="GIRR_USD_0.25Y"/>
    <s v="delta"/>
    <s v="GIRR"/>
    <m/>
    <s v="USD"/>
    <m/>
    <x v="0"/>
    <m/>
    <m/>
    <n v="32025.414867575819"/>
    <n v="1.7000000000000001E-2"/>
    <n v="1.4142135623730949"/>
    <s v="MAR21.44 specified ccy"/>
    <n v="1.202081528017131E-2"/>
    <n v="384.97159639398092"/>
  </r>
  <r>
    <n v="58"/>
    <s v="GBP/USD XCcy Basis Swap 5Y-Leg1"/>
    <s v="XCCY_USD_LEG"/>
    <s v="USD SOFR curve PV01 across tenors [MAR21.19]"/>
    <s v="GIRR_USD_0.25Y"/>
    <s v="delta"/>
    <s v="GIRR"/>
    <m/>
    <s v="USD"/>
    <m/>
    <x v="0"/>
    <m/>
    <m/>
    <n v="-36925.98122029267"/>
    <n v="1.7000000000000001E-2"/>
    <n v="1.4142135623730949"/>
    <s v="MAR21.44 specified ccy"/>
    <n v="1.202081528017131E-2"/>
    <n v="-443.88039928821303"/>
  </r>
  <r>
    <n v="2"/>
    <s v="US Treasury 4.125% 2029"/>
    <s v="GOV_BOND"/>
    <s v="PV01: bump risk-free rate +1bp per tenor [MAR21.19]"/>
    <s v="GIRR_USD_0.5Y"/>
    <s v="delta"/>
    <s v="GIRR"/>
    <m/>
    <s v="USD"/>
    <m/>
    <x v="1"/>
    <m/>
    <m/>
    <n v="-15589.173076904221"/>
    <n v="1.7000000000000001E-2"/>
    <n v="1.4142135623730949"/>
    <s v="MAR21.44 specified ccy"/>
    <n v="1.202081528017131E-2"/>
    <n v="-187.39456992808539"/>
  </r>
  <r>
    <n v="3"/>
    <s v="Apple 2027 Bond"/>
    <s v="CORP_BOND"/>
    <s v="GIRR PV01 [MAR21.19] + CSR CS01 [MAR21.20]"/>
    <s v="GIRR_USD_0.5Y"/>
    <s v="delta"/>
    <s v="GIRR"/>
    <m/>
    <s v="USD"/>
    <m/>
    <x v="1"/>
    <m/>
    <m/>
    <n v="-4877.3369955483759"/>
    <n v="1.7000000000000001E-2"/>
    <n v="1.4142135623730949"/>
    <s v="MAR21.44 specified ccy"/>
    <n v="1.202081528017131E-2"/>
    <n v="-58.629567082632747"/>
  </r>
  <r>
    <n v="4"/>
    <s v="Microsoft 2028 Bond"/>
    <s v="CORP_BOND"/>
    <s v="GIRR PV01 [MAR21.19] + CSR CS01 [MAR21.20]"/>
    <s v="GIRR_USD_0.5Y"/>
    <s v="delta"/>
    <s v="GIRR"/>
    <m/>
    <s v="USD"/>
    <m/>
    <x v="1"/>
    <m/>
    <m/>
    <n v="-6319.9143413612546"/>
    <n v="1.7000000000000001E-2"/>
    <n v="1.4142135623730949"/>
    <s v="MAR21.44 specified ccy"/>
    <n v="1.202081528017131E-2"/>
    <n v="-75.970522884009171"/>
  </r>
  <r>
    <n v="5"/>
    <s v="JPMorgan 2026 Bond"/>
    <s v="CORP_BOND"/>
    <s v="GIRR PV01 [MAR21.19] + CSR CS01 [MAR21.20]"/>
    <s v="GIRR_USD_0.5Y"/>
    <s v="delta"/>
    <s v="GIRR"/>
    <m/>
    <s v="USD"/>
    <m/>
    <x v="1"/>
    <m/>
    <m/>
    <n v="-127955.0664683597"/>
    <n v="1.7000000000000001E-2"/>
    <n v="1.4142135623730949"/>
    <s v="MAR21.44 specified ccy"/>
    <n v="1.202081528017131E-2"/>
    <n v="-1538.124218178194"/>
  </r>
  <r>
    <n v="6"/>
    <s v="Verizon 2029 Bond"/>
    <s v="CORP_BOND"/>
    <s v="GIRR PV01 [MAR21.19] + CSR CS01 [MAR21.20]"/>
    <s v="GIRR_USD_0.5Y"/>
    <s v="delta"/>
    <s v="GIRR"/>
    <m/>
    <s v="USD"/>
    <m/>
    <x v="1"/>
    <m/>
    <m/>
    <n v="-11896.64808214275"/>
    <n v="1.7000000000000001E-2"/>
    <n v="1.4142135623730949"/>
    <s v="MAR21.44 specified ccy"/>
    <n v="1.202081528017131E-2"/>
    <n v="-143.0074090486423"/>
  </r>
  <r>
    <n v="7"/>
    <s v="Pfizer 2030 Callable Bond"/>
    <s v="CALLABLE_BOND"/>
    <s v="Callable: tree-based GIRR PV01 + CSR CS01 + Vega(HW) + Curvature(±1.7%) [MAR21.19,20,25,5]"/>
    <s v="GIRR_USD_0.5Y"/>
    <s v="delta"/>
    <s v="GIRR"/>
    <m/>
    <s v="USD"/>
    <m/>
    <x v="1"/>
    <m/>
    <m/>
    <n v="-9222.7817356729247"/>
    <n v="1.7000000000000001E-2"/>
    <n v="1.4142135623730949"/>
    <s v="MAR21.44 specified ccy"/>
    <n v="1.202081528017131E-2"/>
    <n v="-110.86535561386199"/>
  </r>
  <r>
    <n v="8"/>
    <s v="Walmart 2027 Bond"/>
    <s v="CORP_BOND"/>
    <s v="GIRR PV01 [MAR21.19] + CSR CS01 [MAR21.20]"/>
    <s v="GIRR_USD_0.5Y"/>
    <s v="delta"/>
    <s v="GIRR"/>
    <m/>
    <s v="USD"/>
    <m/>
    <x v="1"/>
    <m/>
    <m/>
    <n v="-7046.9080166049034"/>
    <n v="1.7000000000000001E-2"/>
    <n v="1.4142135623730949"/>
    <s v="MAR21.44 specified ccy"/>
    <n v="1.202081528017131E-2"/>
    <n v="-84.709579563965931"/>
  </r>
  <r>
    <n v="9"/>
    <s v="Chevron 2029 Callable Bond"/>
    <s v="CALLABLE_BOND"/>
    <s v="Callable: tree-based GIRR PV01 + CSR CS01 + Vega(HW) + Curvature(±1.7%) [MAR21.19,20,25,5]"/>
    <s v="GIRR_USD_0.5Y"/>
    <s v="delta"/>
    <s v="GIRR"/>
    <m/>
    <s v="USD"/>
    <m/>
    <x v="1"/>
    <m/>
    <m/>
    <n v="-5826.2904114485536"/>
    <n v="1.7000000000000001E-2"/>
    <n v="1.4142135623730949"/>
    <s v="MAR21.44 specified ccy"/>
    <n v="1.202081528017131E-2"/>
    <n v="-70.036760804656367"/>
  </r>
  <r>
    <n v="10"/>
    <s v="Caterpillar 2028 Bond"/>
    <s v="CORP_BOND"/>
    <s v="GIRR PV01 [MAR21.19] + CSR CS01 [MAR21.20]"/>
    <s v="GIRR_USD_0.5Y"/>
    <s v="delta"/>
    <s v="GIRR"/>
    <m/>
    <s v="USD"/>
    <m/>
    <x v="1"/>
    <m/>
    <m/>
    <n v="-8078.1705980257357"/>
    <n v="1.7000000000000001E-2"/>
    <n v="1.4142135623730949"/>
    <s v="MAR21.44 specified ccy"/>
    <n v="1.202081528017131E-2"/>
    <n v="-97.106196560578383"/>
  </r>
  <r>
    <n v="11"/>
    <s v="Boeing 2030 Callable Bond"/>
    <s v="CALLABLE_BOND"/>
    <s v="Callable: tree-based GIRR PV01 + CSR CS01 + Vega(HW) + Curvature(±1.7%) [MAR21.19,20,25,5]"/>
    <s v="GIRR_USD_0.5Y"/>
    <s v="delta"/>
    <s v="GIRR"/>
    <m/>
    <s v="USD"/>
    <m/>
    <x v="1"/>
    <m/>
    <m/>
    <n v="-9192.5826918100029"/>
    <n v="1.7000000000000001E-2"/>
    <n v="1.4142135623730949"/>
    <s v="MAR21.44 specified ccy"/>
    <n v="1.202081528017131E-2"/>
    <n v="-110.502338485948"/>
  </r>
  <r>
    <n v="12"/>
    <s v="Procter &amp; Gamble 2034 Bond"/>
    <s v="CORP_BOND"/>
    <s v="GIRR PV01 [MAR21.19] + CSR CS01 [MAR21.20]"/>
    <s v="GIRR_USD_0.5Y"/>
    <s v="delta"/>
    <s v="GIRR"/>
    <m/>
    <s v="USD"/>
    <m/>
    <x v="1"/>
    <m/>
    <m/>
    <n v="-5680.4427483712061"/>
    <n v="1.7000000000000001E-2"/>
    <n v="1.4142135623730949"/>
    <s v="MAR21.44 specified ccy"/>
    <n v="1.202081528017131E-2"/>
    <n v="-68.28355298775891"/>
  </r>
  <r>
    <n v="13"/>
    <s v="Johnson &amp; Johnson 2027 Bond"/>
    <s v="CORP_BOND"/>
    <s v="GIRR PV01 [MAR21.19] + CSR CS01 [MAR21.20]"/>
    <s v="GIRR_USD_0.5Y"/>
    <s v="delta"/>
    <s v="GIRR"/>
    <m/>
    <s v="USD"/>
    <m/>
    <x v="1"/>
    <m/>
    <m/>
    <n v="-91934.912565363891"/>
    <n v="1.7000000000000001E-2"/>
    <n v="1.4142135623730949"/>
    <s v="MAR21.44 specified ccy"/>
    <n v="1.202081528017131E-2"/>
    <n v="-1105.1326017469401"/>
  </r>
  <r>
    <n v="14"/>
    <s v="Oracle 2028 Bond"/>
    <s v="CORP_BOND"/>
    <s v="GIRR PV01 [MAR21.19] + CSR CS01 [MAR21.20]"/>
    <s v="GIRR_USD_0.5Y"/>
    <s v="delta"/>
    <s v="GIRR"/>
    <m/>
    <s v="USD"/>
    <m/>
    <x v="1"/>
    <m/>
    <m/>
    <n v="-5258.0431165552"/>
    <n v="1.7000000000000001E-2"/>
    <n v="1.4142135623730949"/>
    <s v="MAR21.44 specified ccy"/>
    <n v="1.202081528017131E-2"/>
    <n v="-63.205965039286333"/>
  </r>
  <r>
    <n v="15"/>
    <s v="Intel 2029 Bond"/>
    <s v="CORP_BOND"/>
    <s v="GIRR PV01 [MAR21.19] + CSR CS01 [MAR21.20]"/>
    <s v="GIRR_USD_0.5Y"/>
    <s v="delta"/>
    <s v="GIRR"/>
    <m/>
    <s v="USD"/>
    <m/>
    <x v="1"/>
    <m/>
    <m/>
    <n v="-8513.6515313024574"/>
    <n v="1.7000000000000001E-2"/>
    <n v="1.4142135623730949"/>
    <s v="MAR21.44 specified ccy"/>
    <n v="1.202081528017131E-2"/>
    <n v="-102.34103241753439"/>
  </r>
  <r>
    <n v="16"/>
    <s v="Union Pacific 2030 Bond"/>
    <s v="CORP_BOND"/>
    <s v="GIRR PV01 [MAR21.19] + CSR CS01 [MAR21.20]"/>
    <s v="GIRR_USD_0.5Y"/>
    <s v="delta"/>
    <s v="GIRR"/>
    <m/>
    <s v="USD"/>
    <m/>
    <x v="1"/>
    <m/>
    <m/>
    <n v="-7288.5185608697611"/>
    <n v="1.7000000000000001E-2"/>
    <n v="1.4142135623730949"/>
    <s v="MAR21.44 specified ccy"/>
    <n v="1.202081528017131E-2"/>
    <n v="-87.613935286315439"/>
  </r>
  <r>
    <n v="17"/>
    <s v="Goldman Sachs 2026 Bond"/>
    <s v="CORP_BOND"/>
    <s v="GIRR PV01 [MAR21.19] + CSR CS01 [MAR21.20]"/>
    <s v="GIRR_USD_0.5Y"/>
    <s v="delta"/>
    <s v="GIRR"/>
    <m/>
    <s v="USD"/>
    <m/>
    <x v="1"/>
    <m/>
    <m/>
    <n v="-316080.80102262192"/>
    <n v="1.7000000000000001E-2"/>
    <n v="1.4142135623730949"/>
    <s v="MAR21.44 specified ccy"/>
    <n v="1.202081528017131E-2"/>
    <n v="-3799.548922701521"/>
  </r>
  <r>
    <n v="18"/>
    <s v="ExxonMobil 2027 Bond"/>
    <s v="CORP_BOND"/>
    <s v="GIRR PV01 [MAR21.19] + CSR CS01 [MAR21.20]"/>
    <s v="GIRR_USD_0.5Y"/>
    <s v="delta"/>
    <s v="GIRR"/>
    <m/>
    <s v="USD"/>
    <m/>
    <x v="1"/>
    <m/>
    <m/>
    <n v="-8021.2453808030659"/>
    <n v="1.7000000000000001E-2"/>
    <n v="1.4142135623730949"/>
    <s v="MAR21.44 specified ccy"/>
    <n v="1.202081528017131E-2"/>
    <n v="-96.421909039561044"/>
  </r>
  <r>
    <n v="19"/>
    <s v="Netflix 2029 Bond"/>
    <s v="CORP_BOND"/>
    <s v="GIRR PV01 [MAR21.19] + CSR CS01 [MAR21.20]"/>
    <s v="GIRR_USD_0.5Y"/>
    <s v="delta"/>
    <s v="GIRR"/>
    <m/>
    <s v="USD"/>
    <m/>
    <x v="1"/>
    <m/>
    <m/>
    <n v="-12176.51527383623"/>
    <n v="1.7000000000000001E-2"/>
    <n v="1.4142135623730949"/>
    <s v="MAR21.44 specified ccy"/>
    <n v="1.202081528017131E-2"/>
    <n v="-146.37164086296991"/>
  </r>
  <r>
    <n v="20"/>
    <s v="Visa 2028 Bond"/>
    <s v="CORP_BOND"/>
    <s v="GIRR PV01 [MAR21.19] + CSR CS01 [MAR21.20]"/>
    <s v="GIRR_USD_0.5Y"/>
    <s v="delta"/>
    <s v="GIRR"/>
    <m/>
    <s v="USD"/>
    <m/>
    <x v="1"/>
    <m/>
    <m/>
    <n v="-4879.3897298082811"/>
    <n v="1.7000000000000001E-2"/>
    <n v="1.4142135623730949"/>
    <s v="MAR21.44 specified ccy"/>
    <n v="1.202081528017131E-2"/>
    <n v="-58.654242621990349"/>
  </r>
  <r>
    <n v="21"/>
    <s v="Amgen 2027 Bond"/>
    <s v="CORP_BOND"/>
    <s v="GIRR PV01 [MAR21.19] + CSR CS01 [MAR21.20]"/>
    <s v="GIRR_USD_0.5Y"/>
    <s v="delta"/>
    <s v="GIRR"/>
    <m/>
    <s v="USD"/>
    <m/>
    <x v="1"/>
    <m/>
    <m/>
    <n v="-5831.637950223012"/>
    <n v="1.7000000000000001E-2"/>
    <n v="1.4142135623730949"/>
    <s v="MAR21.44 specified ccy"/>
    <n v="1.202081528017131E-2"/>
    <n v="-70.101042580467677"/>
  </r>
  <r>
    <n v="22"/>
    <s v="3M 2030 Bond"/>
    <s v="CORP_BOND"/>
    <s v="GIRR PV01 [MAR21.19] + CSR CS01 [MAR21.20]"/>
    <s v="GIRR_USD_0.5Y"/>
    <s v="delta"/>
    <s v="GIRR"/>
    <m/>
    <s v="USD"/>
    <m/>
    <x v="1"/>
    <m/>
    <m/>
    <n v="-5936.8435357782801"/>
    <n v="1.7000000000000001E-2"/>
    <n v="1.4142135623730949"/>
    <s v="MAR21.44 specified ccy"/>
    <n v="1.202081528017131E-2"/>
    <n v="-71.365699490869815"/>
  </r>
  <r>
    <n v="37"/>
    <s v="RMBS-2023-1-A (Senior)"/>
    <s v="SECURITISATION"/>
    <s v="Tranche CS01 + GIRR PV01 (SOFR bumped, spread fixed) [MAR21.10(1),19,20]"/>
    <s v="GIRR_USD_0.5Y"/>
    <s v="delta"/>
    <s v="GIRR"/>
    <m/>
    <s v="USD"/>
    <m/>
    <x v="1"/>
    <m/>
    <m/>
    <n v="-960840.3903990984"/>
    <n v="1.7000000000000001E-2"/>
    <n v="1.4142135623730949"/>
    <s v="MAR21.44 specified ccy"/>
    <n v="1.202081528017131E-2"/>
    <n v="-11550.08484671525"/>
  </r>
  <r>
    <n v="38"/>
    <s v="RMBS-2023-1-M (Mezz)"/>
    <s v="SECURITISATION"/>
    <s v="Tranche CS01 + GIRR PV01 (SOFR bumped, spread fixed) [MAR21.10(1),19,20]"/>
    <s v="GIRR_USD_0.5Y"/>
    <s v="delta"/>
    <s v="GIRR"/>
    <m/>
    <s v="USD"/>
    <m/>
    <x v="1"/>
    <m/>
    <m/>
    <n v="-284896.48967981339"/>
    <n v="1.7000000000000001E-2"/>
    <n v="1.4142135623730949"/>
    <s v="MAR21.44 specified ccy"/>
    <n v="1.202081528017131E-2"/>
    <n v="-3424.6880764102689"/>
  </r>
  <r>
    <n v="39"/>
    <s v="RMBS-2023-1-B (Short Mezz)"/>
    <s v="SECURITISATION"/>
    <s v="Tranche CS01 + GIRR PV01 (SOFR bumped, spread fixed) [MAR21.10(1),19,20]"/>
    <s v="GIRR_USD_0.5Y"/>
    <s v="delta"/>
    <s v="GIRR"/>
    <m/>
    <s v="USD"/>
    <m/>
    <x v="1"/>
    <m/>
    <m/>
    <n v="94965.496566146612"/>
    <n v="1.7000000000000001E-2"/>
    <n v="1.4142135623730949"/>
    <s v="MAR21.44 specified ccy"/>
    <n v="1.202081528017131E-2"/>
    <n v="1141.5626922113911"/>
  </r>
  <r>
    <n v="40"/>
    <s v="CMBS-2024-RE1-A1 (Senior)"/>
    <s v="SECURITISATION"/>
    <s v="Tranche CS01 + GIRR PV01 (SOFR bumped, spread fixed) [MAR21.10(1),19,20]"/>
    <s v="GIRR_USD_0.5Y"/>
    <s v="delta"/>
    <s v="GIRR"/>
    <m/>
    <s v="USD"/>
    <m/>
    <x v="1"/>
    <m/>
    <m/>
    <n v="-836184.76048111916"/>
    <n v="1.7000000000000001E-2"/>
    <n v="1.4142135623730949"/>
    <s v="MAR21.44 specified ccy"/>
    <n v="1.202081528017131E-2"/>
    <n v="-10051.622545837819"/>
  </r>
  <r>
    <n v="41"/>
    <s v="CMBS-2024-RE1-A2"/>
    <s v="SECURITISATION"/>
    <s v="Tranche CS01 + GIRR PV01 (SOFR bumped, spread fixed) [MAR21.10(1),19,20]"/>
    <s v="GIRR_USD_0.5Y"/>
    <s v="delta"/>
    <s v="GIRR"/>
    <m/>
    <s v="USD"/>
    <m/>
    <x v="1"/>
    <m/>
    <m/>
    <n v="-66595.878787338734"/>
    <n v="1.7000000000000001E-2"/>
    <n v="1.4142135623730949"/>
    <s v="MAR21.44 specified ccy"/>
    <n v="1.202081528017131E-2"/>
    <n v="-800.53675732327793"/>
  </r>
  <r>
    <n v="42"/>
    <s v="CMBS-2024-RE1-B (Mezz)"/>
    <s v="SECURITISATION"/>
    <s v="Tranche CS01 + GIRR PV01 (SOFR bumped, spread fixed) [MAR21.10(1),19,20]"/>
    <s v="GIRR_USD_0.5Y"/>
    <s v="delta"/>
    <s v="GIRR"/>
    <m/>
    <s v="USD"/>
    <m/>
    <x v="1"/>
    <m/>
    <m/>
    <n v="-123883.8386535645"/>
    <n v="1.7000000000000001E-2"/>
    <n v="1.4142135623730949"/>
    <s v="MAR21.44 specified ccy"/>
    <n v="1.202081528017131E-2"/>
    <n v="-1489.1847406530451"/>
  </r>
  <r>
    <n v="43"/>
    <s v="CLO-2019-LVG-A (Senior)"/>
    <s v="SECURITISATION"/>
    <s v="Tranche CS01 + GIRR PV01 (SOFR bumped, spread fixed) [MAR21.10(1),19,20]"/>
    <s v="GIRR_USD_0.5Y"/>
    <s v="delta"/>
    <s v="GIRR"/>
    <m/>
    <s v="USD"/>
    <m/>
    <x v="1"/>
    <m/>
    <m/>
    <n v="-7847564.2174482346"/>
    <n v="1.7000000000000001E-2"/>
    <n v="1.4142135623730949"/>
    <s v="MAR21.44 specified ccy"/>
    <n v="1.202081528017131E-2"/>
    <n v="-94334.119857227357"/>
  </r>
  <r>
    <n v="44"/>
    <s v="CLO-2023-LVG-B (Mezz)"/>
    <s v="SECURITISATION"/>
    <s v="Tranche CS01 + GIRR PV01 (SOFR bumped, spread fixed) [MAR21.10(1),19,20]"/>
    <s v="GIRR_USD_0.5Y"/>
    <s v="delta"/>
    <s v="GIRR"/>
    <m/>
    <s v="USD"/>
    <m/>
    <x v="1"/>
    <m/>
    <m/>
    <n v="-372421.04016244411"/>
    <n v="1.7000000000000001E-2"/>
    <n v="1.4142135623730949"/>
    <s v="MAR21.44 specified ccy"/>
    <n v="1.202081528017131E-2"/>
    <n v="-4476.8045302420014"/>
  </r>
  <r>
    <n v="45"/>
    <s v="CLO-2023-LVG-C (Mezz)"/>
    <s v="SECURITISATION"/>
    <s v="Tranche CS01 + GIRR PV01 (SOFR bumped, spread fixed) [MAR21.10(1),19,20]"/>
    <s v="GIRR_USD_0.5Y"/>
    <s v="delta"/>
    <s v="GIRR"/>
    <m/>
    <s v="USD"/>
    <m/>
    <x v="1"/>
    <m/>
    <m/>
    <n v="-165520.4623192549"/>
    <n v="1.7000000000000001E-2"/>
    <n v="1.4142135623730949"/>
    <s v="MAR21.44 specified ccy"/>
    <n v="1.202081528017131E-2"/>
    <n v="-1989.690902628319"/>
  </r>
  <r>
    <n v="46"/>
    <s v="ABCP MultiSeller 2025"/>
    <s v="SECURITISATION"/>
    <s v="Tranche CS01 + GIRR PV01 (SOFR bumped, spread fixed) [MAR21.10(1),19,20]"/>
    <s v="GIRR_USD_0.5Y"/>
    <s v="delta"/>
    <s v="GIRR"/>
    <m/>
    <s v="USD"/>
    <m/>
    <x v="1"/>
    <m/>
    <m/>
    <n v="-134166959.7655535"/>
    <n v="1.7000000000000001E-2"/>
    <n v="1.4142135623730949"/>
    <s v="MAR21.44 specified ccy"/>
    <n v="1.202081528017131E-2"/>
    <n v="-1612796.2400438951"/>
  </r>
  <r>
    <n v="47"/>
    <s v="CC-ABS-2024-A (Senior)"/>
    <s v="SECURITISATION"/>
    <s v="Tranche CS01 + GIRR PV01 (SOFR bumped, spread fixed) [MAR21.10(1),19,20]"/>
    <s v="GIRR_USD_0.5Y"/>
    <s v="delta"/>
    <s v="GIRR"/>
    <m/>
    <s v="USD"/>
    <m/>
    <x v="1"/>
    <m/>
    <m/>
    <n v="-1256825.250089169"/>
    <n v="1.7000000000000001E-2"/>
    <n v="1.4142135623730949"/>
    <s v="MAR21.44 specified ccy"/>
    <n v="1.202081528017131E-2"/>
    <n v="-15108.06417077701"/>
  </r>
  <r>
    <n v="48"/>
    <s v="CC-ABS-2024-B (Mezz)"/>
    <s v="SECURITISATION"/>
    <s v="Tranche CS01 + GIRR PV01 (SOFR bumped, spread fixed) [MAR21.10(1),19,20]"/>
    <s v="GIRR_USD_0.5Y"/>
    <s v="delta"/>
    <s v="GIRR"/>
    <m/>
    <s v="USD"/>
    <m/>
    <x v="1"/>
    <m/>
    <m/>
    <n v="-167209.75901931521"/>
    <n v="1.7000000000000001E-2"/>
    <n v="1.4142135623730949"/>
    <s v="MAR21.44 specified ccy"/>
    <n v="1.202081528017131E-2"/>
    <n v="-2009.997626213147"/>
  </r>
  <r>
    <n v="49"/>
    <s v="CC-ABS-2024-C (Junior)"/>
    <s v="SECURITISATION"/>
    <s v="Tranche CS01 + GIRR PV01 (SOFR bumped, spread fixed) [MAR21.10(1),19,20]"/>
    <s v="GIRR_USD_0.5Y"/>
    <s v="delta"/>
    <s v="GIRR"/>
    <m/>
    <s v="USD"/>
    <m/>
    <x v="1"/>
    <m/>
    <m/>
    <n v="-91220.148466527462"/>
    <n v="1.7000000000000001E-2"/>
    <n v="1.4142135623730949"/>
    <s v="MAR21.44 specified ccy"/>
    <n v="1.202081528017131E-2"/>
    <n v="-1096.5405545459289"/>
  </r>
  <r>
    <n v="50"/>
    <s v="AUTO-2024-1-A (Senior)"/>
    <s v="SECURITISATION"/>
    <s v="Tranche CS01 + GIRR PV01 (SOFR bumped, spread fixed) [MAR21.10(1),19,20]"/>
    <s v="GIRR_USD_0.5Y"/>
    <s v="delta"/>
    <s v="GIRR"/>
    <m/>
    <s v="USD"/>
    <m/>
    <x v="1"/>
    <m/>
    <m/>
    <n v="-3607500.064298511"/>
    <n v="1.7000000000000001E-2"/>
    <n v="1.4142135623730949"/>
    <s v="MAR21.44 specified ccy"/>
    <n v="1.202081528017131E-2"/>
    <n v="-43365.091896138532"/>
  </r>
  <r>
    <n v="51"/>
    <s v="AUTO-2024-1-B (Short Mezz)"/>
    <s v="SECURITISATION"/>
    <s v="Tranche CS01 + GIRR PV01 (SOFR bumped, spread fixed) [MAR21.10(1),19,20]"/>
    <s v="GIRR_USD_0.5Y"/>
    <s v="delta"/>
    <s v="GIRR"/>
    <m/>
    <s v="USD"/>
    <m/>
    <x v="1"/>
    <m/>
    <m/>
    <n v="538366.99618026614"/>
    <n v="1.7000000000000001E-2"/>
    <n v="1.4142135623730949"/>
    <s v="MAR21.44 specified ccy"/>
    <n v="1.202081528017131E-2"/>
    <n v="6471.6102140236726"/>
  </r>
  <r>
    <n v="53"/>
    <s v="TRS on BCOM Commodity Index-Barclays-Leg2"/>
    <s v="COMMODITY_TRS_SOFR"/>
    <s v="SOFR floating leg PV01 at 0.25Y tenor [MAR21.19]"/>
    <s v="GIRR_USD_0.5Y"/>
    <s v="delta"/>
    <s v="GIRR"/>
    <m/>
    <s v="USD"/>
    <m/>
    <x v="1"/>
    <m/>
    <m/>
    <n v="6130925.1686481042"/>
    <n v="1.7000000000000001E-2"/>
    <n v="1.4142135623730949"/>
    <s v="MAR21.44 specified ccy"/>
    <n v="1.202081528017131E-2"/>
    <n v="73698.718948872003"/>
  </r>
  <r>
    <n v="55"/>
    <s v="TRS on BCOM Commodity Index- GS-Leg2"/>
    <s v="COMMODITY_TRS_SOFR"/>
    <s v="SOFR floating leg PV01 at 0.25Y tenor [MAR21.19]"/>
    <s v="GIRR_USD_0.5Y"/>
    <s v="delta"/>
    <s v="GIRR"/>
    <m/>
    <s v="USD"/>
    <m/>
    <x v="1"/>
    <m/>
    <m/>
    <n v="146034.69409735221"/>
    <n v="1.7000000000000001E-2"/>
    <n v="1.4142135623730949"/>
    <s v="MAR21.44 specified ccy"/>
    <n v="1.202081528017131E-2"/>
    <n v="1755.456082240594"/>
  </r>
  <r>
    <n v="57"/>
    <s v="TRS on BCOM Commodity Index- JPM-Leg2"/>
    <s v="COMMODITY_TRS_SOFR"/>
    <s v="SOFR floating leg PV01 at 0.25Y tenor [MAR21.19]"/>
    <s v="GIRR_USD_0.5Y"/>
    <s v="delta"/>
    <s v="GIRR"/>
    <m/>
    <s v="USD"/>
    <m/>
    <x v="1"/>
    <m/>
    <m/>
    <n v="98716.77390549393"/>
    <n v="1.7000000000000001E-2"/>
    <n v="1.4142135623730949"/>
    <s v="MAR21.44 specified ccy"/>
    <n v="1.202081528017131E-2"/>
    <n v="1186.656104172378"/>
  </r>
  <r>
    <n v="58"/>
    <s v="GBP/USD XCcy Basis Swap 5Y-Leg1"/>
    <s v="XCCY_USD_LEG"/>
    <s v="USD SOFR curve PV01 across tenors [MAR21.19]"/>
    <s v="GIRR_USD_0.5Y"/>
    <s v="delta"/>
    <s v="GIRR"/>
    <m/>
    <s v="USD"/>
    <m/>
    <x v="1"/>
    <m/>
    <m/>
    <n v="-163641.87823114661"/>
    <n v="1.7000000000000001E-2"/>
    <n v="1.4142135623730949"/>
    <s v="MAR21.44 specified ccy"/>
    <n v="1.202081528017131E-2"/>
    <n v="-1967.1087903169"/>
  </r>
  <r>
    <n v="1"/>
    <s v="US Tbill June 2027"/>
    <s v="GOV_BOND"/>
    <s v="PV01: bump risk-free rate +1bp per tenor [MAR21.19]"/>
    <s v="GIRR_USD_1.0Y"/>
    <s v="delta"/>
    <s v="GIRR"/>
    <m/>
    <s v="USD"/>
    <m/>
    <x v="2"/>
    <m/>
    <m/>
    <n v="-3758722.560583578"/>
    <n v="1.6E-2"/>
    <n v="1.4142135623730949"/>
    <s v="MAR21.44 specified ccy"/>
    <n v="1.131370849898476E-2"/>
    <n v="-42525.091379000187"/>
  </r>
  <r>
    <n v="2"/>
    <s v="US Treasury 4.125% 2029"/>
    <s v="GOV_BOND"/>
    <s v="PV01: bump risk-free rate +1bp per tenor [MAR21.19]"/>
    <s v="GIRR_USD_1.0Y"/>
    <s v="delta"/>
    <s v="GIRR"/>
    <m/>
    <s v="USD"/>
    <m/>
    <x v="2"/>
    <m/>
    <m/>
    <n v="-72451.434786984231"/>
    <n v="1.6E-2"/>
    <n v="1.4142135623730949"/>
    <s v="MAR21.44 specified ccy"/>
    <n v="1.131370849898476E-2"/>
    <n v="-819.69441351314379"/>
  </r>
  <r>
    <n v="3"/>
    <s v="Apple 2027 Bond"/>
    <s v="CORP_BOND"/>
    <s v="GIRR PV01 [MAR21.19] + CSR CS01 [MAR21.20]"/>
    <s v="GIRR_USD_1.0Y"/>
    <s v="delta"/>
    <s v="GIRR"/>
    <m/>
    <s v="USD"/>
    <m/>
    <x v="2"/>
    <m/>
    <m/>
    <n v="-760743.82740989677"/>
    <n v="1.6E-2"/>
    <n v="1.4142135623730949"/>
    <s v="MAR21.44 specified ccy"/>
    <n v="1.131370849898476E-2"/>
    <n v="-8606.8339057175453"/>
  </r>
  <r>
    <n v="4"/>
    <s v="Microsoft 2028 Bond"/>
    <s v="CORP_BOND"/>
    <s v="GIRR PV01 [MAR21.19] + CSR CS01 [MAR21.20]"/>
    <s v="GIRR_USD_1.0Y"/>
    <s v="delta"/>
    <s v="GIRR"/>
    <m/>
    <s v="USD"/>
    <m/>
    <x v="2"/>
    <m/>
    <m/>
    <n v="-21701.064204933122"/>
    <n v="1.6E-2"/>
    <n v="1.4142135623730949"/>
    <s v="MAR21.44 specified ccy"/>
    <n v="1.131370849898476E-2"/>
    <n v="-245.51951453236589"/>
  </r>
  <r>
    <n v="6"/>
    <s v="Verizon 2029 Bond"/>
    <s v="CORP_BOND"/>
    <s v="GIRR PV01 [MAR21.19] + CSR CS01 [MAR21.20]"/>
    <s v="GIRR_USD_1.0Y"/>
    <s v="delta"/>
    <s v="GIRR"/>
    <m/>
    <s v="USD"/>
    <m/>
    <x v="2"/>
    <m/>
    <m/>
    <n v="-53939.421124027831"/>
    <n v="1.6E-2"/>
    <n v="1.4142135623730949"/>
    <s v="MAR21.44 specified ccy"/>
    <n v="1.131370849898476E-2"/>
    <n v="-610.2548872012319"/>
  </r>
  <r>
    <n v="7"/>
    <s v="Pfizer 2030 Callable Bond"/>
    <s v="CALLABLE_BOND"/>
    <s v="Callable: tree-based GIRR PV01 + CSR CS01 + Vega(HW) + Curvature(±1.7%) [MAR21.19,20,25,5]"/>
    <s v="GIRR_USD_1.0Y"/>
    <s v="delta"/>
    <s v="GIRR"/>
    <m/>
    <s v="USD"/>
    <m/>
    <x v="2"/>
    <m/>
    <m/>
    <n v="-32518.262132896329"/>
    <n v="1.6E-2"/>
    <n v="1.4142135623730949"/>
    <s v="MAR21.44 specified ccy"/>
    <n v="1.131370849898476E-2"/>
    <n v="-367.90213866516348"/>
  </r>
  <r>
    <n v="8"/>
    <s v="Walmart 2027 Bond"/>
    <s v="CORP_BOND"/>
    <s v="GIRR PV01 [MAR21.19] + CSR CS01 [MAR21.20]"/>
    <s v="GIRR_USD_1.0Y"/>
    <s v="delta"/>
    <s v="GIRR"/>
    <m/>
    <s v="USD"/>
    <m/>
    <x v="2"/>
    <m/>
    <m/>
    <n v="-517503.60284171387"/>
    <n v="1.6E-2"/>
    <n v="1.4142135623730949"/>
    <s v="MAR21.44 specified ccy"/>
    <n v="1.131370849898476E-2"/>
    <n v="-5854.8849097255334"/>
  </r>
  <r>
    <n v="9"/>
    <s v="Chevron 2029 Callable Bond"/>
    <s v="CALLABLE_BOND"/>
    <s v="Callable: tree-based GIRR PV01 + CSR CS01 + Vega(HW) + Curvature(±1.7%) [MAR21.19,20,25,5]"/>
    <s v="GIRR_USD_1.0Y"/>
    <s v="delta"/>
    <s v="GIRR"/>
    <m/>
    <s v="USD"/>
    <m/>
    <x v="2"/>
    <m/>
    <m/>
    <n v="-387225.4103970931"/>
    <n v="1.6E-2"/>
    <n v="1.4142135623730949"/>
    <s v="MAR21.44 specified ccy"/>
    <n v="1.131370849898476E-2"/>
    <n v="-4380.9554166324542"/>
  </r>
  <r>
    <n v="10"/>
    <s v="Caterpillar 2028 Bond"/>
    <s v="CORP_BOND"/>
    <s v="GIRR PV01 [MAR21.19] + CSR CS01 [MAR21.20]"/>
    <s v="GIRR_USD_1.0Y"/>
    <s v="delta"/>
    <s v="GIRR"/>
    <m/>
    <s v="USD"/>
    <m/>
    <x v="2"/>
    <m/>
    <m/>
    <n v="-32088.043388000639"/>
    <n v="1.6E-2"/>
    <n v="1.4142135623730949"/>
    <s v="MAR21.44 specified ccy"/>
    <n v="1.131370849898476E-2"/>
    <n v="-363.03476919461463"/>
  </r>
  <r>
    <n v="11"/>
    <s v="Boeing 2030 Callable Bond"/>
    <s v="CALLABLE_BOND"/>
    <s v="Callable: tree-based GIRR PV01 + CSR CS01 + Vega(HW) + Curvature(±1.7%) [MAR21.19,20,25,5]"/>
    <s v="GIRR_USD_1.0Y"/>
    <s v="delta"/>
    <s v="GIRR"/>
    <m/>
    <s v="USD"/>
    <m/>
    <x v="2"/>
    <m/>
    <m/>
    <n v="-36180.043899832977"/>
    <n v="1.6E-2"/>
    <n v="1.4142135623730949"/>
    <s v="MAR21.44 specified ccy"/>
    <n v="1.131370849898476E-2"/>
    <n v="-409.33047016318221"/>
  </r>
  <r>
    <n v="12"/>
    <s v="Procter &amp; Gamble 2034 Bond"/>
    <s v="CORP_BOND"/>
    <s v="GIRR PV01 [MAR21.19] + CSR CS01 [MAR21.20]"/>
    <s v="GIRR_USD_1.0Y"/>
    <s v="delta"/>
    <s v="GIRR"/>
    <m/>
    <s v="USD"/>
    <m/>
    <x v="2"/>
    <m/>
    <m/>
    <n v="-22638.791624444821"/>
    <n v="1.6E-2"/>
    <n v="1.4142135623730949"/>
    <s v="MAR21.44 specified ccy"/>
    <n v="1.131370849898476E-2"/>
    <n v="-256.12868920822638"/>
  </r>
  <r>
    <n v="13"/>
    <s v="Johnson &amp; Johnson 2027 Bond"/>
    <s v="CORP_BOND"/>
    <s v="GIRR PV01 [MAR21.19] + CSR CS01 [MAR21.20]"/>
    <s v="GIRR_USD_1.0Y"/>
    <s v="delta"/>
    <s v="GIRR"/>
    <m/>
    <s v="USD"/>
    <m/>
    <x v="2"/>
    <m/>
    <m/>
    <n v="-675438.72769539349"/>
    <n v="1.6E-2"/>
    <n v="1.4142135623730949"/>
    <s v="MAR21.44 specified ccy"/>
    <n v="1.131370849898476E-2"/>
    <n v="-7641.7168740708285"/>
  </r>
  <r>
    <n v="14"/>
    <s v="Oracle 2028 Bond"/>
    <s v="CORP_BOND"/>
    <s v="GIRR PV01 [MAR21.19] + CSR CS01 [MAR21.20]"/>
    <s v="GIRR_USD_1.0Y"/>
    <s v="delta"/>
    <s v="GIRR"/>
    <m/>
    <s v="USD"/>
    <m/>
    <x v="2"/>
    <m/>
    <m/>
    <n v="-20442.059000970399"/>
    <n v="1.6E-2"/>
    <n v="1.4142135623730949"/>
    <s v="MAR21.44 specified ccy"/>
    <n v="1.131370849898476E-2"/>
    <n v="-231.27549665602669"/>
  </r>
  <r>
    <n v="15"/>
    <s v="Intel 2029 Bond"/>
    <s v="CORP_BOND"/>
    <s v="GIRR PV01 [MAR21.19] + CSR CS01 [MAR21.20]"/>
    <s v="GIRR_USD_1.0Y"/>
    <s v="delta"/>
    <s v="GIRR"/>
    <m/>
    <s v="USD"/>
    <m/>
    <x v="2"/>
    <m/>
    <m/>
    <n v="-32266.564495955659"/>
    <n v="1.6E-2"/>
    <n v="1.4142135623730949"/>
    <s v="MAR21.44 specified ccy"/>
    <n v="1.131370849898476E-2"/>
    <n v="-365.05450497093352"/>
  </r>
  <r>
    <n v="16"/>
    <s v="Union Pacific 2030 Bond"/>
    <s v="CORP_BOND"/>
    <s v="GIRR PV01 [MAR21.19] + CSR CS01 [MAR21.20]"/>
    <s v="GIRR_USD_1.0Y"/>
    <s v="delta"/>
    <s v="GIRR"/>
    <m/>
    <s v="USD"/>
    <m/>
    <x v="2"/>
    <m/>
    <m/>
    <n v="-27370.646370002309"/>
    <n v="1.6E-2"/>
    <n v="1.4142135623730949"/>
    <s v="MAR21.44 specified ccy"/>
    <n v="1.131370849898476E-2"/>
    <n v="-309.66351445900148"/>
  </r>
  <r>
    <n v="17"/>
    <s v="Goldman Sachs 2026 Bond"/>
    <s v="CORP_BOND"/>
    <s v="GIRR PV01 [MAR21.19] + CSR CS01 [MAR21.20]"/>
    <s v="GIRR_USD_1.0Y"/>
    <s v="delta"/>
    <s v="GIRR"/>
    <m/>
    <s v="USD"/>
    <m/>
    <x v="2"/>
    <m/>
    <m/>
    <n v="-292791.05096725287"/>
    <n v="1.6E-2"/>
    <n v="1.4142135623730949"/>
    <s v="MAR21.44 specified ccy"/>
    <n v="1.131370849898476E-2"/>
    <n v="-3312.55260175489"/>
  </r>
  <r>
    <n v="18"/>
    <s v="ExxonMobil 2027 Bond"/>
    <s v="CORP_BOND"/>
    <s v="GIRR PV01 [MAR21.19] + CSR CS01 [MAR21.20]"/>
    <s v="GIRR_USD_1.0Y"/>
    <s v="delta"/>
    <s v="GIRR"/>
    <m/>
    <s v="USD"/>
    <m/>
    <x v="2"/>
    <m/>
    <m/>
    <n v="-788278.50872488623"/>
    <n v="1.6E-2"/>
    <n v="1.4142135623730949"/>
    <s v="MAR21.44 specified ccy"/>
    <n v="1.131370849898476E-2"/>
    <n v="-8918.3532637277785"/>
  </r>
  <r>
    <n v="19"/>
    <s v="Netflix 2029 Bond"/>
    <s v="CORP_BOND"/>
    <s v="GIRR PV01 [MAR21.19] + CSR CS01 [MAR21.20]"/>
    <s v="GIRR_USD_1.0Y"/>
    <s v="delta"/>
    <s v="GIRR"/>
    <m/>
    <s v="USD"/>
    <m/>
    <x v="2"/>
    <m/>
    <m/>
    <n v="-54177.751245617852"/>
    <n v="1.6E-2"/>
    <n v="1.4142135623730949"/>
    <s v="MAR21.44 specified ccy"/>
    <n v="1.131370849898476E-2"/>
    <n v="-612.95128472342901"/>
  </r>
  <r>
    <n v="20"/>
    <s v="Visa 2028 Bond"/>
    <s v="CORP_BOND"/>
    <s v="GIRR PV01 [MAR21.19] + CSR CS01 [MAR21.20]"/>
    <s v="GIRR_USD_1.0Y"/>
    <s v="delta"/>
    <s v="GIRR"/>
    <m/>
    <s v="USD"/>
    <m/>
    <x v="2"/>
    <m/>
    <m/>
    <n v="-22569.555331585889"/>
    <n v="1.6E-2"/>
    <n v="1.4142135623730949"/>
    <s v="MAR21.44 specified ccy"/>
    <n v="1.131370849898476E-2"/>
    <n v="-255.3453699732701"/>
  </r>
  <r>
    <n v="21"/>
    <s v="Amgen 2027 Bond"/>
    <s v="CORP_BOND"/>
    <s v="GIRR PV01 [MAR21.19] + CSR CS01 [MAR21.20]"/>
    <s v="GIRR_USD_1.0Y"/>
    <s v="delta"/>
    <s v="GIRR"/>
    <m/>
    <s v="USD"/>
    <m/>
    <x v="2"/>
    <m/>
    <m/>
    <n v="-524961.48986023176"/>
    <n v="1.6E-2"/>
    <n v="1.4142135623730949"/>
    <s v="MAR21.44 specified ccy"/>
    <n v="1.131370849898476E-2"/>
    <n v="-5939.2612694714071"/>
  </r>
  <r>
    <n v="22"/>
    <s v="3M 2030 Bond"/>
    <s v="CORP_BOND"/>
    <s v="GIRR PV01 [MAR21.19] + CSR CS01 [MAR21.20]"/>
    <s v="GIRR_USD_1.0Y"/>
    <s v="delta"/>
    <s v="GIRR"/>
    <m/>
    <s v="USD"/>
    <m/>
    <x v="2"/>
    <m/>
    <m/>
    <n v="-20441.331735639778"/>
    <n v="1.6E-2"/>
    <n v="1.4142135623730949"/>
    <s v="MAR21.44 specified ccy"/>
    <n v="1.131370849898476E-2"/>
    <n v="-231.2672685880747"/>
  </r>
  <r>
    <n v="37"/>
    <s v="RMBS-2023-1-A (Senior)"/>
    <s v="SECURITISATION"/>
    <s v="Tranche CS01 + GIRR PV01 (SOFR bumped, spread fixed) [MAR21.10(1),19,20]"/>
    <s v="GIRR_USD_1.0Y"/>
    <s v="delta"/>
    <s v="GIRR"/>
    <m/>
    <s v="USD"/>
    <m/>
    <x v="2"/>
    <m/>
    <m/>
    <n v="-3579931.6147714849"/>
    <n v="1.6E-2"/>
    <n v="1.4142135623730949"/>
    <s v="MAR21.44 specified ccy"/>
    <n v="1.131370849898476E-2"/>
    <n v="-40502.302735824393"/>
  </r>
  <r>
    <n v="38"/>
    <s v="RMBS-2023-1-M (Mezz)"/>
    <s v="SECURITISATION"/>
    <s v="Tranche CS01 + GIRR PV01 (SOFR bumped, spread fixed) [MAR21.10(1),19,20]"/>
    <s v="GIRR_USD_1.0Y"/>
    <s v="delta"/>
    <s v="GIRR"/>
    <m/>
    <s v="USD"/>
    <m/>
    <x v="2"/>
    <m/>
    <m/>
    <n v="-1048025.121316314"/>
    <n v="1.6E-2"/>
    <n v="1.4142135623730949"/>
    <s v="MAR21.44 specified ccy"/>
    <n v="1.131370849898476E-2"/>
    <n v="-11857.050722185921"/>
  </r>
  <r>
    <n v="39"/>
    <s v="RMBS-2023-1-B (Short Mezz)"/>
    <s v="SECURITISATION"/>
    <s v="Tranche CS01 + GIRR PV01 (SOFR bumped, spread fixed) [MAR21.10(1),19,20]"/>
    <s v="GIRR_USD_1.0Y"/>
    <s v="delta"/>
    <s v="GIRR"/>
    <m/>
    <s v="USD"/>
    <m/>
    <x v="2"/>
    <m/>
    <m/>
    <n v="349341.70711319888"/>
    <n v="1.6E-2"/>
    <n v="1.4142135623730949"/>
    <s v="MAR21.44 specified ccy"/>
    <n v="1.131370849898476E-2"/>
    <n v="3952.3502408164441"/>
  </r>
  <r>
    <n v="40"/>
    <s v="CMBS-2024-RE1-A1 (Senior)"/>
    <s v="SECURITISATION"/>
    <s v="Tranche CS01 + GIRR PV01 (SOFR bumped, spread fixed) [MAR21.10(1),19,20]"/>
    <s v="GIRR_USD_1.0Y"/>
    <s v="delta"/>
    <s v="GIRR"/>
    <m/>
    <s v="USD"/>
    <m/>
    <x v="2"/>
    <m/>
    <m/>
    <n v="-3232412.9277467732"/>
    <n v="1.6E-2"/>
    <n v="1.4142135623730949"/>
    <s v="MAR21.44 specified ccy"/>
    <n v="1.131370849898476E-2"/>
    <n v="-36570.577612876878"/>
  </r>
  <r>
    <n v="41"/>
    <s v="CMBS-2024-RE1-A2"/>
    <s v="SECURITISATION"/>
    <s v="Tranche CS01 + GIRR PV01 (SOFR bumped, spread fixed) [MAR21.10(1),19,20]"/>
    <s v="GIRR_USD_1.0Y"/>
    <s v="delta"/>
    <s v="GIRR"/>
    <m/>
    <s v="USD"/>
    <m/>
    <x v="2"/>
    <m/>
    <m/>
    <n v="-256176.15786381069"/>
    <n v="1.6E-2"/>
    <n v="1.4142135623730949"/>
    <s v="MAR21.44 specified ccy"/>
    <n v="1.131370849898476E-2"/>
    <n v="-2898.3023744610568"/>
  </r>
  <r>
    <n v="42"/>
    <s v="CMBS-2024-RE1-B (Mezz)"/>
    <s v="SECURITISATION"/>
    <s v="Tranche CS01 + GIRR PV01 (SOFR bumped, spread fixed) [MAR21.10(1),19,20]"/>
    <s v="GIRR_USD_1.0Y"/>
    <s v="delta"/>
    <s v="GIRR"/>
    <m/>
    <s v="USD"/>
    <m/>
    <x v="2"/>
    <m/>
    <m/>
    <n v="-472430.14121428132"/>
    <n v="1.6E-2"/>
    <n v="1.4142135623730949"/>
    <s v="MAR21.44 specified ccy"/>
    <n v="1.131370849898476E-2"/>
    <n v="-5344.9369038325858"/>
  </r>
  <r>
    <n v="43"/>
    <s v="CLO-2019-LVG-A (Senior)"/>
    <s v="SECURITISATION"/>
    <s v="Tranche CS01 + GIRR PV01 (SOFR bumped, spread fixed) [MAR21.10(1),19,20]"/>
    <s v="GIRR_USD_1.0Y"/>
    <s v="delta"/>
    <s v="GIRR"/>
    <m/>
    <s v="USD"/>
    <m/>
    <x v="2"/>
    <m/>
    <m/>
    <n v="-29930864.918828011"/>
    <n v="1.6E-2"/>
    <n v="1.4142135623730949"/>
    <s v="MAR21.44 specified ccy"/>
    <n v="1.131370849898476E-2"/>
    <n v="-338629.0808141093"/>
  </r>
  <r>
    <n v="44"/>
    <s v="CLO-2023-LVG-B (Mezz)"/>
    <s v="SECURITISATION"/>
    <s v="Tranche CS01 + GIRR PV01 (SOFR bumped, spread fixed) [MAR21.10(1),19,20]"/>
    <s v="GIRR_USD_1.0Y"/>
    <s v="delta"/>
    <s v="GIRR"/>
    <m/>
    <s v="USD"/>
    <m/>
    <x v="2"/>
    <m/>
    <m/>
    <n v="-1440923.745781183"/>
    <n v="1.6E-2"/>
    <n v="1.4142135623730949"/>
    <s v="MAR21.44 specified ccy"/>
    <n v="1.131370849898476E-2"/>
    <n v="-16302.191229033529"/>
  </r>
  <r>
    <n v="45"/>
    <s v="CLO-2023-LVG-C (Mezz)"/>
    <s v="SECURITISATION"/>
    <s v="Tranche CS01 + GIRR PV01 (SOFR bumped, spread fixed) [MAR21.10(1),19,20]"/>
    <s v="GIRR_USD_1.0Y"/>
    <s v="delta"/>
    <s v="GIRR"/>
    <m/>
    <s v="USD"/>
    <m/>
    <x v="2"/>
    <m/>
    <m/>
    <n v="-640410.55370122194"/>
    <n v="1.6E-2"/>
    <n v="1.4142135623730949"/>
    <s v="MAR21.44 specified ccy"/>
    <n v="1.131370849898476E-2"/>
    <n v="-7245.4183242490517"/>
  </r>
  <r>
    <n v="46"/>
    <s v="ABCP MultiSeller 2025"/>
    <s v="SECURITISATION"/>
    <s v="Tranche CS01 + GIRR PV01 (SOFR bumped, spread fixed) [MAR21.10(1),19,20]"/>
    <s v="GIRR_USD_1.0Y"/>
    <s v="delta"/>
    <s v="GIRR"/>
    <m/>
    <s v="USD"/>
    <m/>
    <x v="2"/>
    <m/>
    <m/>
    <n v="-57353694.567084312"/>
    <n v="1.6E-2"/>
    <n v="1.4142135623730949"/>
    <s v="MAR21.44 specified ccy"/>
    <n v="1.131370849898476E-2"/>
    <n v="-648882.98167179793"/>
  </r>
  <r>
    <n v="47"/>
    <s v="CC-ABS-2024-A (Senior)"/>
    <s v="SECURITISATION"/>
    <s v="Tranche CS01 + GIRR PV01 (SOFR bumped, spread fixed) [MAR21.10(1),19,20]"/>
    <s v="GIRR_USD_1.0Y"/>
    <s v="delta"/>
    <s v="GIRR"/>
    <m/>
    <s v="USD"/>
    <m/>
    <x v="2"/>
    <m/>
    <m/>
    <n v="-4897182.5841069221"/>
    <n v="1.6E-2"/>
    <n v="1.4142135623730949"/>
    <s v="MAR21.44 specified ccy"/>
    <n v="1.131370849898476E-2"/>
    <n v="-55405.296222890647"/>
  </r>
  <r>
    <n v="48"/>
    <s v="CC-ABS-2024-B (Mezz)"/>
    <s v="SECURITISATION"/>
    <s v="Tranche CS01 + GIRR PV01 (SOFR bumped, spread fixed) [MAR21.10(1),19,20]"/>
    <s v="GIRR_USD_1.0Y"/>
    <s v="delta"/>
    <s v="GIRR"/>
    <m/>
    <s v="USD"/>
    <m/>
    <x v="2"/>
    <m/>
    <m/>
    <n v="-649961.77304536104"/>
    <n v="1.6E-2"/>
    <n v="1.4142135623730949"/>
    <s v="MAR21.44 specified ccy"/>
    <n v="1.131370849898476E-2"/>
    <n v="-7353.4780357185064"/>
  </r>
  <r>
    <n v="49"/>
    <s v="CC-ABS-2024-C (Junior)"/>
    <s v="SECURITISATION"/>
    <s v="Tranche CS01 + GIRR PV01 (SOFR bumped, spread fixed) [MAR21.10(1),19,20]"/>
    <s v="GIRR_USD_1.0Y"/>
    <s v="delta"/>
    <s v="GIRR"/>
    <m/>
    <s v="USD"/>
    <m/>
    <x v="2"/>
    <m/>
    <m/>
    <n v="-351432.2866499424"/>
    <n v="1.6E-2"/>
    <n v="1.4142135623730949"/>
    <s v="MAR21.44 specified ccy"/>
    <n v="1.131370849898476E-2"/>
    <n v="-3976.0024482891022"/>
  </r>
  <r>
    <n v="50"/>
    <s v="AUTO-2024-1-A (Senior)"/>
    <s v="SECURITISATION"/>
    <s v="Tranche CS01 + GIRR PV01 (SOFR bumped, spread fixed) [MAR21.10(1),19,20]"/>
    <s v="GIRR_USD_1.0Y"/>
    <s v="delta"/>
    <s v="GIRR"/>
    <m/>
    <s v="USD"/>
    <m/>
    <x v="2"/>
    <m/>
    <m/>
    <n v="-13791950.425952669"/>
    <n v="1.6E-2"/>
    <n v="1.4142135623730949"/>
    <s v="MAR21.44 specified ccy"/>
    <n v="1.131370849898476E-2"/>
    <n v="-156038.1067516772"/>
  </r>
  <r>
    <n v="51"/>
    <s v="AUTO-2024-1-B (Short Mezz)"/>
    <s v="SECURITISATION"/>
    <s v="Tranche CS01 + GIRR PV01 (SOFR bumped, spread fixed) [MAR21.10(1),19,20]"/>
    <s v="GIRR_USD_1.0Y"/>
    <s v="delta"/>
    <s v="GIRR"/>
    <m/>
    <s v="USD"/>
    <m/>
    <x v="2"/>
    <m/>
    <m/>
    <n v="2046787.4648887659"/>
    <n v="1.6E-2"/>
    <n v="1.4142135623730949"/>
    <s v="MAR21.44 specified ccy"/>
    <n v="1.131370849898476E-2"/>
    <n v="23156.756737127511"/>
  </r>
  <r>
    <n v="53"/>
    <s v="TRS on BCOM Commodity Index-Barclays-Leg2"/>
    <s v="COMMODITY_TRS_SOFR"/>
    <s v="SOFR floating leg PV01 at 0.25Y tenor [MAR21.19]"/>
    <s v="GIRR_USD_1.0Y"/>
    <s v="delta"/>
    <s v="GIRR"/>
    <m/>
    <s v="USD"/>
    <m/>
    <x v="2"/>
    <m/>
    <m/>
    <n v="15034949.631811401"/>
    <n v="1.6E-2"/>
    <n v="1.4142135623730949"/>
    <s v="MAR21.44 specified ccy"/>
    <n v="1.131370849898476E-2"/>
    <n v="170101.03743123249"/>
  </r>
  <r>
    <n v="55"/>
    <s v="TRS on BCOM Commodity Index- GS-Leg2"/>
    <s v="COMMODITY_TRS_SOFR"/>
    <s v="SOFR floating leg PV01 at 0.25Y tenor [MAR21.19]"/>
    <s v="GIRR_USD_1.0Y"/>
    <s v="delta"/>
    <s v="GIRR"/>
    <m/>
    <s v="USD"/>
    <m/>
    <x v="2"/>
    <m/>
    <m/>
    <n v="14488485.818873189"/>
    <n v="1.6E-2"/>
    <n v="1.4142135623730949"/>
    <s v="MAR21.44 specified ccy"/>
    <n v="1.131370849898476E-2"/>
    <n v="163918.50514640581"/>
  </r>
  <r>
    <n v="57"/>
    <s v="TRS on BCOM Commodity Index- JPM-Leg2"/>
    <s v="COMMODITY_TRS_SOFR"/>
    <s v="SOFR floating leg PV01 at 0.25Y tenor [MAR21.19]"/>
    <s v="GIRR_USD_1.0Y"/>
    <s v="delta"/>
    <s v="GIRR"/>
    <m/>
    <s v="USD"/>
    <m/>
    <x v="2"/>
    <m/>
    <m/>
    <n v="8287941.3101011319"/>
    <n v="1.6E-2"/>
    <n v="1.4142135623730949"/>
    <s v="MAR21.44 specified ccy"/>
    <n v="1.131370849898476E-2"/>
    <n v="93767.352039178077"/>
  </r>
  <r>
    <n v="58"/>
    <s v="GBP/USD XCcy Basis Swap 5Y-Leg1"/>
    <s v="XCCY_USD_LEG"/>
    <s v="USD SOFR curve PV01 across tenors [MAR21.19]"/>
    <s v="GIRR_USD_1.0Y"/>
    <s v="delta"/>
    <s v="GIRR"/>
    <m/>
    <s v="USD"/>
    <m/>
    <x v="2"/>
    <m/>
    <m/>
    <n v="-584019.66197152436"/>
    <n v="1.6E-2"/>
    <n v="1.4142135623730949"/>
    <s v="MAR21.44 specified ccy"/>
    <n v="1.131370849898476E-2"/>
    <n v="-6607.428213221443"/>
  </r>
  <r>
    <n v="1"/>
    <s v="US Tbill June 2027"/>
    <s v="GOV_BOND"/>
    <s v="PV01: bump risk-free rate +1bp per tenor [MAR21.19]"/>
    <s v="GIRR_USD_2.0Y"/>
    <s v="delta"/>
    <s v="GIRR"/>
    <m/>
    <s v="USD"/>
    <m/>
    <x v="3"/>
    <m/>
    <m/>
    <n v="-1230166.244988027"/>
    <n v="1.2999999999999999E-2"/>
    <n v="1.4142135623730949"/>
    <s v="MAR21.44 specified ccy"/>
    <n v="9.1923881554251182E-3"/>
    <n v="-11308.165619631731"/>
  </r>
  <r>
    <n v="2"/>
    <s v="US Treasury 4.125% 2029"/>
    <s v="GOV_BOND"/>
    <s v="PV01: bump risk-free rate +1bp per tenor [MAR21.19]"/>
    <s v="GIRR_USD_2.0Y"/>
    <s v="delta"/>
    <s v="GIRR"/>
    <m/>
    <s v="USD"/>
    <m/>
    <x v="3"/>
    <m/>
    <m/>
    <n v="-161173.15653190191"/>
    <n v="1.2999999999999999E-2"/>
    <n v="1.4142135623730949"/>
    <s v="MAR21.44 specified ccy"/>
    <n v="9.1923881554251182E-3"/>
    <n v="-1481.5662150763339"/>
  </r>
  <r>
    <n v="3"/>
    <s v="Apple 2027 Bond"/>
    <s v="CORP_BOND"/>
    <s v="GIRR PV01 [MAR21.19] + CSR CS01 [MAR21.20]"/>
    <s v="GIRR_USD_2.0Y"/>
    <s v="delta"/>
    <s v="GIRR"/>
    <m/>
    <s v="USD"/>
    <m/>
    <x v="3"/>
    <m/>
    <m/>
    <n v="-247364.76159779381"/>
    <n v="1.2999999999999999E-2"/>
    <n v="1.4142135623730949"/>
    <s v="MAR21.44 specified ccy"/>
    <n v="9.1923881554251182E-3"/>
    <n v="-2273.8729045811178"/>
  </r>
  <r>
    <n v="4"/>
    <s v="Microsoft 2028 Bond"/>
    <s v="CORP_BOND"/>
    <s v="GIRR PV01 [MAR21.19] + CSR CS01 [MAR21.20]"/>
    <s v="GIRR_USD_2.0Y"/>
    <s v="delta"/>
    <s v="GIRR"/>
    <m/>
    <s v="USD"/>
    <m/>
    <x v="3"/>
    <m/>
    <m/>
    <n v="-1549357.3015809259"/>
    <n v="1.2999999999999999E-2"/>
    <n v="1.4142135623730949"/>
    <s v="MAR21.44 specified ccy"/>
    <n v="9.1923881554251182E-3"/>
    <n v="-14242.29370757393"/>
  </r>
  <r>
    <n v="6"/>
    <s v="Verizon 2029 Bond"/>
    <s v="CORP_BOND"/>
    <s v="GIRR PV01 [MAR21.19] + CSR CS01 [MAR21.20]"/>
    <s v="GIRR_USD_2.0Y"/>
    <s v="delta"/>
    <s v="GIRR"/>
    <m/>
    <s v="USD"/>
    <m/>
    <x v="3"/>
    <m/>
    <m/>
    <n v="-119396.8695055219"/>
    <n v="1.2999999999999999E-2"/>
    <n v="1.4142135623730949"/>
    <s v="MAR21.44 specified ccy"/>
    <n v="9.1923881554251182E-3"/>
    <n v="-1097.542369037398"/>
  </r>
  <r>
    <n v="7"/>
    <s v="Pfizer 2030 Callable Bond"/>
    <s v="CALLABLE_BOND"/>
    <s v="Callable: tree-based GIRR PV01 + CSR CS01 + Vega(HW) + Curvature(±1.7%) [MAR21.19,20,25,5]"/>
    <s v="GIRR_USD_2.0Y"/>
    <s v="delta"/>
    <s v="GIRR"/>
    <m/>
    <s v="USD"/>
    <m/>
    <x v="3"/>
    <m/>
    <m/>
    <n v="-72348.995891729821"/>
    <n v="1.2999999999999999E-2"/>
    <n v="1.4142135623730949"/>
    <s v="MAR21.44 specified ccy"/>
    <n v="9.1923881554251182E-3"/>
    <n v="-665.06005289203779"/>
  </r>
  <r>
    <n v="8"/>
    <s v="Walmart 2027 Bond"/>
    <s v="CORP_BOND"/>
    <s v="GIRR PV01 [MAR21.19] + CSR CS01 [MAR21.20]"/>
    <s v="GIRR_USD_2.0Y"/>
    <s v="delta"/>
    <s v="GIRR"/>
    <m/>
    <s v="USD"/>
    <m/>
    <x v="3"/>
    <m/>
    <m/>
    <n v="-776267.96407014353"/>
    <n v="1.2999999999999999E-2"/>
    <n v="1.4142135623730949"/>
    <s v="MAR21.44 specified ccy"/>
    <n v="9.1923881554251182E-3"/>
    <n v="-7135.7564383543586"/>
  </r>
  <r>
    <n v="9"/>
    <s v="Chevron 2029 Callable Bond"/>
    <s v="CALLABLE_BOND"/>
    <s v="Callable: tree-based GIRR PV01 + CSR CS01 + Vega(HW) + Curvature(±1.7%) [MAR21.19,20,25,5]"/>
    <s v="GIRR_USD_2.0Y"/>
    <s v="delta"/>
    <s v="GIRR"/>
    <m/>
    <s v="USD"/>
    <m/>
    <x v="3"/>
    <m/>
    <m/>
    <n v="-299792.92851140827"/>
    <n v="1.2999999999999999E-2"/>
    <n v="1.4142135623730949"/>
    <s v="MAR21.44 specified ccy"/>
    <n v="9.1923881554251182E-3"/>
    <n v="-2755.812965128478"/>
  </r>
  <r>
    <n v="10"/>
    <s v="Caterpillar 2028 Bond"/>
    <s v="CORP_BOND"/>
    <s v="GIRR PV01 [MAR21.19] + CSR CS01 [MAR21.20]"/>
    <s v="GIRR_USD_2.0Y"/>
    <s v="delta"/>
    <s v="GIRR"/>
    <m/>
    <s v="USD"/>
    <m/>
    <x v="3"/>
    <m/>
    <m/>
    <n v="-612214.53278102446"/>
    <n v="1.2999999999999999E-2"/>
    <n v="1.4142135623730949"/>
    <s v="MAR21.44 specified ccy"/>
    <n v="9.1923881554251182E-3"/>
    <n v="-5627.7136197154123"/>
  </r>
  <r>
    <n v="11"/>
    <s v="Boeing 2030 Callable Bond"/>
    <s v="CALLABLE_BOND"/>
    <s v="Callable: tree-based GIRR PV01 + CSR CS01 + Vega(HW) + Curvature(±1.7%) [MAR21.19,20,25,5]"/>
    <s v="GIRR_USD_2.0Y"/>
    <s v="delta"/>
    <s v="GIRR"/>
    <m/>
    <s v="USD"/>
    <m/>
    <x v="3"/>
    <m/>
    <m/>
    <n v="-80585.988695872846"/>
    <n v="1.2999999999999999E-2"/>
    <n v="1.4142135623730949"/>
    <s v="MAR21.44 specified ccy"/>
    <n v="9.1923881554251182E-3"/>
    <n v="-740.77768798116404"/>
  </r>
  <r>
    <n v="12"/>
    <s v="Procter &amp; Gamble 2034 Bond"/>
    <s v="CORP_BOND"/>
    <s v="GIRR PV01 [MAR21.19] + CSR CS01 [MAR21.20]"/>
    <s v="GIRR_USD_2.0Y"/>
    <s v="delta"/>
    <s v="GIRR"/>
    <m/>
    <s v="USD"/>
    <m/>
    <x v="3"/>
    <m/>
    <m/>
    <n v="-49744.515548013624"/>
    <n v="1.2999999999999999E-2"/>
    <n v="1.4142135623730949"/>
    <s v="MAR21.44 specified ccy"/>
    <n v="9.1923881554251182E-3"/>
    <n v="-457.27089552092099"/>
  </r>
  <r>
    <n v="14"/>
    <s v="Oracle 2028 Bond"/>
    <s v="CORP_BOND"/>
    <s v="GIRR PV01 [MAR21.19] + CSR CS01 [MAR21.20]"/>
    <s v="GIRR_USD_2.0Y"/>
    <s v="delta"/>
    <s v="GIRR"/>
    <m/>
    <s v="USD"/>
    <m/>
    <x v="3"/>
    <m/>
    <m/>
    <n v="-418488.93659448548"/>
    <n v="1.2999999999999999E-2"/>
    <n v="1.4142135623730949"/>
    <s v="MAR21.44 specified ccy"/>
    <n v="9.1923881554251182E-3"/>
    <n v="-3846.9127439276022"/>
  </r>
  <r>
    <n v="15"/>
    <s v="Intel 2029 Bond"/>
    <s v="CORP_BOND"/>
    <s v="GIRR PV01 [MAR21.19] + CSR CS01 [MAR21.20]"/>
    <s v="GIRR_USD_2.0Y"/>
    <s v="delta"/>
    <s v="GIRR"/>
    <m/>
    <s v="USD"/>
    <m/>
    <x v="3"/>
    <m/>
    <m/>
    <n v="-70719.802243218059"/>
    <n v="1.2999999999999999E-2"/>
    <n v="1.4142135623730949"/>
    <s v="MAR21.44 specified ccy"/>
    <n v="9.1923881554251182E-3"/>
    <n v="-650.08387249456439"/>
  </r>
  <r>
    <n v="16"/>
    <s v="Union Pacific 2030 Bond"/>
    <s v="CORP_BOND"/>
    <s v="GIRR PV01 [MAR21.19] + CSR CS01 [MAR21.20]"/>
    <s v="GIRR_USD_2.0Y"/>
    <s v="delta"/>
    <s v="GIRR"/>
    <m/>
    <s v="USD"/>
    <m/>
    <x v="3"/>
    <m/>
    <m/>
    <n v="-60267.582133803888"/>
    <n v="1.2999999999999999E-2"/>
    <n v="1.4142135623730949"/>
    <s v="MAR21.44 specified ccy"/>
    <n v="9.1923881554251182E-3"/>
    <n v="-554.00300816288927"/>
  </r>
  <r>
    <n v="18"/>
    <s v="ExxonMobil 2027 Bond"/>
    <s v="CORP_BOND"/>
    <s v="GIRR PV01 [MAR21.19] + CSR CS01 [MAR21.20]"/>
    <s v="GIRR_USD_2.0Y"/>
    <s v="delta"/>
    <s v="GIRR"/>
    <m/>
    <s v="USD"/>
    <m/>
    <x v="3"/>
    <m/>
    <m/>
    <n v="-182602.55991862089"/>
    <n v="1.2999999999999999E-2"/>
    <n v="1.4142135623730949"/>
    <s v="MAR21.44 specified ccy"/>
    <n v="9.1923881554251182E-3"/>
    <n v="-1678.553608946236"/>
  </r>
  <r>
    <n v="19"/>
    <s v="Netflix 2029 Bond"/>
    <s v="CORP_BOND"/>
    <s v="GIRR PV01 [MAR21.19] + CSR CS01 [MAR21.20]"/>
    <s v="GIRR_USD_2.0Y"/>
    <s v="delta"/>
    <s v="GIRR"/>
    <m/>
    <s v="USD"/>
    <m/>
    <x v="3"/>
    <m/>
    <m/>
    <n v="-119232.1289586857"/>
    <n v="1.2999999999999999E-2"/>
    <n v="1.4142135623730949"/>
    <s v="MAR21.44 specified ccy"/>
    <n v="9.1923881554251182E-3"/>
    <n v="-1096.0280099859431"/>
  </r>
  <r>
    <n v="20"/>
    <s v="Visa 2028 Bond"/>
    <s v="CORP_BOND"/>
    <s v="GIRR PV01 [MAR21.19] + CSR CS01 [MAR21.20]"/>
    <s v="GIRR_USD_2.0Y"/>
    <s v="delta"/>
    <s v="GIRR"/>
    <m/>
    <s v="USD"/>
    <m/>
    <x v="3"/>
    <m/>
    <m/>
    <n v="-1297033.2647489039"/>
    <n v="1.2999999999999999E-2"/>
    <n v="1.4142135623730949"/>
    <s v="MAR21.44 specified ccy"/>
    <n v="9.1923881554251182E-3"/>
    <n v="-11922.833220070201"/>
  </r>
  <r>
    <n v="21"/>
    <s v="Amgen 2027 Bond"/>
    <s v="CORP_BOND"/>
    <s v="GIRR PV01 [MAR21.19] + CSR CS01 [MAR21.20]"/>
    <s v="GIRR_USD_2.0Y"/>
    <s v="delta"/>
    <s v="GIRR"/>
    <m/>
    <s v="USD"/>
    <m/>
    <x v="3"/>
    <m/>
    <m/>
    <n v="-751876.85969916626"/>
    <n v="1.2999999999999999E-2"/>
    <n v="1.4142135623730949"/>
    <s v="MAR21.44 specified ccy"/>
    <n v="9.1923881554251182E-3"/>
    <n v="-6911.5439394368505"/>
  </r>
  <r>
    <n v="22"/>
    <s v="3M 2030 Bond"/>
    <s v="CORP_BOND"/>
    <s v="GIRR PV01 [MAR21.19] + CSR CS01 [MAR21.20]"/>
    <s v="GIRR_USD_2.0Y"/>
    <s v="delta"/>
    <s v="GIRR"/>
    <m/>
    <s v="USD"/>
    <m/>
    <x v="3"/>
    <m/>
    <m/>
    <n v="-45209.357251621892"/>
    <n v="1.2999999999999999E-2"/>
    <n v="1.4142135623730949"/>
    <s v="MAR21.44 specified ccy"/>
    <n v="9.1923881554251182E-3"/>
    <n v="-415.58196011419182"/>
  </r>
  <r>
    <n v="37"/>
    <s v="RMBS-2023-1-A (Senior)"/>
    <s v="SECURITISATION"/>
    <s v="Tranche CS01 + GIRR PV01 (SOFR bumped, spread fixed) [MAR21.10(1),19,20]"/>
    <s v="GIRR_USD_2.0Y"/>
    <s v="delta"/>
    <s v="GIRR"/>
    <m/>
    <s v="USD"/>
    <m/>
    <x v="3"/>
    <m/>
    <m/>
    <n v="-15203467.173650861"/>
    <n v="1.2999999999999999E-2"/>
    <n v="1.4142135623730949"/>
    <s v="MAR21.44 specified ccy"/>
    <n v="9.1923881554251182E-3"/>
    <n v="-139756.1715684628"/>
  </r>
  <r>
    <n v="38"/>
    <s v="RMBS-2023-1-M (Mezz)"/>
    <s v="SECURITISATION"/>
    <s v="Tranche CS01 + GIRR PV01 (SOFR bumped, spread fixed) [MAR21.10(1),19,20]"/>
    <s v="GIRR_USD_2.0Y"/>
    <s v="delta"/>
    <s v="GIRR"/>
    <m/>
    <s v="USD"/>
    <m/>
    <x v="3"/>
    <m/>
    <m/>
    <n v="-4329605.2482910454"/>
    <n v="1.2999999999999999E-2"/>
    <n v="1.4142135623730949"/>
    <s v="MAR21.44 specified ccy"/>
    <n v="9.1923881554251182E-3"/>
    <n v="-39799.412002057034"/>
  </r>
  <r>
    <n v="39"/>
    <s v="RMBS-2023-1-B (Short Mezz)"/>
    <s v="SECURITISATION"/>
    <s v="Tranche CS01 + GIRR PV01 (SOFR bumped, spread fixed) [MAR21.10(1),19,20]"/>
    <s v="GIRR_USD_2.0Y"/>
    <s v="delta"/>
    <s v="GIRR"/>
    <m/>
    <s v="USD"/>
    <m/>
    <x v="3"/>
    <m/>
    <m/>
    <n v="1443201.7494365571"/>
    <n v="1.2999999999999999E-2"/>
    <n v="1.4142135623730949"/>
    <s v="MAR21.44 specified ccy"/>
    <n v="9.1923881554251182E-3"/>
    <n v="13266.47066740942"/>
  </r>
  <r>
    <n v="40"/>
    <s v="CMBS-2024-RE1-A1 (Senior)"/>
    <s v="SECURITISATION"/>
    <s v="Tranche CS01 + GIRR PV01 (SOFR bumped, spread fixed) [MAR21.10(1),19,20]"/>
    <s v="GIRR_USD_2.0Y"/>
    <s v="delta"/>
    <s v="GIRR"/>
    <m/>
    <s v="USD"/>
    <m/>
    <x v="3"/>
    <m/>
    <m/>
    <n v="-7097298.9362478256"/>
    <n v="1.2999999999999999E-2"/>
    <n v="1.4142135623730949"/>
    <s v="MAR21.44 specified ccy"/>
    <n v="9.1923881554251182E-3"/>
    <n v="-65241.126677075801"/>
  </r>
  <r>
    <n v="41"/>
    <s v="CMBS-2024-RE1-A2"/>
    <s v="SECURITISATION"/>
    <s v="Tranche CS01 + GIRR PV01 (SOFR bumped, spread fixed) [MAR21.10(1),19,20]"/>
    <s v="GIRR_USD_2.0Y"/>
    <s v="delta"/>
    <s v="GIRR"/>
    <m/>
    <s v="USD"/>
    <m/>
    <x v="3"/>
    <m/>
    <m/>
    <n v="-558646.92966453731"/>
    <n v="1.2999999999999999E-2"/>
    <n v="1.4142135623730949"/>
    <s v="MAR21.44 specified ccy"/>
    <n v="9.1923881554251182E-3"/>
    <n v="-5135.2994193129016"/>
  </r>
  <r>
    <n v="42"/>
    <s v="CMBS-2024-RE1-B (Mezz)"/>
    <s v="SECURITISATION"/>
    <s v="Tranche CS01 + GIRR PV01 (SOFR bumped, spread fixed) [MAR21.10(1),19,20]"/>
    <s v="GIRR_USD_2.0Y"/>
    <s v="delta"/>
    <s v="GIRR"/>
    <m/>
    <s v="USD"/>
    <m/>
    <x v="3"/>
    <m/>
    <m/>
    <n v="-1017860.648129135"/>
    <n v="1.2999999999999999E-2"/>
    <n v="1.4142135623730949"/>
    <s v="MAR21.44 specified ccy"/>
    <n v="9.1923881554251182E-3"/>
    <n v="-9356.5701657355949"/>
  </r>
  <r>
    <n v="43"/>
    <s v="CLO-2019-LVG-A (Senior)"/>
    <s v="SECURITISATION"/>
    <s v="Tranche CS01 + GIRR PV01 (SOFR bumped, spread fixed) [MAR21.10(1),19,20]"/>
    <s v="GIRR_USD_2.0Y"/>
    <s v="delta"/>
    <s v="GIRR"/>
    <m/>
    <s v="USD"/>
    <m/>
    <x v="3"/>
    <m/>
    <m/>
    <n v="-63813410.875201233"/>
    <n v="1.2999999999999999E-2"/>
    <n v="1.4142135623730949"/>
    <s v="MAR21.44 specified ccy"/>
    <n v="9.1923881554251182E-3"/>
    <n v="-586597.64228647621"/>
  </r>
  <r>
    <n v="44"/>
    <s v="CLO-2023-LVG-B (Mezz)"/>
    <s v="SECURITISATION"/>
    <s v="Tranche CS01 + GIRR PV01 (SOFR bumped, spread fixed) [MAR21.10(1),19,20]"/>
    <s v="GIRR_USD_2.0Y"/>
    <s v="delta"/>
    <s v="GIRR"/>
    <m/>
    <s v="USD"/>
    <m/>
    <x v="3"/>
    <m/>
    <m/>
    <n v="-7319799.6837645769"/>
    <n v="1.2999999999999999E-2"/>
    <n v="1.4142135623730949"/>
    <s v="MAR21.44 specified ccy"/>
    <n v="9.1923881554251182E-3"/>
    <n v="-67286.439913122027"/>
  </r>
  <r>
    <n v="45"/>
    <s v="CLO-2023-LVG-C (Mezz)"/>
    <s v="SECURITISATION"/>
    <s v="Tranche CS01 + GIRR PV01 (SOFR bumped, spread fixed) [MAR21.10(1),19,20]"/>
    <s v="GIRR_USD_2.0Y"/>
    <s v="delta"/>
    <s v="GIRR"/>
    <m/>
    <s v="USD"/>
    <m/>
    <x v="3"/>
    <m/>
    <m/>
    <n v="-3253244.3039119239"/>
    <n v="1.2999999999999999E-2"/>
    <n v="1.4142135623730949"/>
    <s v="MAR21.44 specified ccy"/>
    <n v="9.1923881554251182E-3"/>
    <n v="-29905.084405984198"/>
  </r>
  <r>
    <n v="47"/>
    <s v="CC-ABS-2024-A (Senior)"/>
    <s v="SECURITISATION"/>
    <s v="Tranche CS01 + GIRR PV01 (SOFR bumped, spread fixed) [MAR21.10(1),19,20]"/>
    <s v="GIRR_USD_2.0Y"/>
    <s v="delta"/>
    <s v="GIRR"/>
    <m/>
    <s v="USD"/>
    <m/>
    <x v="3"/>
    <m/>
    <m/>
    <n v="-108854685.8868003"/>
    <n v="1.2999999999999999E-2"/>
    <n v="1.4142135623730949"/>
    <s v="MAR21.44 specified ccy"/>
    <n v="9.1923881554251182E-3"/>
    <n v="-1000634.525208345"/>
  </r>
  <r>
    <n v="48"/>
    <s v="CC-ABS-2024-B (Mezz)"/>
    <s v="SECURITISATION"/>
    <s v="Tranche CS01 + GIRR PV01 (SOFR bumped, spread fixed) [MAR21.10(1),19,20]"/>
    <s v="GIRR_USD_2.0Y"/>
    <s v="delta"/>
    <s v="GIRR"/>
    <m/>
    <s v="USD"/>
    <m/>
    <x v="3"/>
    <m/>
    <m/>
    <n v="-14375878.492854539"/>
    <n v="1.2999999999999999E-2"/>
    <n v="1.4142135623730949"/>
    <s v="MAR21.44 specified ccy"/>
    <n v="9.1923881554251182E-3"/>
    <n v="-132148.65518154681"/>
  </r>
  <r>
    <n v="49"/>
    <s v="CC-ABS-2024-C (Junior)"/>
    <s v="SECURITISATION"/>
    <s v="Tranche CS01 + GIRR PV01 (SOFR bumped, spread fixed) [MAR21.10(1),19,20]"/>
    <s v="GIRR_USD_2.0Y"/>
    <s v="delta"/>
    <s v="GIRR"/>
    <m/>
    <s v="USD"/>
    <m/>
    <x v="3"/>
    <m/>
    <m/>
    <n v="-7630927.7845360339"/>
    <n v="1.2999999999999999E-2"/>
    <n v="1.4142135623730949"/>
    <s v="MAR21.44 specified ccy"/>
    <n v="9.1923881554251182E-3"/>
    <n v="-70146.450181473483"/>
  </r>
  <r>
    <n v="50"/>
    <s v="AUTO-2024-1-A (Senior)"/>
    <s v="SECURITISATION"/>
    <s v="Tranche CS01 + GIRR PV01 (SOFR bumped, spread fixed) [MAR21.10(1),19,20]"/>
    <s v="GIRR_USD_2.0Y"/>
    <s v="delta"/>
    <s v="GIRR"/>
    <m/>
    <s v="USD"/>
    <m/>
    <x v="3"/>
    <m/>
    <m/>
    <n v="-29525526.937246319"/>
    <n v="1.2999999999999999E-2"/>
    <n v="1.4142135623730949"/>
    <s v="MAR21.44 specified ccy"/>
    <n v="9.1923881554251182E-3"/>
    <n v="-271410.10410062829"/>
  </r>
  <r>
    <n v="51"/>
    <s v="AUTO-2024-1-B (Short Mezz)"/>
    <s v="SECURITISATION"/>
    <s v="Tranche CS01 + GIRR PV01 (SOFR bumped, spread fixed) [MAR21.10(1),19,20]"/>
    <s v="GIRR_USD_2.0Y"/>
    <s v="delta"/>
    <s v="GIRR"/>
    <m/>
    <s v="USD"/>
    <m/>
    <x v="3"/>
    <m/>
    <m/>
    <n v="4347640.8607792109"/>
    <n v="1.2999999999999999E-2"/>
    <n v="1.4142135623730949"/>
    <s v="MAR21.44 specified ccy"/>
    <n v="9.1923881554251182E-3"/>
    <n v="39965.202352669083"/>
  </r>
  <r>
    <n v="55"/>
    <s v="TRS on BCOM Commodity Index- GS-Leg2"/>
    <s v="COMMODITY_TRS_SOFR"/>
    <s v="SOFR floating leg PV01 at 0.25Y tenor [MAR21.19]"/>
    <s v="GIRR_USD_2.0Y"/>
    <s v="delta"/>
    <s v="GIRR"/>
    <m/>
    <s v="USD"/>
    <m/>
    <x v="3"/>
    <m/>
    <m/>
    <n v="1669397.5891470809"/>
    <n v="1.2999999999999999E-2"/>
    <n v="1.4142135623730949"/>
    <s v="MAR21.44 specified ccy"/>
    <n v="9.1923881554251182E-3"/>
    <n v="15345.750625170869"/>
  </r>
  <r>
    <n v="57"/>
    <s v="TRS on BCOM Commodity Index- JPM-Leg2"/>
    <s v="COMMODITY_TRS_SOFR"/>
    <s v="SOFR floating leg PV01 at 0.25Y tenor [MAR21.19]"/>
    <s v="GIRR_USD_2.0Y"/>
    <s v="delta"/>
    <s v="GIRR"/>
    <m/>
    <s v="USD"/>
    <m/>
    <x v="3"/>
    <m/>
    <m/>
    <n v="5343331.4302253621"/>
    <n v="1.2999999999999999E-2"/>
    <n v="1.4142135623730949"/>
    <s v="MAR21.44 specified ccy"/>
    <n v="9.1923881554251182E-3"/>
    <n v="49117.976549714367"/>
  </r>
  <r>
    <n v="58"/>
    <s v="GBP/USD XCcy Basis Swap 5Y-Leg1"/>
    <s v="XCCY_USD_LEG"/>
    <s v="USD SOFR curve PV01 across tenors [MAR21.19]"/>
    <s v="GIRR_USD_2.0Y"/>
    <s v="delta"/>
    <s v="GIRR"/>
    <m/>
    <s v="USD"/>
    <m/>
    <x v="3"/>
    <m/>
    <m/>
    <n v="-1301159.8984462579"/>
    <n v="1.2999999999999999E-2"/>
    <n v="1.4142135623730949"/>
    <s v="MAR21.44 specified ccy"/>
    <n v="9.1923881554251182E-3"/>
    <n v="-11960.766838791529"/>
  </r>
  <r>
    <n v="2"/>
    <s v="US Treasury 4.125% 2029"/>
    <s v="GOV_BOND"/>
    <s v="PV01: bump risk-free rate +1bp per tenor [MAR21.19]"/>
    <s v="GIRR_USD_3.0Y"/>
    <s v="delta"/>
    <s v="GIRR"/>
    <m/>
    <s v="USD"/>
    <m/>
    <x v="4"/>
    <m/>
    <m/>
    <n v="-4574683.0008674515"/>
    <n v="1.2E-2"/>
    <n v="1.4142135623730949"/>
    <s v="MAR21.44 specified ccy"/>
    <n v="8.4852813742385715E-3"/>
    <n v="-38817.472460306402"/>
  </r>
  <r>
    <n v="4"/>
    <s v="Microsoft 2028 Bond"/>
    <s v="CORP_BOND"/>
    <s v="GIRR PV01 [MAR21.19] + CSR CS01 [MAR21.20]"/>
    <s v="GIRR_USD_3.0Y"/>
    <s v="delta"/>
    <s v="GIRR"/>
    <m/>
    <s v="USD"/>
    <m/>
    <x v="4"/>
    <m/>
    <m/>
    <n v="-38927.482509848232"/>
    <n v="1.2E-2"/>
    <n v="1.4142135623730949"/>
    <s v="MAR21.44 specified ccy"/>
    <n v="8.4852813742385715E-3"/>
    <n v="-330.31064228681299"/>
  </r>
  <r>
    <n v="6"/>
    <s v="Verizon 2029 Bond"/>
    <s v="CORP_BOND"/>
    <s v="GIRR PV01 [MAR21.19] + CSR CS01 [MAR21.20]"/>
    <s v="GIRR_USD_3.0Y"/>
    <s v="delta"/>
    <s v="GIRR"/>
    <m/>
    <s v="USD"/>
    <m/>
    <x v="4"/>
    <m/>
    <m/>
    <n v="-1841000.9457243739"/>
    <n v="1.2E-2"/>
    <n v="1.4142135623730949"/>
    <s v="MAR21.44 specified ccy"/>
    <n v="8.4852813742385715E-3"/>
    <n v="-15621.411034710631"/>
  </r>
  <r>
    <n v="7"/>
    <s v="Pfizer 2030 Callable Bond"/>
    <s v="CALLABLE_BOND"/>
    <s v="Callable: tree-based GIRR PV01 + CSR CS01 + Vega(HW) + Curvature(±1.7%) [MAR21.19,20,25,5]"/>
    <s v="GIRR_USD_3.0Y"/>
    <s v="delta"/>
    <s v="GIRR"/>
    <m/>
    <s v="USD"/>
    <m/>
    <x v="4"/>
    <m/>
    <m/>
    <n v="-1304036.074720443"/>
    <n v="1.2E-2"/>
    <n v="1.4142135623730949"/>
    <s v="MAR21.44 specified ccy"/>
    <n v="8.4852813742385715E-3"/>
    <n v="-11065.113016160551"/>
  </r>
  <r>
    <n v="9"/>
    <s v="Chevron 2029 Callable Bond"/>
    <s v="CALLABLE_BOND"/>
    <s v="Callable: tree-based GIRR PV01 + CSR CS01 + Vega(HW) + Curvature(±1.7%) [MAR21.19,20,25,5]"/>
    <s v="GIRR_USD_3.0Y"/>
    <s v="delta"/>
    <s v="GIRR"/>
    <m/>
    <s v="USD"/>
    <m/>
    <x v="4"/>
    <m/>
    <m/>
    <n v="-901953.03290096263"/>
    <n v="1.2E-2"/>
    <n v="1.4142135623730949"/>
    <s v="MAR21.44 specified ccy"/>
    <n v="8.4852813742385715E-3"/>
    <n v="-7653.3252705125278"/>
  </r>
  <r>
    <n v="10"/>
    <s v="Caterpillar 2028 Bond"/>
    <s v="CORP_BOND"/>
    <s v="GIRR PV01 [MAR21.19] + CSR CS01 [MAR21.20]"/>
    <s v="GIRR_USD_3.0Y"/>
    <s v="delta"/>
    <s v="GIRR"/>
    <m/>
    <s v="USD"/>
    <m/>
    <x v="4"/>
    <m/>
    <m/>
    <n v="-1529175.5376217109"/>
    <n v="1.2E-2"/>
    <n v="1.4142135623730949"/>
    <s v="MAR21.44 specified ccy"/>
    <n v="8.4852813742385715E-3"/>
    <n v="-12975.484707322759"/>
  </r>
  <r>
    <n v="11"/>
    <s v="Boeing 2030 Callable Bond"/>
    <s v="CALLABLE_BOND"/>
    <s v="Callable: tree-based GIRR PV01 + CSR CS01 + Vega(HW) + Curvature(±1.7%) [MAR21.19,20,25,5]"/>
    <s v="GIRR_USD_3.0Y"/>
    <s v="delta"/>
    <s v="GIRR"/>
    <m/>
    <s v="USD"/>
    <m/>
    <x v="4"/>
    <m/>
    <m/>
    <n v="-2001407.5513452101"/>
    <n v="1.2E-2"/>
    <n v="1.4142135623730949"/>
    <s v="MAR21.44 specified ccy"/>
    <n v="8.4852813742385715E-3"/>
    <n v="-16982.506217689941"/>
  </r>
  <r>
    <n v="12"/>
    <s v="Procter &amp; Gamble 2034 Bond"/>
    <s v="CORP_BOND"/>
    <s v="GIRR PV01 [MAR21.19] + CSR CS01 [MAR21.20]"/>
    <s v="GIRR_USD_3.0Y"/>
    <s v="delta"/>
    <s v="GIRR"/>
    <m/>
    <s v="USD"/>
    <m/>
    <x v="4"/>
    <m/>
    <m/>
    <n v="-118321.71055664271"/>
    <n v="1.2E-2"/>
    <n v="1.4142135623730949"/>
    <s v="MAR21.44 specified ccy"/>
    <n v="8.4852813742385715E-3"/>
    <n v="-1003.993006754328"/>
  </r>
  <r>
    <n v="14"/>
    <s v="Oracle 2028 Bond"/>
    <s v="CORP_BOND"/>
    <s v="GIRR PV01 [MAR21.19] + CSR CS01 [MAR21.20]"/>
    <s v="GIRR_USD_3.0Y"/>
    <s v="delta"/>
    <s v="GIRR"/>
    <m/>
    <s v="USD"/>
    <m/>
    <x v="4"/>
    <m/>
    <m/>
    <n v="-1748700.5782998039"/>
    <n v="1.2E-2"/>
    <n v="1.4142135623730949"/>
    <s v="MAR21.44 specified ccy"/>
    <n v="8.4852813742385715E-3"/>
    <n v="-14838.21644616754"/>
  </r>
  <r>
    <n v="15"/>
    <s v="Intel 2029 Bond"/>
    <s v="CORP_BOND"/>
    <s v="GIRR PV01 [MAR21.19] + CSR CS01 [MAR21.20]"/>
    <s v="GIRR_USD_3.0Y"/>
    <s v="delta"/>
    <s v="GIRR"/>
    <m/>
    <s v="USD"/>
    <m/>
    <x v="4"/>
    <m/>
    <m/>
    <n v="-2044653.1977636369"/>
    <n v="1.2E-2"/>
    <n v="1.4142135623730949"/>
    <s v="MAR21.44 specified ccy"/>
    <n v="8.4852813742385715E-3"/>
    <n v="-17349.457695761121"/>
  </r>
  <r>
    <n v="16"/>
    <s v="Union Pacific 2030 Bond"/>
    <s v="CORP_BOND"/>
    <s v="GIRR PV01 [MAR21.19] + CSR CS01 [MAR21.20]"/>
    <s v="GIRR_USD_3.0Y"/>
    <s v="delta"/>
    <s v="GIRR"/>
    <m/>
    <s v="USD"/>
    <m/>
    <x v="4"/>
    <m/>
    <m/>
    <n v="-699684.8823121126"/>
    <n v="1.2E-2"/>
    <n v="1.4142135623730949"/>
    <s v="MAR21.44 specified ccy"/>
    <n v="8.4852813742385715E-3"/>
    <n v="-5937.0230997192757"/>
  </r>
  <r>
    <n v="19"/>
    <s v="Netflix 2029 Bond"/>
    <s v="CORP_BOND"/>
    <s v="GIRR PV01 [MAR21.19] + CSR CS01 [MAR21.20]"/>
    <s v="GIRR_USD_3.0Y"/>
    <s v="delta"/>
    <s v="GIRR"/>
    <m/>
    <s v="USD"/>
    <m/>
    <x v="4"/>
    <m/>
    <m/>
    <n v="-2173695.8448037738"/>
    <n v="1.2E-2"/>
    <n v="1.4142135623730949"/>
    <s v="MAR21.44 specified ccy"/>
    <n v="8.4852813742385715E-3"/>
    <n v="-18444.420865173241"/>
  </r>
  <r>
    <n v="20"/>
    <s v="Visa 2028 Bond"/>
    <s v="CORP_BOND"/>
    <s v="GIRR PV01 [MAR21.19] + CSR CS01 [MAR21.20]"/>
    <s v="GIRR_USD_3.0Y"/>
    <s v="delta"/>
    <s v="GIRR"/>
    <m/>
    <s v="USD"/>
    <m/>
    <x v="4"/>
    <m/>
    <m/>
    <n v="-481177.54069619422"/>
    <n v="1.2E-2"/>
    <n v="1.4142135623730949"/>
    <s v="MAR21.44 specified ccy"/>
    <n v="8.4852813742385715E-3"/>
    <n v="-4082.9268237713391"/>
  </r>
  <r>
    <n v="22"/>
    <s v="3M 2030 Bond"/>
    <s v="CORP_BOND"/>
    <s v="GIRR PV01 [MAR21.19] + CSR CS01 [MAR21.20]"/>
    <s v="GIRR_USD_3.0Y"/>
    <s v="delta"/>
    <s v="GIRR"/>
    <m/>
    <s v="USD"/>
    <m/>
    <x v="4"/>
    <m/>
    <m/>
    <n v="-1434479.546360024"/>
    <n v="1.2E-2"/>
    <n v="1.4142135623730949"/>
    <s v="MAR21.44 specified ccy"/>
    <n v="8.4852813742385715E-3"/>
    <n v="-12171.962576454909"/>
  </r>
  <r>
    <n v="37"/>
    <s v="RMBS-2023-1-A (Senior)"/>
    <s v="SECURITISATION"/>
    <s v="Tranche CS01 + GIRR PV01 (SOFR bumped, spread fixed) [MAR21.10(1),19,20]"/>
    <s v="GIRR_USD_3.0Y"/>
    <s v="delta"/>
    <s v="GIRR"/>
    <m/>
    <s v="USD"/>
    <m/>
    <x v="4"/>
    <m/>
    <m/>
    <n v="-74213821.495622396"/>
    <n v="1.2E-2"/>
    <n v="1.4142135623730949"/>
    <s v="MAR21.44 specified ccy"/>
    <n v="8.4852813742385715E-3"/>
    <n v="-629725.15724787081"/>
  </r>
  <r>
    <n v="38"/>
    <s v="RMBS-2023-1-M (Mezz)"/>
    <s v="SECURITISATION"/>
    <s v="Tranche CS01 + GIRR PV01 (SOFR bumped, spread fixed) [MAR21.10(1),19,20]"/>
    <s v="GIRR_USD_3.0Y"/>
    <s v="delta"/>
    <s v="GIRR"/>
    <m/>
    <s v="USD"/>
    <m/>
    <x v="4"/>
    <m/>
    <m/>
    <n v="-20946648.059170689"/>
    <n v="1.2E-2"/>
    <n v="1.4142135623730949"/>
    <s v="MAR21.44 specified ccy"/>
    <n v="8.4852813742385715E-3"/>
    <n v="-177738.20262921159"/>
  </r>
  <r>
    <n v="39"/>
    <s v="RMBS-2023-1-B (Short Mezz)"/>
    <s v="SECURITISATION"/>
    <s v="Tranche CS01 + GIRR PV01 (SOFR bumped, spread fixed) [MAR21.10(1),19,20]"/>
    <s v="GIRR_USD_3.0Y"/>
    <s v="delta"/>
    <s v="GIRR"/>
    <m/>
    <s v="USD"/>
    <m/>
    <x v="4"/>
    <m/>
    <m/>
    <n v="6982216.0197235644"/>
    <n v="1.2E-2"/>
    <n v="1.4142135623730949"/>
    <s v="MAR21.44 specified ccy"/>
    <n v="8.4852813742385715E-3"/>
    <n v="59246.067543070538"/>
  </r>
  <r>
    <n v="40"/>
    <s v="CMBS-2024-RE1-A1 (Senior)"/>
    <s v="SECURITISATION"/>
    <s v="Tranche CS01 + GIRR PV01 (SOFR bumped, spread fixed) [MAR21.10(1),19,20]"/>
    <s v="GIRR_USD_3.0Y"/>
    <s v="delta"/>
    <s v="GIRR"/>
    <m/>
    <s v="USD"/>
    <m/>
    <x v="4"/>
    <m/>
    <m/>
    <n v="-16569641.401171681"/>
    <n v="1.2E-2"/>
    <n v="1.4142135623730949"/>
    <s v="MAR21.44 specified ccy"/>
    <n v="8.4852813742385715E-3"/>
    <n v="-140598.06955917439"/>
  </r>
  <r>
    <n v="41"/>
    <s v="CMBS-2024-RE1-A2"/>
    <s v="SECURITISATION"/>
    <s v="Tranche CS01 + GIRR PV01 (SOFR bumped, spread fixed) [MAR21.10(1),19,20]"/>
    <s v="GIRR_USD_3.0Y"/>
    <s v="delta"/>
    <s v="GIRR"/>
    <m/>
    <s v="USD"/>
    <m/>
    <x v="4"/>
    <m/>
    <m/>
    <n v="-1288560.424018651"/>
    <n v="1.2E-2"/>
    <n v="1.4142135623730949"/>
    <s v="MAR21.44 specified ccy"/>
    <n v="8.4852813742385715E-3"/>
    <n v="-10933.797765506421"/>
  </r>
  <r>
    <n v="42"/>
    <s v="CMBS-2024-RE1-B (Mezz)"/>
    <s v="SECURITISATION"/>
    <s v="Tranche CS01 + GIRR PV01 (SOFR bumped, spread fixed) [MAR21.10(1),19,20]"/>
    <s v="GIRR_USD_3.0Y"/>
    <s v="delta"/>
    <s v="GIRR"/>
    <m/>
    <s v="USD"/>
    <m/>
    <x v="4"/>
    <m/>
    <m/>
    <n v="-2298152.8308615088"/>
    <n v="1.2E-2"/>
    <n v="1.4142135623730949"/>
    <s v="MAR21.44 specified ccy"/>
    <n v="8.4852813742385715E-3"/>
    <n v="-19500.473410862811"/>
  </r>
  <r>
    <n v="43"/>
    <s v="CLO-2019-LVG-A (Senior)"/>
    <s v="SECURITISATION"/>
    <s v="Tranche CS01 + GIRR PV01 (SOFR bumped, spread fixed) [MAR21.10(1),19,20]"/>
    <s v="GIRR_USD_3.0Y"/>
    <s v="delta"/>
    <s v="GIRR"/>
    <m/>
    <s v="USD"/>
    <m/>
    <x v="4"/>
    <m/>
    <m/>
    <n v="-141810473.7871885"/>
    <n v="1.2E-2"/>
    <n v="1.4142135623730949"/>
    <s v="MAR21.44 specified ccy"/>
    <n v="8.4852813742385715E-3"/>
    <n v="-1203301.7718983779"/>
  </r>
  <r>
    <n v="44"/>
    <s v="CLO-2023-LVG-B (Mezz)"/>
    <s v="SECURITISATION"/>
    <s v="Tranche CS01 + GIRR PV01 (SOFR bumped, spread fixed) [MAR21.10(1),19,20]"/>
    <s v="GIRR_USD_3.0Y"/>
    <s v="delta"/>
    <s v="GIRR"/>
    <m/>
    <s v="USD"/>
    <m/>
    <x v="4"/>
    <m/>
    <m/>
    <n v="-79992683.81267786"/>
    <n v="1.2E-2"/>
    <n v="1.4142135623730949"/>
    <s v="MAR21.44 specified ccy"/>
    <n v="8.4852813742385715E-3"/>
    <n v="-678760.43003107072"/>
  </r>
  <r>
    <n v="45"/>
    <s v="CLO-2023-LVG-C (Mezz)"/>
    <s v="SECURITISATION"/>
    <s v="Tranche CS01 + GIRR PV01 (SOFR bumped, spread fixed) [MAR21.10(1),19,20]"/>
    <s v="GIRR_USD_3.0Y"/>
    <s v="delta"/>
    <s v="GIRR"/>
    <m/>
    <s v="USD"/>
    <m/>
    <x v="4"/>
    <m/>
    <m/>
    <n v="-35552303.91677469"/>
    <n v="1.2E-2"/>
    <n v="1.4142135623730949"/>
    <s v="MAR21.44 specified ccy"/>
    <n v="8.4852813742385715E-3"/>
    <n v="-301671.30223627732"/>
  </r>
  <r>
    <n v="47"/>
    <s v="CC-ABS-2024-A (Senior)"/>
    <s v="SECURITISATION"/>
    <s v="Tranche CS01 + GIRR PV01 (SOFR bumped, spread fixed) [MAR21.10(1),19,20]"/>
    <s v="GIRR_USD_3.0Y"/>
    <s v="delta"/>
    <s v="GIRR"/>
    <m/>
    <s v="USD"/>
    <m/>
    <x v="4"/>
    <m/>
    <m/>
    <n v="-266195000.8529425"/>
    <n v="1.2E-2"/>
    <n v="1.4142135623730949"/>
    <s v="MAR21.44 specified ccy"/>
    <n v="8.4852813742385715E-3"/>
    <n v="-2258739.4826528942"/>
  </r>
  <r>
    <n v="48"/>
    <s v="CC-ABS-2024-B (Mezz)"/>
    <s v="SECURITISATION"/>
    <s v="Tranche CS01 + GIRR PV01 (SOFR bumped, spread fixed) [MAR21.10(1),19,20]"/>
    <s v="GIRR_USD_3.0Y"/>
    <s v="delta"/>
    <s v="GIRR"/>
    <m/>
    <s v="USD"/>
    <m/>
    <x v="4"/>
    <m/>
    <m/>
    <n v="-35098536.161072552"/>
    <n v="1.2E-2"/>
    <n v="1.4142135623730949"/>
    <s v="MAR21.44 specified ccy"/>
    <n v="8.4852813742385715E-3"/>
    <n v="-297820.95515058789"/>
  </r>
  <r>
    <n v="49"/>
    <s v="CC-ABS-2024-C (Junior)"/>
    <s v="SECURITISATION"/>
    <s v="Tranche CS01 + GIRR PV01 (SOFR bumped, spread fixed) [MAR21.10(1),19,20]"/>
    <s v="GIRR_USD_3.0Y"/>
    <s v="delta"/>
    <s v="GIRR"/>
    <m/>
    <s v="USD"/>
    <m/>
    <x v="4"/>
    <m/>
    <m/>
    <n v="-18519801.12535879"/>
    <n v="1.2E-2"/>
    <n v="1.4142135623730949"/>
    <s v="MAR21.44 specified ccy"/>
    <n v="8.4852813742385715E-3"/>
    <n v="-157145.72354360949"/>
  </r>
  <r>
    <n v="50"/>
    <s v="AUTO-2024-1-A (Senior)"/>
    <s v="SECURITISATION"/>
    <s v="Tranche CS01 + GIRR PV01 (SOFR bumped, spread fixed) [MAR21.10(1),19,20]"/>
    <s v="GIRR_USD_3.0Y"/>
    <s v="delta"/>
    <s v="GIRR"/>
    <m/>
    <s v="USD"/>
    <m/>
    <x v="4"/>
    <m/>
    <m/>
    <n v="-38688639.976754777"/>
    <n v="1.2E-2"/>
    <n v="1.4142135623730949"/>
    <s v="MAR21.44 specified ccy"/>
    <n v="8.4852813742385715E-3"/>
    <n v="-328283.99618937908"/>
  </r>
  <r>
    <n v="51"/>
    <s v="AUTO-2024-1-B (Short Mezz)"/>
    <s v="SECURITISATION"/>
    <s v="Tranche CS01 + GIRR PV01 (SOFR bumped, spread fixed) [MAR21.10(1),19,20]"/>
    <s v="GIRR_USD_3.0Y"/>
    <s v="delta"/>
    <s v="GIRR"/>
    <m/>
    <s v="USD"/>
    <m/>
    <x v="4"/>
    <m/>
    <m/>
    <n v="5646062.2536949813"/>
    <n v="1.2E-2"/>
    <n v="1.4142135623730949"/>
    <s v="MAR21.44 specified ccy"/>
    <n v="8.4852813742385715E-3"/>
    <n v="47908.426879069477"/>
  </r>
  <r>
    <n v="58"/>
    <s v="GBP/USD XCcy Basis Swap 5Y-Leg1"/>
    <s v="XCCY_USD_LEG"/>
    <s v="USD SOFR curve PV01 across tenors [MAR21.19]"/>
    <s v="GIRR_USD_3.0Y"/>
    <s v="delta"/>
    <s v="GIRR"/>
    <m/>
    <s v="USD"/>
    <m/>
    <x v="4"/>
    <m/>
    <m/>
    <n v="-34809684.706488043"/>
    <n v="1.2E-2"/>
    <n v="1.4142135623730949"/>
    <s v="MAR21.44 specified ccy"/>
    <n v="8.4852813742385715E-3"/>
    <n v="-295369.96928308031"/>
  </r>
  <r>
    <n v="2"/>
    <s v="US Treasury 4.125% 2029"/>
    <s v="GOV_BOND"/>
    <s v="PV01: bump risk-free rate +1bp per tenor [MAR21.19]"/>
    <s v="GIRR_USD_5.0Y"/>
    <s v="delta"/>
    <s v="GIRR"/>
    <m/>
    <s v="USD"/>
    <m/>
    <x v="5"/>
    <m/>
    <m/>
    <n v="-2784562.6866289312"/>
    <n v="1.0999999999999999E-2"/>
    <n v="1.4142135623730949"/>
    <s v="MAR21.44 specified ccy"/>
    <n v="7.778174593052023E-3"/>
    <n v="-21658.81474189783"/>
  </r>
  <r>
    <n v="6"/>
    <s v="Verizon 2029 Bond"/>
    <s v="CORP_BOND"/>
    <s v="GIRR PV01 [MAR21.19] + CSR CS01 [MAR21.20]"/>
    <s v="GIRR_USD_5.0Y"/>
    <s v="delta"/>
    <s v="GIRR"/>
    <m/>
    <s v="USD"/>
    <m/>
    <x v="5"/>
    <m/>
    <m/>
    <n v="-1110483.0785735089"/>
    <n v="1.0999999999999999E-2"/>
    <n v="1.4142135623730949"/>
    <s v="MAR21.44 specified ccy"/>
    <n v="7.778174593052023E-3"/>
    <n v="-8637.5312677746606"/>
  </r>
  <r>
    <n v="7"/>
    <s v="Pfizer 2030 Callable Bond"/>
    <s v="CALLABLE_BOND"/>
    <s v="Callable: tree-based GIRR PV01 + CSR CS01 + Vega(HW) + Curvature(±1.7%) [MAR21.19,20,25,5]"/>
    <s v="GIRR_USD_5.0Y"/>
    <s v="delta"/>
    <s v="GIRR"/>
    <m/>
    <s v="USD"/>
    <m/>
    <x v="5"/>
    <m/>
    <m/>
    <n v="-2045246.6174321561"/>
    <n v="1.0999999999999999E-2"/>
    <n v="1.4142135623730949"/>
    <s v="MAR21.44 specified ccy"/>
    <n v="7.778174593052023E-3"/>
    <n v="-15908.285276236389"/>
  </r>
  <r>
    <n v="9"/>
    <s v="Chevron 2029 Callable Bond"/>
    <s v="CALLABLE_BOND"/>
    <s v="Callable: tree-based GIRR PV01 + CSR CS01 + Vega(HW) + Curvature(±1.7%) [MAR21.19,20,25,5]"/>
    <s v="GIRR_USD_5.0Y"/>
    <s v="delta"/>
    <s v="GIRR"/>
    <m/>
    <s v="USD"/>
    <m/>
    <x v="5"/>
    <m/>
    <m/>
    <n v="-27540.34454517296"/>
    <n v="1.0999999999999999E-2"/>
    <n v="1.4142135623730949"/>
    <s v="MAR21.44 specified ccy"/>
    <n v="7.778174593052023E-3"/>
    <n v="-214.2136082251632"/>
  </r>
  <r>
    <n v="11"/>
    <s v="Boeing 2030 Callable Bond"/>
    <s v="CALLABLE_BOND"/>
    <s v="Callable: tree-based GIRR PV01 + CSR CS01 + Vega(HW) + Curvature(±1.7%) [MAR21.19,20,25,5]"/>
    <s v="GIRR_USD_5.0Y"/>
    <s v="delta"/>
    <s v="GIRR"/>
    <m/>
    <s v="USD"/>
    <m/>
    <x v="5"/>
    <m/>
    <m/>
    <n v="-620951.84330172511"/>
    <n v="1.0999999999999999E-2"/>
    <n v="1.4142135623730949"/>
    <s v="MAR21.44 specified ccy"/>
    <n v="7.778174593052023E-3"/>
    <n v="-4829.8718510782992"/>
  </r>
  <r>
    <n v="12"/>
    <s v="Procter &amp; Gamble 2034 Bond"/>
    <s v="CORP_BOND"/>
    <s v="GIRR PV01 [MAR21.19] + CSR CS01 [MAR21.20]"/>
    <s v="GIRR_USD_5.0Y"/>
    <s v="delta"/>
    <s v="GIRR"/>
    <m/>
    <s v="USD"/>
    <m/>
    <x v="5"/>
    <m/>
    <m/>
    <n v="-2157134.4718009299"/>
    <n v="1.0999999999999999E-2"/>
    <n v="1.4142135623730949"/>
    <s v="MAR21.44 specified ccy"/>
    <n v="7.778174593052023E-3"/>
    <n v="-16778.568542358691"/>
  </r>
  <r>
    <n v="15"/>
    <s v="Intel 2029 Bond"/>
    <s v="CORP_BOND"/>
    <s v="GIRR PV01 [MAR21.19] + CSR CS01 [MAR21.20]"/>
    <s v="GIRR_USD_5.0Y"/>
    <s v="delta"/>
    <s v="GIRR"/>
    <m/>
    <s v="USD"/>
    <m/>
    <x v="5"/>
    <m/>
    <m/>
    <n v="-580553.06428968837"/>
    <n v="1.0999999999999999E-2"/>
    <n v="1.4142135623730949"/>
    <s v="MAR21.44 specified ccy"/>
    <n v="7.778174593052023E-3"/>
    <n v="-4515.6430945765514"/>
  </r>
  <r>
    <n v="16"/>
    <s v="Union Pacific 2030 Bond"/>
    <s v="CORP_BOND"/>
    <s v="GIRR PV01 [MAR21.19] + CSR CS01 [MAR21.20]"/>
    <s v="GIRR_USD_5.0Y"/>
    <s v="delta"/>
    <s v="GIRR"/>
    <m/>
    <s v="USD"/>
    <m/>
    <x v="5"/>
    <m/>
    <m/>
    <n v="-2751351.9345624791"/>
    <n v="1.0999999999999999E-2"/>
    <n v="1.4142135623730949"/>
    <s v="MAR21.44 specified ccy"/>
    <n v="7.778174593052023E-3"/>
    <n v="-21400.495713958411"/>
  </r>
  <r>
    <n v="19"/>
    <s v="Netflix 2029 Bond"/>
    <s v="CORP_BOND"/>
    <s v="GIRR PV01 [MAR21.19] + CSR CS01 [MAR21.20]"/>
    <s v="GIRR_USD_5.0Y"/>
    <s v="delta"/>
    <s v="GIRR"/>
    <m/>
    <s v="USD"/>
    <m/>
    <x v="5"/>
    <m/>
    <m/>
    <n v="-397255.10859443602"/>
    <n v="1.0999999999999999E-2"/>
    <n v="1.4142135623730949"/>
    <s v="MAR21.44 specified ccy"/>
    <n v="7.778174593052023E-3"/>
    <n v="-3089.9195926293651"/>
  </r>
  <r>
    <n v="22"/>
    <s v="3M 2030 Bond"/>
    <s v="CORP_BOND"/>
    <s v="GIRR PV01 [MAR21.19] + CSR CS01 [MAR21.20]"/>
    <s v="GIRR_USD_5.0Y"/>
    <s v="delta"/>
    <s v="GIRR"/>
    <m/>
    <s v="USD"/>
    <m/>
    <x v="5"/>
    <m/>
    <m/>
    <n v="-1564632.0392323791"/>
    <n v="1.0999999999999999E-2"/>
    <n v="1.4142135623730949"/>
    <s v="MAR21.44 specified ccy"/>
    <n v="7.778174593052023E-3"/>
    <n v="-12169.98117503247"/>
  </r>
  <r>
    <n v="40"/>
    <s v="CMBS-2024-RE1-A1 (Senior)"/>
    <s v="SECURITISATION"/>
    <s v="Tranche CS01 + GIRR PV01 (SOFR bumped, spread fixed) [MAR21.10(1),19,20]"/>
    <s v="GIRR_USD_5.0Y"/>
    <s v="delta"/>
    <s v="GIRR"/>
    <m/>
    <s v="USD"/>
    <m/>
    <x v="5"/>
    <m/>
    <m/>
    <n v="-224373919.08884051"/>
    <n v="1.0999999999999999E-2"/>
    <n v="1.4142135623730949"/>
    <s v="MAR21.44 specified ccy"/>
    <n v="7.778174593052023E-3"/>
    <n v="-1745219.51680033"/>
  </r>
  <r>
    <n v="41"/>
    <s v="CMBS-2024-RE1-A2"/>
    <s v="SECURITISATION"/>
    <s v="Tranche CS01 + GIRR PV01 (SOFR bumped, spread fixed) [MAR21.10(1),19,20]"/>
    <s v="GIRR_USD_5.0Y"/>
    <s v="delta"/>
    <s v="GIRR"/>
    <m/>
    <s v="USD"/>
    <m/>
    <x v="5"/>
    <m/>
    <m/>
    <n v="-16704108.947739011"/>
    <n v="1.0999999999999999E-2"/>
    <n v="1.4142135623730949"/>
    <s v="MAR21.44 specified ccy"/>
    <n v="7.778174593052023E-3"/>
    <n v="-129927.4758168765"/>
  </r>
  <r>
    <n v="42"/>
    <s v="CMBS-2024-RE1-B (Mezz)"/>
    <s v="SECURITISATION"/>
    <s v="Tranche CS01 + GIRR PV01 (SOFR bumped, spread fixed) [MAR21.10(1),19,20]"/>
    <s v="GIRR_USD_5.0Y"/>
    <s v="delta"/>
    <s v="GIRR"/>
    <m/>
    <s v="USD"/>
    <m/>
    <x v="5"/>
    <m/>
    <m/>
    <n v="-27587439.555004239"/>
    <n v="1.0999999999999999E-2"/>
    <n v="1.4142135623730949"/>
    <s v="MAR21.44 specified ccy"/>
    <n v="7.778174593052023E-3"/>
    <n v="-214579.92143409239"/>
  </r>
  <r>
    <n v="43"/>
    <s v="CLO-2019-LVG-A (Senior)"/>
    <s v="SECURITISATION"/>
    <s v="Tranche CS01 + GIRR PV01 (SOFR bumped, spread fixed) [MAR21.10(1),19,20]"/>
    <s v="GIRR_USD_5.0Y"/>
    <s v="delta"/>
    <s v="GIRR"/>
    <m/>
    <s v="USD"/>
    <m/>
    <x v="5"/>
    <m/>
    <m/>
    <n v="-91689947.718381882"/>
    <n v="1.0999999999999999E-2"/>
    <n v="1.4142135623730949"/>
    <s v="MAR21.44 specified ccy"/>
    <n v="7.778174593052023E-3"/>
    <n v="-713180.42178138625"/>
  </r>
  <r>
    <n v="44"/>
    <s v="CLO-2023-LVG-B (Mezz)"/>
    <s v="SECURITISATION"/>
    <s v="Tranche CS01 + GIRR PV01 (SOFR bumped, spread fixed) [MAR21.10(1),19,20]"/>
    <s v="GIRR_USD_5.0Y"/>
    <s v="delta"/>
    <s v="GIRR"/>
    <m/>
    <s v="USD"/>
    <m/>
    <x v="5"/>
    <m/>
    <m/>
    <n v="-55745407.37092495"/>
    <n v="1.0999999999999999E-2"/>
    <n v="1.4142135623730949"/>
    <s v="MAR21.44 specified ccy"/>
    <n v="7.778174593052023E-3"/>
    <n v="-433597.5112918634"/>
  </r>
  <r>
    <n v="45"/>
    <s v="CLO-2023-LVG-C (Mezz)"/>
    <s v="SECURITISATION"/>
    <s v="Tranche CS01 + GIRR PV01 (SOFR bumped, spread fixed) [MAR21.10(1),19,20]"/>
    <s v="GIRR_USD_5.0Y"/>
    <s v="delta"/>
    <s v="GIRR"/>
    <m/>
    <s v="USD"/>
    <m/>
    <x v="5"/>
    <m/>
    <m/>
    <n v="-24775736.60936207"/>
    <n v="1.0999999999999999E-2"/>
    <n v="1.4142135623730949"/>
    <s v="MAR21.44 specified ccy"/>
    <n v="7.778174593052023E-3"/>
    <n v="-192710.00501908889"/>
  </r>
  <r>
    <n v="47"/>
    <s v="CC-ABS-2024-A (Senior)"/>
    <s v="SECURITISATION"/>
    <s v="Tranche CS01 + GIRR PV01 (SOFR bumped, spread fixed) [MAR21.10(1),19,20]"/>
    <s v="GIRR_USD_5.0Y"/>
    <s v="delta"/>
    <s v="GIRR"/>
    <m/>
    <s v="USD"/>
    <m/>
    <x v="5"/>
    <m/>
    <m/>
    <n v="-5501626.9862651816"/>
    <n v="1.0999999999999999E-2"/>
    <n v="1.4142135623730949"/>
    <s v="MAR21.44 specified ccy"/>
    <n v="7.778174593052023E-3"/>
    <n v="-42792.615245017209"/>
  </r>
  <r>
    <n v="48"/>
    <s v="CC-ABS-2024-B (Mezz)"/>
    <s v="SECURITISATION"/>
    <s v="Tranche CS01 + GIRR PV01 (SOFR bumped, spread fixed) [MAR21.10(1),19,20]"/>
    <s v="GIRR_USD_5.0Y"/>
    <s v="delta"/>
    <s v="GIRR"/>
    <m/>
    <s v="USD"/>
    <m/>
    <x v="5"/>
    <m/>
    <m/>
    <n v="-724563.47391009331"/>
    <n v="1.0999999999999999E-2"/>
    <n v="1.4142135623730949"/>
    <s v="MAR21.44 specified ccy"/>
    <n v="7.778174593052023E-3"/>
    <n v="-5635.7812038210004"/>
  </r>
  <r>
    <n v="49"/>
    <s v="CC-ABS-2024-C (Junior)"/>
    <s v="SECURITISATION"/>
    <s v="Tranche CS01 + GIRR PV01 (SOFR bumped, spread fixed) [MAR21.10(1),19,20]"/>
    <s v="GIRR_USD_5.0Y"/>
    <s v="delta"/>
    <s v="GIRR"/>
    <m/>
    <s v="USD"/>
    <m/>
    <x v="5"/>
    <m/>
    <m/>
    <n v="-380668.86870190501"/>
    <n v="1.0999999999999999E-2"/>
    <n v="1.4142135623730949"/>
    <s v="MAR21.44 specified ccy"/>
    <n v="7.778174593052023E-3"/>
    <n v="-2960.9089229030142"/>
  </r>
  <r>
    <n v="50"/>
    <s v="AUTO-2024-1-A (Senior)"/>
    <s v="SECURITISATION"/>
    <s v="Tranche CS01 + GIRR PV01 (SOFR bumped, spread fixed) [MAR21.10(1),19,20]"/>
    <s v="GIRR_USD_5.0Y"/>
    <s v="delta"/>
    <s v="GIRR"/>
    <m/>
    <s v="USD"/>
    <m/>
    <x v="5"/>
    <m/>
    <m/>
    <n v="-3015600.5055457349"/>
    <n v="1.0999999999999999E-2"/>
    <n v="1.4142135623730949"/>
    <s v="MAR21.44 specified ccy"/>
    <n v="7.778174593052023E-3"/>
    <n v="-23455.86723503067"/>
  </r>
  <r>
    <n v="51"/>
    <s v="AUTO-2024-1-B (Short Mezz)"/>
    <s v="SECURITISATION"/>
    <s v="Tranche CS01 + GIRR PV01 (SOFR bumped, spread fixed) [MAR21.10(1),19,20]"/>
    <s v="GIRR_USD_5.0Y"/>
    <s v="delta"/>
    <s v="GIRR"/>
    <m/>
    <s v="USD"/>
    <m/>
    <x v="5"/>
    <m/>
    <m/>
    <n v="438442.24316067988"/>
    <n v="1.0999999999999999E-2"/>
    <n v="1.4142135623730949"/>
    <s v="MAR21.44 specified ccy"/>
    <n v="7.778174593052023E-3"/>
    <n v="3410.280316273137"/>
  </r>
  <r>
    <n v="58"/>
    <s v="GBP/USD XCcy Basis Swap 5Y-Leg1"/>
    <s v="XCCY_USD_LEG"/>
    <s v="USD SOFR curve PV01 across tenors [MAR21.19]"/>
    <s v="GIRR_USD_5.0Y"/>
    <s v="delta"/>
    <s v="GIRR"/>
    <m/>
    <s v="USD"/>
    <m/>
    <x v="5"/>
    <m/>
    <m/>
    <n v="-40579932.672869742"/>
    <n v="1.0999999999999999E-2"/>
    <n v="1.4142135623730949"/>
    <s v="MAR21.44 specified ccy"/>
    <n v="7.778174593052023E-3"/>
    <n v="-315637.80130387709"/>
  </r>
  <r>
    <n v="12"/>
    <s v="Procter &amp; Gamble 2034 Bond"/>
    <s v="CORP_BOND"/>
    <s v="GIRR PV01 [MAR21.19] + CSR CS01 [MAR21.20]"/>
    <s v="GIRR_USD_10.0Y"/>
    <s v="delta"/>
    <s v="GIRR"/>
    <m/>
    <s v="USD"/>
    <m/>
    <x v="6"/>
    <m/>
    <m/>
    <n v="-3182916.3416912821"/>
    <n v="1.0999999999999999E-2"/>
    <n v="1.4142135623730949"/>
    <s v="MAR21.44 specified ccy"/>
    <n v="7.778174593052023E-3"/>
    <n v="-24757.27902075322"/>
  </r>
  <r>
    <n v="40"/>
    <s v="CMBS-2024-RE1-A1 (Senior)"/>
    <s v="SECURITISATION"/>
    <s v="Tranche CS01 + GIRR PV01 (SOFR bumped, spread fixed) [MAR21.10(1),19,20]"/>
    <s v="GIRR_USD_10.0Y"/>
    <s v="delta"/>
    <s v="GIRR"/>
    <m/>
    <s v="USD"/>
    <m/>
    <x v="6"/>
    <m/>
    <m/>
    <n v="-384148289.91383308"/>
    <n v="1.0999999999999999E-2"/>
    <n v="1.4142135623730949"/>
    <s v="MAR21.44 specified ccy"/>
    <n v="7.778174593052023E-3"/>
    <n v="-2987972.4685721588"/>
  </r>
  <r>
    <n v="41"/>
    <s v="CMBS-2024-RE1-A2"/>
    <s v="SECURITISATION"/>
    <s v="Tranche CS01 + GIRR PV01 (SOFR bumped, spread fixed) [MAR21.10(1),19,20]"/>
    <s v="GIRR_USD_10.0Y"/>
    <s v="delta"/>
    <s v="GIRR"/>
    <m/>
    <s v="USD"/>
    <m/>
    <x v="6"/>
    <m/>
    <m/>
    <n v="-28445049.339272082"/>
    <n v="1.0999999999999999E-2"/>
    <n v="1.4142135623730949"/>
    <s v="MAR21.44 specified ccy"/>
    <n v="7.778174593052023E-3"/>
    <n v="-221250.56006883731"/>
  </r>
  <r>
    <n v="42"/>
    <s v="CMBS-2024-RE1-B (Mezz)"/>
    <s v="SECURITISATION"/>
    <s v="Tranche CS01 + GIRR PV01 (SOFR bumped, spread fixed) [MAR21.10(1),19,20]"/>
    <s v="GIRR_USD_10.0Y"/>
    <s v="delta"/>
    <s v="GIRR"/>
    <m/>
    <s v="USD"/>
    <m/>
    <x v="6"/>
    <m/>
    <m/>
    <n v="-46515278.08142826"/>
    <n v="1.0999999999999999E-2"/>
    <n v="1.4142135623730949"/>
    <s v="MAR21.44 specified ccy"/>
    <n v="7.778174593052023E-3"/>
    <n v="-361803.95416171488"/>
  </r>
  <r>
    <m/>
    <m/>
    <m/>
    <m/>
    <m/>
    <m/>
    <m/>
    <m/>
    <m/>
    <m/>
    <x v="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75DF5-6725-42FB-8A54-EFEAC50C742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w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0" sqref="B10"/>
    </sheetView>
  </sheetViews>
  <sheetFormatPr defaultRowHeight="14.5" x14ac:dyDescent="0.35"/>
  <cols>
    <col min="2" max="2" width="45.1796875" customWidth="1"/>
  </cols>
  <sheetData>
    <row r="1" spans="1:2" x14ac:dyDescent="0.35">
      <c r="A1" t="s">
        <v>2</v>
      </c>
      <c r="B1" t="s">
        <v>0</v>
      </c>
    </row>
    <row r="2" spans="1:2" x14ac:dyDescent="0.35">
      <c r="A2">
        <v>1</v>
      </c>
      <c r="B2" t="s">
        <v>1</v>
      </c>
    </row>
    <row r="3" spans="1:2" x14ac:dyDescent="0.35">
      <c r="A3">
        <v>2</v>
      </c>
      <c r="B3" t="s">
        <v>12</v>
      </c>
    </row>
    <row r="4" spans="1:2" x14ac:dyDescent="0.35">
      <c r="A4">
        <v>3</v>
      </c>
      <c r="B4" t="s">
        <v>17</v>
      </c>
    </row>
    <row r="5" spans="1:2" x14ac:dyDescent="0.35">
      <c r="A5">
        <v>4</v>
      </c>
      <c r="B5" t="s">
        <v>38</v>
      </c>
    </row>
    <row r="6" spans="1:2" x14ac:dyDescent="0.35">
      <c r="A6">
        <v>5</v>
      </c>
      <c r="B6" t="s">
        <v>74</v>
      </c>
    </row>
    <row r="7" spans="1:2" x14ac:dyDescent="0.35">
      <c r="A7">
        <v>6</v>
      </c>
      <c r="B7" t="s">
        <v>84</v>
      </c>
    </row>
    <row r="8" spans="1:2" x14ac:dyDescent="0.35">
      <c r="A8">
        <v>7</v>
      </c>
      <c r="B8" t="s">
        <v>97</v>
      </c>
    </row>
    <row r="9" spans="1:2" x14ac:dyDescent="0.35">
      <c r="A9">
        <v>8</v>
      </c>
      <c r="B9" t="s">
        <v>98</v>
      </c>
    </row>
    <row r="10" spans="1:2" x14ac:dyDescent="0.35">
      <c r="A10">
        <v>9</v>
      </c>
      <c r="B10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9D68-8E1B-473A-91CC-0CAA44844245}">
  <dimension ref="A1:C16"/>
  <sheetViews>
    <sheetView workbookViewId="0">
      <selection activeCell="B82" sqref="B82"/>
    </sheetView>
  </sheetViews>
  <sheetFormatPr defaultRowHeight="14.5" x14ac:dyDescent="0.35"/>
  <sheetData>
    <row r="1" spans="1:3" x14ac:dyDescent="0.35">
      <c r="A1" s="1" t="s">
        <v>3</v>
      </c>
      <c r="B1" s="2" t="s">
        <v>4</v>
      </c>
      <c r="C1" t="s">
        <v>5</v>
      </c>
    </row>
    <row r="2" spans="1:3" x14ac:dyDescent="0.35">
      <c r="A2" t="s">
        <v>6</v>
      </c>
      <c r="B2" s="3">
        <v>731517.5</v>
      </c>
      <c r="C2">
        <f>POWER(B2,2)</f>
        <v>535117852806.25</v>
      </c>
    </row>
    <row r="3" spans="1:3" x14ac:dyDescent="0.35">
      <c r="A3" t="s">
        <v>6</v>
      </c>
      <c r="B3" s="3">
        <v>438910.5</v>
      </c>
      <c r="C3">
        <f t="shared" ref="C3:C16" si="0">POWER(B3,2)</f>
        <v>192642427010.25</v>
      </c>
    </row>
    <row r="4" spans="1:3" x14ac:dyDescent="0.35">
      <c r="A4" t="s">
        <v>6</v>
      </c>
      <c r="B4" s="3">
        <v>292607</v>
      </c>
      <c r="C4">
        <f t="shared" si="0"/>
        <v>85618856449</v>
      </c>
    </row>
    <row r="5" spans="1:3" x14ac:dyDescent="0.35">
      <c r="A5" t="s">
        <v>7</v>
      </c>
      <c r="B5" s="3">
        <v>252927.5</v>
      </c>
      <c r="C5">
        <f t="shared" si="0"/>
        <v>63972320256.25</v>
      </c>
    </row>
    <row r="6" spans="1:3" x14ac:dyDescent="0.35">
      <c r="A6" t="s">
        <v>7</v>
      </c>
      <c r="B6" s="3">
        <v>151756.5</v>
      </c>
      <c r="C6">
        <f t="shared" si="0"/>
        <v>23030035292.25</v>
      </c>
    </row>
    <row r="7" spans="1:3" x14ac:dyDescent="0.35">
      <c r="A7" t="s">
        <v>7</v>
      </c>
      <c r="B7" s="3">
        <v>101171</v>
      </c>
      <c r="C7">
        <f t="shared" si="0"/>
        <v>10235571241</v>
      </c>
    </row>
    <row r="8" spans="1:3" x14ac:dyDescent="0.35">
      <c r="A8" t="s">
        <v>8</v>
      </c>
      <c r="B8" s="3">
        <v>188536.25</v>
      </c>
      <c r="C8">
        <f t="shared" si="0"/>
        <v>35545917564.0625</v>
      </c>
    </row>
    <row r="9" spans="1:3" x14ac:dyDescent="0.35">
      <c r="A9" t="s">
        <v>8</v>
      </c>
      <c r="B9" s="3">
        <v>113121.75</v>
      </c>
      <c r="C9">
        <f t="shared" si="0"/>
        <v>12796530323.0625</v>
      </c>
    </row>
    <row r="10" spans="1:3" x14ac:dyDescent="0.35">
      <c r="A10" t="s">
        <v>8</v>
      </c>
      <c r="B10" s="3">
        <v>75414.5</v>
      </c>
      <c r="C10">
        <f t="shared" si="0"/>
        <v>5687346810.25</v>
      </c>
    </row>
    <row r="11" spans="1:3" x14ac:dyDescent="0.35">
      <c r="A11" t="s">
        <v>9</v>
      </c>
      <c r="B11" s="3">
        <v>191826.25</v>
      </c>
      <c r="C11">
        <f t="shared" si="0"/>
        <v>36797310189.0625</v>
      </c>
    </row>
    <row r="12" spans="1:3" x14ac:dyDescent="0.35">
      <c r="A12" t="s">
        <v>9</v>
      </c>
      <c r="B12" s="3">
        <v>115095.75</v>
      </c>
      <c r="C12">
        <f t="shared" si="0"/>
        <v>13247031668.0625</v>
      </c>
    </row>
    <row r="13" spans="1:3" x14ac:dyDescent="0.35">
      <c r="A13" t="s">
        <v>9</v>
      </c>
      <c r="B13" s="3">
        <v>76730.5</v>
      </c>
      <c r="C13">
        <f t="shared" si="0"/>
        <v>5887569630.25</v>
      </c>
    </row>
    <row r="14" spans="1:3" x14ac:dyDescent="0.35">
      <c r="A14" t="s">
        <v>10</v>
      </c>
      <c r="B14" s="3">
        <v>580982.5</v>
      </c>
      <c r="C14">
        <f t="shared" si="0"/>
        <v>337540665306.25</v>
      </c>
    </row>
    <row r="15" spans="1:3" x14ac:dyDescent="0.35">
      <c r="A15" t="s">
        <v>10</v>
      </c>
      <c r="B15" s="3">
        <v>348589.5</v>
      </c>
      <c r="C15">
        <f t="shared" si="0"/>
        <v>121514639510.25</v>
      </c>
    </row>
    <row r="16" spans="1:3" x14ac:dyDescent="0.35">
      <c r="A16" t="s">
        <v>10</v>
      </c>
      <c r="B16" s="3">
        <v>232393</v>
      </c>
      <c r="C16">
        <f t="shared" si="0"/>
        <v>54006506449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2ADE-F067-4CBA-A58C-CA8E0E03D8D8}">
  <dimension ref="A3:B12"/>
  <sheetViews>
    <sheetView topLeftCell="A85" workbookViewId="0">
      <selection activeCell="B18" sqref="B18"/>
    </sheetView>
  </sheetViews>
  <sheetFormatPr defaultRowHeight="14.5" x14ac:dyDescent="0.35"/>
  <cols>
    <col min="1" max="1" width="25.81640625" customWidth="1"/>
    <col min="2" max="2" width="20.453125" customWidth="1"/>
  </cols>
  <sheetData>
    <row r="3" spans="1:2" x14ac:dyDescent="0.35">
      <c r="A3" s="5" t="s">
        <v>13</v>
      </c>
      <c r="B3" t="s">
        <v>14</v>
      </c>
    </row>
    <row r="4" spans="1:2" x14ac:dyDescent="0.35">
      <c r="A4" s="4">
        <v>0.25</v>
      </c>
      <c r="B4">
        <v>-76641.729835529361</v>
      </c>
    </row>
    <row r="5" spans="1:2" x14ac:dyDescent="0.35">
      <c r="A5" s="4">
        <v>0.5</v>
      </c>
      <c r="B5">
        <v>-1728351.1583603297</v>
      </c>
    </row>
    <row r="6" spans="1:2" x14ac:dyDescent="0.35">
      <c r="A6" s="4">
        <v>1</v>
      </c>
      <c r="B6">
        <v>-974974.2244073567</v>
      </c>
    </row>
    <row r="7" spans="1:2" x14ac:dyDescent="0.35">
      <c r="A7" s="4">
        <v>2</v>
      </c>
      <c r="B7">
        <v>-2386544.220592679</v>
      </c>
    </row>
    <row r="8" spans="1:2" x14ac:dyDescent="0.35">
      <c r="A8" s="4">
        <v>3</v>
      </c>
      <c r="B8">
        <v>-6569708.4610385541</v>
      </c>
    </row>
    <row r="9" spans="1:2" x14ac:dyDescent="0.35">
      <c r="A9" s="4">
        <v>5</v>
      </c>
      <c r="B9">
        <v>-3925490.8706017807</v>
      </c>
    </row>
    <row r="10" spans="1:2" x14ac:dyDescent="0.35">
      <c r="A10" s="4">
        <v>10</v>
      </c>
      <c r="B10">
        <v>-3595784.2618234642</v>
      </c>
    </row>
    <row r="11" spans="1:2" x14ac:dyDescent="0.35">
      <c r="A11" s="4" t="s">
        <v>15</v>
      </c>
    </row>
    <row r="12" spans="1:2" x14ac:dyDescent="0.35">
      <c r="A12" s="4" t="s">
        <v>16</v>
      </c>
      <c r="B12">
        <v>-19257494.926659696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FE5E-145B-4F3E-A4C4-37C90442F492}">
  <dimension ref="A1:B40"/>
  <sheetViews>
    <sheetView topLeftCell="A46" workbookViewId="0">
      <selection activeCell="K37" sqref="K37"/>
    </sheetView>
  </sheetViews>
  <sheetFormatPr defaultRowHeight="14.5" x14ac:dyDescent="0.35"/>
  <sheetData>
    <row r="1" spans="1:1" ht="16" x14ac:dyDescent="0.35">
      <c r="A1" s="6" t="s">
        <v>18</v>
      </c>
    </row>
    <row r="2" spans="1:1" ht="16" x14ac:dyDescent="0.35">
      <c r="A2" s="6" t="s">
        <v>19</v>
      </c>
    </row>
    <row r="3" spans="1:1" ht="16" x14ac:dyDescent="0.35">
      <c r="A3" s="6" t="s">
        <v>20</v>
      </c>
    </row>
    <row r="4" spans="1:1" ht="16" x14ac:dyDescent="0.35">
      <c r="A4" s="6"/>
    </row>
    <row r="5" spans="1:1" ht="16" x14ac:dyDescent="0.35">
      <c r="A5" s="6"/>
    </row>
    <row r="6" spans="1:1" ht="16" x14ac:dyDescent="0.35">
      <c r="A6" s="6" t="s">
        <v>21</v>
      </c>
    </row>
    <row r="8" spans="1:1" ht="16" x14ac:dyDescent="0.35">
      <c r="A8" s="6"/>
    </row>
    <row r="9" spans="1:1" ht="16" x14ac:dyDescent="0.35">
      <c r="A9" s="6" t="s">
        <v>22</v>
      </c>
    </row>
    <row r="11" spans="1:1" ht="16" x14ac:dyDescent="0.35">
      <c r="A11" s="6"/>
    </row>
    <row r="12" spans="1:1" ht="16" x14ac:dyDescent="0.35">
      <c r="A12" s="6" t="s">
        <v>23</v>
      </c>
    </row>
    <row r="14" spans="1:1" ht="16" x14ac:dyDescent="0.35">
      <c r="A14" s="6"/>
    </row>
    <row r="15" spans="1:1" ht="16" x14ac:dyDescent="0.35">
      <c r="A15" s="6" t="s">
        <v>24</v>
      </c>
    </row>
    <row r="17" spans="1:2" ht="16" x14ac:dyDescent="0.35">
      <c r="A17" s="6"/>
    </row>
    <row r="18" spans="1:2" ht="16" x14ac:dyDescent="0.35">
      <c r="A18" s="6"/>
    </row>
    <row r="19" spans="1:2" ht="16.5" thickBot="1" x14ac:dyDescent="0.4">
      <c r="A19" s="6" t="s">
        <v>25</v>
      </c>
    </row>
    <row r="20" spans="1:2" ht="15" thickBot="1" x14ac:dyDescent="0.4">
      <c r="A20" s="7" t="s">
        <v>26</v>
      </c>
      <c r="B20" s="8" t="s">
        <v>4</v>
      </c>
    </row>
    <row r="21" spans="1:2" ht="15" thickBot="1" x14ac:dyDescent="0.4">
      <c r="A21" s="9" t="s">
        <v>27</v>
      </c>
      <c r="B21" s="10">
        <v>-80.838205250000001</v>
      </c>
    </row>
    <row r="22" spans="1:2" ht="15" thickBot="1" x14ac:dyDescent="0.4">
      <c r="A22" s="9" t="s">
        <v>28</v>
      </c>
      <c r="B22" s="10">
        <v>-81.059831579999994</v>
      </c>
    </row>
    <row r="23" spans="1:2" ht="15" thickBot="1" x14ac:dyDescent="0.4">
      <c r="A23" s="9" t="s">
        <v>29</v>
      </c>
      <c r="B23" s="10">
        <v>-0.27727491999999998</v>
      </c>
    </row>
    <row r="24" spans="1:2" ht="15" thickBot="1" x14ac:dyDescent="0.4">
      <c r="A24" s="9" t="s">
        <v>30</v>
      </c>
      <c r="B24" s="10">
        <v>-40.232590940000001</v>
      </c>
    </row>
    <row r="25" spans="1:2" ht="15" thickBot="1" x14ac:dyDescent="0.4">
      <c r="A25" s="9" t="s">
        <v>30</v>
      </c>
      <c r="B25" s="10">
        <v>-2.7165297129999999</v>
      </c>
    </row>
    <row r="26" spans="1:2" ht="15" thickBot="1" x14ac:dyDescent="0.4">
      <c r="A26" s="9" t="s">
        <v>30</v>
      </c>
      <c r="B26" s="10">
        <v>-100.1575921</v>
      </c>
    </row>
    <row r="27" spans="1:2" ht="15" thickBot="1" x14ac:dyDescent="0.4">
      <c r="A27" s="9" t="s">
        <v>31</v>
      </c>
      <c r="B27" s="10">
        <v>-2.7239773610000002</v>
      </c>
    </row>
    <row r="28" spans="1:2" ht="15" thickBot="1" x14ac:dyDescent="0.4">
      <c r="A28" s="9" t="s">
        <v>31</v>
      </c>
      <c r="B28" s="10">
        <v>-32.93039521</v>
      </c>
    </row>
    <row r="29" spans="1:2" ht="15" thickBot="1" x14ac:dyDescent="0.4">
      <c r="A29" s="9" t="s">
        <v>32</v>
      </c>
      <c r="B29" s="10">
        <v>-0.118136167</v>
      </c>
    </row>
    <row r="30" spans="1:2" ht="15" thickBot="1" x14ac:dyDescent="0.4">
      <c r="A30" s="9" t="s">
        <v>33</v>
      </c>
      <c r="B30" s="10">
        <v>-17.141557779999999</v>
      </c>
    </row>
    <row r="31" spans="1:2" ht="15" thickBot="1" x14ac:dyDescent="0.4">
      <c r="A31" s="9" t="s">
        <v>33</v>
      </c>
      <c r="B31" s="10">
        <v>-1.4253596930000001</v>
      </c>
    </row>
    <row r="32" spans="1:2" ht="15" thickBot="1" x14ac:dyDescent="0.4">
      <c r="A32" s="9" t="s">
        <v>34</v>
      </c>
      <c r="B32" s="10">
        <v>-0.46863804399999998</v>
      </c>
    </row>
    <row r="33" spans="1:1" ht="16" x14ac:dyDescent="0.35">
      <c r="A33" s="6"/>
    </row>
    <row r="34" spans="1:1" ht="16" x14ac:dyDescent="0.35">
      <c r="A34" s="6" t="s">
        <v>35</v>
      </c>
    </row>
    <row r="36" spans="1:1" ht="16" x14ac:dyDescent="0.35">
      <c r="A36" s="6"/>
    </row>
    <row r="37" spans="1:1" ht="16" x14ac:dyDescent="0.35">
      <c r="A37" s="6"/>
    </row>
    <row r="38" spans="1:1" ht="16" x14ac:dyDescent="0.35">
      <c r="A38" s="6" t="s">
        <v>36</v>
      </c>
    </row>
    <row r="39" spans="1:1" ht="16" x14ac:dyDescent="0.35">
      <c r="A39" s="6"/>
    </row>
    <row r="40" spans="1:1" ht="16" x14ac:dyDescent="0.35">
      <c r="A40" s="6" t="s">
        <v>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059C-6A4A-4310-B5FC-79DAF2248CB5}">
  <dimension ref="A1:I59"/>
  <sheetViews>
    <sheetView topLeftCell="A32" workbookViewId="0">
      <selection activeCell="E44" sqref="E44"/>
    </sheetView>
  </sheetViews>
  <sheetFormatPr defaultRowHeight="14.5" x14ac:dyDescent="0.35"/>
  <sheetData>
    <row r="1" spans="1:9" x14ac:dyDescent="0.35">
      <c r="A1" t="s">
        <v>39</v>
      </c>
    </row>
    <row r="2" spans="1:9" x14ac:dyDescent="0.35"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</row>
    <row r="3" spans="1:9" x14ac:dyDescent="0.35">
      <c r="A3" t="s">
        <v>27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35">
      <c r="A4" t="s">
        <v>28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35">
      <c r="A5" t="s">
        <v>29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35">
      <c r="A6" t="s">
        <v>30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</row>
    <row r="7" spans="1:9" x14ac:dyDescent="0.35">
      <c r="A7" t="s">
        <v>31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35">
      <c r="A8" t="s">
        <v>32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35">
      <c r="A9" t="s">
        <v>33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35">
      <c r="A10" t="s">
        <v>34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 ht="26" x14ac:dyDescent="0.6">
      <c r="C11" s="11" t="s">
        <v>40</v>
      </c>
    </row>
    <row r="13" spans="1:9" x14ac:dyDescent="0.35">
      <c r="A13" s="12" t="s">
        <v>41</v>
      </c>
      <c r="B13" s="12"/>
      <c r="C13" s="12"/>
      <c r="D13" s="12"/>
      <c r="E13" s="12"/>
      <c r="F13" s="12"/>
      <c r="G13" s="12"/>
      <c r="H13" s="12"/>
      <c r="I13" s="12"/>
    </row>
    <row r="14" spans="1:9" x14ac:dyDescent="0.35">
      <c r="A14" s="12" t="s">
        <v>39</v>
      </c>
      <c r="B14" s="12"/>
      <c r="C14" s="12"/>
      <c r="D14" s="12"/>
      <c r="E14" s="12"/>
      <c r="F14" s="12"/>
      <c r="G14" s="12"/>
      <c r="H14" s="12"/>
      <c r="I14" s="12"/>
    </row>
    <row r="15" spans="1:9" x14ac:dyDescent="0.35">
      <c r="A15" s="12"/>
      <c r="B15" s="12" t="s">
        <v>27</v>
      </c>
      <c r="C15" s="12" t="s">
        <v>28</v>
      </c>
      <c r="D15" s="12" t="s">
        <v>29</v>
      </c>
      <c r="E15" s="12" t="s">
        <v>30</v>
      </c>
      <c r="F15" s="12" t="s">
        <v>31</v>
      </c>
      <c r="G15" s="12" t="s">
        <v>32</v>
      </c>
      <c r="H15" s="12" t="s">
        <v>33</v>
      </c>
      <c r="I15" s="12" t="s">
        <v>34</v>
      </c>
    </row>
    <row r="16" spans="1:9" x14ac:dyDescent="0.35">
      <c r="A16" s="12" t="s">
        <v>27</v>
      </c>
      <c r="B16" s="12">
        <v>1</v>
      </c>
      <c r="C16" s="12">
        <v>0.94199999999999995</v>
      </c>
      <c r="D16" s="12">
        <v>0.95079271310755253</v>
      </c>
      <c r="E16" s="12">
        <v>0.98019867330675525</v>
      </c>
      <c r="F16" s="12">
        <v>0.92334715025496339</v>
      </c>
      <c r="G16" s="12">
        <v>0.93196575597775344</v>
      </c>
      <c r="H16" s="12">
        <v>0.96078943915232318</v>
      </c>
      <c r="I16" s="12">
        <v>0.90506365168148839</v>
      </c>
    </row>
    <row r="17" spans="1:9" x14ac:dyDescent="0.35">
      <c r="A17" s="12" t="s">
        <v>28</v>
      </c>
      <c r="B17" s="12">
        <v>0.94199999999999995</v>
      </c>
      <c r="C17" s="12">
        <v>1</v>
      </c>
      <c r="D17" s="12">
        <v>0.84395105771711632</v>
      </c>
      <c r="E17" s="12">
        <v>0.92334715025496339</v>
      </c>
      <c r="F17" s="12">
        <v>0.98019867330675525</v>
      </c>
      <c r="G17" s="12">
        <v>0.82723970711015027</v>
      </c>
      <c r="H17" s="12">
        <v>0.90506365168148839</v>
      </c>
      <c r="I17" s="12">
        <v>0.96078943915232318</v>
      </c>
    </row>
    <row r="18" spans="1:9" x14ac:dyDescent="0.35">
      <c r="A18" s="12" t="s">
        <v>29</v>
      </c>
      <c r="B18" s="12">
        <v>0.95079271310755253</v>
      </c>
      <c r="C18" s="12">
        <v>0.84395105771711632</v>
      </c>
      <c r="D18" s="12">
        <v>1</v>
      </c>
      <c r="E18" s="12">
        <v>0.97</v>
      </c>
      <c r="F18" s="12">
        <v>0.86099999999999999</v>
      </c>
      <c r="G18" s="12">
        <v>0.99335550625503444</v>
      </c>
      <c r="H18" s="12">
        <v>0.96355484106738343</v>
      </c>
      <c r="I18" s="12">
        <v>0.85527909088558463</v>
      </c>
    </row>
    <row r="19" spans="1:9" x14ac:dyDescent="0.35">
      <c r="A19" s="12" t="s">
        <v>30</v>
      </c>
      <c r="B19" s="12">
        <v>0.98019867330675525</v>
      </c>
      <c r="C19" s="12">
        <v>0.92334715025496339</v>
      </c>
      <c r="D19" s="12">
        <v>0.97</v>
      </c>
      <c r="E19" s="12">
        <v>1</v>
      </c>
      <c r="F19" s="12">
        <v>0.94199999999999995</v>
      </c>
      <c r="G19" s="12">
        <v>0.96355484106738343</v>
      </c>
      <c r="H19" s="12">
        <v>0.99335550625503444</v>
      </c>
      <c r="I19" s="12">
        <v>0.93574088689224244</v>
      </c>
    </row>
    <row r="20" spans="1:9" x14ac:dyDescent="0.35">
      <c r="A20" s="12" t="s">
        <v>31</v>
      </c>
      <c r="B20" s="12">
        <v>0.92334715025496339</v>
      </c>
      <c r="C20" s="12">
        <v>0.98019867330675525</v>
      </c>
      <c r="D20" s="12">
        <v>0.86099999999999999</v>
      </c>
      <c r="E20" s="12">
        <v>0.94199999999999995</v>
      </c>
      <c r="F20" s="12">
        <v>1</v>
      </c>
      <c r="G20" s="12">
        <v>0.85527909088558463</v>
      </c>
      <c r="H20" s="12">
        <v>0.93574088689224244</v>
      </c>
      <c r="I20" s="12">
        <v>0.99335550625503444</v>
      </c>
    </row>
    <row r="21" spans="1:9" x14ac:dyDescent="0.35">
      <c r="A21" s="12" t="s">
        <v>32</v>
      </c>
      <c r="B21" s="12">
        <v>0.93196575597775344</v>
      </c>
      <c r="C21" s="12">
        <v>0.82723970711015027</v>
      </c>
      <c r="D21" s="12">
        <v>0.99335550625503444</v>
      </c>
      <c r="E21" s="12">
        <v>0.96355484106738343</v>
      </c>
      <c r="F21" s="12">
        <v>0.85527909088558463</v>
      </c>
      <c r="G21" s="12">
        <v>1</v>
      </c>
      <c r="H21" s="12">
        <v>0.97</v>
      </c>
      <c r="I21" s="12">
        <v>0.86099999999999999</v>
      </c>
    </row>
    <row r="22" spans="1:9" x14ac:dyDescent="0.35">
      <c r="A22" s="12" t="s">
        <v>33</v>
      </c>
      <c r="B22" s="12">
        <v>0.96078943915232318</v>
      </c>
      <c r="C22" s="12">
        <v>0.90506365168148839</v>
      </c>
      <c r="D22" s="12">
        <v>0.96355484106738343</v>
      </c>
      <c r="E22" s="12">
        <v>0.99335550625503444</v>
      </c>
      <c r="F22" s="12">
        <v>0.93574088689224244</v>
      </c>
      <c r="G22" s="12">
        <v>0.97</v>
      </c>
      <c r="H22" s="12">
        <v>1</v>
      </c>
      <c r="I22" s="12">
        <v>0.94199999999999995</v>
      </c>
    </row>
    <row r="23" spans="1:9" x14ac:dyDescent="0.35">
      <c r="A23" s="12" t="s">
        <v>34</v>
      </c>
      <c r="B23" s="12">
        <v>0.90506365168148839</v>
      </c>
      <c r="C23" s="12">
        <v>0.96078943915232318</v>
      </c>
      <c r="D23" s="12">
        <v>0.85527909088558463</v>
      </c>
      <c r="E23" s="12">
        <v>0.93574088689224244</v>
      </c>
      <c r="F23" s="12">
        <v>0.99335550625503444</v>
      </c>
      <c r="G23" s="12">
        <v>0.86099999999999999</v>
      </c>
      <c r="H23" s="12">
        <v>0.94199999999999995</v>
      </c>
      <c r="I23" s="12">
        <v>1</v>
      </c>
    </row>
    <row r="25" spans="1:9" x14ac:dyDescent="0.35">
      <c r="A25" s="12" t="s">
        <v>42</v>
      </c>
    </row>
    <row r="26" spans="1:9" x14ac:dyDescent="0.35">
      <c r="B26">
        <f>B16*1.25</f>
        <v>1.25</v>
      </c>
      <c r="C26">
        <f t="shared" ref="C26:I26" si="0">C16*1.25</f>
        <v>1.1775</v>
      </c>
      <c r="D26">
        <f t="shared" si="0"/>
        <v>1.1884908913844408</v>
      </c>
      <c r="E26">
        <f t="shared" si="0"/>
        <v>1.2252483416334441</v>
      </c>
      <c r="F26">
        <f t="shared" si="0"/>
        <v>1.1541839378187042</v>
      </c>
      <c r="G26">
        <f t="shared" si="0"/>
        <v>1.1649571949721917</v>
      </c>
      <c r="H26">
        <f t="shared" si="0"/>
        <v>1.2009867989404039</v>
      </c>
      <c r="I26">
        <f t="shared" si="0"/>
        <v>1.1313295646018604</v>
      </c>
    </row>
    <row r="27" spans="1:9" x14ac:dyDescent="0.35">
      <c r="B27">
        <f t="shared" ref="B27:I33" si="1">B17*1.25</f>
        <v>1.1775</v>
      </c>
      <c r="C27">
        <f t="shared" si="1"/>
        <v>1.25</v>
      </c>
      <c r="D27">
        <f t="shared" si="1"/>
        <v>1.0549388221463953</v>
      </c>
      <c r="E27">
        <f t="shared" si="1"/>
        <v>1.1541839378187042</v>
      </c>
      <c r="F27">
        <f t="shared" si="1"/>
        <v>1.2252483416334441</v>
      </c>
      <c r="G27">
        <f t="shared" si="1"/>
        <v>1.0340496338876879</v>
      </c>
      <c r="H27">
        <f t="shared" si="1"/>
        <v>1.1313295646018604</v>
      </c>
      <c r="I27">
        <f t="shared" si="1"/>
        <v>1.2009867989404039</v>
      </c>
    </row>
    <row r="28" spans="1:9" x14ac:dyDescent="0.35">
      <c r="B28">
        <f t="shared" si="1"/>
        <v>1.1884908913844408</v>
      </c>
      <c r="C28">
        <f t="shared" si="1"/>
        <v>1.0549388221463953</v>
      </c>
      <c r="D28">
        <f t="shared" si="1"/>
        <v>1.25</v>
      </c>
      <c r="E28">
        <f t="shared" si="1"/>
        <v>1.2124999999999999</v>
      </c>
      <c r="F28">
        <f t="shared" si="1"/>
        <v>1.0762499999999999</v>
      </c>
      <c r="G28">
        <f t="shared" si="1"/>
        <v>1.241694382818793</v>
      </c>
      <c r="H28">
        <f t="shared" si="1"/>
        <v>1.2044435513342293</v>
      </c>
      <c r="I28">
        <f t="shared" si="1"/>
        <v>1.0690988636069807</v>
      </c>
    </row>
    <row r="29" spans="1:9" x14ac:dyDescent="0.35">
      <c r="B29">
        <f t="shared" si="1"/>
        <v>1.2252483416334441</v>
      </c>
      <c r="C29">
        <f t="shared" si="1"/>
        <v>1.1541839378187042</v>
      </c>
      <c r="D29">
        <f t="shared" si="1"/>
        <v>1.2124999999999999</v>
      </c>
      <c r="E29">
        <f t="shared" si="1"/>
        <v>1.25</v>
      </c>
      <c r="F29">
        <f t="shared" si="1"/>
        <v>1.1775</v>
      </c>
      <c r="G29">
        <f t="shared" si="1"/>
        <v>1.2044435513342293</v>
      </c>
      <c r="H29">
        <f t="shared" si="1"/>
        <v>1.241694382818793</v>
      </c>
      <c r="I29">
        <f t="shared" si="1"/>
        <v>1.1696761086153031</v>
      </c>
    </row>
    <row r="30" spans="1:9" x14ac:dyDescent="0.35">
      <c r="B30">
        <f t="shared" si="1"/>
        <v>1.1541839378187042</v>
      </c>
      <c r="C30">
        <f t="shared" si="1"/>
        <v>1.2252483416334441</v>
      </c>
      <c r="D30">
        <f t="shared" si="1"/>
        <v>1.0762499999999999</v>
      </c>
      <c r="E30">
        <f t="shared" si="1"/>
        <v>1.1775</v>
      </c>
      <c r="F30">
        <f t="shared" si="1"/>
        <v>1.25</v>
      </c>
      <c r="G30">
        <f t="shared" si="1"/>
        <v>1.0690988636069807</v>
      </c>
      <c r="H30">
        <f t="shared" si="1"/>
        <v>1.1696761086153031</v>
      </c>
      <c r="I30">
        <f t="shared" si="1"/>
        <v>1.241694382818793</v>
      </c>
    </row>
    <row r="31" spans="1:9" x14ac:dyDescent="0.35">
      <c r="B31">
        <f t="shared" si="1"/>
        <v>1.1649571949721917</v>
      </c>
      <c r="C31">
        <f t="shared" si="1"/>
        <v>1.0340496338876879</v>
      </c>
      <c r="D31">
        <f t="shared" si="1"/>
        <v>1.241694382818793</v>
      </c>
      <c r="E31">
        <f t="shared" si="1"/>
        <v>1.2044435513342293</v>
      </c>
      <c r="F31">
        <f t="shared" si="1"/>
        <v>1.0690988636069807</v>
      </c>
      <c r="G31">
        <f t="shared" si="1"/>
        <v>1.25</v>
      </c>
      <c r="H31">
        <f t="shared" si="1"/>
        <v>1.2124999999999999</v>
      </c>
      <c r="I31">
        <f t="shared" si="1"/>
        <v>1.0762499999999999</v>
      </c>
    </row>
    <row r="32" spans="1:9" x14ac:dyDescent="0.35">
      <c r="B32">
        <f t="shared" si="1"/>
        <v>1.2009867989404039</v>
      </c>
      <c r="C32">
        <f t="shared" si="1"/>
        <v>1.1313295646018604</v>
      </c>
      <c r="D32">
        <f t="shared" si="1"/>
        <v>1.2044435513342293</v>
      </c>
      <c r="E32">
        <f t="shared" si="1"/>
        <v>1.241694382818793</v>
      </c>
      <c r="F32">
        <f t="shared" si="1"/>
        <v>1.1696761086153031</v>
      </c>
      <c r="G32">
        <f t="shared" si="1"/>
        <v>1.2124999999999999</v>
      </c>
      <c r="H32">
        <f t="shared" si="1"/>
        <v>1.25</v>
      </c>
      <c r="I32">
        <f t="shared" si="1"/>
        <v>1.1775</v>
      </c>
    </row>
    <row r="33" spans="1:9" x14ac:dyDescent="0.35">
      <c r="B33">
        <f t="shared" si="1"/>
        <v>1.1313295646018604</v>
      </c>
      <c r="C33">
        <f t="shared" si="1"/>
        <v>1.2009867989404039</v>
      </c>
      <c r="D33">
        <f t="shared" si="1"/>
        <v>1.0690988636069807</v>
      </c>
      <c r="E33">
        <f t="shared" si="1"/>
        <v>1.1696761086153031</v>
      </c>
      <c r="F33">
        <f t="shared" si="1"/>
        <v>1.241694382818793</v>
      </c>
      <c r="G33">
        <f t="shared" si="1"/>
        <v>1.0762499999999999</v>
      </c>
      <c r="H33">
        <f t="shared" si="1"/>
        <v>1.1775</v>
      </c>
      <c r="I33">
        <f t="shared" si="1"/>
        <v>1.25</v>
      </c>
    </row>
    <row r="36" spans="1:9" ht="26" x14ac:dyDescent="0.6">
      <c r="B36" s="11" t="s">
        <v>43</v>
      </c>
    </row>
    <row r="38" spans="1:9" x14ac:dyDescent="0.35">
      <c r="A38" s="12" t="s">
        <v>44</v>
      </c>
    </row>
    <row r="39" spans="1:9" x14ac:dyDescent="0.35">
      <c r="B39">
        <f>MAX(2*B16-1,0.75*B16)</f>
        <v>1</v>
      </c>
      <c r="C39">
        <f t="shared" ref="C39:I39" si="2">MAX(2*C16-1,0.75*C16)</f>
        <v>0.8839999999999999</v>
      </c>
      <c r="D39">
        <f t="shared" si="2"/>
        <v>0.90158542621510507</v>
      </c>
      <c r="E39">
        <f t="shared" si="2"/>
        <v>0.96039734661351051</v>
      </c>
      <c r="F39">
        <f t="shared" si="2"/>
        <v>0.84669430050992678</v>
      </c>
      <c r="G39">
        <f t="shared" si="2"/>
        <v>0.86393151195550688</v>
      </c>
      <c r="H39">
        <f t="shared" si="2"/>
        <v>0.92157887830464635</v>
      </c>
      <c r="I39">
        <f t="shared" si="2"/>
        <v>0.81012730336297678</v>
      </c>
    </row>
    <row r="40" spans="1:9" x14ac:dyDescent="0.35">
      <c r="B40">
        <f t="shared" ref="B40:I46" si="3">MAX(2*B17-1,0.75*B17)</f>
        <v>0.8839999999999999</v>
      </c>
      <c r="C40">
        <f t="shared" si="3"/>
        <v>1</v>
      </c>
      <c r="D40">
        <f t="shared" si="3"/>
        <v>0.68790211543423263</v>
      </c>
      <c r="E40">
        <f t="shared" si="3"/>
        <v>0.84669430050992678</v>
      </c>
      <c r="F40">
        <f t="shared" si="3"/>
        <v>0.96039734661351051</v>
      </c>
      <c r="G40">
        <f t="shared" si="3"/>
        <v>0.65447941422030054</v>
      </c>
      <c r="H40">
        <f t="shared" si="3"/>
        <v>0.81012730336297678</v>
      </c>
      <c r="I40">
        <f t="shared" si="3"/>
        <v>0.92157887830464635</v>
      </c>
    </row>
    <row r="41" spans="1:9" x14ac:dyDescent="0.35">
      <c r="B41">
        <f t="shared" si="3"/>
        <v>0.90158542621510507</v>
      </c>
      <c r="C41">
        <f t="shared" si="3"/>
        <v>0.68790211543423263</v>
      </c>
      <c r="D41">
        <f t="shared" si="3"/>
        <v>1</v>
      </c>
      <c r="E41">
        <f t="shared" si="3"/>
        <v>0.94</v>
      </c>
      <c r="F41">
        <f t="shared" si="3"/>
        <v>0.72199999999999998</v>
      </c>
      <c r="G41">
        <f t="shared" si="3"/>
        <v>0.98671101251006887</v>
      </c>
      <c r="H41">
        <f t="shared" si="3"/>
        <v>0.92710968213476685</v>
      </c>
      <c r="I41">
        <f t="shared" si="3"/>
        <v>0.71055818177116925</v>
      </c>
    </row>
    <row r="42" spans="1:9" x14ac:dyDescent="0.35">
      <c r="B42">
        <f t="shared" si="3"/>
        <v>0.96039734661351051</v>
      </c>
      <c r="C42">
        <f t="shared" si="3"/>
        <v>0.84669430050992678</v>
      </c>
      <c r="D42">
        <f t="shared" si="3"/>
        <v>0.94</v>
      </c>
      <c r="E42">
        <f t="shared" si="3"/>
        <v>1</v>
      </c>
      <c r="F42">
        <f t="shared" si="3"/>
        <v>0.8839999999999999</v>
      </c>
      <c r="G42">
        <f t="shared" si="3"/>
        <v>0.92710968213476685</v>
      </c>
      <c r="H42">
        <f t="shared" si="3"/>
        <v>0.98671101251006887</v>
      </c>
      <c r="I42">
        <f t="shared" si="3"/>
        <v>0.87148177378448488</v>
      </c>
    </row>
    <row r="43" spans="1:9" x14ac:dyDescent="0.35">
      <c r="B43">
        <f t="shared" si="3"/>
        <v>0.84669430050992678</v>
      </c>
      <c r="C43">
        <f t="shared" si="3"/>
        <v>0.96039734661351051</v>
      </c>
      <c r="D43">
        <f t="shared" si="3"/>
        <v>0.72199999999999998</v>
      </c>
      <c r="E43">
        <f t="shared" si="3"/>
        <v>0.8839999999999999</v>
      </c>
      <c r="F43">
        <f t="shared" si="3"/>
        <v>1</v>
      </c>
      <c r="G43">
        <f t="shared" si="3"/>
        <v>0.71055818177116925</v>
      </c>
      <c r="H43">
        <f t="shared" si="3"/>
        <v>0.87148177378448488</v>
      </c>
      <c r="I43">
        <f t="shared" si="3"/>
        <v>0.98671101251006887</v>
      </c>
    </row>
    <row r="44" spans="1:9" x14ac:dyDescent="0.35">
      <c r="B44">
        <f t="shared" si="3"/>
        <v>0.86393151195550688</v>
      </c>
      <c r="C44">
        <f t="shared" si="3"/>
        <v>0.65447941422030054</v>
      </c>
      <c r="D44">
        <f t="shared" si="3"/>
        <v>0.98671101251006887</v>
      </c>
      <c r="E44">
        <f t="shared" si="3"/>
        <v>0.92710968213476685</v>
      </c>
      <c r="F44">
        <f t="shared" si="3"/>
        <v>0.71055818177116925</v>
      </c>
      <c r="G44">
        <f t="shared" si="3"/>
        <v>1</v>
      </c>
      <c r="H44">
        <f t="shared" si="3"/>
        <v>0.94</v>
      </c>
      <c r="I44">
        <f t="shared" si="3"/>
        <v>0.72199999999999998</v>
      </c>
    </row>
    <row r="45" spans="1:9" x14ac:dyDescent="0.35">
      <c r="B45">
        <f t="shared" si="3"/>
        <v>0.92157887830464635</v>
      </c>
      <c r="C45">
        <f t="shared" si="3"/>
        <v>0.81012730336297678</v>
      </c>
      <c r="D45">
        <f t="shared" si="3"/>
        <v>0.92710968213476685</v>
      </c>
      <c r="E45">
        <f t="shared" si="3"/>
        <v>0.98671101251006887</v>
      </c>
      <c r="F45">
        <f t="shared" si="3"/>
        <v>0.87148177378448488</v>
      </c>
      <c r="G45">
        <f t="shared" si="3"/>
        <v>0.94</v>
      </c>
      <c r="H45">
        <f t="shared" si="3"/>
        <v>1</v>
      </c>
      <c r="I45">
        <f t="shared" si="3"/>
        <v>0.8839999999999999</v>
      </c>
    </row>
    <row r="46" spans="1:9" x14ac:dyDescent="0.35">
      <c r="B46">
        <f t="shared" si="3"/>
        <v>0.81012730336297678</v>
      </c>
      <c r="C46">
        <f t="shared" si="3"/>
        <v>0.92157887830464635</v>
      </c>
      <c r="D46">
        <f t="shared" si="3"/>
        <v>0.71055818177116925</v>
      </c>
      <c r="E46">
        <f t="shared" si="3"/>
        <v>0.87148177378448488</v>
      </c>
      <c r="F46">
        <f t="shared" si="3"/>
        <v>0.98671101251006887</v>
      </c>
      <c r="G46">
        <f t="shared" si="3"/>
        <v>0.72199999999999998</v>
      </c>
      <c r="H46">
        <f t="shared" si="3"/>
        <v>0.8839999999999999</v>
      </c>
      <c r="I46">
        <f t="shared" si="3"/>
        <v>1</v>
      </c>
    </row>
    <row r="49" spans="1:9" ht="26" x14ac:dyDescent="0.6">
      <c r="B49" s="11" t="s">
        <v>45</v>
      </c>
    </row>
    <row r="50" spans="1:9" x14ac:dyDescent="0.35">
      <c r="A50" t="s">
        <v>39</v>
      </c>
    </row>
    <row r="51" spans="1:9" x14ac:dyDescent="0.35"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H51" t="s">
        <v>33</v>
      </c>
      <c r="I51" t="s">
        <v>34</v>
      </c>
    </row>
    <row r="52" spans="1:9" x14ac:dyDescent="0.35">
      <c r="A52" t="s">
        <v>27</v>
      </c>
      <c r="B52">
        <v>1</v>
      </c>
      <c r="C52">
        <v>0.8839999999999999</v>
      </c>
      <c r="D52">
        <v>0.90158542621510507</v>
      </c>
      <c r="E52">
        <v>0.96039734661351051</v>
      </c>
      <c r="F52">
        <v>0.84669430050992678</v>
      </c>
      <c r="G52">
        <v>0.86393151195550688</v>
      </c>
      <c r="H52">
        <v>0.92157887830464635</v>
      </c>
      <c r="I52">
        <v>0.81012730336297678</v>
      </c>
    </row>
    <row r="53" spans="1:9" x14ac:dyDescent="0.35">
      <c r="A53" t="s">
        <v>28</v>
      </c>
      <c r="B53">
        <v>0.8839999999999999</v>
      </c>
      <c r="C53">
        <v>1</v>
      </c>
      <c r="D53">
        <v>0.68790211543423263</v>
      </c>
      <c r="E53">
        <v>0.84669430050992678</v>
      </c>
      <c r="F53">
        <v>0.96039734661351051</v>
      </c>
      <c r="G53">
        <v>0.65447941422030054</v>
      </c>
      <c r="H53">
        <v>0.81012730336297678</v>
      </c>
      <c r="I53">
        <v>0.92157887830464635</v>
      </c>
    </row>
    <row r="54" spans="1:9" x14ac:dyDescent="0.35">
      <c r="A54" t="s">
        <v>29</v>
      </c>
      <c r="B54">
        <v>0.90158542621510507</v>
      </c>
      <c r="C54">
        <v>0.68790211543423263</v>
      </c>
      <c r="D54">
        <v>1</v>
      </c>
      <c r="E54">
        <v>0.94</v>
      </c>
      <c r="F54">
        <v>0.72199999999999998</v>
      </c>
      <c r="G54">
        <v>0.98671101251006887</v>
      </c>
      <c r="H54">
        <v>0.92710968213476685</v>
      </c>
      <c r="I54">
        <v>0.71055818177116925</v>
      </c>
    </row>
    <row r="55" spans="1:9" x14ac:dyDescent="0.35">
      <c r="A55" t="s">
        <v>30</v>
      </c>
      <c r="B55">
        <v>0.96039734661351051</v>
      </c>
      <c r="C55">
        <v>0.84669430050992678</v>
      </c>
      <c r="D55">
        <v>0.94</v>
      </c>
      <c r="E55">
        <v>1</v>
      </c>
      <c r="F55">
        <v>0.8839999999999999</v>
      </c>
      <c r="G55">
        <v>0.92710968213476685</v>
      </c>
      <c r="H55">
        <v>0.98671101251006887</v>
      </c>
      <c r="I55">
        <v>0.87148177378448488</v>
      </c>
    </row>
    <row r="56" spans="1:9" x14ac:dyDescent="0.35">
      <c r="A56" t="s">
        <v>31</v>
      </c>
      <c r="B56">
        <v>0.84669430050992678</v>
      </c>
      <c r="C56">
        <v>0.96039734661351051</v>
      </c>
      <c r="D56">
        <v>0.72199999999999998</v>
      </c>
      <c r="E56">
        <v>0.8839999999999999</v>
      </c>
      <c r="F56">
        <v>1</v>
      </c>
      <c r="G56">
        <v>0.71055818177116925</v>
      </c>
      <c r="H56">
        <v>0.87148177378448488</v>
      </c>
      <c r="I56">
        <v>0.98671101251006887</v>
      </c>
    </row>
    <row r="57" spans="1:9" x14ac:dyDescent="0.35">
      <c r="A57" t="s">
        <v>32</v>
      </c>
      <c r="B57">
        <v>0.86393151195550688</v>
      </c>
      <c r="C57">
        <v>0.65447941422030054</v>
      </c>
      <c r="D57">
        <v>0.98671101251006887</v>
      </c>
      <c r="E57">
        <v>0.92710968213476685</v>
      </c>
      <c r="F57">
        <v>0.71055818177116925</v>
      </c>
      <c r="G57">
        <v>1</v>
      </c>
      <c r="H57">
        <v>0.94</v>
      </c>
      <c r="I57">
        <v>0.72199999999999998</v>
      </c>
    </row>
    <row r="58" spans="1:9" x14ac:dyDescent="0.35">
      <c r="A58" t="s">
        <v>33</v>
      </c>
      <c r="B58">
        <v>0.92157887830464635</v>
      </c>
      <c r="C58">
        <v>0.81012730336297678</v>
      </c>
      <c r="D58">
        <v>0.92710968213476685</v>
      </c>
      <c r="E58">
        <v>0.98671101251006887</v>
      </c>
      <c r="F58">
        <v>0.87148177378448488</v>
      </c>
      <c r="G58">
        <v>0.94</v>
      </c>
      <c r="H58">
        <v>1</v>
      </c>
      <c r="I58">
        <v>0.8839999999999999</v>
      </c>
    </row>
    <row r="59" spans="1:9" x14ac:dyDescent="0.35">
      <c r="A59" t="s">
        <v>34</v>
      </c>
      <c r="B59">
        <v>0.81012730336297678</v>
      </c>
      <c r="C59">
        <v>0.92157887830464635</v>
      </c>
      <c r="D59">
        <v>0.71055818177116925</v>
      </c>
      <c r="E59">
        <v>0.87148177378448488</v>
      </c>
      <c r="F59">
        <v>0.98671101251006887</v>
      </c>
      <c r="G59">
        <v>0.72199999999999998</v>
      </c>
      <c r="H59">
        <v>0.8839999999999999</v>
      </c>
      <c r="I59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F003-3112-4F4D-A40C-3A050CBCDE6E}">
  <dimension ref="A1:H34"/>
  <sheetViews>
    <sheetView topLeftCell="A25" workbookViewId="0">
      <selection activeCell="A31" sqref="A31:I34"/>
    </sheetView>
  </sheetViews>
  <sheetFormatPr defaultColWidth="16.54296875" defaultRowHeight="14.5" x14ac:dyDescent="0.35"/>
  <cols>
    <col min="8" max="8" width="16.54296875" style="14"/>
  </cols>
  <sheetData>
    <row r="1" spans="1:8" x14ac:dyDescent="0.3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3" t="s">
        <v>53</v>
      </c>
    </row>
    <row r="2" spans="1:8" x14ac:dyDescent="0.35">
      <c r="A2" t="s">
        <v>54</v>
      </c>
      <c r="B2">
        <v>12</v>
      </c>
      <c r="C2" t="s">
        <v>55</v>
      </c>
      <c r="D2">
        <v>33</v>
      </c>
      <c r="E2" t="s">
        <v>56</v>
      </c>
      <c r="F2" t="s">
        <v>57</v>
      </c>
      <c r="G2" t="s">
        <v>58</v>
      </c>
      <c r="H2" s="14">
        <v>-13113.74135703345</v>
      </c>
    </row>
    <row r="3" spans="1:8" x14ac:dyDescent="0.35">
      <c r="A3" t="s">
        <v>54</v>
      </c>
      <c r="B3">
        <v>12</v>
      </c>
      <c r="C3" t="s">
        <v>55</v>
      </c>
      <c r="D3">
        <v>33</v>
      </c>
      <c r="E3" t="s">
        <v>56</v>
      </c>
      <c r="F3" t="s">
        <v>59</v>
      </c>
      <c r="G3" t="s">
        <v>60</v>
      </c>
      <c r="H3" s="14">
        <v>13390.73854265853</v>
      </c>
    </row>
    <row r="4" spans="1:8" x14ac:dyDescent="0.35">
      <c r="A4" t="s">
        <v>54</v>
      </c>
      <c r="B4">
        <v>12</v>
      </c>
      <c r="C4" t="s">
        <v>55</v>
      </c>
      <c r="D4">
        <v>34</v>
      </c>
      <c r="E4" t="s">
        <v>61</v>
      </c>
      <c r="F4" t="s">
        <v>57</v>
      </c>
      <c r="G4" t="s">
        <v>58</v>
      </c>
      <c r="H4" s="14">
        <v>-19725.501630300729</v>
      </c>
    </row>
    <row r="5" spans="1:8" x14ac:dyDescent="0.35">
      <c r="A5" t="s">
        <v>54</v>
      </c>
      <c r="B5">
        <v>12</v>
      </c>
      <c r="C5" t="s">
        <v>55</v>
      </c>
      <c r="D5">
        <v>34</v>
      </c>
      <c r="E5" t="s">
        <v>61</v>
      </c>
      <c r="F5" t="s">
        <v>59</v>
      </c>
      <c r="G5" t="s">
        <v>60</v>
      </c>
      <c r="H5" s="14">
        <v>19845.008001546448</v>
      </c>
    </row>
    <row r="6" spans="1:8" x14ac:dyDescent="0.35">
      <c r="A6" t="s">
        <v>54</v>
      </c>
      <c r="B6">
        <v>12</v>
      </c>
      <c r="C6" t="s">
        <v>55</v>
      </c>
      <c r="D6">
        <v>35</v>
      </c>
      <c r="E6" t="s">
        <v>62</v>
      </c>
      <c r="F6" t="s">
        <v>57</v>
      </c>
      <c r="G6" t="s">
        <v>58</v>
      </c>
      <c r="H6" s="14">
        <v>-8511.4714667461267</v>
      </c>
    </row>
    <row r="7" spans="1:8" x14ac:dyDescent="0.35">
      <c r="A7" t="s">
        <v>54</v>
      </c>
      <c r="B7">
        <v>12</v>
      </c>
      <c r="C7" t="s">
        <v>55</v>
      </c>
      <c r="D7">
        <v>35</v>
      </c>
      <c r="E7" t="s">
        <v>62</v>
      </c>
      <c r="F7" t="s">
        <v>59</v>
      </c>
      <c r="G7" t="s">
        <v>60</v>
      </c>
      <c r="H7" s="14">
        <v>8795.2376560560697</v>
      </c>
    </row>
    <row r="8" spans="1:8" x14ac:dyDescent="0.35">
      <c r="A8" t="s">
        <v>54</v>
      </c>
      <c r="B8">
        <v>12</v>
      </c>
      <c r="C8" t="s">
        <v>55</v>
      </c>
      <c r="D8">
        <v>36</v>
      </c>
      <c r="E8" t="s">
        <v>63</v>
      </c>
      <c r="F8" t="s">
        <v>57</v>
      </c>
      <c r="G8" t="s">
        <v>58</v>
      </c>
      <c r="H8" s="14">
        <v>-11542.29826021151</v>
      </c>
    </row>
    <row r="9" spans="1:8" x14ac:dyDescent="0.35">
      <c r="A9" t="s">
        <v>54</v>
      </c>
      <c r="B9">
        <v>12</v>
      </c>
      <c r="C9" t="s">
        <v>55</v>
      </c>
      <c r="D9">
        <v>36</v>
      </c>
      <c r="E9" t="s">
        <v>63</v>
      </c>
      <c r="F9" t="s">
        <v>59</v>
      </c>
      <c r="G9" t="s">
        <v>60</v>
      </c>
      <c r="H9" s="14">
        <v>11841.715886745351</v>
      </c>
    </row>
    <row r="10" spans="1:8" x14ac:dyDescent="0.35">
      <c r="A10" t="s">
        <v>11</v>
      </c>
      <c r="B10" t="s">
        <v>64</v>
      </c>
      <c r="C10" t="s">
        <v>65</v>
      </c>
      <c r="D10">
        <v>7</v>
      </c>
      <c r="E10" t="s">
        <v>66</v>
      </c>
      <c r="F10" t="s">
        <v>67</v>
      </c>
      <c r="G10" t="s">
        <v>58</v>
      </c>
      <c r="H10" s="15">
        <v>827.75209080967034</v>
      </c>
    </row>
    <row r="11" spans="1:8" x14ac:dyDescent="0.35">
      <c r="A11" t="s">
        <v>11</v>
      </c>
      <c r="B11" t="s">
        <v>64</v>
      </c>
      <c r="C11" t="s">
        <v>65</v>
      </c>
      <c r="D11">
        <v>7</v>
      </c>
      <c r="E11" t="s">
        <v>66</v>
      </c>
      <c r="F11" t="s">
        <v>68</v>
      </c>
      <c r="G11" t="s">
        <v>60</v>
      </c>
      <c r="H11" s="15">
        <v>-3598.884528778297</v>
      </c>
    </row>
    <row r="12" spans="1:8" x14ac:dyDescent="0.35">
      <c r="A12" t="s">
        <v>11</v>
      </c>
      <c r="B12" t="s">
        <v>64</v>
      </c>
      <c r="C12" t="s">
        <v>65</v>
      </c>
      <c r="D12">
        <v>9</v>
      </c>
      <c r="E12" t="s">
        <v>69</v>
      </c>
      <c r="F12" t="s">
        <v>67</v>
      </c>
      <c r="G12" t="s">
        <v>58</v>
      </c>
      <c r="H12" s="15">
        <v>17352.75349868364</v>
      </c>
    </row>
    <row r="13" spans="1:8" x14ac:dyDescent="0.35">
      <c r="A13" t="s">
        <v>11</v>
      </c>
      <c r="B13" t="s">
        <v>64</v>
      </c>
      <c r="C13" t="s">
        <v>65</v>
      </c>
      <c r="D13">
        <v>9</v>
      </c>
      <c r="E13" t="s">
        <v>69</v>
      </c>
      <c r="F13" t="s">
        <v>68</v>
      </c>
      <c r="G13" t="s">
        <v>60</v>
      </c>
      <c r="H13" s="15">
        <v>-8996.0585065190244</v>
      </c>
    </row>
    <row r="14" spans="1:8" x14ac:dyDescent="0.35">
      <c r="A14" t="s">
        <v>11</v>
      </c>
      <c r="B14" t="s">
        <v>64</v>
      </c>
      <c r="C14" t="s">
        <v>65</v>
      </c>
      <c r="D14">
        <v>11</v>
      </c>
      <c r="E14" t="s">
        <v>70</v>
      </c>
      <c r="F14" t="s">
        <v>67</v>
      </c>
      <c r="G14" t="s">
        <v>58</v>
      </c>
      <c r="H14" s="15">
        <v>12925.68844243606</v>
      </c>
    </row>
    <row r="15" spans="1:8" x14ac:dyDescent="0.35">
      <c r="A15" t="s">
        <v>11</v>
      </c>
      <c r="B15" t="s">
        <v>64</v>
      </c>
      <c r="C15" t="s">
        <v>65</v>
      </c>
      <c r="D15">
        <v>11</v>
      </c>
      <c r="E15" t="s">
        <v>70</v>
      </c>
      <c r="F15" t="s">
        <v>68</v>
      </c>
      <c r="G15" t="s">
        <v>60</v>
      </c>
      <c r="H15" s="15">
        <v>-11828.662907112061</v>
      </c>
    </row>
    <row r="17" spans="1:8" x14ac:dyDescent="0.35">
      <c r="F17" t="s">
        <v>11</v>
      </c>
      <c r="G17" t="s">
        <v>71</v>
      </c>
      <c r="H17" s="14">
        <f>SUM(H11+H13+H15)</f>
        <v>-24423.605942409384</v>
      </c>
    </row>
    <row r="18" spans="1:8" x14ac:dyDescent="0.35">
      <c r="F18" t="s">
        <v>11</v>
      </c>
      <c r="G18" t="s">
        <v>72</v>
      </c>
      <c r="H18" s="14">
        <f>H10+H12+H14</f>
        <v>31106.194031929372</v>
      </c>
    </row>
    <row r="19" spans="1:8" x14ac:dyDescent="0.35">
      <c r="F19" t="s">
        <v>73</v>
      </c>
      <c r="G19" t="s">
        <v>71</v>
      </c>
      <c r="H19" s="14">
        <f>H2+H4+H6+H8</f>
        <v>-52893.012714291806</v>
      </c>
    </row>
    <row r="20" spans="1:8" x14ac:dyDescent="0.35">
      <c r="F20" t="s">
        <v>73</v>
      </c>
      <c r="G20" t="s">
        <v>72</v>
      </c>
      <c r="H20" s="14">
        <f>H3+H5+H7+H9</f>
        <v>53872.700087006408</v>
      </c>
    </row>
    <row r="23" spans="1:8" s="16" customFormat="1" x14ac:dyDescent="0.35">
      <c r="H23" s="17"/>
    </row>
    <row r="25" spans="1:8" x14ac:dyDescent="0.35">
      <c r="A25" s="1" t="s">
        <v>46</v>
      </c>
      <c r="B25" s="1" t="s">
        <v>75</v>
      </c>
      <c r="C25" s="1" t="s">
        <v>76</v>
      </c>
      <c r="D25" s="1" t="s">
        <v>77</v>
      </c>
    </row>
    <row r="26" spans="1:8" x14ac:dyDescent="0.35">
      <c r="A26" t="s">
        <v>54</v>
      </c>
      <c r="B26">
        <v>1</v>
      </c>
      <c r="C26">
        <v>53872.7000870064</v>
      </c>
      <c r="D26" t="s">
        <v>78</v>
      </c>
    </row>
    <row r="27" spans="1:8" x14ac:dyDescent="0.35">
      <c r="A27" t="s">
        <v>11</v>
      </c>
      <c r="B27">
        <v>1</v>
      </c>
      <c r="C27">
        <v>31106.194031929372</v>
      </c>
      <c r="D27" t="s">
        <v>78</v>
      </c>
    </row>
    <row r="29" spans="1:8" s="16" customFormat="1" x14ac:dyDescent="0.35">
      <c r="H29" s="17"/>
    </row>
    <row r="31" spans="1:8" x14ac:dyDescent="0.35">
      <c r="A31" s="1" t="s">
        <v>77</v>
      </c>
      <c r="B31" s="1" t="s">
        <v>46</v>
      </c>
      <c r="C31" s="1" t="s">
        <v>47</v>
      </c>
      <c r="D31" s="1" t="s">
        <v>79</v>
      </c>
      <c r="E31" s="1" t="s">
        <v>80</v>
      </c>
      <c r="F31" s="1" t="s">
        <v>81</v>
      </c>
      <c r="G31" s="1" t="s">
        <v>82</v>
      </c>
      <c r="H31" s="1" t="s">
        <v>83</v>
      </c>
    </row>
    <row r="32" spans="1:8" x14ac:dyDescent="0.35">
      <c r="A32" t="s">
        <v>78</v>
      </c>
      <c r="B32" t="s">
        <v>54</v>
      </c>
      <c r="C32">
        <v>12</v>
      </c>
      <c r="D32">
        <v>1</v>
      </c>
      <c r="E32">
        <v>8</v>
      </c>
      <c r="F32">
        <v>53872.7000870064</v>
      </c>
      <c r="G32">
        <v>53872.7000870064</v>
      </c>
      <c r="H32" t="s">
        <v>60</v>
      </c>
    </row>
    <row r="33" spans="1:8" x14ac:dyDescent="0.35">
      <c r="A33" t="s">
        <v>78</v>
      </c>
      <c r="B33" t="s">
        <v>11</v>
      </c>
      <c r="C33" t="s">
        <v>64</v>
      </c>
      <c r="D33">
        <v>1</v>
      </c>
      <c r="E33">
        <v>6</v>
      </c>
      <c r="F33">
        <v>31106.194031929372</v>
      </c>
      <c r="G33">
        <v>31106.194031929372</v>
      </c>
      <c r="H33" t="s">
        <v>58</v>
      </c>
    </row>
    <row r="34" spans="1:8" x14ac:dyDescent="0.35">
      <c r="H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2084-27DF-4182-B758-3138DBE923E4}">
  <dimension ref="A1:I24"/>
  <sheetViews>
    <sheetView topLeftCell="A9" workbookViewId="0">
      <selection activeCell="K18" sqref="K18"/>
    </sheetView>
  </sheetViews>
  <sheetFormatPr defaultRowHeight="14.5" x14ac:dyDescent="0.35"/>
  <cols>
    <col min="5" max="5" width="14.90625" bestFit="1" customWidth="1"/>
    <col min="7" max="7" width="21.7265625" bestFit="1" customWidth="1"/>
  </cols>
  <sheetData>
    <row r="1" spans="1:9" x14ac:dyDescent="0.35">
      <c r="A1" s="1" t="s">
        <v>85</v>
      </c>
      <c r="B1" s="1" t="s">
        <v>46</v>
      </c>
      <c r="C1" s="1" t="s">
        <v>47</v>
      </c>
      <c r="D1" s="1" t="s">
        <v>79</v>
      </c>
      <c r="E1" s="1" t="s">
        <v>80</v>
      </c>
      <c r="F1" s="13" t="s">
        <v>82</v>
      </c>
      <c r="G1" s="13" t="s">
        <v>81</v>
      </c>
      <c r="H1" s="1" t="s">
        <v>86</v>
      </c>
      <c r="I1" s="1" t="s">
        <v>77</v>
      </c>
    </row>
    <row r="2" spans="1:9" x14ac:dyDescent="0.35">
      <c r="A2" t="s">
        <v>87</v>
      </c>
      <c r="B2" t="s">
        <v>11</v>
      </c>
      <c r="C2" t="s">
        <v>88</v>
      </c>
      <c r="D2">
        <v>12</v>
      </c>
      <c r="E2">
        <v>34</v>
      </c>
      <c r="F2" s="14">
        <v>2231172.796177038</v>
      </c>
      <c r="G2" s="14">
        <v>1997695.6179391879</v>
      </c>
      <c r="H2" t="s">
        <v>89</v>
      </c>
      <c r="I2" t="s">
        <v>78</v>
      </c>
    </row>
    <row r="3" spans="1:9" x14ac:dyDescent="0.35">
      <c r="A3" t="s">
        <v>87</v>
      </c>
      <c r="B3" t="s">
        <v>11</v>
      </c>
      <c r="C3" t="s">
        <v>64</v>
      </c>
      <c r="D3">
        <v>7</v>
      </c>
      <c r="E3">
        <v>211</v>
      </c>
      <c r="F3" s="14">
        <v>-19257494.926659688</v>
      </c>
      <c r="G3" s="14">
        <v>18589621.686188109</v>
      </c>
      <c r="H3" t="s">
        <v>89</v>
      </c>
      <c r="I3" t="s">
        <v>78</v>
      </c>
    </row>
    <row r="4" spans="1:9" x14ac:dyDescent="0.35">
      <c r="F4" s="14"/>
      <c r="G4" s="14"/>
    </row>
    <row r="5" spans="1:9" x14ac:dyDescent="0.35">
      <c r="F5" s="14"/>
      <c r="G5" s="14"/>
    </row>
    <row r="6" spans="1:9" x14ac:dyDescent="0.35">
      <c r="F6" s="14"/>
      <c r="G6" s="14"/>
    </row>
    <row r="7" spans="1:9" x14ac:dyDescent="0.35">
      <c r="F7" s="14"/>
      <c r="G7" s="14"/>
    </row>
    <row r="8" spans="1:9" x14ac:dyDescent="0.35">
      <c r="F8" s="14"/>
      <c r="G8" s="14">
        <v>3990787781933.4341</v>
      </c>
    </row>
    <row r="9" spans="1:9" x14ac:dyDescent="0.35">
      <c r="F9" s="14"/>
      <c r="G9" s="14">
        <v>345574034435595.25</v>
      </c>
    </row>
    <row r="10" spans="1:9" x14ac:dyDescent="0.35">
      <c r="F10" s="14"/>
      <c r="G10" s="14">
        <v>-42966798802880.422</v>
      </c>
    </row>
    <row r="11" spans="1:9" x14ac:dyDescent="0.35">
      <c r="F11" s="14"/>
      <c r="G11" s="14">
        <v>306598023414648.25</v>
      </c>
    </row>
    <row r="12" spans="1:9" x14ac:dyDescent="0.35">
      <c r="F12" s="14"/>
      <c r="G12" s="18">
        <v>17509940.702773619</v>
      </c>
    </row>
    <row r="16" spans="1:9" x14ac:dyDescent="0.35">
      <c r="A16" s="1" t="s">
        <v>85</v>
      </c>
      <c r="B16" s="1" t="s">
        <v>46</v>
      </c>
      <c r="C16" s="1" t="s">
        <v>75</v>
      </c>
      <c r="D16" s="1" t="s">
        <v>90</v>
      </c>
      <c r="E16" s="1" t="s">
        <v>76</v>
      </c>
      <c r="F16" s="1" t="s">
        <v>91</v>
      </c>
      <c r="G16" s="1" t="s">
        <v>77</v>
      </c>
    </row>
    <row r="17" spans="1:7" x14ac:dyDescent="0.35">
      <c r="A17" t="s">
        <v>87</v>
      </c>
      <c r="B17" t="s">
        <v>92</v>
      </c>
      <c r="C17">
        <v>7</v>
      </c>
      <c r="D17" s="14">
        <v>6054171.6835074248</v>
      </c>
      <c r="E17" s="14">
        <v>9049180.944609331</v>
      </c>
      <c r="F17" t="b">
        <v>0</v>
      </c>
      <c r="G17" t="s">
        <v>78</v>
      </c>
    </row>
    <row r="18" spans="1:7" x14ac:dyDescent="0.35">
      <c r="A18" t="s">
        <v>87</v>
      </c>
      <c r="B18" t="s">
        <v>93</v>
      </c>
      <c r="C18">
        <v>5</v>
      </c>
      <c r="D18" s="14">
        <v>365977.79793715692</v>
      </c>
      <c r="E18" s="14">
        <v>549300.07297134062</v>
      </c>
      <c r="F18" t="b">
        <v>0</v>
      </c>
      <c r="G18" t="s">
        <v>78</v>
      </c>
    </row>
    <row r="19" spans="1:7" x14ac:dyDescent="0.35">
      <c r="A19" t="s">
        <v>87</v>
      </c>
      <c r="B19" t="s">
        <v>94</v>
      </c>
      <c r="C19">
        <v>10</v>
      </c>
      <c r="D19" s="14">
        <v>14883527.092479549</v>
      </c>
      <c r="E19" s="14">
        <v>14883527.092479549</v>
      </c>
      <c r="F19" t="b">
        <v>0</v>
      </c>
      <c r="G19" t="s">
        <v>78</v>
      </c>
    </row>
    <row r="20" spans="1:7" x14ac:dyDescent="0.35">
      <c r="A20" t="s">
        <v>87</v>
      </c>
      <c r="B20" t="s">
        <v>54</v>
      </c>
      <c r="C20">
        <v>4</v>
      </c>
      <c r="D20" s="14">
        <v>6240953.4750691</v>
      </c>
      <c r="E20" s="14">
        <v>6481793.4059253698</v>
      </c>
      <c r="F20" t="b">
        <v>0</v>
      </c>
      <c r="G20" t="s">
        <v>78</v>
      </c>
    </row>
    <row r="21" spans="1:7" x14ac:dyDescent="0.35">
      <c r="A21" t="s">
        <v>87</v>
      </c>
      <c r="B21" t="s">
        <v>95</v>
      </c>
      <c r="C21">
        <v>1</v>
      </c>
      <c r="D21" s="14">
        <v>1447270.8043935669</v>
      </c>
      <c r="E21" s="14">
        <v>1447270.8043935669</v>
      </c>
      <c r="F21" t="b">
        <v>0</v>
      </c>
      <c r="G21" t="s">
        <v>78</v>
      </c>
    </row>
    <row r="22" spans="1:7" x14ac:dyDescent="0.35">
      <c r="A22" t="s">
        <v>87</v>
      </c>
      <c r="B22" t="s">
        <v>11</v>
      </c>
      <c r="C22">
        <v>2</v>
      </c>
      <c r="D22" s="14">
        <v>18696652.700885531</v>
      </c>
      <c r="E22" s="18">
        <v>17509940.70277366</v>
      </c>
      <c r="F22" t="b">
        <v>0</v>
      </c>
      <c r="G22" t="s">
        <v>78</v>
      </c>
    </row>
    <row r="23" spans="1:7" x14ac:dyDescent="0.35">
      <c r="A23" t="s">
        <v>96</v>
      </c>
      <c r="B23" t="s">
        <v>54</v>
      </c>
      <c r="C23">
        <v>1</v>
      </c>
      <c r="D23" s="14">
        <v>3148466.3926162142</v>
      </c>
      <c r="E23" s="14">
        <v>3148466.3926162142</v>
      </c>
      <c r="F23" t="b">
        <v>0</v>
      </c>
      <c r="G23" t="s">
        <v>78</v>
      </c>
    </row>
    <row r="24" spans="1:7" x14ac:dyDescent="0.35">
      <c r="A24" t="s">
        <v>96</v>
      </c>
      <c r="B24" t="s">
        <v>11</v>
      </c>
      <c r="C24">
        <v>1</v>
      </c>
      <c r="D24" s="14">
        <v>356.52542965319373</v>
      </c>
      <c r="E24" s="14">
        <v>356.52542965319373</v>
      </c>
      <c r="F24" t="b">
        <v>0</v>
      </c>
      <c r="G24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8818-6A33-4E2F-9BCB-CE09D476B747}">
  <dimension ref="A1:L24"/>
  <sheetViews>
    <sheetView topLeftCell="A13" workbookViewId="0">
      <selection activeCell="A20" sqref="A20:E24"/>
    </sheetView>
  </sheetViews>
  <sheetFormatPr defaultRowHeight="14.5" x14ac:dyDescent="0.35"/>
  <sheetData>
    <row r="1" spans="1:12" x14ac:dyDescent="0.35">
      <c r="A1" s="1" t="s">
        <v>85</v>
      </c>
      <c r="B1" s="1" t="s">
        <v>46</v>
      </c>
      <c r="C1" s="1" t="s">
        <v>75</v>
      </c>
      <c r="D1" s="1" t="s">
        <v>90</v>
      </c>
      <c r="E1" s="1" t="s">
        <v>76</v>
      </c>
      <c r="F1" s="1" t="s">
        <v>91</v>
      </c>
      <c r="G1" s="1" t="s">
        <v>77</v>
      </c>
    </row>
    <row r="2" spans="1:12" x14ac:dyDescent="0.35">
      <c r="A2" t="s">
        <v>87</v>
      </c>
      <c r="B2" t="s">
        <v>92</v>
      </c>
      <c r="C2">
        <v>7</v>
      </c>
      <c r="D2">
        <v>6316445.4634263301</v>
      </c>
      <c r="E2">
        <v>9820429.4476392902</v>
      </c>
      <c r="F2" t="b">
        <v>0</v>
      </c>
      <c r="G2" t="s">
        <v>99</v>
      </c>
    </row>
    <row r="3" spans="1:12" x14ac:dyDescent="0.35">
      <c r="A3" t="s">
        <v>87</v>
      </c>
      <c r="B3" t="s">
        <v>93</v>
      </c>
      <c r="C3">
        <v>5</v>
      </c>
      <c r="D3">
        <v>393628.89141795662</v>
      </c>
      <c r="E3">
        <v>603889.25403435237</v>
      </c>
      <c r="F3" t="b">
        <v>0</v>
      </c>
      <c r="G3" t="s">
        <v>99</v>
      </c>
    </row>
    <row r="4" spans="1:12" x14ac:dyDescent="0.35">
      <c r="A4" t="s">
        <v>87</v>
      </c>
      <c r="B4" t="s">
        <v>94</v>
      </c>
      <c r="C4">
        <v>10</v>
      </c>
      <c r="D4">
        <v>15762548.24514446</v>
      </c>
      <c r="E4">
        <v>15762548.24514446</v>
      </c>
      <c r="F4" t="b">
        <v>0</v>
      </c>
      <c r="G4" t="s">
        <v>99</v>
      </c>
    </row>
    <row r="5" spans="1:12" x14ac:dyDescent="0.35">
      <c r="A5" t="s">
        <v>87</v>
      </c>
      <c r="B5" t="s">
        <v>54</v>
      </c>
      <c r="C5">
        <v>4</v>
      </c>
      <c r="D5">
        <v>6646468.8815852217</v>
      </c>
      <c r="E5">
        <v>6928616.7770184381</v>
      </c>
      <c r="F5" t="b">
        <v>0</v>
      </c>
      <c r="G5" t="s">
        <v>99</v>
      </c>
    </row>
    <row r="6" spans="1:12" x14ac:dyDescent="0.35">
      <c r="A6" t="s">
        <v>87</v>
      </c>
      <c r="B6" t="s">
        <v>95</v>
      </c>
      <c r="C6">
        <v>1</v>
      </c>
      <c r="D6">
        <v>1447270.8043935669</v>
      </c>
      <c r="E6">
        <v>1447270.8043935669</v>
      </c>
      <c r="F6" t="b">
        <v>0</v>
      </c>
      <c r="G6" t="s">
        <v>99</v>
      </c>
    </row>
    <row r="7" spans="1:12" x14ac:dyDescent="0.35">
      <c r="A7" t="s">
        <v>87</v>
      </c>
      <c r="B7" t="s">
        <v>11</v>
      </c>
      <c r="C7">
        <v>2</v>
      </c>
      <c r="D7">
        <v>19220418.785880651</v>
      </c>
      <c r="E7">
        <v>17768398.909328699</v>
      </c>
      <c r="F7" t="b">
        <v>0</v>
      </c>
      <c r="G7" t="s">
        <v>99</v>
      </c>
    </row>
    <row r="8" spans="1:12" x14ac:dyDescent="0.35">
      <c r="A8" t="s">
        <v>96</v>
      </c>
      <c r="B8" t="s">
        <v>54</v>
      </c>
      <c r="C8">
        <v>1</v>
      </c>
      <c r="D8">
        <v>3159511.89823322</v>
      </c>
      <c r="E8">
        <v>3159511.89823322</v>
      </c>
      <c r="F8" t="b">
        <v>0</v>
      </c>
      <c r="G8" t="s">
        <v>99</v>
      </c>
    </row>
    <row r="9" spans="1:12" x14ac:dyDescent="0.35">
      <c r="A9" t="s">
        <v>96</v>
      </c>
      <c r="B9" t="s">
        <v>11</v>
      </c>
      <c r="C9">
        <v>1</v>
      </c>
      <c r="D9">
        <v>360.09008873637362</v>
      </c>
      <c r="E9">
        <v>360.09008873637362</v>
      </c>
      <c r="F9" t="b">
        <v>0</v>
      </c>
      <c r="G9" t="s">
        <v>99</v>
      </c>
    </row>
    <row r="12" spans="1:12" x14ac:dyDescent="0.35">
      <c r="A12" t="s">
        <v>100</v>
      </c>
    </row>
    <row r="13" spans="1:12" x14ac:dyDescent="0.35">
      <c r="A13" s="13" t="s">
        <v>46</v>
      </c>
      <c r="B13" s="13" t="s">
        <v>75</v>
      </c>
      <c r="C13" s="13" t="s">
        <v>76</v>
      </c>
      <c r="D13" s="13" t="s">
        <v>77</v>
      </c>
      <c r="E13" s="13" t="s">
        <v>46</v>
      </c>
      <c r="F13" s="13" t="s">
        <v>75</v>
      </c>
      <c r="G13" s="13" t="s">
        <v>76</v>
      </c>
      <c r="H13" s="13" t="s">
        <v>77</v>
      </c>
      <c r="I13" s="13" t="s">
        <v>46</v>
      </c>
      <c r="J13" s="13" t="s">
        <v>75</v>
      </c>
      <c r="K13" s="13" t="s">
        <v>76</v>
      </c>
      <c r="L13" s="13" t="s">
        <v>77</v>
      </c>
    </row>
    <row r="14" spans="1:12" x14ac:dyDescent="0.35">
      <c r="A14" s="14" t="s">
        <v>93</v>
      </c>
      <c r="B14" s="14">
        <v>2</v>
      </c>
      <c r="C14" s="14">
        <v>13226.717883274219</v>
      </c>
      <c r="D14" s="14" t="s">
        <v>101</v>
      </c>
      <c r="E14" s="14" t="s">
        <v>93</v>
      </c>
      <c r="F14" s="14">
        <v>2</v>
      </c>
      <c r="G14" s="14">
        <v>13376.13420402828</v>
      </c>
      <c r="H14" s="14" t="s">
        <v>78</v>
      </c>
      <c r="I14" s="14" t="s">
        <v>93</v>
      </c>
      <c r="J14" s="14">
        <v>2</v>
      </c>
      <c r="K14" s="14">
        <v>13565.822950305621</v>
      </c>
      <c r="L14" s="14" t="s">
        <v>99</v>
      </c>
    </row>
    <row r="15" spans="1:12" x14ac:dyDescent="0.35">
      <c r="A15" s="14" t="s">
        <v>54</v>
      </c>
      <c r="B15" s="14">
        <v>1</v>
      </c>
      <c r="C15" s="14">
        <v>53872.7000870064</v>
      </c>
      <c r="D15" s="14" t="s">
        <v>101</v>
      </c>
      <c r="E15" s="14" t="s">
        <v>54</v>
      </c>
      <c r="F15" s="14">
        <v>1</v>
      </c>
      <c r="G15" s="14">
        <v>53872.7000870064</v>
      </c>
      <c r="H15" s="14" t="s">
        <v>78</v>
      </c>
      <c r="I15" s="14" t="s">
        <v>54</v>
      </c>
      <c r="J15" s="14">
        <v>1</v>
      </c>
      <c r="K15" s="14">
        <v>53872.7000870064</v>
      </c>
      <c r="L15" s="14" t="s">
        <v>99</v>
      </c>
    </row>
    <row r="16" spans="1:12" x14ac:dyDescent="0.35">
      <c r="A16" s="14" t="s">
        <v>11</v>
      </c>
      <c r="B16" s="14">
        <v>1</v>
      </c>
      <c r="C16" s="14">
        <v>31106.194031929372</v>
      </c>
      <c r="D16" s="14" t="s">
        <v>101</v>
      </c>
      <c r="E16" s="14" t="s">
        <v>11</v>
      </c>
      <c r="F16" s="14">
        <v>1</v>
      </c>
      <c r="G16" s="14">
        <v>31106.194031929372</v>
      </c>
      <c r="H16" s="14" t="s">
        <v>78</v>
      </c>
      <c r="I16" s="14" t="s">
        <v>11</v>
      </c>
      <c r="J16" s="14">
        <v>1</v>
      </c>
      <c r="K16" s="14">
        <v>31106.194031929372</v>
      </c>
      <c r="L16" s="14" t="s">
        <v>99</v>
      </c>
    </row>
    <row r="19" spans="1:5" x14ac:dyDescent="0.35">
      <c r="A19" s="14" t="s">
        <v>102</v>
      </c>
    </row>
    <row r="20" spans="1:5" x14ac:dyDescent="0.35">
      <c r="A20" s="1" t="s">
        <v>77</v>
      </c>
      <c r="B20" s="13" t="s">
        <v>87</v>
      </c>
      <c r="C20" s="13" t="s">
        <v>96</v>
      </c>
      <c r="D20" s="13" t="s">
        <v>103</v>
      </c>
      <c r="E20" s="13" t="s">
        <v>104</v>
      </c>
    </row>
    <row r="21" spans="1:5" x14ac:dyDescent="0.35">
      <c r="A21" t="s">
        <v>101</v>
      </c>
      <c r="B21" s="14">
        <v>47340311.76581426</v>
      </c>
      <c r="C21" s="14">
        <v>3137734.9250655691</v>
      </c>
      <c r="D21" s="14">
        <v>98205.612002209993</v>
      </c>
      <c r="E21" s="14">
        <v>50576252.302882038</v>
      </c>
    </row>
    <row r="22" spans="1:5" x14ac:dyDescent="0.35">
      <c r="A22" t="s">
        <v>78</v>
      </c>
      <c r="B22" s="14">
        <v>49921013.023152813</v>
      </c>
      <c r="C22" s="14">
        <v>3148822.9180458668</v>
      </c>
      <c r="D22" s="14">
        <v>98355.028322964063</v>
      </c>
      <c r="E22" s="14">
        <v>53168190.969521642</v>
      </c>
    </row>
    <row r="23" spans="1:5" x14ac:dyDescent="0.35">
      <c r="A23" t="s">
        <v>99</v>
      </c>
      <c r="B23" s="14">
        <v>52331153.437558807</v>
      </c>
      <c r="C23" s="14">
        <v>3159871.9883219558</v>
      </c>
      <c r="D23" s="14">
        <v>98544.717069241393</v>
      </c>
      <c r="E23" s="14">
        <v>55589570.142949998</v>
      </c>
    </row>
    <row r="24" spans="1:5" x14ac:dyDescent="0.35">
      <c r="A24" t="s">
        <v>105</v>
      </c>
      <c r="B24" s="14">
        <v>52331153.437558807</v>
      </c>
      <c r="C24" s="14">
        <v>3159871.9883219558</v>
      </c>
      <c r="D24" s="14">
        <v>98544.717069241393</v>
      </c>
      <c r="E24" s="14">
        <v>55589570.142949998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D3BD-3DCC-4B68-9A47-5D13C5DEFAC0}">
  <dimension ref="A1:H169"/>
  <sheetViews>
    <sheetView workbookViewId="0">
      <selection activeCell="B5" sqref="B5"/>
    </sheetView>
  </sheetViews>
  <sheetFormatPr defaultRowHeight="14.5" x14ac:dyDescent="0.35"/>
  <cols>
    <col min="2" max="2" width="17.36328125" customWidth="1"/>
    <col min="3" max="3" width="15.54296875" customWidth="1"/>
    <col min="4" max="4" width="36.36328125" customWidth="1"/>
    <col min="7" max="7" width="33.26953125" customWidth="1"/>
    <col min="8" max="8" width="13.6328125" bestFit="1" customWidth="1"/>
  </cols>
  <sheetData>
    <row r="1" spans="1:7" x14ac:dyDescent="0.35">
      <c r="A1">
        <v>1</v>
      </c>
      <c r="B1" t="s">
        <v>106</v>
      </c>
    </row>
    <row r="2" spans="1:7" x14ac:dyDescent="0.35">
      <c r="A2">
        <v>2</v>
      </c>
      <c r="B2" t="s">
        <v>107</v>
      </c>
    </row>
    <row r="3" spans="1:7" x14ac:dyDescent="0.35">
      <c r="A3">
        <v>3</v>
      </c>
      <c r="B3" t="s">
        <v>108</v>
      </c>
    </row>
    <row r="4" spans="1:7" x14ac:dyDescent="0.35">
      <c r="A4">
        <v>4</v>
      </c>
      <c r="B4" t="s">
        <v>135</v>
      </c>
    </row>
    <row r="5" spans="1:7" x14ac:dyDescent="0.35">
      <c r="A5">
        <v>5</v>
      </c>
      <c r="B5" t="s">
        <v>138</v>
      </c>
    </row>
    <row r="9" spans="1:7" x14ac:dyDescent="0.35">
      <c r="A9" s="1" t="s">
        <v>85</v>
      </c>
      <c r="B9" s="1" t="s">
        <v>46</v>
      </c>
      <c r="C9" s="1" t="s">
        <v>47</v>
      </c>
      <c r="D9" s="1" t="s">
        <v>50</v>
      </c>
      <c r="E9" s="1" t="s">
        <v>109</v>
      </c>
      <c r="F9" s="1" t="s">
        <v>4</v>
      </c>
      <c r="G9" s="19" t="s">
        <v>50</v>
      </c>
    </row>
    <row r="10" spans="1:7" hidden="1" x14ac:dyDescent="0.35">
      <c r="A10" t="s">
        <v>87</v>
      </c>
      <c r="B10" t="s">
        <v>94</v>
      </c>
      <c r="C10">
        <v>1</v>
      </c>
      <c r="D10" t="s">
        <v>110</v>
      </c>
      <c r="E10">
        <v>0.5</v>
      </c>
      <c r="F10">
        <v>-9939.5031820982658</v>
      </c>
    </row>
    <row r="11" spans="1:7" hidden="1" x14ac:dyDescent="0.35">
      <c r="A11" t="s">
        <v>87</v>
      </c>
      <c r="B11" t="s">
        <v>94</v>
      </c>
      <c r="C11">
        <v>1</v>
      </c>
      <c r="D11" t="s">
        <v>110</v>
      </c>
      <c r="E11">
        <v>1</v>
      </c>
      <c r="F11">
        <v>-100635.6659587473</v>
      </c>
    </row>
    <row r="12" spans="1:7" hidden="1" x14ac:dyDescent="0.35">
      <c r="A12" t="s">
        <v>87</v>
      </c>
      <c r="B12" t="s">
        <v>94</v>
      </c>
      <c r="C12">
        <v>1</v>
      </c>
      <c r="D12" t="s">
        <v>110</v>
      </c>
      <c r="E12">
        <v>3</v>
      </c>
      <c r="F12">
        <v>-736330.49476996064</v>
      </c>
    </row>
    <row r="13" spans="1:7" x14ac:dyDescent="0.35">
      <c r="A13" t="s">
        <v>87</v>
      </c>
      <c r="B13" t="s">
        <v>94</v>
      </c>
      <c r="C13">
        <v>4</v>
      </c>
      <c r="D13" t="s">
        <v>112</v>
      </c>
      <c r="E13">
        <v>0.5</v>
      </c>
      <c r="F13">
        <v>-19114.00710940361</v>
      </c>
      <c r="G13" t="s">
        <v>111</v>
      </c>
    </row>
    <row r="14" spans="1:7" x14ac:dyDescent="0.35">
      <c r="A14" t="s">
        <v>87</v>
      </c>
      <c r="B14" t="s">
        <v>94</v>
      </c>
      <c r="C14">
        <v>4</v>
      </c>
      <c r="D14" t="s">
        <v>114</v>
      </c>
      <c r="E14">
        <v>0.5</v>
      </c>
      <c r="F14">
        <v>-1522.7337341755631</v>
      </c>
      <c r="G14" t="s">
        <v>113</v>
      </c>
    </row>
    <row r="15" spans="1:7" x14ac:dyDescent="0.35">
      <c r="A15" t="s">
        <v>87</v>
      </c>
      <c r="B15" t="s">
        <v>94</v>
      </c>
      <c r="C15">
        <v>4</v>
      </c>
      <c r="D15" t="s">
        <v>112</v>
      </c>
      <c r="E15">
        <v>1</v>
      </c>
      <c r="F15">
        <v>-135622.1969097853</v>
      </c>
      <c r="G15" t="s">
        <v>115</v>
      </c>
    </row>
    <row r="16" spans="1:7" x14ac:dyDescent="0.35">
      <c r="A16" t="s">
        <v>87</v>
      </c>
      <c r="B16" t="s">
        <v>94</v>
      </c>
      <c r="C16">
        <v>4</v>
      </c>
      <c r="D16" t="s">
        <v>114</v>
      </c>
      <c r="E16">
        <v>1</v>
      </c>
      <c r="F16">
        <v>-10710.066651366649</v>
      </c>
      <c r="G16" t="s">
        <v>116</v>
      </c>
    </row>
    <row r="17" spans="1:7" x14ac:dyDescent="0.35">
      <c r="A17" t="s">
        <v>87</v>
      </c>
      <c r="B17" t="s">
        <v>94</v>
      </c>
      <c r="C17">
        <v>4</v>
      </c>
      <c r="D17" t="s">
        <v>112</v>
      </c>
      <c r="E17">
        <v>3</v>
      </c>
      <c r="F17">
        <v>-402364.45046663278</v>
      </c>
      <c r="G17" t="s">
        <v>117</v>
      </c>
    </row>
    <row r="18" spans="1:7" x14ac:dyDescent="0.35">
      <c r="A18" t="s">
        <v>87</v>
      </c>
      <c r="B18" t="s">
        <v>94</v>
      </c>
      <c r="C18">
        <v>4</v>
      </c>
      <c r="D18" t="s">
        <v>114</v>
      </c>
      <c r="E18">
        <v>3</v>
      </c>
      <c r="F18">
        <v>-31357.571332715459</v>
      </c>
      <c r="G18" t="s">
        <v>118</v>
      </c>
    </row>
    <row r="19" spans="1:7" x14ac:dyDescent="0.35">
      <c r="A19" t="s">
        <v>87</v>
      </c>
      <c r="B19" t="s">
        <v>94</v>
      </c>
      <c r="C19">
        <v>4</v>
      </c>
      <c r="D19" t="s">
        <v>112</v>
      </c>
      <c r="E19">
        <v>5</v>
      </c>
      <c r="F19">
        <v>-4487478.3817768106</v>
      </c>
      <c r="G19" t="s">
        <v>119</v>
      </c>
    </row>
    <row r="20" spans="1:7" x14ac:dyDescent="0.35">
      <c r="A20" t="s">
        <v>87</v>
      </c>
      <c r="B20" t="s">
        <v>94</v>
      </c>
      <c r="C20">
        <v>4</v>
      </c>
      <c r="D20" t="s">
        <v>114</v>
      </c>
      <c r="E20">
        <v>5</v>
      </c>
      <c r="F20">
        <v>-334082.17895478022</v>
      </c>
      <c r="G20" t="s">
        <v>120</v>
      </c>
    </row>
    <row r="21" spans="1:7" x14ac:dyDescent="0.35">
      <c r="A21" t="s">
        <v>87</v>
      </c>
      <c r="B21" t="s">
        <v>94</v>
      </c>
      <c r="C21">
        <v>4</v>
      </c>
      <c r="D21" t="s">
        <v>112</v>
      </c>
      <c r="E21">
        <v>10</v>
      </c>
      <c r="F21">
        <v>-7682965.798279644</v>
      </c>
      <c r="G21" t="s">
        <v>121</v>
      </c>
    </row>
    <row r="22" spans="1:7" x14ac:dyDescent="0.35">
      <c r="A22" t="s">
        <v>87</v>
      </c>
      <c r="B22" t="s">
        <v>94</v>
      </c>
      <c r="C22">
        <v>4</v>
      </c>
      <c r="D22" t="s">
        <v>114</v>
      </c>
      <c r="E22">
        <v>10</v>
      </c>
      <c r="F22">
        <v>-568900.98678544164</v>
      </c>
      <c r="G22" t="s">
        <v>122</v>
      </c>
    </row>
    <row r="23" spans="1:7" x14ac:dyDescent="0.35">
      <c r="A23" t="s">
        <v>87</v>
      </c>
      <c r="B23" t="s">
        <v>94</v>
      </c>
      <c r="C23">
        <v>6</v>
      </c>
      <c r="D23" t="s">
        <v>123</v>
      </c>
      <c r="E23">
        <v>0.5</v>
      </c>
      <c r="F23">
        <v>-1614316.62772894</v>
      </c>
    </row>
    <row r="24" spans="1:7" x14ac:dyDescent="0.35">
      <c r="A24" t="s">
        <v>87</v>
      </c>
      <c r="B24" t="s">
        <v>94</v>
      </c>
      <c r="C24">
        <v>6</v>
      </c>
      <c r="D24" t="s">
        <v>124</v>
      </c>
      <c r="E24">
        <v>0.5</v>
      </c>
      <c r="F24">
        <v>-17258.924843072891</v>
      </c>
    </row>
    <row r="25" spans="1:7" x14ac:dyDescent="0.35">
      <c r="A25" t="s">
        <v>87</v>
      </c>
      <c r="B25" t="s">
        <v>94</v>
      </c>
      <c r="C25">
        <v>6</v>
      </c>
      <c r="D25" t="s">
        <v>123</v>
      </c>
      <c r="E25">
        <v>1</v>
      </c>
      <c r="F25">
        <v>-688244.33480501175</v>
      </c>
    </row>
    <row r="26" spans="1:7" x14ac:dyDescent="0.35">
      <c r="A26" t="s">
        <v>87</v>
      </c>
      <c r="B26" t="s">
        <v>94</v>
      </c>
      <c r="C26">
        <v>6</v>
      </c>
      <c r="D26" t="s">
        <v>124</v>
      </c>
      <c r="E26">
        <v>1</v>
      </c>
      <c r="F26">
        <v>-711912.73805737507</v>
      </c>
    </row>
    <row r="27" spans="1:7" x14ac:dyDescent="0.35">
      <c r="A27" t="s">
        <v>87</v>
      </c>
      <c r="B27" t="s">
        <v>94</v>
      </c>
      <c r="C27">
        <v>6</v>
      </c>
      <c r="D27" t="s">
        <v>124</v>
      </c>
      <c r="E27">
        <v>3</v>
      </c>
      <c r="F27">
        <v>-3847406.868950129</v>
      </c>
    </row>
    <row r="28" spans="1:7" x14ac:dyDescent="0.35">
      <c r="A28" t="s">
        <v>87</v>
      </c>
      <c r="B28" t="s">
        <v>94</v>
      </c>
      <c r="C28">
        <v>6</v>
      </c>
      <c r="D28" t="s">
        <v>124</v>
      </c>
      <c r="E28">
        <v>5</v>
      </c>
      <c r="F28">
        <v>-66019.523838758469</v>
      </c>
    </row>
    <row r="29" spans="1:7" x14ac:dyDescent="0.35">
      <c r="A29" t="s">
        <v>87</v>
      </c>
      <c r="B29" t="s">
        <v>94</v>
      </c>
      <c r="C29">
        <v>7</v>
      </c>
      <c r="D29" t="s">
        <v>125</v>
      </c>
      <c r="E29">
        <v>0.5</v>
      </c>
      <c r="F29">
        <v>-49561.767052710064</v>
      </c>
    </row>
    <row r="30" spans="1:7" x14ac:dyDescent="0.35">
      <c r="A30" t="s">
        <v>87</v>
      </c>
      <c r="B30" t="s">
        <v>94</v>
      </c>
      <c r="C30">
        <v>7</v>
      </c>
      <c r="D30" t="s">
        <v>125</v>
      </c>
      <c r="E30">
        <v>1</v>
      </c>
      <c r="F30">
        <v>-342658.89133661991</v>
      </c>
    </row>
    <row r="31" spans="1:7" x14ac:dyDescent="0.35">
      <c r="A31" t="s">
        <v>87</v>
      </c>
      <c r="B31" t="s">
        <v>94</v>
      </c>
      <c r="C31">
        <v>7</v>
      </c>
      <c r="D31" t="s">
        <v>125</v>
      </c>
      <c r="E31">
        <v>3</v>
      </c>
      <c r="F31">
        <v>-641413.54970723391</v>
      </c>
    </row>
    <row r="32" spans="1:7" x14ac:dyDescent="0.35">
      <c r="A32" t="s">
        <v>87</v>
      </c>
      <c r="B32" t="s">
        <v>94</v>
      </c>
      <c r="C32">
        <v>7</v>
      </c>
      <c r="D32" t="s">
        <v>125</v>
      </c>
      <c r="E32">
        <v>5</v>
      </c>
      <c r="F32">
        <v>-36187.206065654762</v>
      </c>
    </row>
    <row r="33" spans="1:6" x14ac:dyDescent="0.35">
      <c r="A33" t="s">
        <v>87</v>
      </c>
      <c r="B33" t="s">
        <v>94</v>
      </c>
      <c r="C33">
        <v>8</v>
      </c>
      <c r="D33" t="s">
        <v>126</v>
      </c>
      <c r="E33">
        <v>0.5</v>
      </c>
      <c r="F33">
        <v>-126099.1917937994</v>
      </c>
    </row>
    <row r="34" spans="1:6" x14ac:dyDescent="0.35">
      <c r="A34" t="s">
        <v>87</v>
      </c>
      <c r="B34" t="s">
        <v>94</v>
      </c>
      <c r="C34">
        <v>8</v>
      </c>
      <c r="D34" t="s">
        <v>126</v>
      </c>
      <c r="E34">
        <v>1</v>
      </c>
      <c r="F34">
        <v>-865732.37527310837</v>
      </c>
    </row>
    <row r="35" spans="1:6" x14ac:dyDescent="0.35">
      <c r="A35" t="s">
        <v>87</v>
      </c>
      <c r="B35" t="s">
        <v>94</v>
      </c>
      <c r="C35">
        <v>8</v>
      </c>
      <c r="D35" t="s">
        <v>126</v>
      </c>
      <c r="E35">
        <v>3</v>
      </c>
      <c r="F35">
        <v>-2432033.0854541059</v>
      </c>
    </row>
    <row r="36" spans="1:6" x14ac:dyDescent="0.35">
      <c r="A36" t="s">
        <v>87</v>
      </c>
      <c r="B36" t="s">
        <v>94</v>
      </c>
      <c r="C36">
        <v>8</v>
      </c>
      <c r="D36" t="s">
        <v>126</v>
      </c>
      <c r="E36">
        <v>5</v>
      </c>
      <c r="F36">
        <v>-1283659.2680573461</v>
      </c>
    </row>
    <row r="37" spans="1:6" x14ac:dyDescent="0.35">
      <c r="A37" t="s">
        <v>87</v>
      </c>
      <c r="B37" t="s">
        <v>94</v>
      </c>
      <c r="C37">
        <v>9</v>
      </c>
      <c r="D37" t="s">
        <v>127</v>
      </c>
      <c r="E37">
        <v>0.5</v>
      </c>
      <c r="F37">
        <v>-3686.8785104015842</v>
      </c>
    </row>
    <row r="38" spans="1:6" x14ac:dyDescent="0.35">
      <c r="A38" t="s">
        <v>87</v>
      </c>
      <c r="B38" t="s">
        <v>94</v>
      </c>
      <c r="C38">
        <v>9</v>
      </c>
      <c r="D38" t="s">
        <v>128</v>
      </c>
      <c r="E38">
        <v>0.5</v>
      </c>
      <c r="F38">
        <v>1228.9595035195809</v>
      </c>
    </row>
    <row r="39" spans="1:6" x14ac:dyDescent="0.35">
      <c r="A39" t="s">
        <v>87</v>
      </c>
      <c r="B39" t="s">
        <v>94</v>
      </c>
      <c r="C39">
        <v>9</v>
      </c>
      <c r="D39" t="s">
        <v>127</v>
      </c>
      <c r="E39">
        <v>1</v>
      </c>
      <c r="F39">
        <v>-36144.551592436626</v>
      </c>
    </row>
    <row r="40" spans="1:6" x14ac:dyDescent="0.35">
      <c r="A40" t="s">
        <v>87</v>
      </c>
      <c r="B40" t="s">
        <v>94</v>
      </c>
      <c r="C40">
        <v>9</v>
      </c>
      <c r="D40" t="s">
        <v>128</v>
      </c>
      <c r="E40">
        <v>1</v>
      </c>
      <c r="F40">
        <v>12048.183864163</v>
      </c>
    </row>
    <row r="41" spans="1:6" x14ac:dyDescent="0.35">
      <c r="A41" t="s">
        <v>87</v>
      </c>
      <c r="B41" t="s">
        <v>94</v>
      </c>
      <c r="C41">
        <v>9</v>
      </c>
      <c r="D41" t="s">
        <v>127</v>
      </c>
      <c r="E41">
        <v>3</v>
      </c>
      <c r="F41">
        <v>-260000.4715810529</v>
      </c>
    </row>
    <row r="42" spans="1:6" x14ac:dyDescent="0.35">
      <c r="A42" t="s">
        <v>87</v>
      </c>
      <c r="B42" t="s">
        <v>94</v>
      </c>
      <c r="C42">
        <v>9</v>
      </c>
      <c r="D42" t="s">
        <v>128</v>
      </c>
      <c r="E42">
        <v>3</v>
      </c>
      <c r="F42">
        <v>86666.823860350996</v>
      </c>
    </row>
    <row r="43" spans="1:6" x14ac:dyDescent="0.35">
      <c r="A43" t="s">
        <v>87</v>
      </c>
      <c r="B43" t="s">
        <v>94</v>
      </c>
      <c r="C43">
        <v>12</v>
      </c>
      <c r="D43" t="s">
        <v>129</v>
      </c>
      <c r="E43">
        <v>0.5</v>
      </c>
      <c r="F43">
        <v>-3542.6350631751129</v>
      </c>
    </row>
    <row r="44" spans="1:6" x14ac:dyDescent="0.35">
      <c r="A44" t="s">
        <v>87</v>
      </c>
      <c r="B44" t="s">
        <v>94</v>
      </c>
      <c r="C44">
        <v>12</v>
      </c>
      <c r="D44" t="s">
        <v>129</v>
      </c>
      <c r="E44">
        <v>1</v>
      </c>
      <c r="F44">
        <v>-24534.178589470681</v>
      </c>
    </row>
    <row r="45" spans="1:6" x14ac:dyDescent="0.35">
      <c r="A45" t="s">
        <v>87</v>
      </c>
      <c r="B45" t="s">
        <v>94</v>
      </c>
      <c r="C45">
        <v>12</v>
      </c>
      <c r="D45" t="s">
        <v>129</v>
      </c>
      <c r="E45">
        <v>3</v>
      </c>
      <c r="F45">
        <v>-70176.841064821929</v>
      </c>
    </row>
    <row r="46" spans="1:6" x14ac:dyDescent="0.35">
      <c r="A46" t="s">
        <v>87</v>
      </c>
      <c r="B46" t="s">
        <v>94</v>
      </c>
      <c r="C46">
        <v>12</v>
      </c>
      <c r="D46" t="s">
        <v>129</v>
      </c>
      <c r="E46">
        <v>5</v>
      </c>
      <c r="F46">
        <v>-689685.98887464032</v>
      </c>
    </row>
    <row r="47" spans="1:6" x14ac:dyDescent="0.35">
      <c r="A47" t="s">
        <v>87</v>
      </c>
      <c r="B47" t="s">
        <v>94</v>
      </c>
      <c r="C47">
        <v>12</v>
      </c>
      <c r="D47" t="s">
        <v>129</v>
      </c>
      <c r="E47">
        <v>10</v>
      </c>
      <c r="F47">
        <v>-1162881.952035706</v>
      </c>
    </row>
    <row r="48" spans="1:6" x14ac:dyDescent="0.35">
      <c r="A48" t="s">
        <v>87</v>
      </c>
      <c r="B48" t="s">
        <v>94</v>
      </c>
      <c r="C48">
        <v>14</v>
      </c>
      <c r="D48" t="s">
        <v>130</v>
      </c>
      <c r="E48">
        <v>0.5</v>
      </c>
      <c r="F48">
        <v>-2870.605736598372</v>
      </c>
    </row>
    <row r="49" spans="1:6" x14ac:dyDescent="0.35">
      <c r="A49" t="s">
        <v>87</v>
      </c>
      <c r="B49" t="s">
        <v>94</v>
      </c>
      <c r="C49">
        <v>14</v>
      </c>
      <c r="D49" t="s">
        <v>131</v>
      </c>
      <c r="E49">
        <v>0.5</v>
      </c>
      <c r="F49">
        <v>-1566.8855172581971</v>
      </c>
    </row>
    <row r="50" spans="1:6" x14ac:dyDescent="0.35">
      <c r="A50" t="s">
        <v>87</v>
      </c>
      <c r="B50" t="s">
        <v>94</v>
      </c>
      <c r="C50">
        <v>14</v>
      </c>
      <c r="D50" t="s">
        <v>130</v>
      </c>
      <c r="E50">
        <v>1</v>
      </c>
      <c r="F50">
        <v>-117571.5579763055</v>
      </c>
    </row>
    <row r="51" spans="1:6" x14ac:dyDescent="0.35">
      <c r="A51" t="s">
        <v>87</v>
      </c>
      <c r="B51" t="s">
        <v>94</v>
      </c>
      <c r="C51">
        <v>14</v>
      </c>
      <c r="D51" t="s">
        <v>131</v>
      </c>
      <c r="E51">
        <v>1</v>
      </c>
      <c r="F51">
        <v>-62505.057678557932</v>
      </c>
    </row>
    <row r="52" spans="1:6" x14ac:dyDescent="0.35">
      <c r="A52" t="s">
        <v>87</v>
      </c>
      <c r="B52" t="s">
        <v>94</v>
      </c>
      <c r="C52">
        <v>14</v>
      </c>
      <c r="D52" t="s">
        <v>130</v>
      </c>
      <c r="E52">
        <v>3</v>
      </c>
      <c r="F52">
        <v>-634287.02618200332</v>
      </c>
    </row>
    <row r="53" spans="1:6" x14ac:dyDescent="0.35">
      <c r="A53" t="s">
        <v>87</v>
      </c>
      <c r="B53" t="s">
        <v>94</v>
      </c>
      <c r="C53">
        <v>14</v>
      </c>
      <c r="D53" t="s">
        <v>131</v>
      </c>
      <c r="E53">
        <v>3</v>
      </c>
      <c r="F53">
        <v>-335023.62599009648</v>
      </c>
    </row>
    <row r="54" spans="1:6" x14ac:dyDescent="0.35">
      <c r="A54" t="s">
        <v>87</v>
      </c>
      <c r="B54" t="s">
        <v>94</v>
      </c>
      <c r="C54">
        <v>14</v>
      </c>
      <c r="D54" t="s">
        <v>130</v>
      </c>
      <c r="E54">
        <v>5</v>
      </c>
      <c r="F54">
        <v>-10868.4521086514</v>
      </c>
    </row>
    <row r="55" spans="1:6" x14ac:dyDescent="0.35">
      <c r="A55" t="s">
        <v>87</v>
      </c>
      <c r="B55" t="s">
        <v>94</v>
      </c>
      <c r="C55">
        <v>14</v>
      </c>
      <c r="D55" t="s">
        <v>131</v>
      </c>
      <c r="E55">
        <v>5</v>
      </c>
      <c r="F55">
        <v>-5710.0330305285752</v>
      </c>
    </row>
    <row r="56" spans="1:6" x14ac:dyDescent="0.35">
      <c r="A56" t="s">
        <v>87</v>
      </c>
      <c r="B56" t="s">
        <v>94</v>
      </c>
      <c r="C56">
        <v>15</v>
      </c>
      <c r="D56" t="s">
        <v>132</v>
      </c>
      <c r="E56">
        <v>0.5</v>
      </c>
      <c r="F56">
        <v>9248.6070829443634</v>
      </c>
    </row>
    <row r="57" spans="1:6" x14ac:dyDescent="0.35">
      <c r="A57" t="s">
        <v>87</v>
      </c>
      <c r="B57" t="s">
        <v>94</v>
      </c>
      <c r="C57">
        <v>15</v>
      </c>
      <c r="D57" t="s">
        <v>132</v>
      </c>
      <c r="E57">
        <v>1</v>
      </c>
      <c r="F57">
        <v>63309.542921930552</v>
      </c>
    </row>
    <row r="58" spans="1:6" x14ac:dyDescent="0.35">
      <c r="A58" t="s">
        <v>87</v>
      </c>
      <c r="B58" t="s">
        <v>94</v>
      </c>
      <c r="C58">
        <v>15</v>
      </c>
      <c r="D58" t="s">
        <v>132</v>
      </c>
      <c r="E58">
        <v>3</v>
      </c>
      <c r="F58">
        <v>117297.6420060731</v>
      </c>
    </row>
    <row r="59" spans="1:6" x14ac:dyDescent="0.35">
      <c r="A59" t="s">
        <v>87</v>
      </c>
      <c r="B59" t="s">
        <v>94</v>
      </c>
      <c r="C59">
        <v>15</v>
      </c>
      <c r="D59" t="s">
        <v>132</v>
      </c>
      <c r="E59">
        <v>5</v>
      </c>
      <c r="F59">
        <v>6576.6336474101981</v>
      </c>
    </row>
    <row r="60" spans="1:6" x14ac:dyDescent="0.35">
      <c r="A60" t="s">
        <v>87</v>
      </c>
      <c r="B60" t="s">
        <v>94</v>
      </c>
      <c r="C60">
        <v>16</v>
      </c>
      <c r="D60" t="s">
        <v>133</v>
      </c>
      <c r="E60">
        <v>0.5</v>
      </c>
      <c r="F60">
        <v>-7461.0114054754386</v>
      </c>
    </row>
    <row r="61" spans="1:6" x14ac:dyDescent="0.35">
      <c r="A61" t="s">
        <v>87</v>
      </c>
      <c r="B61" t="s">
        <v>94</v>
      </c>
      <c r="C61">
        <v>16</v>
      </c>
      <c r="D61" t="s">
        <v>134</v>
      </c>
      <c r="E61">
        <v>0.5</v>
      </c>
      <c r="F61">
        <v>-3316.0050693899402</v>
      </c>
    </row>
    <row r="62" spans="1:6" x14ac:dyDescent="0.35">
      <c r="A62" t="s">
        <v>87</v>
      </c>
      <c r="B62" t="s">
        <v>94</v>
      </c>
      <c r="C62">
        <v>16</v>
      </c>
      <c r="D62" t="s">
        <v>133</v>
      </c>
      <c r="E62">
        <v>1</v>
      </c>
      <c r="F62">
        <v>-89265.472048148527</v>
      </c>
    </row>
    <row r="63" spans="1:6" x14ac:dyDescent="0.35">
      <c r="A63" t="s">
        <v>87</v>
      </c>
      <c r="B63" t="s">
        <v>94</v>
      </c>
      <c r="C63">
        <v>16</v>
      </c>
      <c r="D63" t="s">
        <v>134</v>
      </c>
      <c r="E63">
        <v>1</v>
      </c>
      <c r="F63">
        <v>-39673.54313265533</v>
      </c>
    </row>
    <row r="64" spans="1:6" x14ac:dyDescent="0.35">
      <c r="A64" t="s">
        <v>87</v>
      </c>
      <c r="B64" t="s">
        <v>94</v>
      </c>
      <c r="C64">
        <v>16</v>
      </c>
      <c r="D64" t="s">
        <v>133</v>
      </c>
      <c r="E64">
        <v>3</v>
      </c>
      <c r="F64">
        <v>-1463913.0638314411</v>
      </c>
    </row>
    <row r="65" spans="1:6" x14ac:dyDescent="0.35">
      <c r="A65" t="s">
        <v>87</v>
      </c>
      <c r="B65" t="s">
        <v>94</v>
      </c>
      <c r="C65">
        <v>16</v>
      </c>
      <c r="D65" t="s">
        <v>134</v>
      </c>
      <c r="E65">
        <v>3</v>
      </c>
      <c r="F65">
        <v>-650628.02837025363</v>
      </c>
    </row>
    <row r="66" spans="1:6" x14ac:dyDescent="0.35">
      <c r="A66" t="s">
        <v>87</v>
      </c>
      <c r="B66" t="s">
        <v>94</v>
      </c>
      <c r="C66">
        <v>16</v>
      </c>
      <c r="D66" t="s">
        <v>133</v>
      </c>
      <c r="E66">
        <v>5</v>
      </c>
      <c r="F66">
        <v>-975544.62899118674</v>
      </c>
    </row>
    <row r="67" spans="1:6" x14ac:dyDescent="0.35">
      <c r="A67" t="s">
        <v>87</v>
      </c>
      <c r="B67" t="s">
        <v>94</v>
      </c>
      <c r="C67">
        <v>16</v>
      </c>
      <c r="D67" t="s">
        <v>134</v>
      </c>
      <c r="E67">
        <v>5</v>
      </c>
      <c r="F67">
        <v>-433575.39066383633</v>
      </c>
    </row>
    <row r="148" spans="1:8" x14ac:dyDescent="0.35">
      <c r="A148" s="1" t="s">
        <v>77</v>
      </c>
      <c r="B148" s="1" t="s">
        <v>85</v>
      </c>
      <c r="C148" s="1" t="s">
        <v>46</v>
      </c>
      <c r="D148" s="1" t="s">
        <v>47</v>
      </c>
      <c r="E148" s="13" t="s">
        <v>82</v>
      </c>
      <c r="F148" s="13" t="s">
        <v>81</v>
      </c>
      <c r="G148" s="1" t="s">
        <v>136</v>
      </c>
      <c r="H148" s="20" t="s">
        <v>137</v>
      </c>
    </row>
    <row r="149" spans="1:8" x14ac:dyDescent="0.35">
      <c r="A149" t="s">
        <v>78</v>
      </c>
      <c r="B149" t="s">
        <v>87</v>
      </c>
      <c r="C149" t="s">
        <v>94</v>
      </c>
      <c r="D149">
        <v>1</v>
      </c>
      <c r="E149" s="14">
        <v>-846905.66391080618</v>
      </c>
      <c r="F149" s="14">
        <v>827212.87982857914</v>
      </c>
      <c r="G149">
        <v>3</v>
      </c>
      <c r="H149">
        <v>684281148554.29126</v>
      </c>
    </row>
    <row r="150" spans="1:8" x14ac:dyDescent="0.35">
      <c r="A150" t="s">
        <v>78</v>
      </c>
      <c r="B150" t="s">
        <v>87</v>
      </c>
      <c r="C150" t="s">
        <v>94</v>
      </c>
      <c r="D150">
        <v>4</v>
      </c>
      <c r="E150" s="14">
        <v>-13674118.372000759</v>
      </c>
      <c r="F150" s="21">
        <v>12446586.08301197</v>
      </c>
      <c r="G150">
        <v>10</v>
      </c>
      <c r="H150">
        <v>154917505121827.25</v>
      </c>
    </row>
    <row r="151" spans="1:8" x14ac:dyDescent="0.35">
      <c r="A151" t="s">
        <v>78</v>
      </c>
      <c r="B151" t="s">
        <v>87</v>
      </c>
      <c r="C151" t="s">
        <v>94</v>
      </c>
      <c r="D151">
        <v>6</v>
      </c>
      <c r="E151" s="14">
        <v>-6945159.0182232866</v>
      </c>
      <c r="F151" s="14">
        <v>5664584.0482021496</v>
      </c>
      <c r="G151">
        <v>6</v>
      </c>
      <c r="H151">
        <v>32087512439146.254</v>
      </c>
    </row>
    <row r="152" spans="1:8" x14ac:dyDescent="0.35">
      <c r="A152" t="s">
        <v>78</v>
      </c>
      <c r="B152" t="s">
        <v>87</v>
      </c>
      <c r="C152" t="s">
        <v>94</v>
      </c>
      <c r="D152">
        <v>7</v>
      </c>
      <c r="E152" s="14">
        <v>-1069821.414162219</v>
      </c>
      <c r="F152" s="14">
        <v>1011005.813336056</v>
      </c>
      <c r="G152">
        <v>4</v>
      </c>
      <c r="H152">
        <v>1022132754599.3</v>
      </c>
    </row>
    <row r="153" spans="1:8" x14ac:dyDescent="0.35">
      <c r="A153" t="s">
        <v>78</v>
      </c>
      <c r="B153" t="s">
        <v>87</v>
      </c>
      <c r="C153" t="s">
        <v>94</v>
      </c>
      <c r="D153">
        <v>8</v>
      </c>
      <c r="E153" s="14">
        <v>-4707523.9205783606</v>
      </c>
      <c r="F153" s="14">
        <v>4403886.5890994482</v>
      </c>
      <c r="G153">
        <v>4</v>
      </c>
      <c r="H153">
        <v>19394217089649.973</v>
      </c>
    </row>
    <row r="154" spans="1:8" x14ac:dyDescent="0.35">
      <c r="A154" t="s">
        <v>78</v>
      </c>
      <c r="B154" t="s">
        <v>87</v>
      </c>
      <c r="C154" t="s">
        <v>94</v>
      </c>
      <c r="D154">
        <v>9</v>
      </c>
      <c r="E154" s="14">
        <v>-199887.93445585761</v>
      </c>
      <c r="F154" s="14">
        <v>269019.98167045682</v>
      </c>
      <c r="G154">
        <v>6</v>
      </c>
      <c r="H154">
        <v>72371750537.972931</v>
      </c>
    </row>
    <row r="155" spans="1:8" x14ac:dyDescent="0.35">
      <c r="A155" t="s">
        <v>78</v>
      </c>
      <c r="B155" t="s">
        <v>87</v>
      </c>
      <c r="C155" t="s">
        <v>94</v>
      </c>
      <c r="D155">
        <v>12</v>
      </c>
      <c r="E155" s="14">
        <v>-1950821.595627815</v>
      </c>
      <c r="F155" s="14">
        <v>1846960.7497018371</v>
      </c>
      <c r="G155">
        <v>5</v>
      </c>
      <c r="H155">
        <v>3411264010939.1719</v>
      </c>
    </row>
    <row r="156" spans="1:8" x14ac:dyDescent="0.35">
      <c r="A156" t="s">
        <v>78</v>
      </c>
      <c r="B156" t="s">
        <v>87</v>
      </c>
      <c r="C156" t="s">
        <v>94</v>
      </c>
      <c r="D156">
        <v>14</v>
      </c>
      <c r="E156" s="14">
        <v>-1170403.24422</v>
      </c>
      <c r="F156" s="14">
        <v>969551.75578451122</v>
      </c>
      <c r="G156">
        <v>8</v>
      </c>
      <c r="H156">
        <v>940030607144.82849</v>
      </c>
    </row>
    <row r="157" spans="1:8" x14ac:dyDescent="0.35">
      <c r="A157" t="s">
        <v>78</v>
      </c>
      <c r="B157" t="s">
        <v>87</v>
      </c>
      <c r="C157" t="s">
        <v>94</v>
      </c>
      <c r="D157">
        <v>15</v>
      </c>
      <c r="E157" s="14">
        <v>196432.42565835829</v>
      </c>
      <c r="F157" s="14">
        <v>185600.87030419949</v>
      </c>
      <c r="G157">
        <v>4</v>
      </c>
      <c r="H157">
        <v>34447683057.676277</v>
      </c>
    </row>
    <row r="158" spans="1:8" x14ac:dyDescent="0.35">
      <c r="A158" t="s">
        <v>78</v>
      </c>
      <c r="B158" t="s">
        <v>87</v>
      </c>
      <c r="C158" t="s">
        <v>94</v>
      </c>
      <c r="D158">
        <v>16</v>
      </c>
      <c r="E158" s="14">
        <v>-3663377.1435123868</v>
      </c>
      <c r="F158" s="14">
        <v>2992593.541915779</v>
      </c>
      <c r="G158">
        <v>8</v>
      </c>
      <c r="H158">
        <v>8955616107116.0273</v>
      </c>
    </row>
    <row r="159" spans="1:8" x14ac:dyDescent="0.35">
      <c r="E159" s="14"/>
      <c r="F159" s="14"/>
      <c r="H159" s="21">
        <v>14883527.092479549</v>
      </c>
    </row>
    <row r="161" spans="1:7" x14ac:dyDescent="0.35">
      <c r="A161" s="1" t="s">
        <v>85</v>
      </c>
      <c r="B161" s="1" t="s">
        <v>46</v>
      </c>
      <c r="C161" s="1" t="s">
        <v>75</v>
      </c>
      <c r="D161" s="1" t="s">
        <v>90</v>
      </c>
      <c r="E161" s="1" t="s">
        <v>76</v>
      </c>
      <c r="F161" s="1" t="s">
        <v>91</v>
      </c>
      <c r="G161" s="1" t="s">
        <v>77</v>
      </c>
    </row>
    <row r="162" spans="1:7" x14ac:dyDescent="0.35">
      <c r="A162" t="s">
        <v>87</v>
      </c>
      <c r="B162" t="s">
        <v>92</v>
      </c>
      <c r="C162">
        <v>7</v>
      </c>
      <c r="D162" s="14">
        <v>6054171.6835074248</v>
      </c>
      <c r="E162" s="14">
        <v>9049180.944609331</v>
      </c>
      <c r="F162" t="b">
        <v>0</v>
      </c>
      <c r="G162" t="s">
        <v>78</v>
      </c>
    </row>
    <row r="163" spans="1:7" x14ac:dyDescent="0.35">
      <c r="A163" t="s">
        <v>87</v>
      </c>
      <c r="B163" t="s">
        <v>93</v>
      </c>
      <c r="C163">
        <v>5</v>
      </c>
      <c r="D163" s="14">
        <v>365977.79793715692</v>
      </c>
      <c r="E163" s="14">
        <v>549300.07297134062</v>
      </c>
      <c r="F163" t="b">
        <v>0</v>
      </c>
      <c r="G163" t="s">
        <v>78</v>
      </c>
    </row>
    <row r="164" spans="1:7" x14ac:dyDescent="0.35">
      <c r="A164" s="22" t="s">
        <v>87</v>
      </c>
      <c r="B164" s="22" t="s">
        <v>94</v>
      </c>
      <c r="C164" s="22">
        <v>10</v>
      </c>
      <c r="D164" s="21">
        <v>14883527.092479549</v>
      </c>
      <c r="E164" s="21">
        <v>14883527.092479549</v>
      </c>
      <c r="F164" s="22" t="b">
        <v>0</v>
      </c>
      <c r="G164" s="22" t="s">
        <v>78</v>
      </c>
    </row>
    <row r="165" spans="1:7" x14ac:dyDescent="0.35">
      <c r="A165" t="s">
        <v>87</v>
      </c>
      <c r="B165" t="s">
        <v>54</v>
      </c>
      <c r="C165">
        <v>4</v>
      </c>
      <c r="D165" s="14">
        <v>6240953.4750691</v>
      </c>
      <c r="E165" s="14">
        <v>6481793.4059253698</v>
      </c>
      <c r="F165" t="b">
        <v>0</v>
      </c>
      <c r="G165" t="s">
        <v>78</v>
      </c>
    </row>
    <row r="166" spans="1:7" x14ac:dyDescent="0.35">
      <c r="A166" t="s">
        <v>87</v>
      </c>
      <c r="B166" t="s">
        <v>95</v>
      </c>
      <c r="C166">
        <v>1</v>
      </c>
      <c r="D166" s="14">
        <v>1447270.8043935669</v>
      </c>
      <c r="E166" s="14">
        <v>1447270.8043935669</v>
      </c>
      <c r="F166" t="b">
        <v>0</v>
      </c>
      <c r="G166" t="s">
        <v>78</v>
      </c>
    </row>
    <row r="167" spans="1:7" x14ac:dyDescent="0.35">
      <c r="A167" t="s">
        <v>87</v>
      </c>
      <c r="B167" t="s">
        <v>11</v>
      </c>
      <c r="C167">
        <v>2</v>
      </c>
      <c r="D167" s="14">
        <v>18696652.700885531</v>
      </c>
      <c r="E167" s="14">
        <v>17509940.70277366</v>
      </c>
      <c r="F167" t="b">
        <v>0</v>
      </c>
      <c r="G167" t="s">
        <v>78</v>
      </c>
    </row>
    <row r="168" spans="1:7" x14ac:dyDescent="0.35">
      <c r="A168" t="s">
        <v>96</v>
      </c>
      <c r="B168" t="s">
        <v>54</v>
      </c>
      <c r="C168">
        <v>1</v>
      </c>
      <c r="D168" s="14">
        <v>3148466.3926162142</v>
      </c>
      <c r="E168" s="14">
        <v>3148466.3926162142</v>
      </c>
      <c r="F168" t="b">
        <v>0</v>
      </c>
      <c r="G168" t="s">
        <v>78</v>
      </c>
    </row>
    <row r="169" spans="1:7" x14ac:dyDescent="0.35">
      <c r="A169" t="s">
        <v>96</v>
      </c>
      <c r="B169" t="s">
        <v>11</v>
      </c>
      <c r="C169">
        <v>1</v>
      </c>
      <c r="D169" s="14">
        <v>356.52542965319373</v>
      </c>
      <c r="E169" s="14">
        <v>356.52542965319373</v>
      </c>
      <c r="F169" t="b">
        <v>0</v>
      </c>
      <c r="G169" t="s">
        <v>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1</vt:lpstr>
      <vt:lpstr>2</vt:lpstr>
      <vt:lpstr>3</vt:lpstr>
      <vt:lpstr>4</vt:lpstr>
      <vt:lpstr>5</vt:lpstr>
      <vt:lpstr>6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2015-06-05T18:17:20Z</dcterms:created>
  <dcterms:modified xsi:type="dcterms:W3CDTF">2026-04-25T20:52:16Z</dcterms:modified>
</cp:coreProperties>
</file>